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theme/themeOverride2.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https://crugroup-my.sharepoint.com/personal/alex_townsend_crugroup_com/Documents/Documents/"/>
    </mc:Choice>
  </mc:AlternateContent>
  <xr:revisionPtr revIDLastSave="0" documentId="8_{F384314E-F374-44E5-8849-2E6355073B50}" xr6:coauthVersionLast="47" xr6:coauthVersionMax="47" xr10:uidLastSave="{00000000-0000-0000-0000-000000000000}"/>
  <bookViews>
    <workbookView xWindow="-110" yWindow="-110" windowWidth="19420" windowHeight="10420" tabRatio="732" xr2:uid="{00000000-000D-0000-FFFF-FFFF00000000}"/>
  </bookViews>
  <sheets>
    <sheet name="Table of Contents" sheetId="56" r:id="rId1"/>
    <sheet name="Data Dashboard" sheetId="37" r:id="rId2"/>
    <sheet name="Capacity" sheetId="45" r:id="rId3"/>
    <sheet name="Capacity - Total" sheetId="44" r:id="rId4"/>
    <sheet name="Capacity - Phos Acid" sheetId="46" r:id="rId5"/>
    <sheet name="Capacity - Nitrophos" sheetId="50" r:id="rId6"/>
    <sheet name="Capacity - Steam" sheetId="51" r:id="rId7"/>
    <sheet name="Capacity - Melt" sheetId="52" r:id="rId8"/>
    <sheet name="NPK" sheetId="12" r:id="rId9"/>
    <sheet name="NPK Production" sheetId="11" r:id="rId10"/>
    <sheet name="NPK App Demand" sheetId="15" r:id="rId11"/>
    <sheet name="NPK Imports" sheetId="14" r:id="rId12"/>
    <sheet name="NPK Exports" sheetId="16" r:id="rId13"/>
    <sheet name="NP" sheetId="17" r:id="rId14"/>
    <sheet name="NP Production" sheetId="20" r:id="rId15"/>
    <sheet name="NP App Demand" sheetId="19" r:id="rId16"/>
    <sheet name="NP Imports" sheetId="21" r:id="rId17"/>
    <sheet name="NP Exports" sheetId="22" r:id="rId18"/>
    <sheet name="PK" sheetId="23" r:id="rId19"/>
    <sheet name="PK Production" sheetId="25" r:id="rId20"/>
    <sheet name="PK App Demand" sheetId="26" r:id="rId21"/>
    <sheet name="PK Imports" sheetId="27" r:id="rId22"/>
    <sheet name="PK Exports" sheetId="28" r:id="rId23"/>
    <sheet name="NPK+NP+PK" sheetId="38" r:id="rId24"/>
    <sheet name="NPK+NP+PK Production" sheetId="53" r:id="rId25"/>
    <sheet name="NPK+NP+PK App Demand" sheetId="41" r:id="rId26"/>
    <sheet name="NPK+NP+PK Imports" sheetId="54" r:id="rId27"/>
    <sheet name="NPK+NP+PK Exports" sheetId="55" r:id="rId28"/>
  </sheets>
  <definedNames>
    <definedName name="_xlnm._FilterDatabase" localSheetId="4" hidden="1">'Capacity - Phos Acid'!$A$1:$AG$212</definedName>
    <definedName name="Exports" localSheetId="0">_xlfn.IFS(#REF!=1,-#REF!,#REF!=2,0,#REF!=3,#REF!)</definedName>
    <definedName name="Exports">_xlfn.IFS('Data Dashboard'!#REF!=1,-'Data Dashboard'!$C$11:$P$11,'Data Dashboard'!#REF!=2,0,'Data Dashboard'!#REF!=3,'Data Dashboard'!$C$11:$P$11)</definedName>
    <definedName name="exports1?">_xlfn.IFS(#REF!=1,-#REF!,#REF!=2,0,#REF!=3,#REF!)</definedName>
    <definedName name="Imports" localSheetId="0">IF(#REF!&lt;3,#REF!,0)</definedName>
    <definedName name="Imports">IF('Data Dashboard'!#REF!&lt;3,'Data Dashboard'!$C$10:$P$10,0)</definedName>
    <definedName name="imports1">IF(#REF!&lt;3,#REF!,0)</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209" i="55" l="1"/>
  <c r="AF209" i="55"/>
  <c r="AE209" i="55"/>
  <c r="AD209" i="55"/>
  <c r="AC209" i="55"/>
  <c r="AB209" i="55"/>
  <c r="AA209" i="55"/>
  <c r="Z209" i="55"/>
  <c r="Y209" i="55"/>
  <c r="X209" i="55"/>
  <c r="W209" i="55"/>
  <c r="V209" i="55"/>
  <c r="U209" i="55"/>
  <c r="T209" i="55"/>
  <c r="S209" i="55"/>
  <c r="R209" i="55"/>
  <c r="Q209" i="55"/>
  <c r="P209" i="55"/>
  <c r="O209" i="55"/>
  <c r="N209" i="55"/>
  <c r="M209" i="55"/>
  <c r="L209" i="55"/>
  <c r="K209" i="55"/>
  <c r="J209" i="55"/>
  <c r="I209" i="55"/>
  <c r="H209" i="55"/>
  <c r="G209" i="55"/>
  <c r="F209" i="55"/>
  <c r="E209" i="55"/>
  <c r="AG208" i="55"/>
  <c r="AF208" i="55"/>
  <c r="AE208" i="55"/>
  <c r="AD208" i="55"/>
  <c r="AC208" i="55"/>
  <c r="AB208" i="55"/>
  <c r="AA208" i="55"/>
  <c r="Z208" i="55"/>
  <c r="Y208" i="55"/>
  <c r="X208" i="55"/>
  <c r="W208" i="55"/>
  <c r="V208" i="55"/>
  <c r="U208" i="55"/>
  <c r="T208" i="55"/>
  <c r="S208" i="55"/>
  <c r="R208" i="55"/>
  <c r="Q208" i="55"/>
  <c r="P208" i="55"/>
  <c r="O208" i="55"/>
  <c r="N208" i="55"/>
  <c r="M208" i="55"/>
  <c r="L208" i="55"/>
  <c r="K208" i="55"/>
  <c r="J208" i="55"/>
  <c r="I208" i="55"/>
  <c r="H208" i="55"/>
  <c r="G208" i="55"/>
  <c r="F208" i="55"/>
  <c r="E208"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AG196" i="55"/>
  <c r="AF196" i="55"/>
  <c r="AE196" i="55"/>
  <c r="AD196" i="55"/>
  <c r="AC196" i="55"/>
  <c r="AB196" i="55"/>
  <c r="AA196" i="55"/>
  <c r="Z196" i="55"/>
  <c r="Y196" i="55"/>
  <c r="X196" i="55"/>
  <c r="W196" i="55"/>
  <c r="V196" i="55"/>
  <c r="U196" i="55"/>
  <c r="T196" i="55"/>
  <c r="S196" i="55"/>
  <c r="R196" i="55"/>
  <c r="Q196" i="55"/>
  <c r="P196" i="55"/>
  <c r="O196" i="55"/>
  <c r="N196" i="55"/>
  <c r="M196" i="55"/>
  <c r="L196" i="55"/>
  <c r="K196" i="55"/>
  <c r="J196" i="55"/>
  <c r="I196" i="55"/>
  <c r="H196" i="55"/>
  <c r="G196" i="55"/>
  <c r="F196" i="55"/>
  <c r="E196"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AG185" i="55"/>
  <c r="AF185" i="55"/>
  <c r="AE185" i="55"/>
  <c r="AD185" i="55"/>
  <c r="AC185" i="55"/>
  <c r="AB185" i="55"/>
  <c r="AA185" i="55"/>
  <c r="Z185" i="55"/>
  <c r="Y185" i="55"/>
  <c r="X185" i="55"/>
  <c r="W185" i="55"/>
  <c r="V185" i="55"/>
  <c r="U185" i="55"/>
  <c r="T185" i="55"/>
  <c r="S185" i="55"/>
  <c r="R185" i="55"/>
  <c r="Q185" i="55"/>
  <c r="P185" i="55"/>
  <c r="O185" i="55"/>
  <c r="N185" i="55"/>
  <c r="M185" i="55"/>
  <c r="L185" i="55"/>
  <c r="K185" i="55"/>
  <c r="J185" i="55"/>
  <c r="I185" i="55"/>
  <c r="H185" i="55"/>
  <c r="G185" i="55"/>
  <c r="F185" i="55"/>
  <c r="E185"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AG174" i="55"/>
  <c r="AF174" i="55"/>
  <c r="AE174" i="55"/>
  <c r="AD174" i="55"/>
  <c r="AC174" i="55"/>
  <c r="AB174" i="55"/>
  <c r="AA174" i="55"/>
  <c r="Z174" i="55"/>
  <c r="Y174" i="55"/>
  <c r="X174" i="55"/>
  <c r="W174" i="55"/>
  <c r="V174" i="55"/>
  <c r="U174" i="55"/>
  <c r="T174" i="55"/>
  <c r="S174" i="55"/>
  <c r="R174" i="55"/>
  <c r="Q174" i="55"/>
  <c r="P174" i="55"/>
  <c r="O174" i="55"/>
  <c r="N174" i="55"/>
  <c r="M174" i="55"/>
  <c r="L174" i="55"/>
  <c r="K174" i="55"/>
  <c r="J174" i="55"/>
  <c r="I174" i="55"/>
  <c r="H174" i="55"/>
  <c r="G174" i="55"/>
  <c r="F174" i="55"/>
  <c r="E174" i="55"/>
  <c r="AG173" i="55"/>
  <c r="AF173" i="55"/>
  <c r="AE173" i="55"/>
  <c r="AD173" i="55"/>
  <c r="AC173" i="55"/>
  <c r="AB173" i="55"/>
  <c r="AA173" i="55"/>
  <c r="Z173" i="55"/>
  <c r="Y173" i="55"/>
  <c r="X173" i="55"/>
  <c r="W173" i="55"/>
  <c r="V173" i="55"/>
  <c r="U173" i="55"/>
  <c r="T173" i="55"/>
  <c r="S173" i="55"/>
  <c r="R173" i="55"/>
  <c r="Q173" i="55"/>
  <c r="P173" i="55"/>
  <c r="O173" i="55"/>
  <c r="N173" i="55"/>
  <c r="M173" i="55"/>
  <c r="L173" i="55"/>
  <c r="K173" i="55"/>
  <c r="J173" i="55"/>
  <c r="I173" i="55"/>
  <c r="H173" i="55"/>
  <c r="G173" i="55"/>
  <c r="F173" i="55"/>
  <c r="E173" i="55"/>
  <c r="AG172" i="55"/>
  <c r="AF172" i="55"/>
  <c r="AE172" i="55"/>
  <c r="AD172" i="55"/>
  <c r="AC172" i="55"/>
  <c r="AB172" i="55"/>
  <c r="AA172" i="55"/>
  <c r="Z172" i="55"/>
  <c r="Y172" i="55"/>
  <c r="X172" i="55"/>
  <c r="W172" i="55"/>
  <c r="V172" i="55"/>
  <c r="U172" i="55"/>
  <c r="T172" i="55"/>
  <c r="S172" i="55"/>
  <c r="R172" i="55"/>
  <c r="Q172" i="55"/>
  <c r="P172" i="55"/>
  <c r="O172" i="55"/>
  <c r="N172" i="55"/>
  <c r="M172" i="55"/>
  <c r="L172" i="55"/>
  <c r="K172" i="55"/>
  <c r="J172" i="55"/>
  <c r="I172" i="55"/>
  <c r="H172" i="55"/>
  <c r="G172" i="55"/>
  <c r="F172" i="55"/>
  <c r="E172" i="55"/>
  <c r="AG171" i="55"/>
  <c r="AF171" i="55"/>
  <c r="AE171" i="55"/>
  <c r="AD171" i="55"/>
  <c r="AC171" i="55"/>
  <c r="AB171" i="55"/>
  <c r="AA171" i="55"/>
  <c r="Z171" i="55"/>
  <c r="Y171" i="55"/>
  <c r="X171" i="55"/>
  <c r="W171" i="55"/>
  <c r="V171" i="55"/>
  <c r="U171" i="55"/>
  <c r="T171" i="55"/>
  <c r="S171" i="55"/>
  <c r="R171" i="55"/>
  <c r="Q171" i="55"/>
  <c r="P171" i="55"/>
  <c r="O171" i="55"/>
  <c r="N171" i="55"/>
  <c r="M171" i="55"/>
  <c r="L171" i="55"/>
  <c r="K171" i="55"/>
  <c r="J171" i="55"/>
  <c r="I171" i="55"/>
  <c r="H171" i="55"/>
  <c r="G171" i="55"/>
  <c r="F171" i="55"/>
  <c r="E171" i="55"/>
  <c r="AG170" i="55"/>
  <c r="AF170" i="55"/>
  <c r="AE170" i="55"/>
  <c r="AD170" i="55"/>
  <c r="AC170" i="55"/>
  <c r="AB170" i="55"/>
  <c r="AA170" i="55"/>
  <c r="Z170" i="55"/>
  <c r="Y170" i="55"/>
  <c r="X170" i="55"/>
  <c r="W170" i="55"/>
  <c r="V170" i="55"/>
  <c r="U170" i="55"/>
  <c r="T170" i="55"/>
  <c r="S170" i="55"/>
  <c r="R170" i="55"/>
  <c r="Q170" i="55"/>
  <c r="P170" i="55"/>
  <c r="O170" i="55"/>
  <c r="N170" i="55"/>
  <c r="M170" i="55"/>
  <c r="L170" i="55"/>
  <c r="K170" i="55"/>
  <c r="J170" i="55"/>
  <c r="I170" i="55"/>
  <c r="H170" i="55"/>
  <c r="G170" i="55"/>
  <c r="F170" i="55"/>
  <c r="E170"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AG158" i="55"/>
  <c r="AF158" i="55"/>
  <c r="AE158" i="55"/>
  <c r="AD158" i="55"/>
  <c r="AC158" i="55"/>
  <c r="AB158" i="55"/>
  <c r="AA158" i="55"/>
  <c r="Z158" i="55"/>
  <c r="Y158" i="55"/>
  <c r="X158" i="55"/>
  <c r="W158" i="55"/>
  <c r="V158" i="55"/>
  <c r="U158" i="55"/>
  <c r="T158" i="55"/>
  <c r="S158" i="55"/>
  <c r="R158" i="55"/>
  <c r="Q158" i="55"/>
  <c r="P158" i="55"/>
  <c r="O158" i="55"/>
  <c r="N158" i="55"/>
  <c r="M158" i="55"/>
  <c r="L158" i="55"/>
  <c r="K158" i="55"/>
  <c r="J158" i="55"/>
  <c r="I158" i="55"/>
  <c r="H158" i="55"/>
  <c r="G158" i="55"/>
  <c r="F158" i="55"/>
  <c r="E158"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AG147" i="55"/>
  <c r="AF147" i="55"/>
  <c r="AE147" i="55"/>
  <c r="AD147" i="55"/>
  <c r="AC147" i="55"/>
  <c r="AB147" i="55"/>
  <c r="AA147" i="55"/>
  <c r="Z147" i="55"/>
  <c r="Y147" i="55"/>
  <c r="X147" i="55"/>
  <c r="W147" i="55"/>
  <c r="V147" i="55"/>
  <c r="U147" i="55"/>
  <c r="T147" i="55"/>
  <c r="S147" i="55"/>
  <c r="R147" i="55"/>
  <c r="Q147" i="55"/>
  <c r="P147" i="55"/>
  <c r="O147" i="55"/>
  <c r="N147" i="55"/>
  <c r="M147" i="55"/>
  <c r="L147" i="55"/>
  <c r="K147" i="55"/>
  <c r="J147" i="55"/>
  <c r="I147" i="55"/>
  <c r="H147" i="55"/>
  <c r="G147" i="55"/>
  <c r="F147" i="55"/>
  <c r="E147"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AG136" i="55"/>
  <c r="AF136" i="55"/>
  <c r="AE136" i="55"/>
  <c r="AD136" i="55"/>
  <c r="AC136" i="55"/>
  <c r="AB136" i="55"/>
  <c r="AA136" i="55"/>
  <c r="Z136" i="55"/>
  <c r="Y136" i="55"/>
  <c r="X136" i="55"/>
  <c r="W136" i="55"/>
  <c r="V136" i="55"/>
  <c r="U136" i="55"/>
  <c r="T136" i="55"/>
  <c r="S136" i="55"/>
  <c r="R136" i="55"/>
  <c r="Q136" i="55"/>
  <c r="P136" i="55"/>
  <c r="O136" i="55"/>
  <c r="N136" i="55"/>
  <c r="M136" i="55"/>
  <c r="L136" i="55"/>
  <c r="K136" i="55"/>
  <c r="J136" i="55"/>
  <c r="I136" i="55"/>
  <c r="H136" i="55"/>
  <c r="G136" i="55"/>
  <c r="F136" i="55"/>
  <c r="E136" i="55"/>
  <c r="AG135" i="55"/>
  <c r="AF135" i="55"/>
  <c r="AE135" i="55"/>
  <c r="AD135" i="55"/>
  <c r="AC135" i="55"/>
  <c r="AB135" i="55"/>
  <c r="AA135" i="55"/>
  <c r="Z135" i="55"/>
  <c r="Y135" i="55"/>
  <c r="X135" i="55"/>
  <c r="W135" i="55"/>
  <c r="V135" i="55"/>
  <c r="U135" i="55"/>
  <c r="T135" i="55"/>
  <c r="S135" i="55"/>
  <c r="R135" i="55"/>
  <c r="Q135" i="55"/>
  <c r="P135" i="55"/>
  <c r="O135" i="55"/>
  <c r="N135" i="55"/>
  <c r="M135" i="55"/>
  <c r="L135" i="55"/>
  <c r="K135" i="55"/>
  <c r="J135" i="55"/>
  <c r="I135" i="55"/>
  <c r="H135" i="55"/>
  <c r="G135" i="55"/>
  <c r="F135" i="55"/>
  <c r="E135" i="55"/>
  <c r="AG134" i="55"/>
  <c r="AF134" i="55"/>
  <c r="AE134" i="55"/>
  <c r="AD134" i="55"/>
  <c r="AC134" i="55"/>
  <c r="AB134" i="55"/>
  <c r="AA134" i="55"/>
  <c r="Z134" i="55"/>
  <c r="Y134" i="55"/>
  <c r="X134" i="55"/>
  <c r="W134" i="55"/>
  <c r="V134" i="55"/>
  <c r="U134" i="55"/>
  <c r="T134" i="55"/>
  <c r="S134" i="55"/>
  <c r="R134" i="55"/>
  <c r="Q134" i="55"/>
  <c r="P134" i="55"/>
  <c r="O134" i="55"/>
  <c r="N134" i="55"/>
  <c r="M134" i="55"/>
  <c r="L134" i="55"/>
  <c r="K134" i="55"/>
  <c r="J134" i="55"/>
  <c r="I134" i="55"/>
  <c r="H134" i="55"/>
  <c r="G134" i="55"/>
  <c r="F134" i="55"/>
  <c r="E134"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AG122" i="55"/>
  <c r="AF122" i="55"/>
  <c r="AE122" i="55"/>
  <c r="AD122" i="55"/>
  <c r="AC122" i="55"/>
  <c r="AB122" i="55"/>
  <c r="AA122" i="55"/>
  <c r="Z122" i="55"/>
  <c r="Y122" i="55"/>
  <c r="X122" i="55"/>
  <c r="W122" i="55"/>
  <c r="V122" i="55"/>
  <c r="U122" i="55"/>
  <c r="T122" i="55"/>
  <c r="S122" i="55"/>
  <c r="R122" i="55"/>
  <c r="Q122" i="55"/>
  <c r="P122" i="55"/>
  <c r="O122" i="55"/>
  <c r="N122" i="55"/>
  <c r="M122" i="55"/>
  <c r="L122" i="55"/>
  <c r="K122" i="55"/>
  <c r="J122" i="55"/>
  <c r="I122" i="55"/>
  <c r="H122" i="55"/>
  <c r="G122" i="55"/>
  <c r="F122" i="55"/>
  <c r="E122"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AG111" i="55"/>
  <c r="AF111" i="55"/>
  <c r="AE111" i="55"/>
  <c r="AD111" i="55"/>
  <c r="AC111" i="55"/>
  <c r="AB111" i="55"/>
  <c r="AA111" i="55"/>
  <c r="Z111" i="55"/>
  <c r="Y111" i="55"/>
  <c r="X111" i="55"/>
  <c r="W111" i="55"/>
  <c r="V111" i="55"/>
  <c r="U111" i="55"/>
  <c r="T111" i="55"/>
  <c r="S111" i="55"/>
  <c r="R111" i="55"/>
  <c r="Q111" i="55"/>
  <c r="P111" i="55"/>
  <c r="O111" i="55"/>
  <c r="N111" i="55"/>
  <c r="M111" i="55"/>
  <c r="L111" i="55"/>
  <c r="K111" i="55"/>
  <c r="J111" i="55"/>
  <c r="I111" i="55"/>
  <c r="H111" i="55"/>
  <c r="G111" i="55"/>
  <c r="F111" i="55"/>
  <c r="E111"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AG100" i="55"/>
  <c r="AF100" i="55"/>
  <c r="AE100" i="55"/>
  <c r="AD100" i="55"/>
  <c r="AC100" i="55"/>
  <c r="AB100" i="55"/>
  <c r="AA100" i="55"/>
  <c r="Z100" i="55"/>
  <c r="Y100" i="55"/>
  <c r="X100" i="55"/>
  <c r="W100" i="55"/>
  <c r="V100" i="55"/>
  <c r="U100" i="55"/>
  <c r="T100" i="55"/>
  <c r="S100" i="55"/>
  <c r="R100" i="55"/>
  <c r="Q100" i="55"/>
  <c r="P100" i="55"/>
  <c r="O100" i="55"/>
  <c r="N100" i="55"/>
  <c r="M100" i="55"/>
  <c r="L100" i="55"/>
  <c r="K100" i="55"/>
  <c r="J100" i="55"/>
  <c r="I100" i="55"/>
  <c r="H100" i="55"/>
  <c r="G100" i="55"/>
  <c r="F100" i="55"/>
  <c r="E100" i="55"/>
  <c r="AG99" i="55"/>
  <c r="AF99" i="55"/>
  <c r="AE99" i="55"/>
  <c r="AD99" i="55"/>
  <c r="AC99" i="55"/>
  <c r="AB99" i="55"/>
  <c r="AA99" i="55"/>
  <c r="Z99" i="55"/>
  <c r="Y99" i="55"/>
  <c r="X99" i="55"/>
  <c r="W99" i="55"/>
  <c r="V99" i="55"/>
  <c r="U99" i="55"/>
  <c r="T99" i="55"/>
  <c r="S99" i="55"/>
  <c r="R99" i="55"/>
  <c r="Q99" i="55"/>
  <c r="P99" i="55"/>
  <c r="O99" i="55"/>
  <c r="N99" i="55"/>
  <c r="M99" i="55"/>
  <c r="L99" i="55"/>
  <c r="K99" i="55"/>
  <c r="J99" i="55"/>
  <c r="I99" i="55"/>
  <c r="H99" i="55"/>
  <c r="G99" i="55"/>
  <c r="F99" i="55"/>
  <c r="E99" i="55"/>
  <c r="AG98" i="55"/>
  <c r="AF98" i="55"/>
  <c r="AE98" i="55"/>
  <c r="AD98" i="55"/>
  <c r="AC98" i="55"/>
  <c r="AB98" i="55"/>
  <c r="AA98" i="55"/>
  <c r="Z98" i="55"/>
  <c r="Y98" i="55"/>
  <c r="X98" i="55"/>
  <c r="W98" i="55"/>
  <c r="V98" i="55"/>
  <c r="U98" i="55"/>
  <c r="T98" i="55"/>
  <c r="S98" i="55"/>
  <c r="R98" i="55"/>
  <c r="Q98" i="55"/>
  <c r="P98" i="55"/>
  <c r="O98" i="55"/>
  <c r="N98" i="55"/>
  <c r="M98" i="55"/>
  <c r="L98" i="55"/>
  <c r="K98" i="55"/>
  <c r="J98" i="55"/>
  <c r="I98" i="55"/>
  <c r="H98" i="55"/>
  <c r="G98" i="55"/>
  <c r="F98" i="55"/>
  <c r="E98"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AG87" i="55"/>
  <c r="AF87" i="55"/>
  <c r="AE87" i="55"/>
  <c r="AD87" i="55"/>
  <c r="AC87" i="55"/>
  <c r="AB87" i="55"/>
  <c r="AA87" i="55"/>
  <c r="Z87" i="55"/>
  <c r="Y87" i="55"/>
  <c r="X87" i="55"/>
  <c r="W87" i="55"/>
  <c r="V87" i="55"/>
  <c r="U87" i="55"/>
  <c r="T87" i="55"/>
  <c r="S87" i="55"/>
  <c r="R87" i="55"/>
  <c r="Q87" i="55"/>
  <c r="P87" i="55"/>
  <c r="O87" i="55"/>
  <c r="N87" i="55"/>
  <c r="M87" i="55"/>
  <c r="L87" i="55"/>
  <c r="K87" i="55"/>
  <c r="J87" i="55"/>
  <c r="I87" i="55"/>
  <c r="H87" i="55"/>
  <c r="G87" i="55"/>
  <c r="F87" i="55"/>
  <c r="E87"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AG76" i="55"/>
  <c r="AF76" i="55"/>
  <c r="AE76" i="55"/>
  <c r="AD76" i="55"/>
  <c r="AC76" i="55"/>
  <c r="AB76" i="55"/>
  <c r="AA76" i="55"/>
  <c r="Z76" i="55"/>
  <c r="Y76" i="55"/>
  <c r="X76" i="55"/>
  <c r="W76" i="55"/>
  <c r="V76" i="55"/>
  <c r="U76" i="55"/>
  <c r="T76" i="55"/>
  <c r="S76" i="55"/>
  <c r="R76" i="55"/>
  <c r="Q76" i="55"/>
  <c r="P76" i="55"/>
  <c r="O76" i="55"/>
  <c r="N76" i="55"/>
  <c r="M76" i="55"/>
  <c r="L76" i="55"/>
  <c r="K76" i="55"/>
  <c r="J76" i="55"/>
  <c r="I76" i="55"/>
  <c r="H76" i="55"/>
  <c r="G76" i="55"/>
  <c r="F76" i="55"/>
  <c r="E76"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AG65" i="55"/>
  <c r="AF65" i="55"/>
  <c r="AE65" i="55"/>
  <c r="AD65" i="55"/>
  <c r="AC65" i="55"/>
  <c r="AB65" i="55"/>
  <c r="AA65" i="55"/>
  <c r="Z65" i="55"/>
  <c r="Y65" i="55"/>
  <c r="X65" i="55"/>
  <c r="W65" i="55"/>
  <c r="V65" i="55"/>
  <c r="U65" i="55"/>
  <c r="T65" i="55"/>
  <c r="S65" i="55"/>
  <c r="R65" i="55"/>
  <c r="Q65" i="55"/>
  <c r="P65" i="55"/>
  <c r="O65" i="55"/>
  <c r="N65" i="55"/>
  <c r="M65" i="55"/>
  <c r="L65" i="55"/>
  <c r="K65" i="55"/>
  <c r="J65" i="55"/>
  <c r="I65" i="55"/>
  <c r="H65" i="55"/>
  <c r="G65" i="55"/>
  <c r="F65" i="55"/>
  <c r="E65"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AG54" i="55"/>
  <c r="AF54" i="55"/>
  <c r="AE54" i="55"/>
  <c r="AD54" i="55"/>
  <c r="AC54" i="55"/>
  <c r="AB54" i="55"/>
  <c r="AA54" i="55"/>
  <c r="Z54" i="55"/>
  <c r="Y54" i="55"/>
  <c r="X54" i="55"/>
  <c r="W54" i="55"/>
  <c r="V54" i="55"/>
  <c r="U54" i="55"/>
  <c r="T54" i="55"/>
  <c r="S54" i="55"/>
  <c r="R54" i="55"/>
  <c r="Q54" i="55"/>
  <c r="P54" i="55"/>
  <c r="O54" i="55"/>
  <c r="N54" i="55"/>
  <c r="M54" i="55"/>
  <c r="L54" i="55"/>
  <c r="K54" i="55"/>
  <c r="J54" i="55"/>
  <c r="I54" i="55"/>
  <c r="H54" i="55"/>
  <c r="G54" i="55"/>
  <c r="F54" i="55"/>
  <c r="E54" i="55"/>
  <c r="AG53" i="55"/>
  <c r="AF53" i="55"/>
  <c r="AE53" i="55"/>
  <c r="AD53" i="55"/>
  <c r="AC53" i="55"/>
  <c r="AB53" i="55"/>
  <c r="AA53" i="55"/>
  <c r="Z53" i="55"/>
  <c r="Y53" i="55"/>
  <c r="X53" i="55"/>
  <c r="W53" i="55"/>
  <c r="V53" i="55"/>
  <c r="U53" i="55"/>
  <c r="T53" i="55"/>
  <c r="S53" i="55"/>
  <c r="R53" i="55"/>
  <c r="Q53" i="55"/>
  <c r="P53" i="55"/>
  <c r="O53" i="55"/>
  <c r="N53" i="55"/>
  <c r="M53" i="55"/>
  <c r="L53" i="55"/>
  <c r="K53" i="55"/>
  <c r="J53" i="55"/>
  <c r="I53" i="55"/>
  <c r="H53" i="55"/>
  <c r="G53" i="55"/>
  <c r="F53" i="55"/>
  <c r="E53" i="55"/>
  <c r="AG52" i="55"/>
  <c r="AF52" i="55"/>
  <c r="AE52" i="55"/>
  <c r="AD52" i="55"/>
  <c r="AC52" i="55"/>
  <c r="AB52" i="55"/>
  <c r="AA52" i="55"/>
  <c r="Z52" i="55"/>
  <c r="Y52" i="55"/>
  <c r="X52" i="55"/>
  <c r="W52" i="55"/>
  <c r="V52" i="55"/>
  <c r="U52" i="55"/>
  <c r="T52" i="55"/>
  <c r="S52" i="55"/>
  <c r="R52" i="55"/>
  <c r="Q52" i="55"/>
  <c r="P52" i="55"/>
  <c r="O52" i="55"/>
  <c r="N52" i="55"/>
  <c r="M52" i="55"/>
  <c r="L52" i="55"/>
  <c r="K52" i="55"/>
  <c r="J52" i="55"/>
  <c r="I52" i="55"/>
  <c r="H52" i="55"/>
  <c r="G52" i="55"/>
  <c r="F52" i="55"/>
  <c r="E52"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AG40" i="55"/>
  <c r="AF40" i="55"/>
  <c r="AE40" i="55"/>
  <c r="AD40" i="55"/>
  <c r="AC40" i="55"/>
  <c r="AB40" i="55"/>
  <c r="AA40" i="55"/>
  <c r="Z40" i="55"/>
  <c r="Y40" i="55"/>
  <c r="X40" i="55"/>
  <c r="W40" i="55"/>
  <c r="V40" i="55"/>
  <c r="U40" i="55"/>
  <c r="T40" i="55"/>
  <c r="S40" i="55"/>
  <c r="R40" i="55"/>
  <c r="Q40" i="55"/>
  <c r="P40" i="55"/>
  <c r="O40" i="55"/>
  <c r="N40" i="55"/>
  <c r="M40" i="55"/>
  <c r="L40" i="55"/>
  <c r="K40" i="55"/>
  <c r="J40" i="55"/>
  <c r="I40" i="55"/>
  <c r="H40" i="55"/>
  <c r="G40" i="55"/>
  <c r="F40" i="55"/>
  <c r="E40"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AG29" i="55"/>
  <c r="AF29" i="55"/>
  <c r="AE29" i="55"/>
  <c r="AD29" i="55"/>
  <c r="AC29" i="55"/>
  <c r="AB29" i="55"/>
  <c r="AA29" i="55"/>
  <c r="Z29" i="55"/>
  <c r="Y29" i="55"/>
  <c r="X29" i="55"/>
  <c r="W29" i="55"/>
  <c r="V29" i="55"/>
  <c r="U29" i="55"/>
  <c r="T29" i="55"/>
  <c r="S29" i="55"/>
  <c r="R29" i="55"/>
  <c r="Q29" i="55"/>
  <c r="P29" i="55"/>
  <c r="O29" i="55"/>
  <c r="N29" i="55"/>
  <c r="M29" i="55"/>
  <c r="L29" i="55"/>
  <c r="K29" i="55"/>
  <c r="J29" i="55"/>
  <c r="I29" i="55"/>
  <c r="H29" i="55"/>
  <c r="G29" i="55"/>
  <c r="F29" i="55"/>
  <c r="E29"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AG18" i="55"/>
  <c r="AF18" i="55"/>
  <c r="AE18" i="55"/>
  <c r="AD18" i="55"/>
  <c r="AC18" i="55"/>
  <c r="AB18" i="55"/>
  <c r="AA18" i="55"/>
  <c r="Z18" i="55"/>
  <c r="Y18" i="55"/>
  <c r="X18" i="55"/>
  <c r="W18" i="55"/>
  <c r="V18" i="55"/>
  <c r="U18" i="55"/>
  <c r="T18" i="55"/>
  <c r="S18" i="55"/>
  <c r="R18" i="55"/>
  <c r="Q18" i="55"/>
  <c r="P18" i="55"/>
  <c r="O18" i="55"/>
  <c r="N18" i="55"/>
  <c r="M18" i="55"/>
  <c r="L18" i="55"/>
  <c r="K18" i="55"/>
  <c r="J18" i="55"/>
  <c r="I18" i="55"/>
  <c r="H18" i="55"/>
  <c r="G18" i="55"/>
  <c r="F18" i="55"/>
  <c r="E18" i="55"/>
  <c r="AG17" i="55"/>
  <c r="AF17" i="55"/>
  <c r="AE17" i="55"/>
  <c r="AD17" i="55"/>
  <c r="AC17" i="55"/>
  <c r="AB17" i="55"/>
  <c r="AA17" i="55"/>
  <c r="Z17" i="55"/>
  <c r="Y17" i="55"/>
  <c r="X17" i="55"/>
  <c r="W17" i="55"/>
  <c r="V17" i="55"/>
  <c r="U17" i="55"/>
  <c r="T17" i="55"/>
  <c r="S17" i="55"/>
  <c r="R17" i="55"/>
  <c r="Q17" i="55"/>
  <c r="P17" i="55"/>
  <c r="O17" i="55"/>
  <c r="N17" i="55"/>
  <c r="M17" i="55"/>
  <c r="L17" i="55"/>
  <c r="K17" i="55"/>
  <c r="J17" i="55"/>
  <c r="I17" i="55"/>
  <c r="H17" i="55"/>
  <c r="G17" i="55"/>
  <c r="F17" i="55"/>
  <c r="E17" i="55"/>
  <c r="AG16" i="55"/>
  <c r="AF16" i="55"/>
  <c r="AE16" i="55"/>
  <c r="AD16" i="55"/>
  <c r="AC16" i="55"/>
  <c r="AB16" i="55"/>
  <c r="AA16" i="55"/>
  <c r="Z16" i="55"/>
  <c r="Y16" i="55"/>
  <c r="X16" i="55"/>
  <c r="W16" i="55"/>
  <c r="V16" i="55"/>
  <c r="U16" i="55"/>
  <c r="T16" i="55"/>
  <c r="S16" i="55"/>
  <c r="R16" i="55"/>
  <c r="Q16" i="55"/>
  <c r="P16" i="55"/>
  <c r="O16" i="55"/>
  <c r="N16" i="55"/>
  <c r="M16" i="55"/>
  <c r="L16" i="55"/>
  <c r="K16" i="55"/>
  <c r="J16" i="55"/>
  <c r="I16" i="55"/>
  <c r="H16" i="55"/>
  <c r="G16" i="55"/>
  <c r="F16" i="55"/>
  <c r="E16" i="55"/>
  <c r="AG15" i="55"/>
  <c r="AF15" i="55"/>
  <c r="AE15" i="55"/>
  <c r="AD15" i="55"/>
  <c r="AC15" i="55"/>
  <c r="AB15" i="55"/>
  <c r="AA15" i="55"/>
  <c r="Z15" i="55"/>
  <c r="Y15" i="55"/>
  <c r="X15" i="55"/>
  <c r="W15" i="55"/>
  <c r="V15" i="55"/>
  <c r="U15" i="55"/>
  <c r="T15" i="55"/>
  <c r="S15" i="55"/>
  <c r="R15" i="55"/>
  <c r="Q15" i="55"/>
  <c r="P15" i="55"/>
  <c r="O15" i="55"/>
  <c r="N15" i="55"/>
  <c r="M15" i="55"/>
  <c r="L15" i="55"/>
  <c r="K15" i="55"/>
  <c r="J15" i="55"/>
  <c r="I15" i="55"/>
  <c r="H15" i="55"/>
  <c r="G15" i="55"/>
  <c r="F15" i="55"/>
  <c r="E15" i="55"/>
  <c r="AG14" i="55"/>
  <c r="AF14" i="55"/>
  <c r="AE14" i="55"/>
  <c r="AD14" i="55"/>
  <c r="AC14" i="55"/>
  <c r="AB14" i="55"/>
  <c r="AA14" i="55"/>
  <c r="Z14" i="55"/>
  <c r="Y14" i="55"/>
  <c r="X14" i="55"/>
  <c r="W14" i="55"/>
  <c r="V14" i="55"/>
  <c r="U14" i="55"/>
  <c r="T14" i="55"/>
  <c r="S14" i="55"/>
  <c r="R14" i="55"/>
  <c r="Q14" i="55"/>
  <c r="P14" i="55"/>
  <c r="O14" i="55"/>
  <c r="N14" i="55"/>
  <c r="M14" i="55"/>
  <c r="L14" i="55"/>
  <c r="K14" i="55"/>
  <c r="J14" i="55"/>
  <c r="I14" i="55"/>
  <c r="H14" i="55"/>
  <c r="G14" i="55"/>
  <c r="F14" i="55"/>
  <c r="E14" i="55"/>
  <c r="AG13" i="55"/>
  <c r="AF13" i="55"/>
  <c r="AE13" i="55"/>
  <c r="AD13" i="55"/>
  <c r="AC13" i="55"/>
  <c r="AB13" i="55"/>
  <c r="AA13" i="55"/>
  <c r="Z13" i="55"/>
  <c r="Y13" i="55"/>
  <c r="X13" i="55"/>
  <c r="W13" i="55"/>
  <c r="V13" i="55"/>
  <c r="U13" i="55"/>
  <c r="T13" i="55"/>
  <c r="S13" i="55"/>
  <c r="R13" i="55"/>
  <c r="Q13" i="55"/>
  <c r="P13" i="55"/>
  <c r="O13" i="55"/>
  <c r="N13" i="55"/>
  <c r="M13" i="55"/>
  <c r="L13" i="55"/>
  <c r="K13" i="55"/>
  <c r="J13" i="55"/>
  <c r="I13" i="55"/>
  <c r="H13" i="55"/>
  <c r="G13" i="55"/>
  <c r="F13" i="55"/>
  <c r="E13" i="55"/>
  <c r="AG12" i="55"/>
  <c r="AF12" i="55"/>
  <c r="AE12" i="55"/>
  <c r="AD12" i="55"/>
  <c r="AC12" i="55"/>
  <c r="AB12" i="55"/>
  <c r="AA12" i="55"/>
  <c r="Z12" i="55"/>
  <c r="Y12" i="55"/>
  <c r="X12" i="55"/>
  <c r="W12" i="55"/>
  <c r="V12" i="55"/>
  <c r="U12" i="55"/>
  <c r="T12" i="55"/>
  <c r="S12" i="55"/>
  <c r="R12" i="55"/>
  <c r="Q12" i="55"/>
  <c r="P12" i="55"/>
  <c r="O12" i="55"/>
  <c r="N12" i="55"/>
  <c r="M12" i="55"/>
  <c r="L12" i="55"/>
  <c r="K12" i="55"/>
  <c r="J12" i="55"/>
  <c r="I12" i="55"/>
  <c r="H12" i="55"/>
  <c r="G12" i="55"/>
  <c r="F12" i="55"/>
  <c r="E12" i="55"/>
  <c r="AG11" i="55"/>
  <c r="AF11" i="55"/>
  <c r="AE11" i="55"/>
  <c r="AD11" i="55"/>
  <c r="AC11" i="55"/>
  <c r="AB11" i="55"/>
  <c r="AA11" i="55"/>
  <c r="Z11" i="55"/>
  <c r="Y11" i="55"/>
  <c r="X11" i="55"/>
  <c r="W11" i="55"/>
  <c r="V11" i="55"/>
  <c r="U11" i="55"/>
  <c r="T11" i="55"/>
  <c r="S11" i="55"/>
  <c r="R11" i="55"/>
  <c r="Q11" i="55"/>
  <c r="P11" i="55"/>
  <c r="O11" i="55"/>
  <c r="N11" i="55"/>
  <c r="M11" i="55"/>
  <c r="L11" i="55"/>
  <c r="K11" i="55"/>
  <c r="J11" i="55"/>
  <c r="I11" i="55"/>
  <c r="H11" i="55"/>
  <c r="G11" i="55"/>
  <c r="F11" i="55"/>
  <c r="E11" i="55"/>
  <c r="AG10" i="55"/>
  <c r="AF10" i="55"/>
  <c r="AE10" i="55"/>
  <c r="AD10" i="55"/>
  <c r="AC10" i="55"/>
  <c r="AB10" i="55"/>
  <c r="AA10" i="55"/>
  <c r="Z10" i="55"/>
  <c r="Y10" i="55"/>
  <c r="X10" i="55"/>
  <c r="W10" i="55"/>
  <c r="V10" i="55"/>
  <c r="U10" i="55"/>
  <c r="T10" i="55"/>
  <c r="S10" i="55"/>
  <c r="R10" i="55"/>
  <c r="Q10" i="55"/>
  <c r="P10" i="55"/>
  <c r="O10" i="55"/>
  <c r="N10" i="55"/>
  <c r="M10" i="55"/>
  <c r="L10" i="55"/>
  <c r="K10" i="55"/>
  <c r="J10" i="55"/>
  <c r="I10" i="55"/>
  <c r="H10" i="55"/>
  <c r="G10" i="55"/>
  <c r="F10" i="55"/>
  <c r="E10" i="55"/>
  <c r="AG9" i="55"/>
  <c r="AF9" i="55"/>
  <c r="AE9" i="55"/>
  <c r="AD9" i="55"/>
  <c r="AC9" i="55"/>
  <c r="AB9" i="55"/>
  <c r="AA9" i="55"/>
  <c r="Z9" i="55"/>
  <c r="Y9" i="55"/>
  <c r="X9" i="55"/>
  <c r="W9" i="55"/>
  <c r="V9" i="55"/>
  <c r="U9" i="55"/>
  <c r="T9" i="55"/>
  <c r="S9" i="55"/>
  <c r="R9" i="55"/>
  <c r="Q9" i="55"/>
  <c r="P9" i="55"/>
  <c r="O9" i="55"/>
  <c r="N9" i="55"/>
  <c r="M9" i="55"/>
  <c r="L9" i="55"/>
  <c r="K9" i="55"/>
  <c r="J9" i="55"/>
  <c r="I9" i="55"/>
  <c r="H9" i="55"/>
  <c r="G9" i="55"/>
  <c r="F9" i="55"/>
  <c r="E9" i="55"/>
  <c r="AG8" i="55"/>
  <c r="AF8" i="55"/>
  <c r="AE8" i="55"/>
  <c r="AD8" i="55"/>
  <c r="AC8" i="55"/>
  <c r="AB8" i="55"/>
  <c r="AA8" i="55"/>
  <c r="Z8" i="55"/>
  <c r="Y8" i="55"/>
  <c r="X8" i="55"/>
  <c r="W8" i="55"/>
  <c r="V8" i="55"/>
  <c r="U8" i="55"/>
  <c r="T8" i="55"/>
  <c r="S8" i="55"/>
  <c r="R8" i="55"/>
  <c r="Q8" i="55"/>
  <c r="P8" i="55"/>
  <c r="O8" i="55"/>
  <c r="N8" i="55"/>
  <c r="M8" i="55"/>
  <c r="L8" i="55"/>
  <c r="K8" i="55"/>
  <c r="J8" i="55"/>
  <c r="I8" i="55"/>
  <c r="H8" i="55"/>
  <c r="G8" i="55"/>
  <c r="F8" i="55"/>
  <c r="E8" i="55"/>
  <c r="AG7" i="55"/>
  <c r="AF7" i="55"/>
  <c r="AE7" i="55"/>
  <c r="AD7" i="55"/>
  <c r="AC7" i="55"/>
  <c r="AB7" i="55"/>
  <c r="AA7" i="55"/>
  <c r="Z7" i="55"/>
  <c r="Y7" i="55"/>
  <c r="X7" i="55"/>
  <c r="W7" i="55"/>
  <c r="V7" i="55"/>
  <c r="U7" i="55"/>
  <c r="T7" i="55"/>
  <c r="S7" i="55"/>
  <c r="R7" i="55"/>
  <c r="Q7" i="55"/>
  <c r="P7" i="55"/>
  <c r="O7" i="55"/>
  <c r="N7" i="55"/>
  <c r="M7" i="55"/>
  <c r="L7" i="55"/>
  <c r="K7" i="55"/>
  <c r="J7" i="55"/>
  <c r="I7" i="55"/>
  <c r="H7" i="55"/>
  <c r="G7" i="55"/>
  <c r="F7" i="55"/>
  <c r="E7" i="55"/>
  <c r="AG6" i="55"/>
  <c r="AF6" i="55"/>
  <c r="AE6" i="55"/>
  <c r="AD6" i="55"/>
  <c r="AC6" i="55"/>
  <c r="AB6" i="55"/>
  <c r="AA6" i="55"/>
  <c r="Z6" i="55"/>
  <c r="Y6" i="55"/>
  <c r="X6" i="55"/>
  <c r="W6" i="55"/>
  <c r="V6" i="55"/>
  <c r="U6" i="55"/>
  <c r="T6" i="55"/>
  <c r="S6" i="55"/>
  <c r="R6" i="55"/>
  <c r="Q6" i="55"/>
  <c r="P6" i="55"/>
  <c r="O6" i="55"/>
  <c r="N6" i="55"/>
  <c r="M6" i="55"/>
  <c r="L6" i="55"/>
  <c r="K6" i="55"/>
  <c r="J6" i="55"/>
  <c r="I6" i="55"/>
  <c r="H6" i="55"/>
  <c r="G6" i="55"/>
  <c r="F6" i="55"/>
  <c r="E6" i="55"/>
  <c r="AG5" i="55"/>
  <c r="AF5" i="55"/>
  <c r="AE5" i="55"/>
  <c r="AD5" i="55"/>
  <c r="AC5" i="55"/>
  <c r="AB5" i="55"/>
  <c r="AA5" i="55"/>
  <c r="Z5" i="55"/>
  <c r="Y5" i="55"/>
  <c r="X5" i="55"/>
  <c r="W5" i="55"/>
  <c r="V5" i="55"/>
  <c r="U5" i="55"/>
  <c r="T5" i="55"/>
  <c r="S5" i="55"/>
  <c r="R5" i="55"/>
  <c r="Q5" i="55"/>
  <c r="P5" i="55"/>
  <c r="O5" i="55"/>
  <c r="N5" i="55"/>
  <c r="M5" i="55"/>
  <c r="L5" i="55"/>
  <c r="K5" i="55"/>
  <c r="J5" i="55"/>
  <c r="I5" i="55"/>
  <c r="H5" i="55"/>
  <c r="G5" i="55"/>
  <c r="F5" i="55"/>
  <c r="E5" i="55"/>
  <c r="F4" i="55"/>
  <c r="G4" i="55"/>
  <c r="H4" i="55"/>
  <c r="I4" i="55"/>
  <c r="J4" i="55"/>
  <c r="K4" i="55"/>
  <c r="L4" i="55"/>
  <c r="M4" i="55"/>
  <c r="N4" i="55"/>
  <c r="O4" i="55"/>
  <c r="P4" i="55"/>
  <c r="Q4" i="55"/>
  <c r="R4" i="55"/>
  <c r="S4" i="55"/>
  <c r="T4" i="55"/>
  <c r="U4" i="55"/>
  <c r="V4" i="55"/>
  <c r="W4" i="55"/>
  <c r="X4" i="55"/>
  <c r="Y4" i="55"/>
  <c r="Z4" i="55"/>
  <c r="AA4" i="55"/>
  <c r="AB4" i="55"/>
  <c r="AC4" i="55"/>
  <c r="AD4" i="55"/>
  <c r="AE4" i="55"/>
  <c r="AF4" i="55"/>
  <c r="AG4" i="55"/>
  <c r="E4" i="55"/>
  <c r="AG209" i="54"/>
  <c r="AF209" i="54"/>
  <c r="AE209" i="54"/>
  <c r="AD209" i="54"/>
  <c r="AC209" i="54"/>
  <c r="AB209" i="54"/>
  <c r="AA209" i="54"/>
  <c r="Z209" i="54"/>
  <c r="Y209" i="54"/>
  <c r="X209" i="54"/>
  <c r="W209" i="54"/>
  <c r="V209" i="54"/>
  <c r="U209" i="54"/>
  <c r="T209" i="54"/>
  <c r="S209" i="54"/>
  <c r="R209" i="54"/>
  <c r="Q209" i="54"/>
  <c r="P209" i="54"/>
  <c r="O209" i="54"/>
  <c r="N209" i="54"/>
  <c r="M209" i="54"/>
  <c r="L209" i="54"/>
  <c r="K209" i="54"/>
  <c r="J209" i="54"/>
  <c r="I209" i="54"/>
  <c r="H209" i="54"/>
  <c r="G209" i="54"/>
  <c r="F209" i="54"/>
  <c r="E209" i="54"/>
  <c r="AG208" i="54"/>
  <c r="AF208" i="54"/>
  <c r="AE208" i="54"/>
  <c r="AD208" i="54"/>
  <c r="AC208" i="54"/>
  <c r="AB208" i="54"/>
  <c r="AA208" i="54"/>
  <c r="Z208" i="54"/>
  <c r="Y208" i="54"/>
  <c r="X208" i="54"/>
  <c r="W208" i="54"/>
  <c r="V208" i="54"/>
  <c r="U208" i="54"/>
  <c r="T208" i="54"/>
  <c r="S208" i="54"/>
  <c r="R208" i="54"/>
  <c r="Q208" i="54"/>
  <c r="P208" i="54"/>
  <c r="O208" i="54"/>
  <c r="N208" i="54"/>
  <c r="M208" i="54"/>
  <c r="L208" i="54"/>
  <c r="K208" i="54"/>
  <c r="J208" i="54"/>
  <c r="I208" i="54"/>
  <c r="H208" i="54"/>
  <c r="G208" i="54"/>
  <c r="F208" i="54"/>
  <c r="E208" i="54"/>
  <c r="AG207" i="54"/>
  <c r="AF207" i="54"/>
  <c r="AE207" i="54"/>
  <c r="AD207" i="54"/>
  <c r="AC207" i="54"/>
  <c r="AB207" i="54"/>
  <c r="AA207" i="54"/>
  <c r="Z207" i="54"/>
  <c r="Y207" i="54"/>
  <c r="X207" i="54"/>
  <c r="W207" i="54"/>
  <c r="V207" i="54"/>
  <c r="U207" i="54"/>
  <c r="T207" i="54"/>
  <c r="S207" i="54"/>
  <c r="R207" i="54"/>
  <c r="Q207" i="54"/>
  <c r="P207" i="54"/>
  <c r="O207" i="54"/>
  <c r="N207" i="54"/>
  <c r="M207" i="54"/>
  <c r="L207" i="54"/>
  <c r="K207" i="54"/>
  <c r="J207" i="54"/>
  <c r="I207" i="54"/>
  <c r="H207" i="54"/>
  <c r="G207" i="54"/>
  <c r="F207" i="54"/>
  <c r="E207" i="54"/>
  <c r="AG206" i="54"/>
  <c r="AF206" i="54"/>
  <c r="AE206" i="54"/>
  <c r="AD206" i="54"/>
  <c r="AC206" i="54"/>
  <c r="AB206" i="54"/>
  <c r="AA206" i="54"/>
  <c r="Z206" i="54"/>
  <c r="Y206" i="54"/>
  <c r="X206" i="54"/>
  <c r="W206" i="54"/>
  <c r="V206" i="54"/>
  <c r="U206" i="54"/>
  <c r="T206" i="54"/>
  <c r="S206" i="54"/>
  <c r="R206" i="54"/>
  <c r="Q206" i="54"/>
  <c r="P206" i="54"/>
  <c r="O206" i="54"/>
  <c r="N206" i="54"/>
  <c r="M206" i="54"/>
  <c r="L206" i="54"/>
  <c r="K206" i="54"/>
  <c r="J206" i="54"/>
  <c r="I206" i="54"/>
  <c r="H206" i="54"/>
  <c r="G206" i="54"/>
  <c r="F206" i="54"/>
  <c r="E206" i="54"/>
  <c r="AG205" i="54"/>
  <c r="AF205" i="54"/>
  <c r="AE205" i="54"/>
  <c r="AD205" i="54"/>
  <c r="AC205" i="54"/>
  <c r="AB205" i="54"/>
  <c r="AA205" i="54"/>
  <c r="Z205" i="54"/>
  <c r="Y205" i="54"/>
  <c r="X205" i="54"/>
  <c r="W205" i="54"/>
  <c r="V205" i="54"/>
  <c r="U205" i="54"/>
  <c r="T205" i="54"/>
  <c r="S205" i="54"/>
  <c r="R205" i="54"/>
  <c r="Q205" i="54"/>
  <c r="P205" i="54"/>
  <c r="O205" i="54"/>
  <c r="N205" i="54"/>
  <c r="M205" i="54"/>
  <c r="L205" i="54"/>
  <c r="K205" i="54"/>
  <c r="J205" i="54"/>
  <c r="I205" i="54"/>
  <c r="H205" i="54"/>
  <c r="G205" i="54"/>
  <c r="F205" i="54"/>
  <c r="E205" i="54"/>
  <c r="AG204" i="54"/>
  <c r="AF204" i="54"/>
  <c r="AE204" i="54"/>
  <c r="AD204" i="54"/>
  <c r="AC204" i="54"/>
  <c r="AB204" i="54"/>
  <c r="AA204" i="54"/>
  <c r="Z204" i="54"/>
  <c r="Y204" i="54"/>
  <c r="X204" i="54"/>
  <c r="W204" i="54"/>
  <c r="V204" i="54"/>
  <c r="U204" i="54"/>
  <c r="T204" i="54"/>
  <c r="S204" i="54"/>
  <c r="R204" i="54"/>
  <c r="Q204" i="54"/>
  <c r="P204" i="54"/>
  <c r="O204" i="54"/>
  <c r="N204" i="54"/>
  <c r="M204" i="54"/>
  <c r="L204" i="54"/>
  <c r="K204" i="54"/>
  <c r="J204" i="54"/>
  <c r="I204" i="54"/>
  <c r="H204" i="54"/>
  <c r="G204" i="54"/>
  <c r="F204" i="54"/>
  <c r="E204" i="54"/>
  <c r="AG203" i="54"/>
  <c r="AF203" i="54"/>
  <c r="AE203" i="54"/>
  <c r="AD203" i="54"/>
  <c r="AC203" i="54"/>
  <c r="AB203" i="54"/>
  <c r="AA203" i="54"/>
  <c r="Z203" i="54"/>
  <c r="Y203" i="54"/>
  <c r="X203" i="54"/>
  <c r="W203" i="54"/>
  <c r="V203" i="54"/>
  <c r="U203" i="54"/>
  <c r="T203" i="54"/>
  <c r="S203" i="54"/>
  <c r="R203" i="54"/>
  <c r="Q203" i="54"/>
  <c r="P203" i="54"/>
  <c r="O203" i="54"/>
  <c r="N203" i="54"/>
  <c r="M203" i="54"/>
  <c r="L203" i="54"/>
  <c r="K203" i="54"/>
  <c r="J203" i="54"/>
  <c r="I203" i="54"/>
  <c r="H203" i="54"/>
  <c r="G203" i="54"/>
  <c r="F203" i="54"/>
  <c r="E203" i="54"/>
  <c r="AG202" i="54"/>
  <c r="AF202" i="54"/>
  <c r="AE202" i="54"/>
  <c r="AD202" i="54"/>
  <c r="AC202" i="54"/>
  <c r="AB202" i="54"/>
  <c r="AA202" i="54"/>
  <c r="Z202" i="54"/>
  <c r="Y202" i="54"/>
  <c r="X202" i="54"/>
  <c r="W202" i="54"/>
  <c r="V202" i="54"/>
  <c r="U202" i="54"/>
  <c r="T202" i="54"/>
  <c r="S202" i="54"/>
  <c r="R202" i="54"/>
  <c r="Q202" i="54"/>
  <c r="P202" i="54"/>
  <c r="O202" i="54"/>
  <c r="N202" i="54"/>
  <c r="M202" i="54"/>
  <c r="L202" i="54"/>
  <c r="K202" i="54"/>
  <c r="J202" i="54"/>
  <c r="I202" i="54"/>
  <c r="H202" i="54"/>
  <c r="G202" i="54"/>
  <c r="F202" i="54"/>
  <c r="E202" i="54"/>
  <c r="AG201" i="54"/>
  <c r="AF201" i="54"/>
  <c r="AE201" i="54"/>
  <c r="AD201" i="54"/>
  <c r="AC201" i="54"/>
  <c r="AB201" i="54"/>
  <c r="AA201" i="54"/>
  <c r="Z201" i="54"/>
  <c r="Y201" i="54"/>
  <c r="X201" i="54"/>
  <c r="W201" i="54"/>
  <c r="V201" i="54"/>
  <c r="U201" i="54"/>
  <c r="T201" i="54"/>
  <c r="S201" i="54"/>
  <c r="R201" i="54"/>
  <c r="Q201" i="54"/>
  <c r="P201" i="54"/>
  <c r="O201" i="54"/>
  <c r="N201" i="54"/>
  <c r="M201" i="54"/>
  <c r="L201" i="54"/>
  <c r="K201" i="54"/>
  <c r="J201" i="54"/>
  <c r="I201" i="54"/>
  <c r="H201" i="54"/>
  <c r="G201" i="54"/>
  <c r="F201" i="54"/>
  <c r="E201" i="54"/>
  <c r="AG200" i="54"/>
  <c r="AF200" i="54"/>
  <c r="AE200" i="54"/>
  <c r="AD200" i="54"/>
  <c r="AC200" i="54"/>
  <c r="AB200" i="54"/>
  <c r="AA200" i="54"/>
  <c r="Z200" i="54"/>
  <c r="Y200" i="54"/>
  <c r="X200" i="54"/>
  <c r="W200" i="54"/>
  <c r="V200" i="54"/>
  <c r="U200" i="54"/>
  <c r="T200" i="54"/>
  <c r="S200" i="54"/>
  <c r="R200" i="54"/>
  <c r="Q200" i="54"/>
  <c r="P200" i="54"/>
  <c r="O200" i="54"/>
  <c r="N200" i="54"/>
  <c r="M200" i="54"/>
  <c r="L200" i="54"/>
  <c r="K200" i="54"/>
  <c r="J200" i="54"/>
  <c r="I200" i="54"/>
  <c r="H200" i="54"/>
  <c r="G200" i="54"/>
  <c r="F200" i="54"/>
  <c r="E200" i="54"/>
  <c r="AG199" i="54"/>
  <c r="AF199" i="54"/>
  <c r="AE199" i="54"/>
  <c r="AD199" i="54"/>
  <c r="AC199" i="54"/>
  <c r="AB199" i="54"/>
  <c r="AA199" i="54"/>
  <c r="Z199" i="54"/>
  <c r="Y199" i="54"/>
  <c r="X199" i="54"/>
  <c r="W199" i="54"/>
  <c r="V199" i="54"/>
  <c r="U199" i="54"/>
  <c r="T199" i="54"/>
  <c r="S199" i="54"/>
  <c r="R199" i="54"/>
  <c r="Q199" i="54"/>
  <c r="P199" i="54"/>
  <c r="O199" i="54"/>
  <c r="N199" i="54"/>
  <c r="M199" i="54"/>
  <c r="L199" i="54"/>
  <c r="K199" i="54"/>
  <c r="J199" i="54"/>
  <c r="I199" i="54"/>
  <c r="H199" i="54"/>
  <c r="G199" i="54"/>
  <c r="F199" i="54"/>
  <c r="E199" i="54"/>
  <c r="AG198" i="54"/>
  <c r="AF198" i="54"/>
  <c r="AE198" i="54"/>
  <c r="AD198" i="54"/>
  <c r="AC198" i="54"/>
  <c r="AB198" i="54"/>
  <c r="AA198" i="54"/>
  <c r="Z198" i="54"/>
  <c r="Y198" i="54"/>
  <c r="X198" i="54"/>
  <c r="W198" i="54"/>
  <c r="V198" i="54"/>
  <c r="U198" i="54"/>
  <c r="T198" i="54"/>
  <c r="S198" i="54"/>
  <c r="R198" i="54"/>
  <c r="Q198" i="54"/>
  <c r="P198" i="54"/>
  <c r="O198" i="54"/>
  <c r="N198" i="54"/>
  <c r="M198" i="54"/>
  <c r="L198" i="54"/>
  <c r="K198" i="54"/>
  <c r="J198" i="54"/>
  <c r="I198" i="54"/>
  <c r="H198" i="54"/>
  <c r="G198" i="54"/>
  <c r="F198" i="54"/>
  <c r="E198" i="54"/>
  <c r="AG197" i="54"/>
  <c r="AF197" i="54"/>
  <c r="AE197" i="54"/>
  <c r="AD197" i="54"/>
  <c r="AC197" i="54"/>
  <c r="AB197" i="54"/>
  <c r="AA197" i="54"/>
  <c r="Z197" i="54"/>
  <c r="Y197" i="54"/>
  <c r="X197" i="54"/>
  <c r="W197" i="54"/>
  <c r="V197" i="54"/>
  <c r="U197" i="54"/>
  <c r="T197" i="54"/>
  <c r="S197" i="54"/>
  <c r="R197" i="54"/>
  <c r="Q197" i="54"/>
  <c r="P197" i="54"/>
  <c r="O197" i="54"/>
  <c r="N197" i="54"/>
  <c r="M197" i="54"/>
  <c r="L197" i="54"/>
  <c r="K197" i="54"/>
  <c r="J197" i="54"/>
  <c r="I197" i="54"/>
  <c r="H197" i="54"/>
  <c r="G197" i="54"/>
  <c r="F197" i="54"/>
  <c r="E197" i="54"/>
  <c r="AG196" i="54"/>
  <c r="AF196" i="54"/>
  <c r="AE196" i="54"/>
  <c r="AD196" i="54"/>
  <c r="AC196" i="54"/>
  <c r="AB196" i="54"/>
  <c r="AA196" i="54"/>
  <c r="Z196" i="54"/>
  <c r="Y196" i="54"/>
  <c r="X196" i="54"/>
  <c r="W196" i="54"/>
  <c r="V196" i="54"/>
  <c r="U196" i="54"/>
  <c r="T196" i="54"/>
  <c r="S196" i="54"/>
  <c r="R196" i="54"/>
  <c r="Q196" i="54"/>
  <c r="P196" i="54"/>
  <c r="O196" i="54"/>
  <c r="N196" i="54"/>
  <c r="M196" i="54"/>
  <c r="L196" i="54"/>
  <c r="K196" i="54"/>
  <c r="J196" i="54"/>
  <c r="I196" i="54"/>
  <c r="H196" i="54"/>
  <c r="G196" i="54"/>
  <c r="F196" i="54"/>
  <c r="E196" i="54"/>
  <c r="AG195" i="54"/>
  <c r="AF195" i="54"/>
  <c r="AE195" i="54"/>
  <c r="AD195" i="54"/>
  <c r="AC195" i="54"/>
  <c r="AB195" i="54"/>
  <c r="AA195" i="54"/>
  <c r="Z195" i="54"/>
  <c r="Y195" i="54"/>
  <c r="X195" i="54"/>
  <c r="W195" i="54"/>
  <c r="V195" i="54"/>
  <c r="U195" i="54"/>
  <c r="T195" i="54"/>
  <c r="S195" i="54"/>
  <c r="R195" i="54"/>
  <c r="Q195" i="54"/>
  <c r="P195" i="54"/>
  <c r="O195" i="54"/>
  <c r="N195" i="54"/>
  <c r="M195" i="54"/>
  <c r="L195" i="54"/>
  <c r="K195" i="54"/>
  <c r="J195" i="54"/>
  <c r="I195" i="54"/>
  <c r="H195" i="54"/>
  <c r="G195" i="54"/>
  <c r="F195" i="54"/>
  <c r="E195" i="54"/>
  <c r="AG194" i="54"/>
  <c r="AF194" i="54"/>
  <c r="AE194" i="54"/>
  <c r="AD194" i="54"/>
  <c r="AC194" i="54"/>
  <c r="AB194" i="54"/>
  <c r="AA194" i="54"/>
  <c r="Z194" i="54"/>
  <c r="Y194" i="54"/>
  <c r="X194" i="54"/>
  <c r="W194" i="54"/>
  <c r="V194" i="54"/>
  <c r="U194" i="54"/>
  <c r="T194" i="54"/>
  <c r="S194" i="54"/>
  <c r="R194" i="54"/>
  <c r="Q194" i="54"/>
  <c r="P194" i="54"/>
  <c r="O194" i="54"/>
  <c r="N194" i="54"/>
  <c r="M194" i="54"/>
  <c r="L194" i="54"/>
  <c r="K194" i="54"/>
  <c r="J194" i="54"/>
  <c r="I194" i="54"/>
  <c r="H194" i="54"/>
  <c r="G194" i="54"/>
  <c r="F194" i="54"/>
  <c r="E194" i="54"/>
  <c r="AG193" i="54"/>
  <c r="AF193" i="54"/>
  <c r="AE193" i="54"/>
  <c r="AD193" i="54"/>
  <c r="AC193" i="54"/>
  <c r="AB193" i="54"/>
  <c r="AA193" i="54"/>
  <c r="Z193" i="54"/>
  <c r="Y193" i="54"/>
  <c r="X193" i="54"/>
  <c r="W193" i="54"/>
  <c r="V193" i="54"/>
  <c r="U193" i="54"/>
  <c r="T193" i="54"/>
  <c r="S193" i="54"/>
  <c r="R193" i="54"/>
  <c r="Q193" i="54"/>
  <c r="P193" i="54"/>
  <c r="O193" i="54"/>
  <c r="N193" i="54"/>
  <c r="M193" i="54"/>
  <c r="L193" i="54"/>
  <c r="K193" i="54"/>
  <c r="J193" i="54"/>
  <c r="I193" i="54"/>
  <c r="H193" i="54"/>
  <c r="G193" i="54"/>
  <c r="F193" i="54"/>
  <c r="E193" i="54"/>
  <c r="AG192" i="54"/>
  <c r="AF192" i="54"/>
  <c r="AE192" i="54"/>
  <c r="AD192" i="54"/>
  <c r="AC192" i="54"/>
  <c r="AB192" i="54"/>
  <c r="AA192" i="54"/>
  <c r="Z192" i="54"/>
  <c r="Y192" i="54"/>
  <c r="X192" i="54"/>
  <c r="W192" i="54"/>
  <c r="V192" i="54"/>
  <c r="U192" i="54"/>
  <c r="T192" i="54"/>
  <c r="S192" i="54"/>
  <c r="R192" i="54"/>
  <c r="Q192" i="54"/>
  <c r="P192" i="54"/>
  <c r="O192" i="54"/>
  <c r="N192" i="54"/>
  <c r="M192" i="54"/>
  <c r="L192" i="54"/>
  <c r="K192" i="54"/>
  <c r="J192" i="54"/>
  <c r="I192" i="54"/>
  <c r="H192" i="54"/>
  <c r="G192" i="54"/>
  <c r="F192" i="54"/>
  <c r="E192" i="54"/>
  <c r="AG191" i="54"/>
  <c r="AF191" i="54"/>
  <c r="AE191" i="54"/>
  <c r="AD191" i="54"/>
  <c r="AC191" i="54"/>
  <c r="AB191" i="54"/>
  <c r="AA191" i="54"/>
  <c r="Z191" i="54"/>
  <c r="Y191" i="54"/>
  <c r="X191" i="54"/>
  <c r="W191" i="54"/>
  <c r="V191" i="54"/>
  <c r="U191" i="54"/>
  <c r="T191" i="54"/>
  <c r="S191" i="54"/>
  <c r="R191" i="54"/>
  <c r="Q191" i="54"/>
  <c r="P191" i="54"/>
  <c r="O191" i="54"/>
  <c r="N191" i="54"/>
  <c r="M191" i="54"/>
  <c r="L191" i="54"/>
  <c r="K191" i="54"/>
  <c r="J191" i="54"/>
  <c r="I191" i="54"/>
  <c r="H191" i="54"/>
  <c r="G191" i="54"/>
  <c r="F191" i="54"/>
  <c r="E191" i="54"/>
  <c r="AG190" i="54"/>
  <c r="AF190" i="54"/>
  <c r="AE190" i="54"/>
  <c r="AD190" i="54"/>
  <c r="AC190" i="54"/>
  <c r="AB190" i="54"/>
  <c r="AA190" i="54"/>
  <c r="Z190" i="54"/>
  <c r="Y190" i="54"/>
  <c r="X190" i="54"/>
  <c r="W190" i="54"/>
  <c r="V190" i="54"/>
  <c r="U190" i="54"/>
  <c r="T190" i="54"/>
  <c r="S190" i="54"/>
  <c r="R190" i="54"/>
  <c r="Q190" i="54"/>
  <c r="P190" i="54"/>
  <c r="O190" i="54"/>
  <c r="N190" i="54"/>
  <c r="M190" i="54"/>
  <c r="L190" i="54"/>
  <c r="K190" i="54"/>
  <c r="J190" i="54"/>
  <c r="I190" i="54"/>
  <c r="H190" i="54"/>
  <c r="G190" i="54"/>
  <c r="F190" i="54"/>
  <c r="E190" i="54"/>
  <c r="AG189" i="54"/>
  <c r="AF189" i="54"/>
  <c r="AE189" i="54"/>
  <c r="AD189" i="54"/>
  <c r="AC189" i="54"/>
  <c r="AB189" i="54"/>
  <c r="AA189" i="54"/>
  <c r="Z189" i="54"/>
  <c r="Y189" i="54"/>
  <c r="X189" i="54"/>
  <c r="W189" i="54"/>
  <c r="V189" i="54"/>
  <c r="U189" i="54"/>
  <c r="T189" i="54"/>
  <c r="S189" i="54"/>
  <c r="R189" i="54"/>
  <c r="Q189" i="54"/>
  <c r="P189" i="54"/>
  <c r="O189" i="54"/>
  <c r="N189" i="54"/>
  <c r="M189" i="54"/>
  <c r="L189" i="54"/>
  <c r="K189" i="54"/>
  <c r="J189" i="54"/>
  <c r="I189" i="54"/>
  <c r="H189" i="54"/>
  <c r="G189" i="54"/>
  <c r="F189" i="54"/>
  <c r="E189" i="54"/>
  <c r="AG188" i="54"/>
  <c r="AF188" i="54"/>
  <c r="AE188" i="54"/>
  <c r="AD188" i="54"/>
  <c r="AC188" i="54"/>
  <c r="AB188" i="54"/>
  <c r="AA188" i="54"/>
  <c r="Z188" i="54"/>
  <c r="Y188" i="54"/>
  <c r="X188" i="54"/>
  <c r="W188" i="54"/>
  <c r="V188" i="54"/>
  <c r="U188" i="54"/>
  <c r="T188" i="54"/>
  <c r="S188" i="54"/>
  <c r="R188" i="54"/>
  <c r="Q188" i="54"/>
  <c r="P188" i="54"/>
  <c r="O188" i="54"/>
  <c r="N188" i="54"/>
  <c r="M188" i="54"/>
  <c r="L188" i="54"/>
  <c r="K188" i="54"/>
  <c r="J188" i="54"/>
  <c r="I188" i="54"/>
  <c r="H188" i="54"/>
  <c r="G188" i="54"/>
  <c r="F188" i="54"/>
  <c r="E188" i="54"/>
  <c r="AG187" i="54"/>
  <c r="AF187" i="54"/>
  <c r="AE187" i="54"/>
  <c r="AD187" i="54"/>
  <c r="AC187" i="54"/>
  <c r="AB187" i="54"/>
  <c r="AA187" i="54"/>
  <c r="Z187" i="54"/>
  <c r="Y187" i="54"/>
  <c r="X187" i="54"/>
  <c r="W187" i="54"/>
  <c r="V187" i="54"/>
  <c r="U187" i="54"/>
  <c r="T187" i="54"/>
  <c r="S187" i="54"/>
  <c r="R187" i="54"/>
  <c r="Q187" i="54"/>
  <c r="P187" i="54"/>
  <c r="O187" i="54"/>
  <c r="N187" i="54"/>
  <c r="M187" i="54"/>
  <c r="L187" i="54"/>
  <c r="K187" i="54"/>
  <c r="J187" i="54"/>
  <c r="I187" i="54"/>
  <c r="H187" i="54"/>
  <c r="G187" i="54"/>
  <c r="F187" i="54"/>
  <c r="E187"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E186" i="54"/>
  <c r="AG185" i="54"/>
  <c r="AF185" i="54"/>
  <c r="AE185" i="54"/>
  <c r="AD185" i="54"/>
  <c r="AC185" i="54"/>
  <c r="AB185" i="54"/>
  <c r="AA185" i="54"/>
  <c r="Z185" i="54"/>
  <c r="Y185" i="54"/>
  <c r="X185" i="54"/>
  <c r="W185" i="54"/>
  <c r="V185" i="54"/>
  <c r="U185" i="54"/>
  <c r="T185" i="54"/>
  <c r="S185" i="54"/>
  <c r="R185" i="54"/>
  <c r="Q185" i="54"/>
  <c r="P185" i="54"/>
  <c r="O185" i="54"/>
  <c r="N185" i="54"/>
  <c r="M185" i="54"/>
  <c r="L185" i="54"/>
  <c r="K185" i="54"/>
  <c r="J185" i="54"/>
  <c r="I185" i="54"/>
  <c r="H185" i="54"/>
  <c r="G185" i="54"/>
  <c r="F185" i="54"/>
  <c r="E185" i="54"/>
  <c r="AG184" i="54"/>
  <c r="AF184" i="54"/>
  <c r="AE184" i="54"/>
  <c r="AD184" i="54"/>
  <c r="AC184" i="54"/>
  <c r="AB184" i="54"/>
  <c r="AA184" i="54"/>
  <c r="Z184" i="54"/>
  <c r="Y184" i="54"/>
  <c r="X184" i="54"/>
  <c r="W184" i="54"/>
  <c r="V184" i="54"/>
  <c r="U184" i="54"/>
  <c r="T184" i="54"/>
  <c r="S184" i="54"/>
  <c r="R184" i="54"/>
  <c r="Q184" i="54"/>
  <c r="P184" i="54"/>
  <c r="O184" i="54"/>
  <c r="N184" i="54"/>
  <c r="M184" i="54"/>
  <c r="L184" i="54"/>
  <c r="K184" i="54"/>
  <c r="J184" i="54"/>
  <c r="I184" i="54"/>
  <c r="H184" i="54"/>
  <c r="G184" i="54"/>
  <c r="F184" i="54"/>
  <c r="E184" i="54"/>
  <c r="AG183" i="54"/>
  <c r="AF183" i="54"/>
  <c r="AE183" i="54"/>
  <c r="AD183" i="54"/>
  <c r="AC183" i="54"/>
  <c r="AB183" i="54"/>
  <c r="AA183" i="54"/>
  <c r="Z183" i="54"/>
  <c r="Y183" i="54"/>
  <c r="X183" i="54"/>
  <c r="W183" i="54"/>
  <c r="V183" i="54"/>
  <c r="U183" i="54"/>
  <c r="T183" i="54"/>
  <c r="S183" i="54"/>
  <c r="R183" i="54"/>
  <c r="Q183" i="54"/>
  <c r="P183" i="54"/>
  <c r="O183" i="54"/>
  <c r="N183" i="54"/>
  <c r="M183" i="54"/>
  <c r="L183" i="54"/>
  <c r="K183" i="54"/>
  <c r="J183" i="54"/>
  <c r="I183" i="54"/>
  <c r="H183" i="54"/>
  <c r="G183" i="54"/>
  <c r="F183" i="54"/>
  <c r="E183" i="54"/>
  <c r="AG182" i="54"/>
  <c r="AF182" i="54"/>
  <c r="AE182" i="54"/>
  <c r="AD182" i="54"/>
  <c r="AC182" i="54"/>
  <c r="AB182" i="54"/>
  <c r="AA182" i="54"/>
  <c r="Z182" i="54"/>
  <c r="Y182" i="54"/>
  <c r="X182" i="54"/>
  <c r="W182" i="54"/>
  <c r="V182" i="54"/>
  <c r="U182" i="54"/>
  <c r="T182" i="54"/>
  <c r="S182" i="54"/>
  <c r="R182" i="54"/>
  <c r="Q182" i="54"/>
  <c r="P182" i="54"/>
  <c r="O182" i="54"/>
  <c r="N182" i="54"/>
  <c r="M182" i="54"/>
  <c r="L182" i="54"/>
  <c r="K182" i="54"/>
  <c r="J182" i="54"/>
  <c r="I182" i="54"/>
  <c r="H182" i="54"/>
  <c r="G182" i="54"/>
  <c r="F182" i="54"/>
  <c r="E182" i="54"/>
  <c r="AG181" i="54"/>
  <c r="AF181" i="54"/>
  <c r="AE181" i="54"/>
  <c r="AD181" i="54"/>
  <c r="AC181" i="54"/>
  <c r="AB181" i="54"/>
  <c r="AA181" i="54"/>
  <c r="Z181" i="54"/>
  <c r="Y181" i="54"/>
  <c r="X181" i="54"/>
  <c r="W181" i="54"/>
  <c r="V181" i="54"/>
  <c r="U181" i="54"/>
  <c r="T181" i="54"/>
  <c r="S181" i="54"/>
  <c r="R181" i="54"/>
  <c r="Q181" i="54"/>
  <c r="P181" i="54"/>
  <c r="O181" i="54"/>
  <c r="N181" i="54"/>
  <c r="M181" i="54"/>
  <c r="L181" i="54"/>
  <c r="K181" i="54"/>
  <c r="J181" i="54"/>
  <c r="I181" i="54"/>
  <c r="H181" i="54"/>
  <c r="G181" i="54"/>
  <c r="F181" i="54"/>
  <c r="E181" i="54"/>
  <c r="AG180" i="54"/>
  <c r="AF180" i="54"/>
  <c r="AE180" i="54"/>
  <c r="AD180" i="54"/>
  <c r="AC180" i="54"/>
  <c r="AB180" i="54"/>
  <c r="AA180" i="54"/>
  <c r="Z180" i="54"/>
  <c r="Y180" i="54"/>
  <c r="X180" i="54"/>
  <c r="W180" i="54"/>
  <c r="V180" i="54"/>
  <c r="U180" i="54"/>
  <c r="T180" i="54"/>
  <c r="S180" i="54"/>
  <c r="R180" i="54"/>
  <c r="Q180" i="54"/>
  <c r="P180" i="54"/>
  <c r="O180" i="54"/>
  <c r="N180" i="54"/>
  <c r="M180" i="54"/>
  <c r="L180" i="54"/>
  <c r="K180" i="54"/>
  <c r="J180" i="54"/>
  <c r="I180" i="54"/>
  <c r="H180" i="54"/>
  <c r="G180" i="54"/>
  <c r="F180" i="54"/>
  <c r="E180"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E179" i="54"/>
  <c r="AG178" i="54"/>
  <c r="AF178" i="54"/>
  <c r="AE178" i="54"/>
  <c r="AD178" i="54"/>
  <c r="AC178" i="54"/>
  <c r="AB178" i="54"/>
  <c r="AA178" i="54"/>
  <c r="Z178" i="54"/>
  <c r="Y178" i="54"/>
  <c r="X178" i="54"/>
  <c r="W178" i="54"/>
  <c r="V178" i="54"/>
  <c r="U178" i="54"/>
  <c r="T178" i="54"/>
  <c r="S178" i="54"/>
  <c r="R178" i="54"/>
  <c r="Q178" i="54"/>
  <c r="P178" i="54"/>
  <c r="O178" i="54"/>
  <c r="N178" i="54"/>
  <c r="M178" i="54"/>
  <c r="L178" i="54"/>
  <c r="K178" i="54"/>
  <c r="J178" i="54"/>
  <c r="I178" i="54"/>
  <c r="H178" i="54"/>
  <c r="G178" i="54"/>
  <c r="F178" i="54"/>
  <c r="E178" i="54"/>
  <c r="AG177" i="54"/>
  <c r="AF177" i="54"/>
  <c r="AE177" i="54"/>
  <c r="AD177" i="54"/>
  <c r="AC177" i="54"/>
  <c r="AB177" i="54"/>
  <c r="AA177" i="54"/>
  <c r="Z177" i="54"/>
  <c r="Y177" i="54"/>
  <c r="X177" i="54"/>
  <c r="W177" i="54"/>
  <c r="V177" i="54"/>
  <c r="U177" i="54"/>
  <c r="T177" i="54"/>
  <c r="S177" i="54"/>
  <c r="R177" i="54"/>
  <c r="Q177" i="54"/>
  <c r="P177" i="54"/>
  <c r="O177" i="54"/>
  <c r="N177" i="54"/>
  <c r="M177" i="54"/>
  <c r="L177" i="54"/>
  <c r="K177" i="54"/>
  <c r="J177" i="54"/>
  <c r="I177" i="54"/>
  <c r="H177" i="54"/>
  <c r="G177" i="54"/>
  <c r="F177" i="54"/>
  <c r="E177" i="54"/>
  <c r="AG176" i="54"/>
  <c r="AF176" i="54"/>
  <c r="AE176" i="54"/>
  <c r="AD176" i="54"/>
  <c r="AC176" i="54"/>
  <c r="AB176" i="54"/>
  <c r="AA176" i="54"/>
  <c r="Z176" i="54"/>
  <c r="Y176" i="54"/>
  <c r="X176" i="54"/>
  <c r="W176" i="54"/>
  <c r="V176" i="54"/>
  <c r="U176" i="54"/>
  <c r="T176" i="54"/>
  <c r="S176" i="54"/>
  <c r="R176" i="54"/>
  <c r="Q176" i="54"/>
  <c r="P176" i="54"/>
  <c r="O176" i="54"/>
  <c r="N176" i="54"/>
  <c r="M176" i="54"/>
  <c r="L176" i="54"/>
  <c r="K176" i="54"/>
  <c r="J176" i="54"/>
  <c r="I176" i="54"/>
  <c r="H176" i="54"/>
  <c r="G176" i="54"/>
  <c r="F176" i="54"/>
  <c r="E176" i="54"/>
  <c r="AG175" i="54"/>
  <c r="AF175" i="54"/>
  <c r="AE175" i="54"/>
  <c r="AD175" i="54"/>
  <c r="AC175" i="54"/>
  <c r="AB175" i="54"/>
  <c r="AA175" i="54"/>
  <c r="Z175" i="54"/>
  <c r="Y175" i="54"/>
  <c r="X175" i="54"/>
  <c r="W175" i="54"/>
  <c r="V175" i="54"/>
  <c r="U175" i="54"/>
  <c r="T175" i="54"/>
  <c r="S175" i="54"/>
  <c r="R175" i="54"/>
  <c r="Q175" i="54"/>
  <c r="P175" i="54"/>
  <c r="O175" i="54"/>
  <c r="N175" i="54"/>
  <c r="M175" i="54"/>
  <c r="L175" i="54"/>
  <c r="K175" i="54"/>
  <c r="J175" i="54"/>
  <c r="I175" i="54"/>
  <c r="H175" i="54"/>
  <c r="G175" i="54"/>
  <c r="F175" i="54"/>
  <c r="E175" i="54"/>
  <c r="AG174" i="54"/>
  <c r="AF174" i="54"/>
  <c r="AE174" i="54"/>
  <c r="AD174" i="54"/>
  <c r="AC174" i="54"/>
  <c r="AB174" i="54"/>
  <c r="AA174" i="54"/>
  <c r="Z174" i="54"/>
  <c r="Y174" i="54"/>
  <c r="X174" i="54"/>
  <c r="W174" i="54"/>
  <c r="V174" i="54"/>
  <c r="U174" i="54"/>
  <c r="T174" i="54"/>
  <c r="S174" i="54"/>
  <c r="R174" i="54"/>
  <c r="Q174" i="54"/>
  <c r="P174" i="54"/>
  <c r="O174" i="54"/>
  <c r="N174" i="54"/>
  <c r="M174" i="54"/>
  <c r="L174" i="54"/>
  <c r="K174" i="54"/>
  <c r="J174" i="54"/>
  <c r="I174" i="54"/>
  <c r="H174" i="54"/>
  <c r="G174" i="54"/>
  <c r="F174" i="54"/>
  <c r="E174"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E173" i="54"/>
  <c r="AG172" i="54"/>
  <c r="AF172" i="54"/>
  <c r="AE172" i="54"/>
  <c r="AD172" i="54"/>
  <c r="AC172" i="54"/>
  <c r="AB172" i="54"/>
  <c r="AA172" i="54"/>
  <c r="Z172" i="54"/>
  <c r="Y172" i="54"/>
  <c r="X172" i="54"/>
  <c r="W172" i="54"/>
  <c r="V172" i="54"/>
  <c r="U172" i="54"/>
  <c r="T172" i="54"/>
  <c r="S172" i="54"/>
  <c r="R172" i="54"/>
  <c r="Q172" i="54"/>
  <c r="P172" i="54"/>
  <c r="O172" i="54"/>
  <c r="N172" i="54"/>
  <c r="M172" i="54"/>
  <c r="L172" i="54"/>
  <c r="K172" i="54"/>
  <c r="J172" i="54"/>
  <c r="I172" i="54"/>
  <c r="H172" i="54"/>
  <c r="G172" i="54"/>
  <c r="F172" i="54"/>
  <c r="E172" i="54"/>
  <c r="AG171" i="54"/>
  <c r="AF171" i="54"/>
  <c r="AE171" i="54"/>
  <c r="AD171" i="54"/>
  <c r="AC171" i="54"/>
  <c r="AB171" i="54"/>
  <c r="AA171" i="54"/>
  <c r="Z171" i="54"/>
  <c r="Y171" i="54"/>
  <c r="X171" i="54"/>
  <c r="W171" i="54"/>
  <c r="V171" i="54"/>
  <c r="U171" i="54"/>
  <c r="T171" i="54"/>
  <c r="S171" i="54"/>
  <c r="R171" i="54"/>
  <c r="Q171" i="54"/>
  <c r="P171" i="54"/>
  <c r="O171" i="54"/>
  <c r="N171" i="54"/>
  <c r="M171" i="54"/>
  <c r="L171" i="54"/>
  <c r="K171" i="54"/>
  <c r="J171" i="54"/>
  <c r="I171" i="54"/>
  <c r="H171" i="54"/>
  <c r="G171" i="54"/>
  <c r="F171" i="54"/>
  <c r="E171"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E170" i="54"/>
  <c r="AG169" i="54"/>
  <c r="AF169" i="54"/>
  <c r="AE169" i="54"/>
  <c r="AD169" i="54"/>
  <c r="AC169" i="54"/>
  <c r="AB169" i="54"/>
  <c r="AA169" i="54"/>
  <c r="Z169" i="54"/>
  <c r="Y169" i="54"/>
  <c r="X169" i="54"/>
  <c r="W169" i="54"/>
  <c r="V169" i="54"/>
  <c r="U169" i="54"/>
  <c r="T169" i="54"/>
  <c r="S169" i="54"/>
  <c r="R169" i="54"/>
  <c r="Q169" i="54"/>
  <c r="P169" i="54"/>
  <c r="O169" i="54"/>
  <c r="N169" i="54"/>
  <c r="M169" i="54"/>
  <c r="L169" i="54"/>
  <c r="K169" i="54"/>
  <c r="J169" i="54"/>
  <c r="I169" i="54"/>
  <c r="H169" i="54"/>
  <c r="G169" i="54"/>
  <c r="F169" i="54"/>
  <c r="E169" i="54"/>
  <c r="AG168" i="54"/>
  <c r="AF168" i="54"/>
  <c r="AE168" i="54"/>
  <c r="AD168" i="54"/>
  <c r="AC168" i="54"/>
  <c r="AB168" i="54"/>
  <c r="AA168" i="54"/>
  <c r="Z168" i="54"/>
  <c r="Y168" i="54"/>
  <c r="X168" i="54"/>
  <c r="W168" i="54"/>
  <c r="V168" i="54"/>
  <c r="U168" i="54"/>
  <c r="T168" i="54"/>
  <c r="S168" i="54"/>
  <c r="R168" i="54"/>
  <c r="Q168" i="54"/>
  <c r="P168" i="54"/>
  <c r="O168" i="54"/>
  <c r="N168" i="54"/>
  <c r="M168" i="54"/>
  <c r="L168" i="54"/>
  <c r="K168" i="54"/>
  <c r="J168" i="54"/>
  <c r="I168" i="54"/>
  <c r="H168" i="54"/>
  <c r="G168" i="54"/>
  <c r="F168" i="54"/>
  <c r="E168" i="54"/>
  <c r="AG167" i="54"/>
  <c r="AF167" i="54"/>
  <c r="AE167" i="54"/>
  <c r="AD167" i="54"/>
  <c r="AC167" i="54"/>
  <c r="AB167" i="54"/>
  <c r="AA167" i="54"/>
  <c r="Z167" i="54"/>
  <c r="Y167" i="54"/>
  <c r="X167" i="54"/>
  <c r="W167" i="54"/>
  <c r="V167" i="54"/>
  <c r="U167" i="54"/>
  <c r="T167" i="54"/>
  <c r="S167" i="54"/>
  <c r="R167" i="54"/>
  <c r="Q167" i="54"/>
  <c r="P167" i="54"/>
  <c r="O167" i="54"/>
  <c r="N167" i="54"/>
  <c r="M167" i="54"/>
  <c r="L167" i="54"/>
  <c r="K167" i="54"/>
  <c r="J167" i="54"/>
  <c r="I167" i="54"/>
  <c r="H167" i="54"/>
  <c r="G167" i="54"/>
  <c r="F167" i="54"/>
  <c r="E167" i="54"/>
  <c r="AG166" i="54"/>
  <c r="AF166" i="54"/>
  <c r="AE166" i="54"/>
  <c r="AD166" i="54"/>
  <c r="AC166" i="54"/>
  <c r="AB166" i="54"/>
  <c r="AA166" i="54"/>
  <c r="Z166" i="54"/>
  <c r="Y166" i="54"/>
  <c r="X166" i="54"/>
  <c r="W166" i="54"/>
  <c r="V166" i="54"/>
  <c r="U166" i="54"/>
  <c r="T166" i="54"/>
  <c r="S166" i="54"/>
  <c r="R166" i="54"/>
  <c r="Q166" i="54"/>
  <c r="P166" i="54"/>
  <c r="O166" i="54"/>
  <c r="N166" i="54"/>
  <c r="M166" i="54"/>
  <c r="L166" i="54"/>
  <c r="K166" i="54"/>
  <c r="J166" i="54"/>
  <c r="I166" i="54"/>
  <c r="H166" i="54"/>
  <c r="G166" i="54"/>
  <c r="F166" i="54"/>
  <c r="E166" i="54"/>
  <c r="AG165" i="54"/>
  <c r="AF165" i="54"/>
  <c r="AE165" i="54"/>
  <c r="AD165" i="54"/>
  <c r="AC165" i="54"/>
  <c r="AB165" i="54"/>
  <c r="AA165" i="54"/>
  <c r="Z165" i="54"/>
  <c r="Y165" i="54"/>
  <c r="X165" i="54"/>
  <c r="W165" i="54"/>
  <c r="V165" i="54"/>
  <c r="U165" i="54"/>
  <c r="T165" i="54"/>
  <c r="S165" i="54"/>
  <c r="R165" i="54"/>
  <c r="Q165" i="54"/>
  <c r="P165" i="54"/>
  <c r="O165" i="54"/>
  <c r="N165" i="54"/>
  <c r="M165" i="54"/>
  <c r="L165" i="54"/>
  <c r="K165" i="54"/>
  <c r="J165" i="54"/>
  <c r="I165" i="54"/>
  <c r="H165" i="54"/>
  <c r="G165" i="54"/>
  <c r="F165" i="54"/>
  <c r="E165"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E164" i="54"/>
  <c r="AG163" i="54"/>
  <c r="AF163" i="54"/>
  <c r="AE163" i="54"/>
  <c r="AD163" i="54"/>
  <c r="AC163" i="54"/>
  <c r="AB163" i="54"/>
  <c r="AA163" i="54"/>
  <c r="Z163" i="54"/>
  <c r="Y163" i="54"/>
  <c r="X163" i="54"/>
  <c r="W163" i="54"/>
  <c r="V163" i="54"/>
  <c r="U163" i="54"/>
  <c r="T163" i="54"/>
  <c r="S163" i="54"/>
  <c r="R163" i="54"/>
  <c r="Q163" i="54"/>
  <c r="P163" i="54"/>
  <c r="O163" i="54"/>
  <c r="N163" i="54"/>
  <c r="M163" i="54"/>
  <c r="L163" i="54"/>
  <c r="K163" i="54"/>
  <c r="J163" i="54"/>
  <c r="I163" i="54"/>
  <c r="H163" i="54"/>
  <c r="G163" i="54"/>
  <c r="F163" i="54"/>
  <c r="E163" i="54"/>
  <c r="AG162" i="54"/>
  <c r="AF162" i="54"/>
  <c r="AE162" i="54"/>
  <c r="AD162" i="54"/>
  <c r="AC162" i="54"/>
  <c r="AB162" i="54"/>
  <c r="AA162" i="54"/>
  <c r="Z162" i="54"/>
  <c r="Y162" i="54"/>
  <c r="X162" i="54"/>
  <c r="W162" i="54"/>
  <c r="V162" i="54"/>
  <c r="U162" i="54"/>
  <c r="T162" i="54"/>
  <c r="S162" i="54"/>
  <c r="R162" i="54"/>
  <c r="Q162" i="54"/>
  <c r="P162" i="54"/>
  <c r="O162" i="54"/>
  <c r="N162" i="54"/>
  <c r="M162" i="54"/>
  <c r="L162" i="54"/>
  <c r="K162" i="54"/>
  <c r="J162" i="54"/>
  <c r="I162" i="54"/>
  <c r="H162" i="54"/>
  <c r="G162" i="54"/>
  <c r="F162" i="54"/>
  <c r="E162" i="54"/>
  <c r="AG161" i="54"/>
  <c r="AF161" i="54"/>
  <c r="AE161" i="54"/>
  <c r="AD161" i="54"/>
  <c r="AC161" i="54"/>
  <c r="AB161" i="54"/>
  <c r="AA161" i="54"/>
  <c r="Z161" i="54"/>
  <c r="Y161" i="54"/>
  <c r="X161" i="54"/>
  <c r="W161" i="54"/>
  <c r="V161" i="54"/>
  <c r="U161" i="54"/>
  <c r="T161" i="54"/>
  <c r="S161" i="54"/>
  <c r="R161" i="54"/>
  <c r="Q161" i="54"/>
  <c r="P161" i="54"/>
  <c r="O161" i="54"/>
  <c r="N161" i="54"/>
  <c r="M161" i="54"/>
  <c r="L161" i="54"/>
  <c r="K161" i="54"/>
  <c r="J161" i="54"/>
  <c r="I161" i="54"/>
  <c r="H161" i="54"/>
  <c r="G161" i="54"/>
  <c r="F161" i="54"/>
  <c r="E161" i="54"/>
  <c r="AG160" i="54"/>
  <c r="AF160" i="54"/>
  <c r="AE160" i="54"/>
  <c r="AD160" i="54"/>
  <c r="AC160" i="54"/>
  <c r="AB160" i="54"/>
  <c r="AA160" i="54"/>
  <c r="Z160" i="54"/>
  <c r="Y160" i="54"/>
  <c r="X160" i="54"/>
  <c r="W160" i="54"/>
  <c r="V160" i="54"/>
  <c r="U160" i="54"/>
  <c r="T160" i="54"/>
  <c r="S160" i="54"/>
  <c r="R160" i="54"/>
  <c r="Q160" i="54"/>
  <c r="P160" i="54"/>
  <c r="O160" i="54"/>
  <c r="N160" i="54"/>
  <c r="M160" i="54"/>
  <c r="L160" i="54"/>
  <c r="K160" i="54"/>
  <c r="J160" i="54"/>
  <c r="I160" i="54"/>
  <c r="H160" i="54"/>
  <c r="G160" i="54"/>
  <c r="F160" i="54"/>
  <c r="E160" i="54"/>
  <c r="AG159" i="54"/>
  <c r="AF159" i="54"/>
  <c r="AE159" i="54"/>
  <c r="AD159" i="54"/>
  <c r="AC159" i="54"/>
  <c r="AB159" i="54"/>
  <c r="AA159" i="54"/>
  <c r="Z159" i="54"/>
  <c r="Y159" i="54"/>
  <c r="X159" i="54"/>
  <c r="W159" i="54"/>
  <c r="V159" i="54"/>
  <c r="U159" i="54"/>
  <c r="T159" i="54"/>
  <c r="S159" i="54"/>
  <c r="R159" i="54"/>
  <c r="Q159" i="54"/>
  <c r="P159" i="54"/>
  <c r="O159" i="54"/>
  <c r="N159" i="54"/>
  <c r="M159" i="54"/>
  <c r="L159" i="54"/>
  <c r="K159" i="54"/>
  <c r="J159" i="54"/>
  <c r="I159" i="54"/>
  <c r="H159" i="54"/>
  <c r="G159" i="54"/>
  <c r="F159" i="54"/>
  <c r="E159" i="54"/>
  <c r="AG158" i="54"/>
  <c r="AF158" i="54"/>
  <c r="AE158" i="54"/>
  <c r="AD158" i="54"/>
  <c r="AC158" i="54"/>
  <c r="AB158" i="54"/>
  <c r="AA158" i="54"/>
  <c r="Z158" i="54"/>
  <c r="Y158" i="54"/>
  <c r="X158" i="54"/>
  <c r="W158" i="54"/>
  <c r="V158" i="54"/>
  <c r="U158" i="54"/>
  <c r="T158" i="54"/>
  <c r="S158" i="54"/>
  <c r="R158" i="54"/>
  <c r="Q158" i="54"/>
  <c r="P158" i="54"/>
  <c r="O158" i="54"/>
  <c r="N158" i="54"/>
  <c r="M158" i="54"/>
  <c r="L158" i="54"/>
  <c r="K158" i="54"/>
  <c r="J158" i="54"/>
  <c r="I158" i="54"/>
  <c r="H158" i="54"/>
  <c r="G158" i="54"/>
  <c r="F158" i="54"/>
  <c r="E158" i="54"/>
  <c r="AG157" i="54"/>
  <c r="AF157" i="54"/>
  <c r="AE157" i="54"/>
  <c r="AD157" i="54"/>
  <c r="AC157" i="54"/>
  <c r="AB157" i="54"/>
  <c r="AA157" i="54"/>
  <c r="Z157" i="54"/>
  <c r="Y157" i="54"/>
  <c r="X157" i="54"/>
  <c r="W157" i="54"/>
  <c r="V157" i="54"/>
  <c r="U157" i="54"/>
  <c r="T157" i="54"/>
  <c r="S157" i="54"/>
  <c r="R157" i="54"/>
  <c r="Q157" i="54"/>
  <c r="P157" i="54"/>
  <c r="O157" i="54"/>
  <c r="N157" i="54"/>
  <c r="M157" i="54"/>
  <c r="L157" i="54"/>
  <c r="K157" i="54"/>
  <c r="J157" i="54"/>
  <c r="I157" i="54"/>
  <c r="H157" i="54"/>
  <c r="G157" i="54"/>
  <c r="F157" i="54"/>
  <c r="E157" i="54"/>
  <c r="AG156" i="54"/>
  <c r="AF156" i="54"/>
  <c r="AE156" i="54"/>
  <c r="AD156" i="54"/>
  <c r="AC156" i="54"/>
  <c r="AB156" i="54"/>
  <c r="AA156" i="54"/>
  <c r="Z156" i="54"/>
  <c r="Y156" i="54"/>
  <c r="X156" i="54"/>
  <c r="W156" i="54"/>
  <c r="V156" i="54"/>
  <c r="U156" i="54"/>
  <c r="T156" i="54"/>
  <c r="S156" i="54"/>
  <c r="R156" i="54"/>
  <c r="Q156" i="54"/>
  <c r="P156" i="54"/>
  <c r="O156" i="54"/>
  <c r="N156" i="54"/>
  <c r="M156" i="54"/>
  <c r="L156" i="54"/>
  <c r="K156" i="54"/>
  <c r="J156" i="54"/>
  <c r="I156" i="54"/>
  <c r="H156" i="54"/>
  <c r="G156" i="54"/>
  <c r="F156" i="54"/>
  <c r="E156" i="54"/>
  <c r="AG155" i="54"/>
  <c r="AF155" i="54"/>
  <c r="AE155" i="54"/>
  <c r="AD155" i="54"/>
  <c r="AC155" i="54"/>
  <c r="AB155" i="54"/>
  <c r="AA155" i="54"/>
  <c r="Z155" i="54"/>
  <c r="Y155" i="54"/>
  <c r="X155" i="54"/>
  <c r="W155" i="54"/>
  <c r="V155" i="54"/>
  <c r="U155" i="54"/>
  <c r="T155" i="54"/>
  <c r="S155" i="54"/>
  <c r="R155" i="54"/>
  <c r="Q155" i="54"/>
  <c r="P155" i="54"/>
  <c r="O155" i="54"/>
  <c r="N155" i="54"/>
  <c r="M155" i="54"/>
  <c r="L155" i="54"/>
  <c r="K155" i="54"/>
  <c r="J155" i="54"/>
  <c r="I155" i="54"/>
  <c r="H155" i="54"/>
  <c r="G155" i="54"/>
  <c r="F155" i="54"/>
  <c r="E155" i="54"/>
  <c r="AG154" i="54"/>
  <c r="AF154" i="54"/>
  <c r="AE154" i="54"/>
  <c r="AD154" i="54"/>
  <c r="AC154" i="54"/>
  <c r="AB154" i="54"/>
  <c r="AA154" i="54"/>
  <c r="Z154" i="54"/>
  <c r="Y154" i="54"/>
  <c r="X154" i="54"/>
  <c r="W154" i="54"/>
  <c r="V154" i="54"/>
  <c r="U154" i="54"/>
  <c r="T154" i="54"/>
  <c r="S154" i="54"/>
  <c r="R154" i="54"/>
  <c r="Q154" i="54"/>
  <c r="P154" i="54"/>
  <c r="O154" i="54"/>
  <c r="N154" i="54"/>
  <c r="M154" i="54"/>
  <c r="L154" i="54"/>
  <c r="K154" i="54"/>
  <c r="J154" i="54"/>
  <c r="I154" i="54"/>
  <c r="H154" i="54"/>
  <c r="G154" i="54"/>
  <c r="F154" i="54"/>
  <c r="E154"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E153"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E152" i="54"/>
  <c r="AG151" i="54"/>
  <c r="AF151" i="54"/>
  <c r="AE151" i="54"/>
  <c r="AD151" i="54"/>
  <c r="AC151" i="54"/>
  <c r="AB151" i="54"/>
  <c r="AA151" i="54"/>
  <c r="Z151" i="54"/>
  <c r="Y151" i="54"/>
  <c r="X151" i="54"/>
  <c r="W151" i="54"/>
  <c r="V151" i="54"/>
  <c r="U151" i="54"/>
  <c r="T151" i="54"/>
  <c r="S151" i="54"/>
  <c r="R151" i="54"/>
  <c r="Q151" i="54"/>
  <c r="P151" i="54"/>
  <c r="O151" i="54"/>
  <c r="N151" i="54"/>
  <c r="M151" i="54"/>
  <c r="L151" i="54"/>
  <c r="K151" i="54"/>
  <c r="J151" i="54"/>
  <c r="I151" i="54"/>
  <c r="H151" i="54"/>
  <c r="G151" i="54"/>
  <c r="F151" i="54"/>
  <c r="E151" i="54"/>
  <c r="AG150" i="54"/>
  <c r="AF150" i="54"/>
  <c r="AE150" i="54"/>
  <c r="AD150" i="54"/>
  <c r="AC150" i="54"/>
  <c r="AB150" i="54"/>
  <c r="AA150" i="54"/>
  <c r="Z150" i="54"/>
  <c r="Y150" i="54"/>
  <c r="X150" i="54"/>
  <c r="W150" i="54"/>
  <c r="V150" i="54"/>
  <c r="U150" i="54"/>
  <c r="T150" i="54"/>
  <c r="S150" i="54"/>
  <c r="R150" i="54"/>
  <c r="Q150" i="54"/>
  <c r="P150" i="54"/>
  <c r="O150" i="54"/>
  <c r="N150" i="54"/>
  <c r="M150" i="54"/>
  <c r="L150" i="54"/>
  <c r="K150" i="54"/>
  <c r="J150" i="54"/>
  <c r="I150" i="54"/>
  <c r="H150" i="54"/>
  <c r="G150" i="54"/>
  <c r="F150" i="54"/>
  <c r="E150" i="54"/>
  <c r="AG149" i="54"/>
  <c r="AF149" i="54"/>
  <c r="AE149" i="54"/>
  <c r="AD149" i="54"/>
  <c r="AC149" i="54"/>
  <c r="AB149" i="54"/>
  <c r="AA149" i="54"/>
  <c r="Z149" i="54"/>
  <c r="Y149" i="54"/>
  <c r="X149" i="54"/>
  <c r="W149" i="54"/>
  <c r="V149" i="54"/>
  <c r="U149" i="54"/>
  <c r="T149" i="54"/>
  <c r="S149" i="54"/>
  <c r="R149" i="54"/>
  <c r="Q149" i="54"/>
  <c r="P149" i="54"/>
  <c r="O149" i="54"/>
  <c r="N149" i="54"/>
  <c r="M149" i="54"/>
  <c r="L149" i="54"/>
  <c r="K149" i="54"/>
  <c r="J149" i="54"/>
  <c r="I149" i="54"/>
  <c r="H149" i="54"/>
  <c r="G149" i="54"/>
  <c r="F149" i="54"/>
  <c r="E149" i="54"/>
  <c r="AG148" i="54"/>
  <c r="AF148" i="54"/>
  <c r="AE148" i="54"/>
  <c r="AD148" i="54"/>
  <c r="AC148" i="54"/>
  <c r="AB148" i="54"/>
  <c r="AA148" i="54"/>
  <c r="Z148" i="54"/>
  <c r="Y148" i="54"/>
  <c r="X148" i="54"/>
  <c r="W148" i="54"/>
  <c r="V148" i="54"/>
  <c r="U148" i="54"/>
  <c r="T148" i="54"/>
  <c r="S148" i="54"/>
  <c r="R148" i="54"/>
  <c r="Q148" i="54"/>
  <c r="P148" i="54"/>
  <c r="O148" i="54"/>
  <c r="N148" i="54"/>
  <c r="M148" i="54"/>
  <c r="L148" i="54"/>
  <c r="K148" i="54"/>
  <c r="J148" i="54"/>
  <c r="I148" i="54"/>
  <c r="H148" i="54"/>
  <c r="G148" i="54"/>
  <c r="F148" i="54"/>
  <c r="E148" i="54"/>
  <c r="AG147" i="54"/>
  <c r="AF147" i="54"/>
  <c r="AE147" i="54"/>
  <c r="AD147" i="54"/>
  <c r="AC147" i="54"/>
  <c r="AB147" i="54"/>
  <c r="AA147" i="54"/>
  <c r="Z147" i="54"/>
  <c r="Y147" i="54"/>
  <c r="X147" i="54"/>
  <c r="W147" i="54"/>
  <c r="V147" i="54"/>
  <c r="U147" i="54"/>
  <c r="T147" i="54"/>
  <c r="S147" i="54"/>
  <c r="R147" i="54"/>
  <c r="Q147" i="54"/>
  <c r="P147" i="54"/>
  <c r="O147" i="54"/>
  <c r="N147" i="54"/>
  <c r="M147" i="54"/>
  <c r="L147" i="54"/>
  <c r="K147" i="54"/>
  <c r="J147" i="54"/>
  <c r="I147" i="54"/>
  <c r="H147" i="54"/>
  <c r="G147" i="54"/>
  <c r="F147" i="54"/>
  <c r="E147" i="54"/>
  <c r="AG146" i="54"/>
  <c r="AF146" i="54"/>
  <c r="AE146" i="54"/>
  <c r="AD146" i="54"/>
  <c r="AC146" i="54"/>
  <c r="AB146" i="54"/>
  <c r="AA146" i="54"/>
  <c r="Z146" i="54"/>
  <c r="Y146" i="54"/>
  <c r="X146" i="54"/>
  <c r="W146" i="54"/>
  <c r="V146" i="54"/>
  <c r="U146" i="54"/>
  <c r="T146" i="54"/>
  <c r="S146" i="54"/>
  <c r="R146" i="54"/>
  <c r="Q146" i="54"/>
  <c r="P146" i="54"/>
  <c r="O146" i="54"/>
  <c r="N146" i="54"/>
  <c r="M146" i="54"/>
  <c r="L146" i="54"/>
  <c r="K146" i="54"/>
  <c r="J146" i="54"/>
  <c r="I146" i="54"/>
  <c r="H146" i="54"/>
  <c r="G146" i="54"/>
  <c r="F146" i="54"/>
  <c r="E146"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E145" i="54"/>
  <c r="AG144" i="54"/>
  <c r="AF144" i="54"/>
  <c r="AE144" i="54"/>
  <c r="AD144" i="54"/>
  <c r="AC144" i="54"/>
  <c r="AB144" i="54"/>
  <c r="AA144" i="54"/>
  <c r="Z144" i="54"/>
  <c r="Y144" i="54"/>
  <c r="X144" i="54"/>
  <c r="W144" i="54"/>
  <c r="V144" i="54"/>
  <c r="U144" i="54"/>
  <c r="T144" i="54"/>
  <c r="S144" i="54"/>
  <c r="R144" i="54"/>
  <c r="Q144" i="54"/>
  <c r="P144" i="54"/>
  <c r="O144" i="54"/>
  <c r="N144" i="54"/>
  <c r="M144" i="54"/>
  <c r="L144" i="54"/>
  <c r="K144" i="54"/>
  <c r="J144" i="54"/>
  <c r="I144" i="54"/>
  <c r="H144" i="54"/>
  <c r="G144" i="54"/>
  <c r="F144" i="54"/>
  <c r="E144" i="54"/>
  <c r="AG143" i="54"/>
  <c r="AF143" i="54"/>
  <c r="AE143" i="54"/>
  <c r="AD143" i="54"/>
  <c r="AC143" i="54"/>
  <c r="AB143" i="54"/>
  <c r="AA143" i="54"/>
  <c r="Z143" i="54"/>
  <c r="Y143" i="54"/>
  <c r="X143" i="54"/>
  <c r="W143" i="54"/>
  <c r="V143" i="54"/>
  <c r="U143" i="54"/>
  <c r="T143" i="54"/>
  <c r="S143" i="54"/>
  <c r="R143" i="54"/>
  <c r="Q143" i="54"/>
  <c r="P143" i="54"/>
  <c r="O143" i="54"/>
  <c r="N143" i="54"/>
  <c r="M143" i="54"/>
  <c r="L143" i="54"/>
  <c r="K143" i="54"/>
  <c r="J143" i="54"/>
  <c r="I143" i="54"/>
  <c r="H143" i="54"/>
  <c r="G143" i="54"/>
  <c r="F143" i="54"/>
  <c r="E143" i="54"/>
  <c r="AG142" i="54"/>
  <c r="AF142" i="54"/>
  <c r="AE142" i="54"/>
  <c r="AD142" i="54"/>
  <c r="AC142" i="54"/>
  <c r="AB142" i="54"/>
  <c r="AA142" i="54"/>
  <c r="Z142" i="54"/>
  <c r="Y142" i="54"/>
  <c r="X142" i="54"/>
  <c r="W142" i="54"/>
  <c r="V142" i="54"/>
  <c r="U142" i="54"/>
  <c r="T142" i="54"/>
  <c r="S142" i="54"/>
  <c r="R142" i="54"/>
  <c r="Q142" i="54"/>
  <c r="P142" i="54"/>
  <c r="O142" i="54"/>
  <c r="N142" i="54"/>
  <c r="M142" i="54"/>
  <c r="L142" i="54"/>
  <c r="K142" i="54"/>
  <c r="J142" i="54"/>
  <c r="I142" i="54"/>
  <c r="H142" i="54"/>
  <c r="G142" i="54"/>
  <c r="F142" i="54"/>
  <c r="E142" i="54"/>
  <c r="AG141" i="54"/>
  <c r="AF141" i="54"/>
  <c r="AE141" i="54"/>
  <c r="AD141" i="54"/>
  <c r="AC141" i="54"/>
  <c r="AB141" i="54"/>
  <c r="AA141" i="54"/>
  <c r="Z141" i="54"/>
  <c r="Y141" i="54"/>
  <c r="X141" i="54"/>
  <c r="W141" i="54"/>
  <c r="V141" i="54"/>
  <c r="U141" i="54"/>
  <c r="T141" i="54"/>
  <c r="S141" i="54"/>
  <c r="R141" i="54"/>
  <c r="Q141" i="54"/>
  <c r="P141" i="54"/>
  <c r="O141" i="54"/>
  <c r="N141" i="54"/>
  <c r="M141" i="54"/>
  <c r="L141" i="54"/>
  <c r="K141" i="54"/>
  <c r="J141" i="54"/>
  <c r="I141" i="54"/>
  <c r="H141" i="54"/>
  <c r="G141" i="54"/>
  <c r="F141" i="54"/>
  <c r="E141" i="54"/>
  <c r="AG140" i="54"/>
  <c r="AF140" i="54"/>
  <c r="AE140" i="54"/>
  <c r="AD140" i="54"/>
  <c r="AC140" i="54"/>
  <c r="AB140" i="54"/>
  <c r="AA140" i="54"/>
  <c r="Z140" i="54"/>
  <c r="Y140" i="54"/>
  <c r="X140" i="54"/>
  <c r="W140" i="54"/>
  <c r="V140" i="54"/>
  <c r="U140" i="54"/>
  <c r="T140" i="54"/>
  <c r="S140" i="54"/>
  <c r="R140" i="54"/>
  <c r="Q140" i="54"/>
  <c r="P140" i="54"/>
  <c r="O140" i="54"/>
  <c r="N140" i="54"/>
  <c r="M140" i="54"/>
  <c r="L140" i="54"/>
  <c r="K140" i="54"/>
  <c r="J140" i="54"/>
  <c r="I140" i="54"/>
  <c r="H140" i="54"/>
  <c r="G140" i="54"/>
  <c r="F140" i="54"/>
  <c r="E140" i="54"/>
  <c r="AG139" i="54"/>
  <c r="AF139" i="54"/>
  <c r="AE139" i="54"/>
  <c r="AD139" i="54"/>
  <c r="AC139" i="54"/>
  <c r="AB139" i="54"/>
  <c r="AA139" i="54"/>
  <c r="Z139" i="54"/>
  <c r="Y139" i="54"/>
  <c r="X139" i="54"/>
  <c r="W139" i="54"/>
  <c r="V139" i="54"/>
  <c r="U139" i="54"/>
  <c r="T139" i="54"/>
  <c r="S139" i="54"/>
  <c r="R139" i="54"/>
  <c r="Q139" i="54"/>
  <c r="P139" i="54"/>
  <c r="O139" i="54"/>
  <c r="N139" i="54"/>
  <c r="M139" i="54"/>
  <c r="L139" i="54"/>
  <c r="K139" i="54"/>
  <c r="J139" i="54"/>
  <c r="I139" i="54"/>
  <c r="H139" i="54"/>
  <c r="G139" i="54"/>
  <c r="F139" i="54"/>
  <c r="E139" i="54"/>
  <c r="AG138" i="54"/>
  <c r="AF138" i="54"/>
  <c r="AE138" i="54"/>
  <c r="AD138" i="54"/>
  <c r="AC138" i="54"/>
  <c r="AB138" i="54"/>
  <c r="AA138" i="54"/>
  <c r="Z138" i="54"/>
  <c r="Y138" i="54"/>
  <c r="X138" i="54"/>
  <c r="W138" i="54"/>
  <c r="V138" i="54"/>
  <c r="U138" i="54"/>
  <c r="T138" i="54"/>
  <c r="S138" i="54"/>
  <c r="R138" i="54"/>
  <c r="Q138" i="54"/>
  <c r="P138" i="54"/>
  <c r="O138" i="54"/>
  <c r="N138" i="54"/>
  <c r="M138" i="54"/>
  <c r="L138" i="54"/>
  <c r="K138" i="54"/>
  <c r="J138" i="54"/>
  <c r="I138" i="54"/>
  <c r="H138" i="54"/>
  <c r="G138" i="54"/>
  <c r="F138" i="54"/>
  <c r="E138" i="54"/>
  <c r="AG137" i="54"/>
  <c r="AF137" i="54"/>
  <c r="AE137" i="54"/>
  <c r="AD137" i="54"/>
  <c r="AC137" i="54"/>
  <c r="AB137" i="54"/>
  <c r="AA137" i="54"/>
  <c r="Z137" i="54"/>
  <c r="Y137" i="54"/>
  <c r="X137" i="54"/>
  <c r="W137" i="54"/>
  <c r="V137" i="54"/>
  <c r="U137" i="54"/>
  <c r="T137" i="54"/>
  <c r="S137" i="54"/>
  <c r="R137" i="54"/>
  <c r="Q137" i="54"/>
  <c r="P137" i="54"/>
  <c r="O137" i="54"/>
  <c r="N137" i="54"/>
  <c r="M137" i="54"/>
  <c r="L137" i="54"/>
  <c r="K137" i="54"/>
  <c r="J137" i="54"/>
  <c r="I137" i="54"/>
  <c r="H137" i="54"/>
  <c r="G137" i="54"/>
  <c r="F137" i="54"/>
  <c r="E137" i="54"/>
  <c r="AG136" i="54"/>
  <c r="AF136" i="54"/>
  <c r="AE136" i="54"/>
  <c r="AD136" i="54"/>
  <c r="AC136" i="54"/>
  <c r="AB136" i="54"/>
  <c r="AA136" i="54"/>
  <c r="Z136" i="54"/>
  <c r="Y136" i="54"/>
  <c r="X136" i="54"/>
  <c r="W136" i="54"/>
  <c r="V136" i="54"/>
  <c r="U136" i="54"/>
  <c r="T136" i="54"/>
  <c r="S136" i="54"/>
  <c r="R136" i="54"/>
  <c r="Q136" i="54"/>
  <c r="P136" i="54"/>
  <c r="O136" i="54"/>
  <c r="N136" i="54"/>
  <c r="M136" i="54"/>
  <c r="L136" i="54"/>
  <c r="K136" i="54"/>
  <c r="J136" i="54"/>
  <c r="I136" i="54"/>
  <c r="H136" i="54"/>
  <c r="G136" i="54"/>
  <c r="F136" i="54"/>
  <c r="E136" i="54"/>
  <c r="AG135" i="54"/>
  <c r="AF135" i="54"/>
  <c r="AE135" i="54"/>
  <c r="AD135" i="54"/>
  <c r="AC135" i="54"/>
  <c r="AB135" i="54"/>
  <c r="AA135" i="54"/>
  <c r="Z135" i="54"/>
  <c r="Y135" i="54"/>
  <c r="X135" i="54"/>
  <c r="W135" i="54"/>
  <c r="V135" i="54"/>
  <c r="U135" i="54"/>
  <c r="T135" i="54"/>
  <c r="S135" i="54"/>
  <c r="R135" i="54"/>
  <c r="Q135" i="54"/>
  <c r="P135" i="54"/>
  <c r="O135" i="54"/>
  <c r="N135" i="54"/>
  <c r="M135" i="54"/>
  <c r="L135" i="54"/>
  <c r="K135" i="54"/>
  <c r="J135" i="54"/>
  <c r="I135" i="54"/>
  <c r="H135" i="54"/>
  <c r="G135" i="54"/>
  <c r="F135" i="54"/>
  <c r="E135" i="54"/>
  <c r="AG134" i="54"/>
  <c r="AF134" i="54"/>
  <c r="AE134" i="54"/>
  <c r="AD134" i="54"/>
  <c r="AC134" i="54"/>
  <c r="AB134" i="54"/>
  <c r="AA134" i="54"/>
  <c r="Z134" i="54"/>
  <c r="Y134" i="54"/>
  <c r="X134" i="54"/>
  <c r="W134" i="54"/>
  <c r="V134" i="54"/>
  <c r="U134" i="54"/>
  <c r="T134" i="54"/>
  <c r="S134" i="54"/>
  <c r="R134" i="54"/>
  <c r="Q134" i="54"/>
  <c r="P134" i="54"/>
  <c r="O134" i="54"/>
  <c r="N134" i="54"/>
  <c r="M134" i="54"/>
  <c r="L134" i="54"/>
  <c r="K134" i="54"/>
  <c r="J134" i="54"/>
  <c r="I134" i="54"/>
  <c r="H134" i="54"/>
  <c r="G134" i="54"/>
  <c r="F134" i="54"/>
  <c r="E134" i="54"/>
  <c r="AG133" i="54"/>
  <c r="AF133" i="54"/>
  <c r="AE133" i="54"/>
  <c r="AD133" i="54"/>
  <c r="AC133" i="54"/>
  <c r="AB133" i="54"/>
  <c r="AA133" i="54"/>
  <c r="Z133" i="54"/>
  <c r="Y133" i="54"/>
  <c r="X133" i="54"/>
  <c r="W133" i="54"/>
  <c r="V133" i="54"/>
  <c r="U133" i="54"/>
  <c r="T133" i="54"/>
  <c r="S133" i="54"/>
  <c r="R133" i="54"/>
  <c r="Q133" i="54"/>
  <c r="P133" i="54"/>
  <c r="O133" i="54"/>
  <c r="N133" i="54"/>
  <c r="M133" i="54"/>
  <c r="L133" i="54"/>
  <c r="K133" i="54"/>
  <c r="J133" i="54"/>
  <c r="I133" i="54"/>
  <c r="H133" i="54"/>
  <c r="G133" i="54"/>
  <c r="F133" i="54"/>
  <c r="E133"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E132" i="54"/>
  <c r="AG131" i="54"/>
  <c r="AF131" i="54"/>
  <c r="AE131" i="54"/>
  <c r="AD131" i="54"/>
  <c r="AC131" i="54"/>
  <c r="AB131" i="54"/>
  <c r="AA131" i="54"/>
  <c r="Z131" i="54"/>
  <c r="Y131" i="54"/>
  <c r="X131" i="54"/>
  <c r="W131" i="54"/>
  <c r="V131" i="54"/>
  <c r="U131" i="54"/>
  <c r="T131" i="54"/>
  <c r="S131" i="54"/>
  <c r="R131" i="54"/>
  <c r="Q131" i="54"/>
  <c r="P131" i="54"/>
  <c r="O131" i="54"/>
  <c r="N131" i="54"/>
  <c r="M131" i="54"/>
  <c r="L131" i="54"/>
  <c r="K131" i="54"/>
  <c r="J131" i="54"/>
  <c r="I131" i="54"/>
  <c r="H131" i="54"/>
  <c r="G131" i="54"/>
  <c r="F131" i="54"/>
  <c r="E131" i="54"/>
  <c r="AG130" i="54"/>
  <c r="AF130" i="54"/>
  <c r="AE130" i="54"/>
  <c r="AD130" i="54"/>
  <c r="AC130" i="54"/>
  <c r="AB130" i="54"/>
  <c r="AA130" i="54"/>
  <c r="Z130" i="54"/>
  <c r="Y130" i="54"/>
  <c r="X130" i="54"/>
  <c r="W130" i="54"/>
  <c r="V130" i="54"/>
  <c r="U130" i="54"/>
  <c r="T130" i="54"/>
  <c r="S130" i="54"/>
  <c r="R130" i="54"/>
  <c r="Q130" i="54"/>
  <c r="P130" i="54"/>
  <c r="O130" i="54"/>
  <c r="N130" i="54"/>
  <c r="M130" i="54"/>
  <c r="L130" i="54"/>
  <c r="K130" i="54"/>
  <c r="J130" i="54"/>
  <c r="I130" i="54"/>
  <c r="H130" i="54"/>
  <c r="G130" i="54"/>
  <c r="F130" i="54"/>
  <c r="E130" i="54"/>
  <c r="AG129" i="54"/>
  <c r="AF129" i="54"/>
  <c r="AE129" i="54"/>
  <c r="AD129" i="54"/>
  <c r="AC129" i="54"/>
  <c r="AB129" i="54"/>
  <c r="AA129" i="54"/>
  <c r="Z129" i="54"/>
  <c r="Y129" i="54"/>
  <c r="X129" i="54"/>
  <c r="W129" i="54"/>
  <c r="V129" i="54"/>
  <c r="U129" i="54"/>
  <c r="T129" i="54"/>
  <c r="S129" i="54"/>
  <c r="R129" i="54"/>
  <c r="Q129" i="54"/>
  <c r="P129" i="54"/>
  <c r="O129" i="54"/>
  <c r="N129" i="54"/>
  <c r="M129" i="54"/>
  <c r="L129" i="54"/>
  <c r="K129" i="54"/>
  <c r="J129" i="54"/>
  <c r="I129" i="54"/>
  <c r="H129" i="54"/>
  <c r="G129" i="54"/>
  <c r="F129" i="54"/>
  <c r="E129" i="54"/>
  <c r="AG128" i="54"/>
  <c r="AF128" i="54"/>
  <c r="AE128" i="54"/>
  <c r="AD128" i="54"/>
  <c r="AC128" i="54"/>
  <c r="AB128" i="54"/>
  <c r="AA128" i="54"/>
  <c r="Z128" i="54"/>
  <c r="Y128" i="54"/>
  <c r="X128" i="54"/>
  <c r="W128" i="54"/>
  <c r="V128" i="54"/>
  <c r="U128" i="54"/>
  <c r="T128" i="54"/>
  <c r="S128" i="54"/>
  <c r="R128" i="54"/>
  <c r="Q128" i="54"/>
  <c r="P128" i="54"/>
  <c r="O128" i="54"/>
  <c r="N128" i="54"/>
  <c r="M128" i="54"/>
  <c r="L128" i="54"/>
  <c r="K128" i="54"/>
  <c r="J128" i="54"/>
  <c r="I128" i="54"/>
  <c r="H128" i="54"/>
  <c r="G128" i="54"/>
  <c r="F128" i="54"/>
  <c r="E128" i="54"/>
  <c r="AG127" i="54"/>
  <c r="AF127" i="54"/>
  <c r="AE127" i="54"/>
  <c r="AD127" i="54"/>
  <c r="AC127" i="54"/>
  <c r="AB127" i="54"/>
  <c r="AA127" i="54"/>
  <c r="Z127" i="54"/>
  <c r="Y127" i="54"/>
  <c r="X127" i="54"/>
  <c r="W127" i="54"/>
  <c r="V127" i="54"/>
  <c r="U127" i="54"/>
  <c r="T127" i="54"/>
  <c r="S127" i="54"/>
  <c r="R127" i="54"/>
  <c r="Q127" i="54"/>
  <c r="P127" i="54"/>
  <c r="O127" i="54"/>
  <c r="N127" i="54"/>
  <c r="M127" i="54"/>
  <c r="L127" i="54"/>
  <c r="K127" i="54"/>
  <c r="J127" i="54"/>
  <c r="I127" i="54"/>
  <c r="H127" i="54"/>
  <c r="G127" i="54"/>
  <c r="F127" i="54"/>
  <c r="E127" i="54"/>
  <c r="AG126" i="54"/>
  <c r="AF126" i="54"/>
  <c r="AE126" i="54"/>
  <c r="AD126" i="54"/>
  <c r="AC126" i="54"/>
  <c r="AB126" i="54"/>
  <c r="AA126" i="54"/>
  <c r="Z126" i="54"/>
  <c r="Y126" i="54"/>
  <c r="X126" i="54"/>
  <c r="W126" i="54"/>
  <c r="V126" i="54"/>
  <c r="U126" i="54"/>
  <c r="T126" i="54"/>
  <c r="S126" i="54"/>
  <c r="R126" i="54"/>
  <c r="Q126" i="54"/>
  <c r="P126" i="54"/>
  <c r="O126" i="54"/>
  <c r="N126" i="54"/>
  <c r="M126" i="54"/>
  <c r="L126" i="54"/>
  <c r="K126" i="54"/>
  <c r="J126" i="54"/>
  <c r="I126" i="54"/>
  <c r="H126" i="54"/>
  <c r="G126" i="54"/>
  <c r="F126" i="54"/>
  <c r="E126" i="54"/>
  <c r="AG125" i="54"/>
  <c r="AF125" i="54"/>
  <c r="AE125" i="54"/>
  <c r="AD125" i="54"/>
  <c r="AC125" i="54"/>
  <c r="AB125" i="54"/>
  <c r="AA125" i="54"/>
  <c r="Z125" i="54"/>
  <c r="Y125" i="54"/>
  <c r="X125" i="54"/>
  <c r="W125" i="54"/>
  <c r="V125" i="54"/>
  <c r="U125" i="54"/>
  <c r="T125" i="54"/>
  <c r="S125" i="54"/>
  <c r="R125" i="54"/>
  <c r="Q125" i="54"/>
  <c r="P125" i="54"/>
  <c r="O125" i="54"/>
  <c r="N125" i="54"/>
  <c r="M125" i="54"/>
  <c r="L125" i="54"/>
  <c r="K125" i="54"/>
  <c r="J125" i="54"/>
  <c r="I125" i="54"/>
  <c r="H125" i="54"/>
  <c r="G125" i="54"/>
  <c r="F125" i="54"/>
  <c r="E125" i="54"/>
  <c r="AG124" i="54"/>
  <c r="AF124" i="54"/>
  <c r="AE124" i="54"/>
  <c r="AD124" i="54"/>
  <c r="AC124" i="54"/>
  <c r="AB124" i="54"/>
  <c r="AA124" i="54"/>
  <c r="Z124" i="54"/>
  <c r="Y124" i="54"/>
  <c r="X124" i="54"/>
  <c r="W124" i="54"/>
  <c r="V124" i="54"/>
  <c r="U124" i="54"/>
  <c r="T124" i="54"/>
  <c r="S124" i="54"/>
  <c r="R124" i="54"/>
  <c r="Q124" i="54"/>
  <c r="P124" i="54"/>
  <c r="O124" i="54"/>
  <c r="N124" i="54"/>
  <c r="M124" i="54"/>
  <c r="L124" i="54"/>
  <c r="K124" i="54"/>
  <c r="J124" i="54"/>
  <c r="I124" i="54"/>
  <c r="H124" i="54"/>
  <c r="G124" i="54"/>
  <c r="F124" i="54"/>
  <c r="E124" i="54"/>
  <c r="AG123" i="54"/>
  <c r="AF123" i="54"/>
  <c r="AE123" i="54"/>
  <c r="AD123" i="54"/>
  <c r="AC123" i="54"/>
  <c r="AB123" i="54"/>
  <c r="AA123" i="54"/>
  <c r="Z123" i="54"/>
  <c r="Y123" i="54"/>
  <c r="X123" i="54"/>
  <c r="W123" i="54"/>
  <c r="V123" i="54"/>
  <c r="U123" i="54"/>
  <c r="T123" i="54"/>
  <c r="S123" i="54"/>
  <c r="R123" i="54"/>
  <c r="Q123" i="54"/>
  <c r="P123" i="54"/>
  <c r="O123" i="54"/>
  <c r="N123" i="54"/>
  <c r="M123" i="54"/>
  <c r="L123" i="54"/>
  <c r="K123" i="54"/>
  <c r="J123" i="54"/>
  <c r="I123" i="54"/>
  <c r="H123" i="54"/>
  <c r="G123" i="54"/>
  <c r="F123" i="54"/>
  <c r="E123" i="54"/>
  <c r="AG122" i="54"/>
  <c r="AF122" i="54"/>
  <c r="AE122" i="54"/>
  <c r="AD122" i="54"/>
  <c r="AC122" i="54"/>
  <c r="AB122" i="54"/>
  <c r="AA122" i="54"/>
  <c r="Z122" i="54"/>
  <c r="Y122" i="54"/>
  <c r="X122" i="54"/>
  <c r="W122" i="54"/>
  <c r="V122" i="54"/>
  <c r="U122" i="54"/>
  <c r="T122" i="54"/>
  <c r="S122" i="54"/>
  <c r="R122" i="54"/>
  <c r="Q122" i="54"/>
  <c r="P122" i="54"/>
  <c r="O122" i="54"/>
  <c r="N122" i="54"/>
  <c r="M122" i="54"/>
  <c r="L122" i="54"/>
  <c r="K122" i="54"/>
  <c r="J122" i="54"/>
  <c r="I122" i="54"/>
  <c r="H122" i="54"/>
  <c r="G122" i="54"/>
  <c r="F122" i="54"/>
  <c r="E122" i="54"/>
  <c r="AG121" i="54"/>
  <c r="AF121" i="54"/>
  <c r="AE121" i="54"/>
  <c r="AD121" i="54"/>
  <c r="AC121" i="54"/>
  <c r="AB121" i="54"/>
  <c r="AA121" i="54"/>
  <c r="Z121" i="54"/>
  <c r="Y121" i="54"/>
  <c r="X121" i="54"/>
  <c r="W121" i="54"/>
  <c r="V121" i="54"/>
  <c r="U121" i="54"/>
  <c r="T121" i="54"/>
  <c r="S121" i="54"/>
  <c r="R121" i="54"/>
  <c r="Q121" i="54"/>
  <c r="P121" i="54"/>
  <c r="O121" i="54"/>
  <c r="N121" i="54"/>
  <c r="M121" i="54"/>
  <c r="L121" i="54"/>
  <c r="K121" i="54"/>
  <c r="J121" i="54"/>
  <c r="I121" i="54"/>
  <c r="H121" i="54"/>
  <c r="G121" i="54"/>
  <c r="F121" i="54"/>
  <c r="E121" i="54"/>
  <c r="AG120" i="54"/>
  <c r="AF120" i="54"/>
  <c r="AE120" i="54"/>
  <c r="AD120" i="54"/>
  <c r="AC120" i="54"/>
  <c r="AB120" i="54"/>
  <c r="AA120" i="54"/>
  <c r="Z120" i="54"/>
  <c r="Y120" i="54"/>
  <c r="X120" i="54"/>
  <c r="W120" i="54"/>
  <c r="V120" i="54"/>
  <c r="U120" i="54"/>
  <c r="T120" i="54"/>
  <c r="S120" i="54"/>
  <c r="R120" i="54"/>
  <c r="Q120" i="54"/>
  <c r="P120" i="54"/>
  <c r="O120" i="54"/>
  <c r="N120" i="54"/>
  <c r="M120" i="54"/>
  <c r="L120" i="54"/>
  <c r="K120" i="54"/>
  <c r="J120" i="54"/>
  <c r="I120" i="54"/>
  <c r="H120" i="54"/>
  <c r="G120" i="54"/>
  <c r="F120" i="54"/>
  <c r="E120" i="54"/>
  <c r="AG119" i="54"/>
  <c r="AF119" i="54"/>
  <c r="AE119" i="54"/>
  <c r="AD119" i="54"/>
  <c r="AC119" i="54"/>
  <c r="AB119" i="54"/>
  <c r="AA119" i="54"/>
  <c r="Z119" i="54"/>
  <c r="Y119" i="54"/>
  <c r="X119" i="54"/>
  <c r="W119" i="54"/>
  <c r="V119" i="54"/>
  <c r="U119" i="54"/>
  <c r="T119" i="54"/>
  <c r="S119" i="54"/>
  <c r="R119" i="54"/>
  <c r="Q119" i="54"/>
  <c r="P119" i="54"/>
  <c r="O119" i="54"/>
  <c r="N119" i="54"/>
  <c r="M119" i="54"/>
  <c r="L119" i="54"/>
  <c r="K119" i="54"/>
  <c r="J119" i="54"/>
  <c r="I119" i="54"/>
  <c r="H119" i="54"/>
  <c r="G119" i="54"/>
  <c r="F119" i="54"/>
  <c r="E119" i="54"/>
  <c r="AG118" i="54"/>
  <c r="AF118" i="54"/>
  <c r="AE118" i="54"/>
  <c r="AD118" i="54"/>
  <c r="AC118" i="54"/>
  <c r="AB118" i="54"/>
  <c r="AA118" i="54"/>
  <c r="Z118" i="54"/>
  <c r="Y118" i="54"/>
  <c r="X118" i="54"/>
  <c r="W118" i="54"/>
  <c r="V118" i="54"/>
  <c r="U118" i="54"/>
  <c r="T118" i="54"/>
  <c r="S118" i="54"/>
  <c r="R118" i="54"/>
  <c r="Q118" i="54"/>
  <c r="P118" i="54"/>
  <c r="O118" i="54"/>
  <c r="N118" i="54"/>
  <c r="M118" i="54"/>
  <c r="L118" i="54"/>
  <c r="K118" i="54"/>
  <c r="J118" i="54"/>
  <c r="I118" i="54"/>
  <c r="H118" i="54"/>
  <c r="G118" i="54"/>
  <c r="F118" i="54"/>
  <c r="E118" i="54"/>
  <c r="AG117" i="54"/>
  <c r="AF117" i="54"/>
  <c r="AE117" i="54"/>
  <c r="AD117" i="54"/>
  <c r="AC117" i="54"/>
  <c r="AB117" i="54"/>
  <c r="AA117" i="54"/>
  <c r="Z117" i="54"/>
  <c r="Y117" i="54"/>
  <c r="X117" i="54"/>
  <c r="W117" i="54"/>
  <c r="V117" i="54"/>
  <c r="U117" i="54"/>
  <c r="T117" i="54"/>
  <c r="S117" i="54"/>
  <c r="R117" i="54"/>
  <c r="Q117" i="54"/>
  <c r="P117" i="54"/>
  <c r="O117" i="54"/>
  <c r="N117" i="54"/>
  <c r="M117" i="54"/>
  <c r="L117" i="54"/>
  <c r="K117" i="54"/>
  <c r="J117" i="54"/>
  <c r="I117" i="54"/>
  <c r="H117" i="54"/>
  <c r="G117" i="54"/>
  <c r="F117" i="54"/>
  <c r="E117" i="54"/>
  <c r="AG116" i="54"/>
  <c r="AF116" i="54"/>
  <c r="AE116" i="54"/>
  <c r="AD116" i="54"/>
  <c r="AC116" i="54"/>
  <c r="AB116" i="54"/>
  <c r="AA116" i="54"/>
  <c r="Z116" i="54"/>
  <c r="Y116" i="54"/>
  <c r="X116" i="54"/>
  <c r="W116" i="54"/>
  <c r="V116" i="54"/>
  <c r="U116" i="54"/>
  <c r="T116" i="54"/>
  <c r="S116" i="54"/>
  <c r="R116" i="54"/>
  <c r="Q116" i="54"/>
  <c r="P116" i="54"/>
  <c r="O116" i="54"/>
  <c r="N116" i="54"/>
  <c r="M116" i="54"/>
  <c r="L116" i="54"/>
  <c r="K116" i="54"/>
  <c r="J116" i="54"/>
  <c r="I116" i="54"/>
  <c r="H116" i="54"/>
  <c r="G116" i="54"/>
  <c r="F116" i="54"/>
  <c r="E116" i="54"/>
  <c r="AG115" i="54"/>
  <c r="AF115" i="54"/>
  <c r="AE115" i="54"/>
  <c r="AD115" i="54"/>
  <c r="AC115" i="54"/>
  <c r="AB115" i="54"/>
  <c r="AA115" i="54"/>
  <c r="Z115" i="54"/>
  <c r="Y115" i="54"/>
  <c r="X115" i="54"/>
  <c r="W115" i="54"/>
  <c r="V115" i="54"/>
  <c r="U115" i="54"/>
  <c r="T115" i="54"/>
  <c r="S115" i="54"/>
  <c r="R115" i="54"/>
  <c r="Q115" i="54"/>
  <c r="P115" i="54"/>
  <c r="O115" i="54"/>
  <c r="N115" i="54"/>
  <c r="M115" i="54"/>
  <c r="L115" i="54"/>
  <c r="K115" i="54"/>
  <c r="J115" i="54"/>
  <c r="I115" i="54"/>
  <c r="H115" i="54"/>
  <c r="G115" i="54"/>
  <c r="F115" i="54"/>
  <c r="E115" i="54"/>
  <c r="AG114" i="54"/>
  <c r="AF114" i="54"/>
  <c r="AE114" i="54"/>
  <c r="AD114" i="54"/>
  <c r="AC114" i="54"/>
  <c r="AB114" i="54"/>
  <c r="AA114" i="54"/>
  <c r="Z114" i="54"/>
  <c r="Y114" i="54"/>
  <c r="X114" i="54"/>
  <c r="W114" i="54"/>
  <c r="V114" i="54"/>
  <c r="U114" i="54"/>
  <c r="T114" i="54"/>
  <c r="S114" i="54"/>
  <c r="R114" i="54"/>
  <c r="Q114" i="54"/>
  <c r="P114" i="54"/>
  <c r="O114" i="54"/>
  <c r="N114" i="54"/>
  <c r="M114" i="54"/>
  <c r="L114" i="54"/>
  <c r="K114" i="54"/>
  <c r="J114" i="54"/>
  <c r="I114" i="54"/>
  <c r="H114" i="54"/>
  <c r="G114" i="54"/>
  <c r="F114" i="54"/>
  <c r="E114" i="54"/>
  <c r="AG113" i="54"/>
  <c r="AF113" i="54"/>
  <c r="AE113" i="54"/>
  <c r="AD113" i="54"/>
  <c r="AC113" i="54"/>
  <c r="AB113" i="54"/>
  <c r="AA113" i="54"/>
  <c r="Z113" i="54"/>
  <c r="Y113" i="54"/>
  <c r="X113" i="54"/>
  <c r="W113" i="54"/>
  <c r="V113" i="54"/>
  <c r="U113" i="54"/>
  <c r="T113" i="54"/>
  <c r="S113" i="54"/>
  <c r="R113" i="54"/>
  <c r="Q113" i="54"/>
  <c r="P113" i="54"/>
  <c r="O113" i="54"/>
  <c r="N113" i="54"/>
  <c r="M113" i="54"/>
  <c r="L113" i="54"/>
  <c r="K113" i="54"/>
  <c r="J113" i="54"/>
  <c r="I113" i="54"/>
  <c r="H113" i="54"/>
  <c r="G113" i="54"/>
  <c r="F113" i="54"/>
  <c r="E113" i="54"/>
  <c r="AG112" i="54"/>
  <c r="AF112" i="54"/>
  <c r="AE112" i="54"/>
  <c r="AD112" i="54"/>
  <c r="AC112" i="54"/>
  <c r="AB112" i="54"/>
  <c r="AA112" i="54"/>
  <c r="Z112" i="54"/>
  <c r="Y112" i="54"/>
  <c r="X112" i="54"/>
  <c r="W112" i="54"/>
  <c r="V112" i="54"/>
  <c r="U112" i="54"/>
  <c r="T112" i="54"/>
  <c r="S112" i="54"/>
  <c r="R112" i="54"/>
  <c r="Q112" i="54"/>
  <c r="P112" i="54"/>
  <c r="O112" i="54"/>
  <c r="N112" i="54"/>
  <c r="M112" i="54"/>
  <c r="L112" i="54"/>
  <c r="K112" i="54"/>
  <c r="J112" i="54"/>
  <c r="I112" i="54"/>
  <c r="H112" i="54"/>
  <c r="G112" i="54"/>
  <c r="F112" i="54"/>
  <c r="E112" i="54"/>
  <c r="AG111" i="54"/>
  <c r="AF111" i="54"/>
  <c r="AE111" i="54"/>
  <c r="AD111" i="54"/>
  <c r="AC111" i="54"/>
  <c r="AB111" i="54"/>
  <c r="AA111" i="54"/>
  <c r="Z111" i="54"/>
  <c r="Y111" i="54"/>
  <c r="X111" i="54"/>
  <c r="W111" i="54"/>
  <c r="V111" i="54"/>
  <c r="U111" i="54"/>
  <c r="T111" i="54"/>
  <c r="S111" i="54"/>
  <c r="R111" i="54"/>
  <c r="Q111" i="54"/>
  <c r="P111" i="54"/>
  <c r="O111" i="54"/>
  <c r="N111" i="54"/>
  <c r="M111" i="54"/>
  <c r="L111" i="54"/>
  <c r="K111" i="54"/>
  <c r="J111" i="54"/>
  <c r="I111" i="54"/>
  <c r="H111" i="54"/>
  <c r="G111" i="54"/>
  <c r="F111" i="54"/>
  <c r="E111" i="54"/>
  <c r="AG110" i="54"/>
  <c r="AF110" i="54"/>
  <c r="AE110" i="54"/>
  <c r="AD110" i="54"/>
  <c r="AC110" i="54"/>
  <c r="AB110" i="54"/>
  <c r="AA110" i="54"/>
  <c r="Z110" i="54"/>
  <c r="Y110" i="54"/>
  <c r="X110" i="54"/>
  <c r="W110" i="54"/>
  <c r="V110" i="54"/>
  <c r="U110" i="54"/>
  <c r="T110" i="54"/>
  <c r="S110" i="54"/>
  <c r="R110" i="54"/>
  <c r="Q110" i="54"/>
  <c r="P110" i="54"/>
  <c r="O110" i="54"/>
  <c r="N110" i="54"/>
  <c r="M110" i="54"/>
  <c r="L110" i="54"/>
  <c r="K110" i="54"/>
  <c r="J110" i="54"/>
  <c r="I110" i="54"/>
  <c r="H110" i="54"/>
  <c r="G110" i="54"/>
  <c r="F110" i="54"/>
  <c r="E110" i="54"/>
  <c r="AG109" i="54"/>
  <c r="AF109" i="54"/>
  <c r="AE109" i="54"/>
  <c r="AD109" i="54"/>
  <c r="AC109" i="54"/>
  <c r="AB109" i="54"/>
  <c r="AA109" i="54"/>
  <c r="Z109" i="54"/>
  <c r="Y109" i="54"/>
  <c r="X109" i="54"/>
  <c r="W109" i="54"/>
  <c r="V109" i="54"/>
  <c r="U109" i="54"/>
  <c r="T109" i="54"/>
  <c r="S109" i="54"/>
  <c r="R109" i="54"/>
  <c r="Q109" i="54"/>
  <c r="P109" i="54"/>
  <c r="O109" i="54"/>
  <c r="N109" i="54"/>
  <c r="M109" i="54"/>
  <c r="L109" i="54"/>
  <c r="K109" i="54"/>
  <c r="J109" i="54"/>
  <c r="I109" i="54"/>
  <c r="H109" i="54"/>
  <c r="G109" i="54"/>
  <c r="F109" i="54"/>
  <c r="E109" i="54"/>
  <c r="AG108" i="54"/>
  <c r="AF108" i="54"/>
  <c r="AE108" i="54"/>
  <c r="AD108" i="54"/>
  <c r="AC108" i="54"/>
  <c r="AB108" i="54"/>
  <c r="AA108" i="54"/>
  <c r="Z108" i="54"/>
  <c r="Y108" i="54"/>
  <c r="X108" i="54"/>
  <c r="W108" i="54"/>
  <c r="V108" i="54"/>
  <c r="U108" i="54"/>
  <c r="T108" i="54"/>
  <c r="S108" i="54"/>
  <c r="R108" i="54"/>
  <c r="Q108" i="54"/>
  <c r="P108" i="54"/>
  <c r="O108" i="54"/>
  <c r="N108" i="54"/>
  <c r="M108" i="54"/>
  <c r="L108" i="54"/>
  <c r="K108" i="54"/>
  <c r="J108" i="54"/>
  <c r="I108" i="54"/>
  <c r="H108" i="54"/>
  <c r="G108" i="54"/>
  <c r="F108" i="54"/>
  <c r="E108" i="54"/>
  <c r="AG107" i="54"/>
  <c r="AF107" i="54"/>
  <c r="AE107" i="54"/>
  <c r="AD107" i="54"/>
  <c r="AC107" i="54"/>
  <c r="AB107" i="54"/>
  <c r="AA107" i="54"/>
  <c r="Z107" i="54"/>
  <c r="Y107" i="54"/>
  <c r="X107" i="54"/>
  <c r="W107" i="54"/>
  <c r="V107" i="54"/>
  <c r="U107" i="54"/>
  <c r="T107" i="54"/>
  <c r="S107" i="54"/>
  <c r="R107" i="54"/>
  <c r="Q107" i="54"/>
  <c r="P107" i="54"/>
  <c r="O107" i="54"/>
  <c r="N107" i="54"/>
  <c r="M107" i="54"/>
  <c r="L107" i="54"/>
  <c r="K107" i="54"/>
  <c r="J107" i="54"/>
  <c r="I107" i="54"/>
  <c r="H107" i="54"/>
  <c r="G107" i="54"/>
  <c r="F107" i="54"/>
  <c r="E107" i="54"/>
  <c r="AG106" i="54"/>
  <c r="AF106" i="54"/>
  <c r="AE106" i="54"/>
  <c r="AD106" i="54"/>
  <c r="AC106" i="54"/>
  <c r="AB106" i="54"/>
  <c r="AA106" i="54"/>
  <c r="Z106" i="54"/>
  <c r="Y106" i="54"/>
  <c r="X106" i="54"/>
  <c r="W106" i="54"/>
  <c r="V106" i="54"/>
  <c r="U106" i="54"/>
  <c r="T106" i="54"/>
  <c r="S106" i="54"/>
  <c r="R106" i="54"/>
  <c r="Q106" i="54"/>
  <c r="P106" i="54"/>
  <c r="O106" i="54"/>
  <c r="N106" i="54"/>
  <c r="M106" i="54"/>
  <c r="L106" i="54"/>
  <c r="K106" i="54"/>
  <c r="J106" i="54"/>
  <c r="I106" i="54"/>
  <c r="H106" i="54"/>
  <c r="G106" i="54"/>
  <c r="F106" i="54"/>
  <c r="E106"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E105" i="54"/>
  <c r="AG104" i="54"/>
  <c r="AF104" i="54"/>
  <c r="AE104" i="54"/>
  <c r="AD104" i="54"/>
  <c r="AC104" i="54"/>
  <c r="AB104" i="54"/>
  <c r="AA104" i="54"/>
  <c r="Z104" i="54"/>
  <c r="Y104" i="54"/>
  <c r="X104" i="54"/>
  <c r="W104" i="54"/>
  <c r="V104" i="54"/>
  <c r="U104" i="54"/>
  <c r="T104" i="54"/>
  <c r="S104" i="54"/>
  <c r="R104" i="54"/>
  <c r="Q104" i="54"/>
  <c r="P104" i="54"/>
  <c r="O104" i="54"/>
  <c r="N104" i="54"/>
  <c r="M104" i="54"/>
  <c r="L104" i="54"/>
  <c r="K104" i="54"/>
  <c r="J104" i="54"/>
  <c r="I104" i="54"/>
  <c r="H104" i="54"/>
  <c r="G104" i="54"/>
  <c r="F104" i="54"/>
  <c r="E104" i="54"/>
  <c r="AG103" i="54"/>
  <c r="AF103" i="54"/>
  <c r="AE103" i="54"/>
  <c r="AD103" i="54"/>
  <c r="AC103" i="54"/>
  <c r="AB103" i="54"/>
  <c r="AA103" i="54"/>
  <c r="Z103" i="54"/>
  <c r="Y103" i="54"/>
  <c r="X103" i="54"/>
  <c r="W103" i="54"/>
  <c r="V103" i="54"/>
  <c r="U103" i="54"/>
  <c r="T103" i="54"/>
  <c r="S103" i="54"/>
  <c r="R103" i="54"/>
  <c r="Q103" i="54"/>
  <c r="P103" i="54"/>
  <c r="O103" i="54"/>
  <c r="N103" i="54"/>
  <c r="M103" i="54"/>
  <c r="L103" i="54"/>
  <c r="K103" i="54"/>
  <c r="J103" i="54"/>
  <c r="I103" i="54"/>
  <c r="H103" i="54"/>
  <c r="G103" i="54"/>
  <c r="F103" i="54"/>
  <c r="E103" i="54"/>
  <c r="AG102" i="54"/>
  <c r="AF102" i="54"/>
  <c r="AE102" i="54"/>
  <c r="AD102" i="54"/>
  <c r="AC102" i="54"/>
  <c r="AB102" i="54"/>
  <c r="AA102" i="54"/>
  <c r="Z102" i="54"/>
  <c r="Y102" i="54"/>
  <c r="X102" i="54"/>
  <c r="W102" i="54"/>
  <c r="V102" i="54"/>
  <c r="U102" i="54"/>
  <c r="T102" i="54"/>
  <c r="S102" i="54"/>
  <c r="R102" i="54"/>
  <c r="Q102" i="54"/>
  <c r="P102" i="54"/>
  <c r="O102" i="54"/>
  <c r="N102" i="54"/>
  <c r="M102" i="54"/>
  <c r="L102" i="54"/>
  <c r="K102" i="54"/>
  <c r="J102" i="54"/>
  <c r="I102" i="54"/>
  <c r="H102" i="54"/>
  <c r="G102" i="54"/>
  <c r="F102" i="54"/>
  <c r="E102" i="54"/>
  <c r="AG101" i="54"/>
  <c r="AF101" i="54"/>
  <c r="AE101" i="54"/>
  <c r="AD101" i="54"/>
  <c r="AC101" i="54"/>
  <c r="AB101" i="54"/>
  <c r="AA101" i="54"/>
  <c r="Z101" i="54"/>
  <c r="Y101" i="54"/>
  <c r="X101" i="54"/>
  <c r="W101" i="54"/>
  <c r="V101" i="54"/>
  <c r="U101" i="54"/>
  <c r="T101" i="54"/>
  <c r="S101" i="54"/>
  <c r="R101" i="54"/>
  <c r="Q101" i="54"/>
  <c r="P101" i="54"/>
  <c r="O101" i="54"/>
  <c r="N101" i="54"/>
  <c r="M101" i="54"/>
  <c r="L101" i="54"/>
  <c r="K101" i="54"/>
  <c r="J101" i="54"/>
  <c r="I101" i="54"/>
  <c r="H101" i="54"/>
  <c r="G101" i="54"/>
  <c r="F101" i="54"/>
  <c r="E101" i="54"/>
  <c r="AG100" i="54"/>
  <c r="AF100" i="54"/>
  <c r="AE100" i="54"/>
  <c r="AD100" i="54"/>
  <c r="AC100" i="54"/>
  <c r="AB100" i="54"/>
  <c r="AA100" i="54"/>
  <c r="Z100" i="54"/>
  <c r="Y100" i="54"/>
  <c r="X100" i="54"/>
  <c r="W100" i="54"/>
  <c r="V100" i="54"/>
  <c r="U100" i="54"/>
  <c r="T100" i="54"/>
  <c r="S100" i="54"/>
  <c r="R100" i="54"/>
  <c r="Q100" i="54"/>
  <c r="P100" i="54"/>
  <c r="O100" i="54"/>
  <c r="N100" i="54"/>
  <c r="M100" i="54"/>
  <c r="L100" i="54"/>
  <c r="K100" i="54"/>
  <c r="J100" i="54"/>
  <c r="I100" i="54"/>
  <c r="H100" i="54"/>
  <c r="G100" i="54"/>
  <c r="F100" i="54"/>
  <c r="E100" i="54"/>
  <c r="AG99" i="54"/>
  <c r="AF99" i="54"/>
  <c r="AE99" i="54"/>
  <c r="AD99" i="54"/>
  <c r="AC99" i="54"/>
  <c r="AB99" i="54"/>
  <c r="AA99" i="54"/>
  <c r="Z99" i="54"/>
  <c r="Y99" i="54"/>
  <c r="X99" i="54"/>
  <c r="W99" i="54"/>
  <c r="V99" i="54"/>
  <c r="U99" i="54"/>
  <c r="T99" i="54"/>
  <c r="S99" i="54"/>
  <c r="R99" i="54"/>
  <c r="Q99" i="54"/>
  <c r="P99" i="54"/>
  <c r="O99" i="54"/>
  <c r="N99" i="54"/>
  <c r="M99" i="54"/>
  <c r="L99" i="54"/>
  <c r="K99" i="54"/>
  <c r="J99" i="54"/>
  <c r="I99" i="54"/>
  <c r="H99" i="54"/>
  <c r="G99" i="54"/>
  <c r="F99" i="54"/>
  <c r="E99" i="54"/>
  <c r="AG98" i="54"/>
  <c r="AF98" i="54"/>
  <c r="AE98" i="54"/>
  <c r="AD98" i="54"/>
  <c r="AC98" i="54"/>
  <c r="AB98" i="54"/>
  <c r="AA98" i="54"/>
  <c r="Z98" i="54"/>
  <c r="Y98" i="54"/>
  <c r="X98" i="54"/>
  <c r="W98" i="54"/>
  <c r="V98" i="54"/>
  <c r="U98" i="54"/>
  <c r="T98" i="54"/>
  <c r="S98" i="54"/>
  <c r="R98" i="54"/>
  <c r="Q98" i="54"/>
  <c r="P98" i="54"/>
  <c r="O98" i="54"/>
  <c r="N98" i="54"/>
  <c r="M98" i="54"/>
  <c r="L98" i="54"/>
  <c r="K98" i="54"/>
  <c r="J98" i="54"/>
  <c r="I98" i="54"/>
  <c r="H98" i="54"/>
  <c r="G98" i="54"/>
  <c r="F98" i="54"/>
  <c r="E98" i="54"/>
  <c r="AG97" i="54"/>
  <c r="AF97" i="54"/>
  <c r="AE97" i="54"/>
  <c r="AD97" i="54"/>
  <c r="AC97" i="54"/>
  <c r="AB97" i="54"/>
  <c r="AA97" i="54"/>
  <c r="Z97" i="54"/>
  <c r="Y97" i="54"/>
  <c r="X97" i="54"/>
  <c r="W97" i="54"/>
  <c r="V97" i="54"/>
  <c r="U97" i="54"/>
  <c r="T97" i="54"/>
  <c r="S97" i="54"/>
  <c r="R97" i="54"/>
  <c r="Q97" i="54"/>
  <c r="P97" i="54"/>
  <c r="O97" i="54"/>
  <c r="N97" i="54"/>
  <c r="M97" i="54"/>
  <c r="L97" i="54"/>
  <c r="K97" i="54"/>
  <c r="J97" i="54"/>
  <c r="I97" i="54"/>
  <c r="H97" i="54"/>
  <c r="G97" i="54"/>
  <c r="F97" i="54"/>
  <c r="E97" i="54"/>
  <c r="AG96" i="54"/>
  <c r="AF96" i="54"/>
  <c r="AE96" i="54"/>
  <c r="AD96" i="54"/>
  <c r="AC96" i="54"/>
  <c r="AB96" i="54"/>
  <c r="AA96" i="54"/>
  <c r="Z96" i="54"/>
  <c r="Y96" i="54"/>
  <c r="X96" i="54"/>
  <c r="W96" i="54"/>
  <c r="V96" i="54"/>
  <c r="U96" i="54"/>
  <c r="T96" i="54"/>
  <c r="S96" i="54"/>
  <c r="R96" i="54"/>
  <c r="Q96" i="54"/>
  <c r="P96" i="54"/>
  <c r="O96" i="54"/>
  <c r="N96" i="54"/>
  <c r="M96" i="54"/>
  <c r="L96" i="54"/>
  <c r="K96" i="54"/>
  <c r="J96" i="54"/>
  <c r="I96" i="54"/>
  <c r="H96" i="54"/>
  <c r="G96" i="54"/>
  <c r="F96" i="54"/>
  <c r="E96" i="54"/>
  <c r="AG95" i="54"/>
  <c r="AF95" i="54"/>
  <c r="AE95" i="54"/>
  <c r="AD95" i="54"/>
  <c r="AC95" i="54"/>
  <c r="AB95" i="54"/>
  <c r="AA95" i="54"/>
  <c r="Z95" i="54"/>
  <c r="Y95" i="54"/>
  <c r="X95" i="54"/>
  <c r="W95" i="54"/>
  <c r="V95" i="54"/>
  <c r="U95" i="54"/>
  <c r="T95" i="54"/>
  <c r="S95" i="54"/>
  <c r="R95" i="54"/>
  <c r="Q95" i="54"/>
  <c r="P95" i="54"/>
  <c r="O95" i="54"/>
  <c r="N95" i="54"/>
  <c r="M95" i="54"/>
  <c r="L95" i="54"/>
  <c r="K95" i="54"/>
  <c r="J95" i="54"/>
  <c r="I95" i="54"/>
  <c r="H95" i="54"/>
  <c r="G95" i="54"/>
  <c r="F95" i="54"/>
  <c r="E95" i="54"/>
  <c r="AG94" i="54"/>
  <c r="AF94" i="54"/>
  <c r="AE94" i="54"/>
  <c r="AD94" i="54"/>
  <c r="AC94" i="54"/>
  <c r="AB94" i="54"/>
  <c r="AA94" i="54"/>
  <c r="Z94" i="54"/>
  <c r="Y94" i="54"/>
  <c r="X94" i="54"/>
  <c r="W94" i="54"/>
  <c r="V94" i="54"/>
  <c r="U94" i="54"/>
  <c r="T94" i="54"/>
  <c r="S94" i="54"/>
  <c r="R94" i="54"/>
  <c r="Q94" i="54"/>
  <c r="P94" i="54"/>
  <c r="O94" i="54"/>
  <c r="N94" i="54"/>
  <c r="M94" i="54"/>
  <c r="L94" i="54"/>
  <c r="K94" i="54"/>
  <c r="J94" i="54"/>
  <c r="I94" i="54"/>
  <c r="H94" i="54"/>
  <c r="G94" i="54"/>
  <c r="F94" i="54"/>
  <c r="E94"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E93" i="54"/>
  <c r="AG92" i="54"/>
  <c r="AF92" i="54"/>
  <c r="AE92" i="54"/>
  <c r="AD92" i="54"/>
  <c r="AC92" i="54"/>
  <c r="AB92" i="54"/>
  <c r="AA92" i="54"/>
  <c r="Z92" i="54"/>
  <c r="Y92" i="54"/>
  <c r="X92" i="54"/>
  <c r="W92" i="54"/>
  <c r="V92" i="54"/>
  <c r="U92" i="54"/>
  <c r="T92" i="54"/>
  <c r="S92" i="54"/>
  <c r="R92" i="54"/>
  <c r="Q92" i="54"/>
  <c r="P92" i="54"/>
  <c r="O92" i="54"/>
  <c r="N92" i="54"/>
  <c r="M92" i="54"/>
  <c r="L92" i="54"/>
  <c r="K92" i="54"/>
  <c r="J92" i="54"/>
  <c r="I92" i="54"/>
  <c r="H92" i="54"/>
  <c r="G92" i="54"/>
  <c r="F92" i="54"/>
  <c r="E92" i="54"/>
  <c r="AG91" i="54"/>
  <c r="AF91" i="54"/>
  <c r="AE91" i="54"/>
  <c r="AD91" i="54"/>
  <c r="AC91" i="54"/>
  <c r="AB91" i="54"/>
  <c r="AA91" i="54"/>
  <c r="Z91" i="54"/>
  <c r="Y91" i="54"/>
  <c r="X91" i="54"/>
  <c r="W91" i="54"/>
  <c r="V91" i="54"/>
  <c r="U91" i="54"/>
  <c r="T91" i="54"/>
  <c r="S91" i="54"/>
  <c r="R91" i="54"/>
  <c r="Q91" i="54"/>
  <c r="P91" i="54"/>
  <c r="O91" i="54"/>
  <c r="N91" i="54"/>
  <c r="M91" i="54"/>
  <c r="L91" i="54"/>
  <c r="K91" i="54"/>
  <c r="J91" i="54"/>
  <c r="I91" i="54"/>
  <c r="H91" i="54"/>
  <c r="G91" i="54"/>
  <c r="F91" i="54"/>
  <c r="E91" i="54"/>
  <c r="AG90" i="54"/>
  <c r="AF90" i="54"/>
  <c r="AE90" i="54"/>
  <c r="AD90" i="54"/>
  <c r="AC90" i="54"/>
  <c r="AB90" i="54"/>
  <c r="AA90" i="54"/>
  <c r="Z90" i="54"/>
  <c r="Y90" i="54"/>
  <c r="X90" i="54"/>
  <c r="W90" i="54"/>
  <c r="V90" i="54"/>
  <c r="U90" i="54"/>
  <c r="T90" i="54"/>
  <c r="S90" i="54"/>
  <c r="R90" i="54"/>
  <c r="Q90" i="54"/>
  <c r="P90" i="54"/>
  <c r="O90" i="54"/>
  <c r="N90" i="54"/>
  <c r="M90" i="54"/>
  <c r="L90" i="54"/>
  <c r="K90" i="54"/>
  <c r="J90" i="54"/>
  <c r="I90" i="54"/>
  <c r="H90" i="54"/>
  <c r="G90" i="54"/>
  <c r="F90" i="54"/>
  <c r="E90" i="54"/>
  <c r="AG89" i="54"/>
  <c r="AF89" i="54"/>
  <c r="AE89" i="54"/>
  <c r="AD89" i="54"/>
  <c r="AC89" i="54"/>
  <c r="AB89" i="54"/>
  <c r="AA89" i="54"/>
  <c r="Z89" i="54"/>
  <c r="Y89" i="54"/>
  <c r="X89" i="54"/>
  <c r="W89" i="54"/>
  <c r="V89" i="54"/>
  <c r="U89" i="54"/>
  <c r="T89" i="54"/>
  <c r="S89" i="54"/>
  <c r="R89" i="54"/>
  <c r="Q89" i="54"/>
  <c r="P89" i="54"/>
  <c r="O89" i="54"/>
  <c r="N89" i="54"/>
  <c r="M89" i="54"/>
  <c r="L89" i="54"/>
  <c r="K89" i="54"/>
  <c r="J89" i="54"/>
  <c r="I89" i="54"/>
  <c r="H89" i="54"/>
  <c r="G89" i="54"/>
  <c r="F89" i="54"/>
  <c r="E89" i="54"/>
  <c r="AG88" i="54"/>
  <c r="AF88" i="54"/>
  <c r="AE88" i="54"/>
  <c r="AD88" i="54"/>
  <c r="AC88" i="54"/>
  <c r="AB88" i="54"/>
  <c r="AA88" i="54"/>
  <c r="Z88" i="54"/>
  <c r="Y88" i="54"/>
  <c r="X88" i="54"/>
  <c r="W88" i="54"/>
  <c r="V88" i="54"/>
  <c r="U88" i="54"/>
  <c r="T88" i="54"/>
  <c r="S88" i="54"/>
  <c r="R88" i="54"/>
  <c r="Q88" i="54"/>
  <c r="P88" i="54"/>
  <c r="O88" i="54"/>
  <c r="N88" i="54"/>
  <c r="M88" i="54"/>
  <c r="L88" i="54"/>
  <c r="K88" i="54"/>
  <c r="J88" i="54"/>
  <c r="I88" i="54"/>
  <c r="H88" i="54"/>
  <c r="G88" i="54"/>
  <c r="F88" i="54"/>
  <c r="E88" i="54"/>
  <c r="AG87" i="54"/>
  <c r="AF87" i="54"/>
  <c r="AE87" i="54"/>
  <c r="AD87" i="54"/>
  <c r="AC87" i="54"/>
  <c r="AB87" i="54"/>
  <c r="AA87" i="54"/>
  <c r="Z87" i="54"/>
  <c r="Y87" i="54"/>
  <c r="X87" i="54"/>
  <c r="W87" i="54"/>
  <c r="V87" i="54"/>
  <c r="U87" i="54"/>
  <c r="T87" i="54"/>
  <c r="S87" i="54"/>
  <c r="R87" i="54"/>
  <c r="Q87" i="54"/>
  <c r="P87" i="54"/>
  <c r="O87" i="54"/>
  <c r="N87" i="54"/>
  <c r="M87" i="54"/>
  <c r="L87" i="54"/>
  <c r="K87" i="54"/>
  <c r="J87" i="54"/>
  <c r="I87" i="54"/>
  <c r="H87" i="54"/>
  <c r="G87" i="54"/>
  <c r="F87" i="54"/>
  <c r="E87" i="54"/>
  <c r="AG86" i="54"/>
  <c r="AF86" i="54"/>
  <c r="AE86" i="54"/>
  <c r="AD86" i="54"/>
  <c r="AC86" i="54"/>
  <c r="AB86" i="54"/>
  <c r="AA86" i="54"/>
  <c r="Z86" i="54"/>
  <c r="Y86" i="54"/>
  <c r="X86" i="54"/>
  <c r="W86" i="54"/>
  <c r="V86" i="54"/>
  <c r="U86" i="54"/>
  <c r="T86" i="54"/>
  <c r="S86" i="54"/>
  <c r="R86" i="54"/>
  <c r="Q86" i="54"/>
  <c r="P86" i="54"/>
  <c r="O86" i="54"/>
  <c r="N86" i="54"/>
  <c r="M86" i="54"/>
  <c r="L86" i="54"/>
  <c r="K86" i="54"/>
  <c r="J86" i="54"/>
  <c r="I86" i="54"/>
  <c r="H86" i="54"/>
  <c r="G86" i="54"/>
  <c r="F86" i="54"/>
  <c r="E86" i="54"/>
  <c r="AG85" i="54"/>
  <c r="AF85" i="54"/>
  <c r="AE85" i="54"/>
  <c r="AD85" i="54"/>
  <c r="AC85" i="54"/>
  <c r="AB85" i="54"/>
  <c r="AA85" i="54"/>
  <c r="Z85" i="54"/>
  <c r="Y85" i="54"/>
  <c r="X85" i="54"/>
  <c r="W85" i="54"/>
  <c r="V85" i="54"/>
  <c r="U85" i="54"/>
  <c r="T85" i="54"/>
  <c r="S85" i="54"/>
  <c r="R85" i="54"/>
  <c r="Q85" i="54"/>
  <c r="P85" i="54"/>
  <c r="O85" i="54"/>
  <c r="N85" i="54"/>
  <c r="M85" i="54"/>
  <c r="L85" i="54"/>
  <c r="K85" i="54"/>
  <c r="J85" i="54"/>
  <c r="I85" i="54"/>
  <c r="H85" i="54"/>
  <c r="G85" i="54"/>
  <c r="F85" i="54"/>
  <c r="E85" i="54"/>
  <c r="AG84" i="54"/>
  <c r="AF84" i="54"/>
  <c r="AE84" i="54"/>
  <c r="AD84" i="54"/>
  <c r="AC84" i="54"/>
  <c r="AB84" i="54"/>
  <c r="AA84" i="54"/>
  <c r="Z84" i="54"/>
  <c r="Y84" i="54"/>
  <c r="X84" i="54"/>
  <c r="W84" i="54"/>
  <c r="V84" i="54"/>
  <c r="U84" i="54"/>
  <c r="T84" i="54"/>
  <c r="S84" i="54"/>
  <c r="R84" i="54"/>
  <c r="Q84" i="54"/>
  <c r="P84" i="54"/>
  <c r="O84" i="54"/>
  <c r="N84" i="54"/>
  <c r="M84" i="54"/>
  <c r="L84" i="54"/>
  <c r="K84" i="54"/>
  <c r="J84" i="54"/>
  <c r="I84" i="54"/>
  <c r="H84" i="54"/>
  <c r="G84" i="54"/>
  <c r="F84" i="54"/>
  <c r="E84" i="54"/>
  <c r="AG83" i="54"/>
  <c r="AF83" i="54"/>
  <c r="AE83" i="54"/>
  <c r="AD83" i="54"/>
  <c r="AC83" i="54"/>
  <c r="AB83" i="54"/>
  <c r="AA83" i="54"/>
  <c r="Z83" i="54"/>
  <c r="Y83" i="54"/>
  <c r="X83" i="54"/>
  <c r="W83" i="54"/>
  <c r="V83" i="54"/>
  <c r="U83" i="54"/>
  <c r="T83" i="54"/>
  <c r="S83" i="54"/>
  <c r="R83" i="54"/>
  <c r="Q83" i="54"/>
  <c r="P83" i="54"/>
  <c r="O83" i="54"/>
  <c r="N83" i="54"/>
  <c r="M83" i="54"/>
  <c r="L83" i="54"/>
  <c r="K83" i="54"/>
  <c r="J83" i="54"/>
  <c r="I83" i="54"/>
  <c r="H83" i="54"/>
  <c r="G83" i="54"/>
  <c r="F83" i="54"/>
  <c r="E83" i="54"/>
  <c r="AG82" i="54"/>
  <c r="AF82" i="54"/>
  <c r="AE82" i="54"/>
  <c r="AD82" i="54"/>
  <c r="AC82" i="54"/>
  <c r="AB82" i="54"/>
  <c r="AA82" i="54"/>
  <c r="Z82" i="54"/>
  <c r="Y82" i="54"/>
  <c r="X82" i="54"/>
  <c r="W82" i="54"/>
  <c r="V82" i="54"/>
  <c r="U82" i="54"/>
  <c r="T82" i="54"/>
  <c r="S82" i="54"/>
  <c r="R82" i="54"/>
  <c r="Q82" i="54"/>
  <c r="P82" i="54"/>
  <c r="O82" i="54"/>
  <c r="N82" i="54"/>
  <c r="M82" i="54"/>
  <c r="L82" i="54"/>
  <c r="K82" i="54"/>
  <c r="J82" i="54"/>
  <c r="I82" i="54"/>
  <c r="H82" i="54"/>
  <c r="G82" i="54"/>
  <c r="F82" i="54"/>
  <c r="E82" i="54"/>
  <c r="AG81" i="54"/>
  <c r="AF81" i="54"/>
  <c r="AE81" i="54"/>
  <c r="AD81" i="54"/>
  <c r="AC81" i="54"/>
  <c r="AB81" i="54"/>
  <c r="AA81" i="54"/>
  <c r="Z81" i="54"/>
  <c r="Y81" i="54"/>
  <c r="X81" i="54"/>
  <c r="W81" i="54"/>
  <c r="V81" i="54"/>
  <c r="U81" i="54"/>
  <c r="T81" i="54"/>
  <c r="S81" i="54"/>
  <c r="R81" i="54"/>
  <c r="Q81" i="54"/>
  <c r="P81" i="54"/>
  <c r="O81" i="54"/>
  <c r="N81" i="54"/>
  <c r="M81" i="54"/>
  <c r="L81" i="54"/>
  <c r="K81" i="54"/>
  <c r="J81" i="54"/>
  <c r="I81" i="54"/>
  <c r="H81" i="54"/>
  <c r="G81" i="54"/>
  <c r="F81" i="54"/>
  <c r="E81" i="54"/>
  <c r="AG80" i="54"/>
  <c r="AF80" i="54"/>
  <c r="AE80" i="54"/>
  <c r="AD80" i="54"/>
  <c r="AC80" i="54"/>
  <c r="AB80" i="54"/>
  <c r="AA80" i="54"/>
  <c r="Z80" i="54"/>
  <c r="Y80" i="54"/>
  <c r="X80" i="54"/>
  <c r="W80" i="54"/>
  <c r="V80" i="54"/>
  <c r="U80" i="54"/>
  <c r="T80" i="54"/>
  <c r="S80" i="54"/>
  <c r="R80" i="54"/>
  <c r="Q80" i="54"/>
  <c r="P80" i="54"/>
  <c r="O80" i="54"/>
  <c r="N80" i="54"/>
  <c r="M80" i="54"/>
  <c r="L80" i="54"/>
  <c r="K80" i="54"/>
  <c r="J80" i="54"/>
  <c r="I80" i="54"/>
  <c r="H80" i="54"/>
  <c r="G80" i="54"/>
  <c r="F80" i="54"/>
  <c r="E80" i="54"/>
  <c r="AG79" i="54"/>
  <c r="AF79" i="54"/>
  <c r="AE79" i="54"/>
  <c r="AD79" i="54"/>
  <c r="AC79" i="54"/>
  <c r="AB79" i="54"/>
  <c r="AA79" i="54"/>
  <c r="Z79" i="54"/>
  <c r="Y79" i="54"/>
  <c r="X79" i="54"/>
  <c r="W79" i="54"/>
  <c r="V79" i="54"/>
  <c r="U79" i="54"/>
  <c r="T79" i="54"/>
  <c r="S79" i="54"/>
  <c r="R79" i="54"/>
  <c r="Q79" i="54"/>
  <c r="P79" i="54"/>
  <c r="O79" i="54"/>
  <c r="N79" i="54"/>
  <c r="M79" i="54"/>
  <c r="L79" i="54"/>
  <c r="K79" i="54"/>
  <c r="J79" i="54"/>
  <c r="I79" i="54"/>
  <c r="H79" i="54"/>
  <c r="G79" i="54"/>
  <c r="F79" i="54"/>
  <c r="E79" i="54"/>
  <c r="AG78" i="54"/>
  <c r="AF78" i="54"/>
  <c r="AE78" i="54"/>
  <c r="AD78" i="54"/>
  <c r="AC78" i="54"/>
  <c r="AB78" i="54"/>
  <c r="AA78" i="54"/>
  <c r="Z78" i="54"/>
  <c r="Y78" i="54"/>
  <c r="X78" i="54"/>
  <c r="W78" i="54"/>
  <c r="V78" i="54"/>
  <c r="U78" i="54"/>
  <c r="T78" i="54"/>
  <c r="S78" i="54"/>
  <c r="R78" i="54"/>
  <c r="Q78" i="54"/>
  <c r="P78" i="54"/>
  <c r="O78" i="54"/>
  <c r="N78" i="54"/>
  <c r="M78" i="54"/>
  <c r="L78" i="54"/>
  <c r="K78" i="54"/>
  <c r="J78" i="54"/>
  <c r="I78" i="54"/>
  <c r="H78" i="54"/>
  <c r="G78" i="54"/>
  <c r="F78" i="54"/>
  <c r="E78" i="54"/>
  <c r="AG77" i="54"/>
  <c r="AF77" i="54"/>
  <c r="AE77" i="54"/>
  <c r="AD77" i="54"/>
  <c r="AC77" i="54"/>
  <c r="AB77" i="54"/>
  <c r="AA77" i="54"/>
  <c r="Z77" i="54"/>
  <c r="Y77" i="54"/>
  <c r="X77" i="54"/>
  <c r="W77" i="54"/>
  <c r="V77" i="54"/>
  <c r="U77" i="54"/>
  <c r="T77" i="54"/>
  <c r="S77" i="54"/>
  <c r="R77" i="54"/>
  <c r="Q77" i="54"/>
  <c r="P77" i="54"/>
  <c r="O77" i="54"/>
  <c r="N77" i="54"/>
  <c r="M77" i="54"/>
  <c r="L77" i="54"/>
  <c r="K77" i="54"/>
  <c r="J77" i="54"/>
  <c r="I77" i="54"/>
  <c r="H77" i="54"/>
  <c r="G77" i="54"/>
  <c r="F77" i="54"/>
  <c r="E77" i="54"/>
  <c r="AG76" i="54"/>
  <c r="AF76" i="54"/>
  <c r="AE76" i="54"/>
  <c r="AD76" i="54"/>
  <c r="AC76" i="54"/>
  <c r="AB76" i="54"/>
  <c r="AA76" i="54"/>
  <c r="Z76" i="54"/>
  <c r="Y76" i="54"/>
  <c r="X76" i="54"/>
  <c r="W76" i="54"/>
  <c r="V76" i="54"/>
  <c r="U76" i="54"/>
  <c r="T76" i="54"/>
  <c r="S76" i="54"/>
  <c r="R76" i="54"/>
  <c r="Q76" i="54"/>
  <c r="P76" i="54"/>
  <c r="O76" i="54"/>
  <c r="N76" i="54"/>
  <c r="M76" i="54"/>
  <c r="L76" i="54"/>
  <c r="K76" i="54"/>
  <c r="J76" i="54"/>
  <c r="I76" i="54"/>
  <c r="H76" i="54"/>
  <c r="G76" i="54"/>
  <c r="F76" i="54"/>
  <c r="E76" i="54"/>
  <c r="AG75" i="54"/>
  <c r="AF75" i="54"/>
  <c r="AE75" i="54"/>
  <c r="AD75" i="54"/>
  <c r="AC75" i="54"/>
  <c r="AB75" i="54"/>
  <c r="AA75" i="54"/>
  <c r="Z75" i="54"/>
  <c r="Y75" i="54"/>
  <c r="X75" i="54"/>
  <c r="W75" i="54"/>
  <c r="V75" i="54"/>
  <c r="U75" i="54"/>
  <c r="T75" i="54"/>
  <c r="S75" i="54"/>
  <c r="R75" i="54"/>
  <c r="Q75" i="54"/>
  <c r="P75" i="54"/>
  <c r="O75" i="54"/>
  <c r="N75" i="54"/>
  <c r="M75" i="54"/>
  <c r="L75" i="54"/>
  <c r="K75" i="54"/>
  <c r="J75" i="54"/>
  <c r="I75" i="54"/>
  <c r="H75" i="54"/>
  <c r="G75" i="54"/>
  <c r="F75" i="54"/>
  <c r="E75" i="54"/>
  <c r="AG74" i="54"/>
  <c r="AF74" i="54"/>
  <c r="AE74" i="54"/>
  <c r="AD74" i="54"/>
  <c r="AC74" i="54"/>
  <c r="AB74" i="54"/>
  <c r="AA74" i="54"/>
  <c r="Z74" i="54"/>
  <c r="Y74" i="54"/>
  <c r="X74" i="54"/>
  <c r="W74" i="54"/>
  <c r="V74" i="54"/>
  <c r="U74" i="54"/>
  <c r="T74" i="54"/>
  <c r="S74" i="54"/>
  <c r="R74" i="54"/>
  <c r="Q74" i="54"/>
  <c r="P74" i="54"/>
  <c r="O74" i="54"/>
  <c r="N74" i="54"/>
  <c r="M74" i="54"/>
  <c r="L74" i="54"/>
  <c r="K74" i="54"/>
  <c r="J74" i="54"/>
  <c r="I74" i="54"/>
  <c r="H74" i="54"/>
  <c r="G74" i="54"/>
  <c r="F74" i="54"/>
  <c r="E74" i="54"/>
  <c r="AG73" i="54"/>
  <c r="AF73" i="54"/>
  <c r="AE73" i="54"/>
  <c r="AD73" i="54"/>
  <c r="AC73" i="54"/>
  <c r="AB73" i="54"/>
  <c r="AA73" i="54"/>
  <c r="Z73" i="54"/>
  <c r="Y73" i="54"/>
  <c r="X73" i="54"/>
  <c r="W73" i="54"/>
  <c r="V73" i="54"/>
  <c r="U73" i="54"/>
  <c r="T73" i="54"/>
  <c r="S73" i="54"/>
  <c r="R73" i="54"/>
  <c r="Q73" i="54"/>
  <c r="P73" i="54"/>
  <c r="O73" i="54"/>
  <c r="N73" i="54"/>
  <c r="M73" i="54"/>
  <c r="L73" i="54"/>
  <c r="K73" i="54"/>
  <c r="J73" i="54"/>
  <c r="I73" i="54"/>
  <c r="H73" i="54"/>
  <c r="G73" i="54"/>
  <c r="F73" i="54"/>
  <c r="E73" i="54"/>
  <c r="AG72" i="54"/>
  <c r="AF72" i="54"/>
  <c r="AE72" i="54"/>
  <c r="AD72" i="54"/>
  <c r="AC72" i="54"/>
  <c r="AB72" i="54"/>
  <c r="AA72" i="54"/>
  <c r="Z72" i="54"/>
  <c r="Y72" i="54"/>
  <c r="X72" i="54"/>
  <c r="W72" i="54"/>
  <c r="V72" i="54"/>
  <c r="U72" i="54"/>
  <c r="T72" i="54"/>
  <c r="S72" i="54"/>
  <c r="R72" i="54"/>
  <c r="Q72" i="54"/>
  <c r="P72" i="54"/>
  <c r="O72" i="54"/>
  <c r="N72" i="54"/>
  <c r="M72" i="54"/>
  <c r="L72" i="54"/>
  <c r="K72" i="54"/>
  <c r="J72" i="54"/>
  <c r="I72" i="54"/>
  <c r="H72" i="54"/>
  <c r="G72" i="54"/>
  <c r="F72" i="54"/>
  <c r="E72" i="54"/>
  <c r="AG71" i="54"/>
  <c r="AF71" i="54"/>
  <c r="AE71" i="54"/>
  <c r="AD71" i="54"/>
  <c r="AC71" i="54"/>
  <c r="AB71" i="54"/>
  <c r="AA71" i="54"/>
  <c r="Z71" i="54"/>
  <c r="Y71" i="54"/>
  <c r="X71" i="54"/>
  <c r="W71" i="54"/>
  <c r="V71" i="54"/>
  <c r="U71" i="54"/>
  <c r="T71" i="54"/>
  <c r="S71" i="54"/>
  <c r="R71" i="54"/>
  <c r="Q71" i="54"/>
  <c r="P71" i="54"/>
  <c r="O71" i="54"/>
  <c r="N71" i="54"/>
  <c r="M71" i="54"/>
  <c r="L71" i="54"/>
  <c r="K71" i="54"/>
  <c r="J71" i="54"/>
  <c r="I71" i="54"/>
  <c r="H71" i="54"/>
  <c r="G71" i="54"/>
  <c r="F71" i="54"/>
  <c r="E71" i="54"/>
  <c r="AG70" i="54"/>
  <c r="AF70" i="54"/>
  <c r="AE70" i="54"/>
  <c r="AD70" i="54"/>
  <c r="AC70" i="54"/>
  <c r="AB70" i="54"/>
  <c r="AA70" i="54"/>
  <c r="Z70" i="54"/>
  <c r="Y70" i="54"/>
  <c r="X70" i="54"/>
  <c r="W70" i="54"/>
  <c r="V70" i="54"/>
  <c r="U70" i="54"/>
  <c r="T70" i="54"/>
  <c r="S70" i="54"/>
  <c r="R70" i="54"/>
  <c r="Q70" i="54"/>
  <c r="P70" i="54"/>
  <c r="O70" i="54"/>
  <c r="N70" i="54"/>
  <c r="M70" i="54"/>
  <c r="L70" i="54"/>
  <c r="K70" i="54"/>
  <c r="J70" i="54"/>
  <c r="I70" i="54"/>
  <c r="H70" i="54"/>
  <c r="G70" i="54"/>
  <c r="F70" i="54"/>
  <c r="E70" i="54"/>
  <c r="AG69" i="54"/>
  <c r="AF69" i="54"/>
  <c r="AE69" i="54"/>
  <c r="AD69" i="54"/>
  <c r="AC69" i="54"/>
  <c r="AB69" i="54"/>
  <c r="AA69" i="54"/>
  <c r="Z69" i="54"/>
  <c r="Y69" i="54"/>
  <c r="X69" i="54"/>
  <c r="W69" i="54"/>
  <c r="V69" i="54"/>
  <c r="U69" i="54"/>
  <c r="T69" i="54"/>
  <c r="S69" i="54"/>
  <c r="R69" i="54"/>
  <c r="Q69" i="54"/>
  <c r="P69" i="54"/>
  <c r="O69" i="54"/>
  <c r="N69" i="54"/>
  <c r="M69" i="54"/>
  <c r="L69" i="54"/>
  <c r="K69" i="54"/>
  <c r="J69" i="54"/>
  <c r="I69" i="54"/>
  <c r="H69" i="54"/>
  <c r="G69" i="54"/>
  <c r="F69" i="54"/>
  <c r="E69" i="54"/>
  <c r="AG68" i="54"/>
  <c r="AF68" i="54"/>
  <c r="AE68" i="54"/>
  <c r="AD68" i="54"/>
  <c r="AC68" i="54"/>
  <c r="AB68" i="54"/>
  <c r="AA68" i="54"/>
  <c r="Z68" i="54"/>
  <c r="Y68" i="54"/>
  <c r="X68" i="54"/>
  <c r="W68" i="54"/>
  <c r="V68" i="54"/>
  <c r="U68" i="54"/>
  <c r="T68" i="54"/>
  <c r="S68" i="54"/>
  <c r="R68" i="54"/>
  <c r="Q68" i="54"/>
  <c r="P68" i="54"/>
  <c r="O68" i="54"/>
  <c r="N68" i="54"/>
  <c r="M68" i="54"/>
  <c r="L68" i="54"/>
  <c r="K68" i="54"/>
  <c r="J68" i="54"/>
  <c r="I68" i="54"/>
  <c r="H68" i="54"/>
  <c r="G68" i="54"/>
  <c r="F68" i="54"/>
  <c r="E68" i="54"/>
  <c r="AG67" i="54"/>
  <c r="AF67" i="54"/>
  <c r="AE67" i="54"/>
  <c r="AD67" i="54"/>
  <c r="AC67" i="54"/>
  <c r="AB67" i="54"/>
  <c r="AA67" i="54"/>
  <c r="Z67" i="54"/>
  <c r="Y67" i="54"/>
  <c r="X67" i="54"/>
  <c r="W67" i="54"/>
  <c r="V67" i="54"/>
  <c r="U67" i="54"/>
  <c r="T67" i="54"/>
  <c r="S67" i="54"/>
  <c r="R67" i="54"/>
  <c r="Q67" i="54"/>
  <c r="P67" i="54"/>
  <c r="O67" i="54"/>
  <c r="N67" i="54"/>
  <c r="M67" i="54"/>
  <c r="L67" i="54"/>
  <c r="K67" i="54"/>
  <c r="J67" i="54"/>
  <c r="I67" i="54"/>
  <c r="H67" i="54"/>
  <c r="G67" i="54"/>
  <c r="F67" i="54"/>
  <c r="E67" i="54"/>
  <c r="AG66" i="54"/>
  <c r="AF66" i="54"/>
  <c r="AE66" i="54"/>
  <c r="AD66" i="54"/>
  <c r="AC66" i="54"/>
  <c r="AB66" i="54"/>
  <c r="AA66" i="54"/>
  <c r="Z66" i="54"/>
  <c r="Y66" i="54"/>
  <c r="X66" i="54"/>
  <c r="W66" i="54"/>
  <c r="V66" i="54"/>
  <c r="U66" i="54"/>
  <c r="T66" i="54"/>
  <c r="S66" i="54"/>
  <c r="R66" i="54"/>
  <c r="Q66" i="54"/>
  <c r="P66" i="54"/>
  <c r="O66" i="54"/>
  <c r="N66" i="54"/>
  <c r="M66" i="54"/>
  <c r="L66" i="54"/>
  <c r="K66" i="54"/>
  <c r="J66" i="54"/>
  <c r="I66" i="54"/>
  <c r="H66" i="54"/>
  <c r="G66" i="54"/>
  <c r="F66" i="54"/>
  <c r="E66" i="54"/>
  <c r="AG65" i="54"/>
  <c r="AF65" i="54"/>
  <c r="AE65" i="54"/>
  <c r="AD65" i="54"/>
  <c r="AC65" i="54"/>
  <c r="AB65" i="54"/>
  <c r="AA65" i="54"/>
  <c r="Z65" i="54"/>
  <c r="Y65" i="54"/>
  <c r="X65" i="54"/>
  <c r="W65" i="54"/>
  <c r="V65" i="54"/>
  <c r="U65" i="54"/>
  <c r="T65" i="54"/>
  <c r="S65" i="54"/>
  <c r="R65" i="54"/>
  <c r="Q65" i="54"/>
  <c r="P65" i="54"/>
  <c r="O65" i="54"/>
  <c r="N65" i="54"/>
  <c r="M65" i="54"/>
  <c r="L65" i="54"/>
  <c r="K65" i="54"/>
  <c r="J65" i="54"/>
  <c r="I65" i="54"/>
  <c r="H65" i="54"/>
  <c r="G65" i="54"/>
  <c r="F65" i="54"/>
  <c r="E65" i="54"/>
  <c r="AG64" i="54"/>
  <c r="AF64" i="54"/>
  <c r="AE64" i="54"/>
  <c r="AD64" i="54"/>
  <c r="AC64" i="54"/>
  <c r="AB64" i="54"/>
  <c r="AA64" i="54"/>
  <c r="Z64" i="54"/>
  <c r="Y64" i="54"/>
  <c r="X64" i="54"/>
  <c r="W64" i="54"/>
  <c r="V64" i="54"/>
  <c r="U64" i="54"/>
  <c r="T64" i="54"/>
  <c r="S64" i="54"/>
  <c r="R64" i="54"/>
  <c r="Q64" i="54"/>
  <c r="P64" i="54"/>
  <c r="O64" i="54"/>
  <c r="N64" i="54"/>
  <c r="M64" i="54"/>
  <c r="L64" i="54"/>
  <c r="K64" i="54"/>
  <c r="J64" i="54"/>
  <c r="I64" i="54"/>
  <c r="H64" i="54"/>
  <c r="G64" i="54"/>
  <c r="F64" i="54"/>
  <c r="E64" i="54"/>
  <c r="AG63" i="54"/>
  <c r="AF63" i="54"/>
  <c r="AE63" i="54"/>
  <c r="AD63" i="54"/>
  <c r="AC63" i="54"/>
  <c r="AB63" i="54"/>
  <c r="AA63" i="54"/>
  <c r="Z63" i="54"/>
  <c r="Y63" i="54"/>
  <c r="X63" i="54"/>
  <c r="W63" i="54"/>
  <c r="V63" i="54"/>
  <c r="U63" i="54"/>
  <c r="T63" i="54"/>
  <c r="S63" i="54"/>
  <c r="R63" i="54"/>
  <c r="Q63" i="54"/>
  <c r="P63" i="54"/>
  <c r="O63" i="54"/>
  <c r="N63" i="54"/>
  <c r="M63" i="54"/>
  <c r="L63" i="54"/>
  <c r="K63" i="54"/>
  <c r="J63" i="54"/>
  <c r="I63" i="54"/>
  <c r="H63" i="54"/>
  <c r="G63" i="54"/>
  <c r="F63" i="54"/>
  <c r="E63" i="54"/>
  <c r="AG62" i="54"/>
  <c r="AF62" i="54"/>
  <c r="AE62" i="54"/>
  <c r="AD62" i="54"/>
  <c r="AC62" i="54"/>
  <c r="AB62" i="54"/>
  <c r="AA62" i="54"/>
  <c r="Z62" i="54"/>
  <c r="Y62" i="54"/>
  <c r="X62" i="54"/>
  <c r="W62" i="54"/>
  <c r="V62" i="54"/>
  <c r="U62" i="54"/>
  <c r="T62" i="54"/>
  <c r="S62" i="54"/>
  <c r="R62" i="54"/>
  <c r="Q62" i="54"/>
  <c r="P62" i="54"/>
  <c r="O62" i="54"/>
  <c r="N62" i="54"/>
  <c r="M62" i="54"/>
  <c r="L62" i="54"/>
  <c r="K62" i="54"/>
  <c r="J62" i="54"/>
  <c r="I62" i="54"/>
  <c r="H62" i="54"/>
  <c r="G62" i="54"/>
  <c r="F62" i="54"/>
  <c r="E62" i="54"/>
  <c r="AG61" i="54"/>
  <c r="AF61" i="54"/>
  <c r="AE61" i="54"/>
  <c r="AD61" i="54"/>
  <c r="AC61" i="54"/>
  <c r="AB61" i="54"/>
  <c r="AA61" i="54"/>
  <c r="Z61" i="54"/>
  <c r="Y61" i="54"/>
  <c r="X61" i="54"/>
  <c r="W61" i="54"/>
  <c r="V61" i="54"/>
  <c r="U61" i="54"/>
  <c r="T61" i="54"/>
  <c r="S61" i="54"/>
  <c r="R61" i="54"/>
  <c r="Q61" i="54"/>
  <c r="P61" i="54"/>
  <c r="O61" i="54"/>
  <c r="N61" i="54"/>
  <c r="M61" i="54"/>
  <c r="L61" i="54"/>
  <c r="K61" i="54"/>
  <c r="J61" i="54"/>
  <c r="I61" i="54"/>
  <c r="H61" i="54"/>
  <c r="G61" i="54"/>
  <c r="F61" i="54"/>
  <c r="E61" i="54"/>
  <c r="AG60" i="54"/>
  <c r="AF60" i="54"/>
  <c r="AE60" i="54"/>
  <c r="AD60" i="54"/>
  <c r="AC60" i="54"/>
  <c r="AB60" i="54"/>
  <c r="AA60" i="54"/>
  <c r="Z60" i="54"/>
  <c r="Y60" i="54"/>
  <c r="X60" i="54"/>
  <c r="W60" i="54"/>
  <c r="V60" i="54"/>
  <c r="U60" i="54"/>
  <c r="T60" i="54"/>
  <c r="S60" i="54"/>
  <c r="R60" i="54"/>
  <c r="Q60" i="54"/>
  <c r="P60" i="54"/>
  <c r="O60" i="54"/>
  <c r="N60" i="54"/>
  <c r="M60" i="54"/>
  <c r="L60" i="54"/>
  <c r="K60" i="54"/>
  <c r="J60" i="54"/>
  <c r="I60" i="54"/>
  <c r="H60" i="54"/>
  <c r="G60" i="54"/>
  <c r="F60" i="54"/>
  <c r="E60" i="54"/>
  <c r="AG59" i="54"/>
  <c r="AF59" i="54"/>
  <c r="AE59" i="54"/>
  <c r="AD59" i="54"/>
  <c r="AC59" i="54"/>
  <c r="AB59" i="54"/>
  <c r="AA59" i="54"/>
  <c r="Z59" i="54"/>
  <c r="Y59" i="54"/>
  <c r="X59" i="54"/>
  <c r="W59" i="54"/>
  <c r="V59" i="54"/>
  <c r="U59" i="54"/>
  <c r="T59" i="54"/>
  <c r="S59" i="54"/>
  <c r="R59" i="54"/>
  <c r="Q59" i="54"/>
  <c r="P59" i="54"/>
  <c r="O59" i="54"/>
  <c r="N59" i="54"/>
  <c r="M59" i="54"/>
  <c r="L59" i="54"/>
  <c r="K59" i="54"/>
  <c r="J59" i="54"/>
  <c r="I59" i="54"/>
  <c r="H59" i="54"/>
  <c r="G59" i="54"/>
  <c r="F59" i="54"/>
  <c r="E59" i="54"/>
  <c r="AG58" i="54"/>
  <c r="AF58" i="54"/>
  <c r="AE58" i="54"/>
  <c r="AD58" i="54"/>
  <c r="AC58" i="54"/>
  <c r="AB58" i="54"/>
  <c r="AA58" i="54"/>
  <c r="Z58" i="54"/>
  <c r="Y58" i="54"/>
  <c r="X58" i="54"/>
  <c r="W58" i="54"/>
  <c r="V58" i="54"/>
  <c r="U58" i="54"/>
  <c r="T58" i="54"/>
  <c r="S58" i="54"/>
  <c r="R58" i="54"/>
  <c r="Q58" i="54"/>
  <c r="P58" i="54"/>
  <c r="O58" i="54"/>
  <c r="N58" i="54"/>
  <c r="M58" i="54"/>
  <c r="L58" i="54"/>
  <c r="K58" i="54"/>
  <c r="J58" i="54"/>
  <c r="I58" i="54"/>
  <c r="H58" i="54"/>
  <c r="G58" i="54"/>
  <c r="F58" i="54"/>
  <c r="E58" i="54"/>
  <c r="AG57" i="54"/>
  <c r="AF57" i="54"/>
  <c r="AE57" i="54"/>
  <c r="AD57" i="54"/>
  <c r="AC57" i="54"/>
  <c r="AB57" i="54"/>
  <c r="AA57" i="54"/>
  <c r="Z57" i="54"/>
  <c r="Y57" i="54"/>
  <c r="X57" i="54"/>
  <c r="W57" i="54"/>
  <c r="V57" i="54"/>
  <c r="U57" i="54"/>
  <c r="T57" i="54"/>
  <c r="S57" i="54"/>
  <c r="R57" i="54"/>
  <c r="Q57" i="54"/>
  <c r="P57" i="54"/>
  <c r="O57" i="54"/>
  <c r="N57" i="54"/>
  <c r="M57" i="54"/>
  <c r="L57" i="54"/>
  <c r="K57" i="54"/>
  <c r="J57" i="54"/>
  <c r="I57" i="54"/>
  <c r="H57" i="54"/>
  <c r="G57" i="54"/>
  <c r="F57" i="54"/>
  <c r="E57" i="54"/>
  <c r="AG56" i="54"/>
  <c r="AF56" i="54"/>
  <c r="AE56" i="54"/>
  <c r="AD56" i="54"/>
  <c r="AC56" i="54"/>
  <c r="AB56" i="54"/>
  <c r="AA56" i="54"/>
  <c r="Z56" i="54"/>
  <c r="Y56" i="54"/>
  <c r="X56" i="54"/>
  <c r="W56" i="54"/>
  <c r="V56" i="54"/>
  <c r="U56" i="54"/>
  <c r="T56" i="54"/>
  <c r="S56" i="54"/>
  <c r="R56" i="54"/>
  <c r="Q56" i="54"/>
  <c r="P56" i="54"/>
  <c r="O56" i="54"/>
  <c r="N56" i="54"/>
  <c r="M56" i="54"/>
  <c r="L56" i="54"/>
  <c r="K56" i="54"/>
  <c r="J56" i="54"/>
  <c r="I56" i="54"/>
  <c r="H56" i="54"/>
  <c r="G56" i="54"/>
  <c r="F56" i="54"/>
  <c r="E56" i="54"/>
  <c r="AG55" i="54"/>
  <c r="AF55" i="54"/>
  <c r="AE55" i="54"/>
  <c r="AD55" i="54"/>
  <c r="AC55" i="54"/>
  <c r="AB55" i="54"/>
  <c r="AA55" i="54"/>
  <c r="Z55" i="54"/>
  <c r="Y55" i="54"/>
  <c r="X55" i="54"/>
  <c r="W55" i="54"/>
  <c r="V55" i="54"/>
  <c r="U55" i="54"/>
  <c r="T55" i="54"/>
  <c r="S55" i="54"/>
  <c r="R55" i="54"/>
  <c r="Q55" i="54"/>
  <c r="P55" i="54"/>
  <c r="O55" i="54"/>
  <c r="N55" i="54"/>
  <c r="M55" i="54"/>
  <c r="L55" i="54"/>
  <c r="K55" i="54"/>
  <c r="J55" i="54"/>
  <c r="I55" i="54"/>
  <c r="H55" i="54"/>
  <c r="G55" i="54"/>
  <c r="F55" i="54"/>
  <c r="E55" i="54"/>
  <c r="AG54" i="54"/>
  <c r="AF54" i="54"/>
  <c r="AE54" i="54"/>
  <c r="AD54" i="54"/>
  <c r="AC54" i="54"/>
  <c r="AB54" i="54"/>
  <c r="AA54" i="54"/>
  <c r="Z54" i="54"/>
  <c r="Y54" i="54"/>
  <c r="X54" i="54"/>
  <c r="W54" i="54"/>
  <c r="V54" i="54"/>
  <c r="U54" i="54"/>
  <c r="T54" i="54"/>
  <c r="S54" i="54"/>
  <c r="R54" i="54"/>
  <c r="Q54" i="54"/>
  <c r="P54" i="54"/>
  <c r="O54" i="54"/>
  <c r="N54" i="54"/>
  <c r="M54" i="54"/>
  <c r="L54" i="54"/>
  <c r="K54" i="54"/>
  <c r="J54" i="54"/>
  <c r="I54" i="54"/>
  <c r="H54" i="54"/>
  <c r="G54" i="54"/>
  <c r="F54" i="54"/>
  <c r="E54" i="54"/>
  <c r="AG53" i="54"/>
  <c r="AF53" i="54"/>
  <c r="AE53" i="54"/>
  <c r="AD53" i="54"/>
  <c r="AC53" i="54"/>
  <c r="AB53" i="54"/>
  <c r="AA53" i="54"/>
  <c r="Z53" i="54"/>
  <c r="Y53" i="54"/>
  <c r="X53" i="54"/>
  <c r="W53" i="54"/>
  <c r="V53" i="54"/>
  <c r="U53" i="54"/>
  <c r="T53" i="54"/>
  <c r="S53" i="54"/>
  <c r="R53" i="54"/>
  <c r="Q53" i="54"/>
  <c r="P53" i="54"/>
  <c r="O53" i="54"/>
  <c r="N53" i="54"/>
  <c r="M53" i="54"/>
  <c r="L53" i="54"/>
  <c r="K53" i="54"/>
  <c r="J53" i="54"/>
  <c r="I53" i="54"/>
  <c r="H53" i="54"/>
  <c r="G53" i="54"/>
  <c r="F53" i="54"/>
  <c r="E53" i="54"/>
  <c r="AG52" i="54"/>
  <c r="AF52" i="54"/>
  <c r="AE52" i="54"/>
  <c r="AD52" i="54"/>
  <c r="AC52" i="54"/>
  <c r="AB52" i="54"/>
  <c r="AA52" i="54"/>
  <c r="Z52" i="54"/>
  <c r="Y52" i="54"/>
  <c r="X52" i="54"/>
  <c r="W52" i="54"/>
  <c r="V52" i="54"/>
  <c r="U52" i="54"/>
  <c r="T52" i="54"/>
  <c r="S52" i="54"/>
  <c r="R52" i="54"/>
  <c r="Q52" i="54"/>
  <c r="P52" i="54"/>
  <c r="O52" i="54"/>
  <c r="N52" i="54"/>
  <c r="M52" i="54"/>
  <c r="L52" i="54"/>
  <c r="K52" i="54"/>
  <c r="J52" i="54"/>
  <c r="I52" i="54"/>
  <c r="H52" i="54"/>
  <c r="G52" i="54"/>
  <c r="F52" i="54"/>
  <c r="E52" i="54"/>
  <c r="AG51" i="54"/>
  <c r="AF51" i="54"/>
  <c r="AE51" i="54"/>
  <c r="AD51" i="54"/>
  <c r="AC51" i="54"/>
  <c r="AB51" i="54"/>
  <c r="AA51" i="54"/>
  <c r="Z51" i="54"/>
  <c r="Y51" i="54"/>
  <c r="X51" i="54"/>
  <c r="W51" i="54"/>
  <c r="V51" i="54"/>
  <c r="U51" i="54"/>
  <c r="T51" i="54"/>
  <c r="S51" i="54"/>
  <c r="R51" i="54"/>
  <c r="Q51" i="54"/>
  <c r="P51" i="54"/>
  <c r="O51" i="54"/>
  <c r="N51" i="54"/>
  <c r="M51" i="54"/>
  <c r="L51" i="54"/>
  <c r="K51" i="54"/>
  <c r="J51" i="54"/>
  <c r="I51" i="54"/>
  <c r="H51" i="54"/>
  <c r="G51" i="54"/>
  <c r="F51" i="54"/>
  <c r="E51" i="54"/>
  <c r="AG50" i="54"/>
  <c r="AF50" i="54"/>
  <c r="AE50" i="54"/>
  <c r="AD50" i="54"/>
  <c r="AC50" i="54"/>
  <c r="AB50" i="54"/>
  <c r="AA50" i="54"/>
  <c r="Z50" i="54"/>
  <c r="Y50" i="54"/>
  <c r="X50" i="54"/>
  <c r="W50" i="54"/>
  <c r="V50" i="54"/>
  <c r="U50" i="54"/>
  <c r="T50" i="54"/>
  <c r="S50" i="54"/>
  <c r="R50" i="54"/>
  <c r="Q50" i="54"/>
  <c r="P50" i="54"/>
  <c r="O50" i="54"/>
  <c r="N50" i="54"/>
  <c r="M50" i="54"/>
  <c r="L50" i="54"/>
  <c r="K50" i="54"/>
  <c r="J50" i="54"/>
  <c r="I50" i="54"/>
  <c r="H50" i="54"/>
  <c r="G50" i="54"/>
  <c r="F50" i="54"/>
  <c r="E50" i="54"/>
  <c r="AG49" i="54"/>
  <c r="AF49" i="54"/>
  <c r="AE49" i="54"/>
  <c r="AD49" i="54"/>
  <c r="AC49" i="54"/>
  <c r="AB49" i="54"/>
  <c r="AA49" i="54"/>
  <c r="Z49" i="54"/>
  <c r="Y49" i="54"/>
  <c r="X49" i="54"/>
  <c r="W49" i="54"/>
  <c r="V49" i="54"/>
  <c r="U49" i="54"/>
  <c r="T49" i="54"/>
  <c r="S49" i="54"/>
  <c r="R49" i="54"/>
  <c r="Q49" i="54"/>
  <c r="P49" i="54"/>
  <c r="O49" i="54"/>
  <c r="N49" i="54"/>
  <c r="M49" i="54"/>
  <c r="L49" i="54"/>
  <c r="K49" i="54"/>
  <c r="J49" i="54"/>
  <c r="I49" i="54"/>
  <c r="H49" i="54"/>
  <c r="G49" i="54"/>
  <c r="F49" i="54"/>
  <c r="E49" i="54"/>
  <c r="AG48" i="54"/>
  <c r="AF48" i="54"/>
  <c r="AE48" i="54"/>
  <c r="AD48" i="54"/>
  <c r="AC48" i="54"/>
  <c r="AB48" i="54"/>
  <c r="AA48" i="54"/>
  <c r="Z48" i="54"/>
  <c r="Y48" i="54"/>
  <c r="X48" i="54"/>
  <c r="W48" i="54"/>
  <c r="V48" i="54"/>
  <c r="U48" i="54"/>
  <c r="T48" i="54"/>
  <c r="S48" i="54"/>
  <c r="R48" i="54"/>
  <c r="Q48" i="54"/>
  <c r="P48" i="54"/>
  <c r="O48" i="54"/>
  <c r="N48" i="54"/>
  <c r="M48" i="54"/>
  <c r="L48" i="54"/>
  <c r="K48" i="54"/>
  <c r="J48" i="54"/>
  <c r="I48" i="54"/>
  <c r="H48" i="54"/>
  <c r="G48" i="54"/>
  <c r="F48" i="54"/>
  <c r="E48" i="54"/>
  <c r="AG47" i="54"/>
  <c r="AF47" i="54"/>
  <c r="AE47" i="54"/>
  <c r="AD47" i="54"/>
  <c r="AC47" i="54"/>
  <c r="AB47" i="54"/>
  <c r="AA47" i="54"/>
  <c r="Z47" i="54"/>
  <c r="Y47" i="54"/>
  <c r="X47" i="54"/>
  <c r="W47" i="54"/>
  <c r="V47" i="54"/>
  <c r="U47" i="54"/>
  <c r="T47" i="54"/>
  <c r="S47" i="54"/>
  <c r="R47" i="54"/>
  <c r="Q47" i="54"/>
  <c r="P47" i="54"/>
  <c r="O47" i="54"/>
  <c r="N47" i="54"/>
  <c r="M47" i="54"/>
  <c r="L47" i="54"/>
  <c r="K47" i="54"/>
  <c r="J47" i="54"/>
  <c r="I47" i="54"/>
  <c r="H47" i="54"/>
  <c r="G47" i="54"/>
  <c r="F47" i="54"/>
  <c r="E47" i="54"/>
  <c r="AG46" i="54"/>
  <c r="AF46" i="54"/>
  <c r="AE46" i="54"/>
  <c r="AD46" i="54"/>
  <c r="AC46" i="54"/>
  <c r="AB46" i="54"/>
  <c r="AA46" i="54"/>
  <c r="Z46" i="54"/>
  <c r="Y46" i="54"/>
  <c r="X46" i="54"/>
  <c r="W46" i="54"/>
  <c r="V46" i="54"/>
  <c r="U46" i="54"/>
  <c r="T46" i="54"/>
  <c r="S46" i="54"/>
  <c r="R46" i="54"/>
  <c r="Q46" i="54"/>
  <c r="P46" i="54"/>
  <c r="O46" i="54"/>
  <c r="N46" i="54"/>
  <c r="M46" i="54"/>
  <c r="L46" i="54"/>
  <c r="K46" i="54"/>
  <c r="J46" i="54"/>
  <c r="I46" i="54"/>
  <c r="H46" i="54"/>
  <c r="G46" i="54"/>
  <c r="F46" i="54"/>
  <c r="E46" i="54"/>
  <c r="AG45" i="54"/>
  <c r="AF45" i="54"/>
  <c r="AE45" i="54"/>
  <c r="AD45" i="54"/>
  <c r="AC45" i="54"/>
  <c r="AB45" i="54"/>
  <c r="AA45" i="54"/>
  <c r="Z45" i="54"/>
  <c r="Y45" i="54"/>
  <c r="X45" i="54"/>
  <c r="W45" i="54"/>
  <c r="V45" i="54"/>
  <c r="U45" i="54"/>
  <c r="T45" i="54"/>
  <c r="S45" i="54"/>
  <c r="R45" i="54"/>
  <c r="Q45" i="54"/>
  <c r="P45" i="54"/>
  <c r="O45" i="54"/>
  <c r="N45" i="54"/>
  <c r="M45" i="54"/>
  <c r="L45" i="54"/>
  <c r="K45" i="54"/>
  <c r="J45" i="54"/>
  <c r="I45" i="54"/>
  <c r="H45" i="54"/>
  <c r="G45" i="54"/>
  <c r="F45" i="54"/>
  <c r="E45" i="54"/>
  <c r="AG44" i="54"/>
  <c r="AF44" i="54"/>
  <c r="AE44" i="54"/>
  <c r="AD44" i="54"/>
  <c r="AC44" i="54"/>
  <c r="AB44" i="54"/>
  <c r="AA44" i="54"/>
  <c r="Z44" i="54"/>
  <c r="Y44" i="54"/>
  <c r="X44" i="54"/>
  <c r="W44" i="54"/>
  <c r="V44" i="54"/>
  <c r="U44" i="54"/>
  <c r="T44" i="54"/>
  <c r="S44" i="54"/>
  <c r="R44" i="54"/>
  <c r="Q44" i="54"/>
  <c r="P44" i="54"/>
  <c r="O44" i="54"/>
  <c r="N44" i="54"/>
  <c r="M44" i="54"/>
  <c r="L44" i="54"/>
  <c r="K44" i="54"/>
  <c r="J44" i="54"/>
  <c r="I44" i="54"/>
  <c r="H44" i="54"/>
  <c r="G44" i="54"/>
  <c r="F44" i="54"/>
  <c r="E44" i="54"/>
  <c r="AG43" i="54"/>
  <c r="AF43" i="54"/>
  <c r="AE43" i="54"/>
  <c r="AD43" i="54"/>
  <c r="AC43" i="54"/>
  <c r="AB43" i="54"/>
  <c r="AA43" i="54"/>
  <c r="Z43" i="54"/>
  <c r="Y43" i="54"/>
  <c r="X43" i="54"/>
  <c r="W43" i="54"/>
  <c r="V43" i="54"/>
  <c r="U43" i="54"/>
  <c r="T43" i="54"/>
  <c r="S43" i="54"/>
  <c r="R43" i="54"/>
  <c r="Q43" i="54"/>
  <c r="P43" i="54"/>
  <c r="O43" i="54"/>
  <c r="N43" i="54"/>
  <c r="M43" i="54"/>
  <c r="L43" i="54"/>
  <c r="K43" i="54"/>
  <c r="J43" i="54"/>
  <c r="I43" i="54"/>
  <c r="H43" i="54"/>
  <c r="G43" i="54"/>
  <c r="F43" i="54"/>
  <c r="E43" i="54"/>
  <c r="AG42" i="54"/>
  <c r="AF42" i="54"/>
  <c r="AE42" i="54"/>
  <c r="AD42" i="54"/>
  <c r="AC42" i="54"/>
  <c r="AB42" i="54"/>
  <c r="AA42" i="54"/>
  <c r="Z42" i="54"/>
  <c r="Y42" i="54"/>
  <c r="X42" i="54"/>
  <c r="W42" i="54"/>
  <c r="V42" i="54"/>
  <c r="U42" i="54"/>
  <c r="T42" i="54"/>
  <c r="S42" i="54"/>
  <c r="R42" i="54"/>
  <c r="Q42" i="54"/>
  <c r="P42" i="54"/>
  <c r="O42" i="54"/>
  <c r="N42" i="54"/>
  <c r="M42" i="54"/>
  <c r="L42" i="54"/>
  <c r="K42" i="54"/>
  <c r="J42" i="54"/>
  <c r="I42" i="54"/>
  <c r="H42" i="54"/>
  <c r="G42" i="54"/>
  <c r="F42" i="54"/>
  <c r="E42" i="54"/>
  <c r="AG41" i="54"/>
  <c r="AF41" i="54"/>
  <c r="AE41" i="54"/>
  <c r="AD41" i="54"/>
  <c r="AC41" i="54"/>
  <c r="AB41" i="54"/>
  <c r="AA41" i="54"/>
  <c r="Z41" i="54"/>
  <c r="Y41" i="54"/>
  <c r="X41" i="54"/>
  <c r="W41" i="54"/>
  <c r="V41" i="54"/>
  <c r="U41" i="54"/>
  <c r="T41" i="54"/>
  <c r="S41" i="54"/>
  <c r="R41" i="54"/>
  <c r="Q41" i="54"/>
  <c r="P41" i="54"/>
  <c r="O41" i="54"/>
  <c r="N41" i="54"/>
  <c r="M41" i="54"/>
  <c r="L41" i="54"/>
  <c r="K41" i="54"/>
  <c r="J41" i="54"/>
  <c r="I41" i="54"/>
  <c r="H41" i="54"/>
  <c r="G41" i="54"/>
  <c r="F41" i="54"/>
  <c r="E41" i="54"/>
  <c r="AG40" i="54"/>
  <c r="AF40" i="54"/>
  <c r="AE40" i="54"/>
  <c r="AD40" i="54"/>
  <c r="AC40" i="54"/>
  <c r="AB40" i="54"/>
  <c r="AA40" i="54"/>
  <c r="Z40" i="54"/>
  <c r="Y40" i="54"/>
  <c r="X40" i="54"/>
  <c r="W40" i="54"/>
  <c r="V40" i="54"/>
  <c r="U40" i="54"/>
  <c r="T40" i="54"/>
  <c r="S40" i="54"/>
  <c r="R40" i="54"/>
  <c r="Q40" i="54"/>
  <c r="P40" i="54"/>
  <c r="O40" i="54"/>
  <c r="N40" i="54"/>
  <c r="M40" i="54"/>
  <c r="L40" i="54"/>
  <c r="K40" i="54"/>
  <c r="J40" i="54"/>
  <c r="I40" i="54"/>
  <c r="H40" i="54"/>
  <c r="G40" i="54"/>
  <c r="F40" i="54"/>
  <c r="E40" i="54"/>
  <c r="AG39" i="54"/>
  <c r="AF39" i="54"/>
  <c r="AE39" i="54"/>
  <c r="AD39" i="54"/>
  <c r="AC39" i="54"/>
  <c r="AB39" i="54"/>
  <c r="AA39" i="54"/>
  <c r="Z39" i="54"/>
  <c r="Y39" i="54"/>
  <c r="X39" i="54"/>
  <c r="W39" i="54"/>
  <c r="V39" i="54"/>
  <c r="U39" i="54"/>
  <c r="T39" i="54"/>
  <c r="S39" i="54"/>
  <c r="R39" i="54"/>
  <c r="Q39" i="54"/>
  <c r="P39" i="54"/>
  <c r="O39" i="54"/>
  <c r="N39" i="54"/>
  <c r="M39" i="54"/>
  <c r="L39" i="54"/>
  <c r="K39" i="54"/>
  <c r="J39" i="54"/>
  <c r="I39" i="54"/>
  <c r="H39" i="54"/>
  <c r="G39" i="54"/>
  <c r="F39" i="54"/>
  <c r="E39" i="54"/>
  <c r="AG38" i="54"/>
  <c r="AF38" i="54"/>
  <c r="AE38" i="54"/>
  <c r="AD38" i="54"/>
  <c r="AC38" i="54"/>
  <c r="AB38" i="54"/>
  <c r="AA38" i="54"/>
  <c r="Z38" i="54"/>
  <c r="Y38" i="54"/>
  <c r="X38" i="54"/>
  <c r="W38" i="54"/>
  <c r="V38" i="54"/>
  <c r="U38" i="54"/>
  <c r="T38" i="54"/>
  <c r="S38" i="54"/>
  <c r="R38" i="54"/>
  <c r="Q38" i="54"/>
  <c r="P38" i="54"/>
  <c r="O38" i="54"/>
  <c r="N38" i="54"/>
  <c r="M38" i="54"/>
  <c r="L38" i="54"/>
  <c r="K38" i="54"/>
  <c r="J38" i="54"/>
  <c r="I38" i="54"/>
  <c r="H38" i="54"/>
  <c r="G38" i="54"/>
  <c r="F38" i="54"/>
  <c r="E38" i="54"/>
  <c r="AG37" i="54"/>
  <c r="AF37" i="54"/>
  <c r="AE37" i="54"/>
  <c r="AD37" i="54"/>
  <c r="AC37" i="54"/>
  <c r="AB37" i="54"/>
  <c r="AA37" i="54"/>
  <c r="Z37" i="54"/>
  <c r="Y37" i="54"/>
  <c r="X37" i="54"/>
  <c r="W37" i="54"/>
  <c r="V37" i="54"/>
  <c r="U37" i="54"/>
  <c r="T37" i="54"/>
  <c r="S37" i="54"/>
  <c r="R37" i="54"/>
  <c r="Q37" i="54"/>
  <c r="P37" i="54"/>
  <c r="O37" i="54"/>
  <c r="N37" i="54"/>
  <c r="M37" i="54"/>
  <c r="L37" i="54"/>
  <c r="K37" i="54"/>
  <c r="J37" i="54"/>
  <c r="I37" i="54"/>
  <c r="H37" i="54"/>
  <c r="G37" i="54"/>
  <c r="F37" i="54"/>
  <c r="E37" i="54"/>
  <c r="AG36" i="54"/>
  <c r="AF36" i="54"/>
  <c r="AE36" i="54"/>
  <c r="AD36" i="54"/>
  <c r="AC36" i="54"/>
  <c r="AB36" i="54"/>
  <c r="AA36" i="54"/>
  <c r="Z36" i="54"/>
  <c r="Y36" i="54"/>
  <c r="X36" i="54"/>
  <c r="W36" i="54"/>
  <c r="V36" i="54"/>
  <c r="U36" i="54"/>
  <c r="T36" i="54"/>
  <c r="S36" i="54"/>
  <c r="R36" i="54"/>
  <c r="Q36" i="54"/>
  <c r="P36" i="54"/>
  <c r="O36" i="54"/>
  <c r="N36" i="54"/>
  <c r="M36" i="54"/>
  <c r="L36" i="54"/>
  <c r="K36" i="54"/>
  <c r="J36" i="54"/>
  <c r="I36" i="54"/>
  <c r="H36" i="54"/>
  <c r="G36" i="54"/>
  <c r="F36" i="54"/>
  <c r="E36" i="54"/>
  <c r="AG35" i="54"/>
  <c r="AF35" i="54"/>
  <c r="AE35" i="54"/>
  <c r="AD35" i="54"/>
  <c r="AC35" i="54"/>
  <c r="AB35" i="54"/>
  <c r="AA35" i="54"/>
  <c r="Z35" i="54"/>
  <c r="Y35" i="54"/>
  <c r="X35" i="54"/>
  <c r="W35" i="54"/>
  <c r="V35" i="54"/>
  <c r="U35" i="54"/>
  <c r="T35" i="54"/>
  <c r="S35" i="54"/>
  <c r="R35" i="54"/>
  <c r="Q35" i="54"/>
  <c r="P35" i="54"/>
  <c r="O35" i="54"/>
  <c r="N35" i="54"/>
  <c r="M35" i="54"/>
  <c r="L35" i="54"/>
  <c r="K35" i="54"/>
  <c r="J35" i="54"/>
  <c r="I35" i="54"/>
  <c r="H35" i="54"/>
  <c r="G35" i="54"/>
  <c r="F35" i="54"/>
  <c r="E35" i="54"/>
  <c r="AG34" i="54"/>
  <c r="AF34" i="54"/>
  <c r="AE34" i="54"/>
  <c r="AD34" i="54"/>
  <c r="AC34" i="54"/>
  <c r="AB34" i="54"/>
  <c r="AA34" i="54"/>
  <c r="Z34" i="54"/>
  <c r="Y34" i="54"/>
  <c r="X34" i="54"/>
  <c r="W34" i="54"/>
  <c r="V34" i="54"/>
  <c r="U34" i="54"/>
  <c r="T34" i="54"/>
  <c r="S34" i="54"/>
  <c r="R34" i="54"/>
  <c r="Q34" i="54"/>
  <c r="P34" i="54"/>
  <c r="O34" i="54"/>
  <c r="N34" i="54"/>
  <c r="M34" i="54"/>
  <c r="L34" i="54"/>
  <c r="K34" i="54"/>
  <c r="J34" i="54"/>
  <c r="I34" i="54"/>
  <c r="H34" i="54"/>
  <c r="G34" i="54"/>
  <c r="F34" i="54"/>
  <c r="E34" i="54"/>
  <c r="AG33" i="54"/>
  <c r="AF33" i="54"/>
  <c r="AE33" i="54"/>
  <c r="AD33" i="54"/>
  <c r="AC33" i="54"/>
  <c r="AB33" i="54"/>
  <c r="AA33" i="54"/>
  <c r="Z33" i="54"/>
  <c r="Y33" i="54"/>
  <c r="X33" i="54"/>
  <c r="W33" i="54"/>
  <c r="V33" i="54"/>
  <c r="U33" i="54"/>
  <c r="T33" i="54"/>
  <c r="S33" i="54"/>
  <c r="R33" i="54"/>
  <c r="Q33" i="54"/>
  <c r="P33" i="54"/>
  <c r="O33" i="54"/>
  <c r="N33" i="54"/>
  <c r="M33" i="54"/>
  <c r="L33" i="54"/>
  <c r="K33" i="54"/>
  <c r="J33" i="54"/>
  <c r="I33" i="54"/>
  <c r="H33" i="54"/>
  <c r="G33" i="54"/>
  <c r="F33" i="54"/>
  <c r="E33" i="54"/>
  <c r="AG32" i="54"/>
  <c r="AF32" i="54"/>
  <c r="AE32" i="54"/>
  <c r="AD32" i="54"/>
  <c r="AC32" i="54"/>
  <c r="AB32" i="54"/>
  <c r="AA32" i="54"/>
  <c r="Z32" i="54"/>
  <c r="Y32" i="54"/>
  <c r="X32" i="54"/>
  <c r="W32" i="54"/>
  <c r="V32" i="54"/>
  <c r="U32" i="54"/>
  <c r="T32" i="54"/>
  <c r="S32" i="54"/>
  <c r="R32" i="54"/>
  <c r="Q32" i="54"/>
  <c r="P32" i="54"/>
  <c r="O32" i="54"/>
  <c r="N32" i="54"/>
  <c r="M32" i="54"/>
  <c r="L32" i="54"/>
  <c r="K32" i="54"/>
  <c r="J32" i="54"/>
  <c r="I32" i="54"/>
  <c r="H32" i="54"/>
  <c r="G32" i="54"/>
  <c r="F32" i="54"/>
  <c r="E32" i="54"/>
  <c r="AG31" i="54"/>
  <c r="AF31" i="54"/>
  <c r="AE31" i="54"/>
  <c r="AD31" i="54"/>
  <c r="AC31" i="54"/>
  <c r="AB31" i="54"/>
  <c r="AA31" i="54"/>
  <c r="Z31" i="54"/>
  <c r="Y31" i="54"/>
  <c r="X31" i="54"/>
  <c r="W31" i="54"/>
  <c r="V31" i="54"/>
  <c r="U31" i="54"/>
  <c r="T31" i="54"/>
  <c r="S31" i="54"/>
  <c r="R31" i="54"/>
  <c r="Q31" i="54"/>
  <c r="P31" i="54"/>
  <c r="O31" i="54"/>
  <c r="N31" i="54"/>
  <c r="M31" i="54"/>
  <c r="L31" i="54"/>
  <c r="K31" i="54"/>
  <c r="J31" i="54"/>
  <c r="I31" i="54"/>
  <c r="H31" i="54"/>
  <c r="G31" i="54"/>
  <c r="F31" i="54"/>
  <c r="E31" i="54"/>
  <c r="AG30" i="54"/>
  <c r="AF30" i="54"/>
  <c r="AE30" i="54"/>
  <c r="AD30" i="54"/>
  <c r="AC30" i="54"/>
  <c r="AB30" i="54"/>
  <c r="AA30" i="54"/>
  <c r="Z30" i="54"/>
  <c r="Y30" i="54"/>
  <c r="X30" i="54"/>
  <c r="W30" i="54"/>
  <c r="V30" i="54"/>
  <c r="U30" i="54"/>
  <c r="T30" i="54"/>
  <c r="S30" i="54"/>
  <c r="R30" i="54"/>
  <c r="Q30" i="54"/>
  <c r="P30" i="54"/>
  <c r="O30" i="54"/>
  <c r="N30" i="54"/>
  <c r="M30" i="54"/>
  <c r="L30" i="54"/>
  <c r="K30" i="54"/>
  <c r="J30" i="54"/>
  <c r="I30" i="54"/>
  <c r="H30" i="54"/>
  <c r="G30" i="54"/>
  <c r="F30" i="54"/>
  <c r="E30" i="54"/>
  <c r="AG29" i="54"/>
  <c r="AF29" i="54"/>
  <c r="AE29" i="54"/>
  <c r="AD29" i="54"/>
  <c r="AC29" i="54"/>
  <c r="AB29" i="54"/>
  <c r="AA29" i="54"/>
  <c r="Z29" i="54"/>
  <c r="Y29" i="54"/>
  <c r="X29" i="54"/>
  <c r="W29" i="54"/>
  <c r="V29" i="54"/>
  <c r="U29" i="54"/>
  <c r="T29" i="54"/>
  <c r="S29" i="54"/>
  <c r="R29" i="54"/>
  <c r="Q29" i="54"/>
  <c r="P29" i="54"/>
  <c r="O29" i="54"/>
  <c r="N29" i="54"/>
  <c r="M29" i="54"/>
  <c r="L29" i="54"/>
  <c r="K29" i="54"/>
  <c r="J29" i="54"/>
  <c r="I29" i="54"/>
  <c r="H29" i="54"/>
  <c r="G29" i="54"/>
  <c r="F29" i="54"/>
  <c r="E29" i="54"/>
  <c r="AG28" i="54"/>
  <c r="AF28" i="54"/>
  <c r="AE28" i="54"/>
  <c r="AD28" i="54"/>
  <c r="AC28" i="54"/>
  <c r="AB28" i="54"/>
  <c r="AA28" i="54"/>
  <c r="Z28" i="54"/>
  <c r="Y28" i="54"/>
  <c r="X28" i="54"/>
  <c r="W28" i="54"/>
  <c r="V28" i="54"/>
  <c r="U28" i="54"/>
  <c r="T28" i="54"/>
  <c r="S28" i="54"/>
  <c r="R28" i="54"/>
  <c r="Q28" i="54"/>
  <c r="P28" i="54"/>
  <c r="O28" i="54"/>
  <c r="N28" i="54"/>
  <c r="M28" i="54"/>
  <c r="L28" i="54"/>
  <c r="K28" i="54"/>
  <c r="J28" i="54"/>
  <c r="I28" i="54"/>
  <c r="H28" i="54"/>
  <c r="G28" i="54"/>
  <c r="F28" i="54"/>
  <c r="E28" i="54"/>
  <c r="AG27" i="54"/>
  <c r="AF27" i="54"/>
  <c r="AE27" i="54"/>
  <c r="AD27" i="54"/>
  <c r="AC27" i="54"/>
  <c r="AB27" i="54"/>
  <c r="AA27" i="54"/>
  <c r="Z27" i="54"/>
  <c r="Y27" i="54"/>
  <c r="X27" i="54"/>
  <c r="W27" i="54"/>
  <c r="V27" i="54"/>
  <c r="U27" i="54"/>
  <c r="T27" i="54"/>
  <c r="S27" i="54"/>
  <c r="R27" i="54"/>
  <c r="Q27" i="54"/>
  <c r="P27" i="54"/>
  <c r="O27" i="54"/>
  <c r="N27" i="54"/>
  <c r="M27" i="54"/>
  <c r="L27" i="54"/>
  <c r="K27" i="54"/>
  <c r="J27" i="54"/>
  <c r="I27" i="54"/>
  <c r="H27" i="54"/>
  <c r="G27" i="54"/>
  <c r="F27" i="54"/>
  <c r="E27" i="54"/>
  <c r="AG26" i="54"/>
  <c r="AF26" i="54"/>
  <c r="AE26" i="54"/>
  <c r="AD26" i="54"/>
  <c r="AC26" i="54"/>
  <c r="AB26" i="54"/>
  <c r="AA26" i="54"/>
  <c r="Z26" i="54"/>
  <c r="Y26" i="54"/>
  <c r="X26" i="54"/>
  <c r="W26" i="54"/>
  <c r="V26" i="54"/>
  <c r="U26" i="54"/>
  <c r="T26" i="54"/>
  <c r="S26" i="54"/>
  <c r="R26" i="54"/>
  <c r="Q26" i="54"/>
  <c r="P26" i="54"/>
  <c r="O26" i="54"/>
  <c r="N26" i="54"/>
  <c r="M26" i="54"/>
  <c r="L26" i="54"/>
  <c r="K26" i="54"/>
  <c r="J26" i="54"/>
  <c r="I26" i="54"/>
  <c r="H26" i="54"/>
  <c r="G26" i="54"/>
  <c r="F26" i="54"/>
  <c r="E26" i="54"/>
  <c r="AG25" i="54"/>
  <c r="AF25" i="54"/>
  <c r="AE25" i="54"/>
  <c r="AD25" i="54"/>
  <c r="AC25" i="54"/>
  <c r="AB25" i="54"/>
  <c r="AA25" i="54"/>
  <c r="Z25" i="54"/>
  <c r="Y25" i="54"/>
  <c r="X25" i="54"/>
  <c r="W25" i="54"/>
  <c r="V25" i="54"/>
  <c r="U25" i="54"/>
  <c r="T25" i="54"/>
  <c r="S25" i="54"/>
  <c r="R25" i="54"/>
  <c r="Q25" i="54"/>
  <c r="P25" i="54"/>
  <c r="O25" i="54"/>
  <c r="N25" i="54"/>
  <c r="M25" i="54"/>
  <c r="L25" i="54"/>
  <c r="K25" i="54"/>
  <c r="J25" i="54"/>
  <c r="I25" i="54"/>
  <c r="H25" i="54"/>
  <c r="G25" i="54"/>
  <c r="F25" i="54"/>
  <c r="E25" i="54"/>
  <c r="AG24" i="54"/>
  <c r="AF24" i="54"/>
  <c r="AE24" i="54"/>
  <c r="AD24" i="54"/>
  <c r="AC24" i="54"/>
  <c r="AB24" i="54"/>
  <c r="AA24" i="54"/>
  <c r="Z24" i="54"/>
  <c r="Y24" i="54"/>
  <c r="X24" i="54"/>
  <c r="W24" i="54"/>
  <c r="V24" i="54"/>
  <c r="U24" i="54"/>
  <c r="T24" i="54"/>
  <c r="S24" i="54"/>
  <c r="R24" i="54"/>
  <c r="Q24" i="54"/>
  <c r="P24" i="54"/>
  <c r="O24" i="54"/>
  <c r="N24" i="54"/>
  <c r="M24" i="54"/>
  <c r="L24" i="54"/>
  <c r="K24" i="54"/>
  <c r="J24" i="54"/>
  <c r="I24" i="54"/>
  <c r="H24" i="54"/>
  <c r="G24" i="54"/>
  <c r="F24" i="54"/>
  <c r="E24" i="54"/>
  <c r="AG23" i="54"/>
  <c r="AF23" i="54"/>
  <c r="AE23" i="54"/>
  <c r="AD23" i="54"/>
  <c r="AC23" i="54"/>
  <c r="AB23" i="54"/>
  <c r="AA23" i="54"/>
  <c r="Z23" i="54"/>
  <c r="Y23" i="54"/>
  <c r="X23" i="54"/>
  <c r="W23" i="54"/>
  <c r="V23" i="54"/>
  <c r="U23" i="54"/>
  <c r="T23" i="54"/>
  <c r="S23" i="54"/>
  <c r="R23" i="54"/>
  <c r="Q23" i="54"/>
  <c r="P23" i="54"/>
  <c r="O23" i="54"/>
  <c r="N23" i="54"/>
  <c r="M23" i="54"/>
  <c r="L23" i="54"/>
  <c r="K23" i="54"/>
  <c r="J23" i="54"/>
  <c r="I23" i="54"/>
  <c r="H23" i="54"/>
  <c r="G23" i="54"/>
  <c r="F23" i="54"/>
  <c r="E23" i="54"/>
  <c r="AG22" i="54"/>
  <c r="AF22" i="54"/>
  <c r="AE22" i="54"/>
  <c r="AD22" i="54"/>
  <c r="AC22" i="54"/>
  <c r="AB22" i="54"/>
  <c r="AA22" i="54"/>
  <c r="Z22" i="54"/>
  <c r="Y22" i="54"/>
  <c r="X22" i="54"/>
  <c r="W22" i="54"/>
  <c r="V22" i="54"/>
  <c r="U22" i="54"/>
  <c r="T22" i="54"/>
  <c r="S22" i="54"/>
  <c r="R22" i="54"/>
  <c r="Q22" i="54"/>
  <c r="P22" i="54"/>
  <c r="O22" i="54"/>
  <c r="N22" i="54"/>
  <c r="M22" i="54"/>
  <c r="L22" i="54"/>
  <c r="K22" i="54"/>
  <c r="J22" i="54"/>
  <c r="I22" i="54"/>
  <c r="H22" i="54"/>
  <c r="G22" i="54"/>
  <c r="F22" i="54"/>
  <c r="E22" i="54"/>
  <c r="AG21" i="54"/>
  <c r="AF21" i="54"/>
  <c r="AE21" i="54"/>
  <c r="AD21" i="54"/>
  <c r="AC21" i="54"/>
  <c r="AB21" i="54"/>
  <c r="AA21" i="54"/>
  <c r="Z21" i="54"/>
  <c r="Y21" i="54"/>
  <c r="X21" i="54"/>
  <c r="W21" i="54"/>
  <c r="V21" i="54"/>
  <c r="U21" i="54"/>
  <c r="T21" i="54"/>
  <c r="S21" i="54"/>
  <c r="R21" i="54"/>
  <c r="Q21" i="54"/>
  <c r="P21" i="54"/>
  <c r="O21" i="54"/>
  <c r="N21" i="54"/>
  <c r="M21" i="54"/>
  <c r="L21" i="54"/>
  <c r="K21" i="54"/>
  <c r="J21" i="54"/>
  <c r="I21" i="54"/>
  <c r="H21" i="54"/>
  <c r="G21" i="54"/>
  <c r="F21" i="54"/>
  <c r="E21" i="54"/>
  <c r="AG20" i="54"/>
  <c r="AF20" i="54"/>
  <c r="AE20" i="54"/>
  <c r="AD20" i="54"/>
  <c r="AC20" i="54"/>
  <c r="AB20" i="54"/>
  <c r="AA20" i="54"/>
  <c r="Z20" i="54"/>
  <c r="Y20" i="54"/>
  <c r="X20" i="54"/>
  <c r="W20" i="54"/>
  <c r="V20" i="54"/>
  <c r="U20" i="54"/>
  <c r="T20" i="54"/>
  <c r="S20" i="54"/>
  <c r="R20" i="54"/>
  <c r="Q20" i="54"/>
  <c r="P20" i="54"/>
  <c r="O20" i="54"/>
  <c r="N20" i="54"/>
  <c r="M20" i="54"/>
  <c r="L20" i="54"/>
  <c r="K20" i="54"/>
  <c r="J20" i="54"/>
  <c r="I20" i="54"/>
  <c r="H20" i="54"/>
  <c r="G20" i="54"/>
  <c r="F20" i="54"/>
  <c r="E20" i="54"/>
  <c r="AG19" i="54"/>
  <c r="AF19" i="54"/>
  <c r="AE19" i="54"/>
  <c r="AD19" i="54"/>
  <c r="AC19" i="54"/>
  <c r="AB19" i="54"/>
  <c r="AA19" i="54"/>
  <c r="Z19" i="54"/>
  <c r="Y19" i="54"/>
  <c r="X19" i="54"/>
  <c r="W19" i="54"/>
  <c r="V19" i="54"/>
  <c r="U19" i="54"/>
  <c r="T19" i="54"/>
  <c r="S19" i="54"/>
  <c r="R19" i="54"/>
  <c r="Q19" i="54"/>
  <c r="P19" i="54"/>
  <c r="O19" i="54"/>
  <c r="N19" i="54"/>
  <c r="M19" i="54"/>
  <c r="L19" i="54"/>
  <c r="K19" i="54"/>
  <c r="J19" i="54"/>
  <c r="I19" i="54"/>
  <c r="H19" i="54"/>
  <c r="G19" i="54"/>
  <c r="F19" i="54"/>
  <c r="E19" i="54"/>
  <c r="AG18" i="54"/>
  <c r="AF18" i="54"/>
  <c r="AE18" i="54"/>
  <c r="AD18" i="54"/>
  <c r="AC18" i="54"/>
  <c r="AB18" i="54"/>
  <c r="AA18" i="54"/>
  <c r="Z18" i="54"/>
  <c r="Y18" i="54"/>
  <c r="X18" i="54"/>
  <c r="W18" i="54"/>
  <c r="V18" i="54"/>
  <c r="U18" i="54"/>
  <c r="T18" i="54"/>
  <c r="S18" i="54"/>
  <c r="R18" i="54"/>
  <c r="Q18" i="54"/>
  <c r="P18" i="54"/>
  <c r="O18" i="54"/>
  <c r="N18" i="54"/>
  <c r="M18" i="54"/>
  <c r="L18" i="54"/>
  <c r="K18" i="54"/>
  <c r="J18" i="54"/>
  <c r="I18" i="54"/>
  <c r="H18" i="54"/>
  <c r="G18" i="54"/>
  <c r="F18" i="54"/>
  <c r="E18" i="54"/>
  <c r="AG17" i="54"/>
  <c r="AF17" i="54"/>
  <c r="AE17" i="54"/>
  <c r="AD17" i="54"/>
  <c r="AC17" i="54"/>
  <c r="AB17" i="54"/>
  <c r="AA17" i="54"/>
  <c r="Z17" i="54"/>
  <c r="Y17" i="54"/>
  <c r="X17" i="54"/>
  <c r="W17" i="54"/>
  <c r="V17" i="54"/>
  <c r="U17" i="54"/>
  <c r="T17" i="54"/>
  <c r="S17" i="54"/>
  <c r="R17" i="54"/>
  <c r="Q17" i="54"/>
  <c r="P17" i="54"/>
  <c r="O17" i="54"/>
  <c r="N17" i="54"/>
  <c r="M17" i="54"/>
  <c r="L17" i="54"/>
  <c r="K17" i="54"/>
  <c r="J17" i="54"/>
  <c r="I17" i="54"/>
  <c r="H17" i="54"/>
  <c r="G17" i="54"/>
  <c r="F17" i="54"/>
  <c r="E17" i="54"/>
  <c r="AG16" i="54"/>
  <c r="AF16" i="54"/>
  <c r="AE16" i="54"/>
  <c r="AD16" i="54"/>
  <c r="AC16" i="54"/>
  <c r="AB16" i="54"/>
  <c r="AA16" i="54"/>
  <c r="Z16" i="54"/>
  <c r="Y16" i="54"/>
  <c r="X16" i="54"/>
  <c r="W16" i="54"/>
  <c r="V16" i="54"/>
  <c r="U16" i="54"/>
  <c r="T16" i="54"/>
  <c r="S16" i="54"/>
  <c r="R16" i="54"/>
  <c r="Q16" i="54"/>
  <c r="P16" i="54"/>
  <c r="O16" i="54"/>
  <c r="N16" i="54"/>
  <c r="M16" i="54"/>
  <c r="L16" i="54"/>
  <c r="K16" i="54"/>
  <c r="J16" i="54"/>
  <c r="I16" i="54"/>
  <c r="H16" i="54"/>
  <c r="G16" i="54"/>
  <c r="F16" i="54"/>
  <c r="E16" i="54"/>
  <c r="AG15" i="54"/>
  <c r="AF15" i="54"/>
  <c r="AE15" i="54"/>
  <c r="AD15" i="54"/>
  <c r="AC15" i="54"/>
  <c r="AB15" i="54"/>
  <c r="AA15" i="54"/>
  <c r="Z15" i="54"/>
  <c r="Y15" i="54"/>
  <c r="X15" i="54"/>
  <c r="W15" i="54"/>
  <c r="V15" i="54"/>
  <c r="U15" i="54"/>
  <c r="T15" i="54"/>
  <c r="S15" i="54"/>
  <c r="R15" i="54"/>
  <c r="Q15" i="54"/>
  <c r="P15" i="54"/>
  <c r="O15" i="54"/>
  <c r="N15" i="54"/>
  <c r="M15" i="54"/>
  <c r="L15" i="54"/>
  <c r="K15" i="54"/>
  <c r="J15" i="54"/>
  <c r="I15" i="54"/>
  <c r="H15" i="54"/>
  <c r="G15" i="54"/>
  <c r="F15" i="54"/>
  <c r="E15" i="54"/>
  <c r="AG14" i="54"/>
  <c r="AF14" i="54"/>
  <c r="AE14" i="54"/>
  <c r="AD14" i="54"/>
  <c r="AC14" i="54"/>
  <c r="AB14" i="54"/>
  <c r="AA14" i="54"/>
  <c r="Z14" i="54"/>
  <c r="Y14" i="54"/>
  <c r="X14" i="54"/>
  <c r="W14" i="54"/>
  <c r="V14" i="54"/>
  <c r="U14" i="54"/>
  <c r="T14" i="54"/>
  <c r="S14" i="54"/>
  <c r="R14" i="54"/>
  <c r="Q14" i="54"/>
  <c r="P14" i="54"/>
  <c r="O14" i="54"/>
  <c r="N14" i="54"/>
  <c r="M14" i="54"/>
  <c r="L14" i="54"/>
  <c r="K14" i="54"/>
  <c r="J14" i="54"/>
  <c r="I14" i="54"/>
  <c r="H14" i="54"/>
  <c r="G14" i="54"/>
  <c r="F14" i="54"/>
  <c r="E14" i="54"/>
  <c r="AG13" i="54"/>
  <c r="AF13" i="54"/>
  <c r="AE13" i="54"/>
  <c r="AD13" i="54"/>
  <c r="AC13" i="54"/>
  <c r="AB13" i="54"/>
  <c r="AA13" i="54"/>
  <c r="Z13" i="54"/>
  <c r="Y13" i="54"/>
  <c r="X13" i="54"/>
  <c r="W13" i="54"/>
  <c r="V13" i="54"/>
  <c r="U13" i="54"/>
  <c r="T13" i="54"/>
  <c r="S13" i="54"/>
  <c r="R13" i="54"/>
  <c r="Q13" i="54"/>
  <c r="P13" i="54"/>
  <c r="O13" i="54"/>
  <c r="N13" i="54"/>
  <c r="M13" i="54"/>
  <c r="L13" i="54"/>
  <c r="K13" i="54"/>
  <c r="J13" i="54"/>
  <c r="I13" i="54"/>
  <c r="H13" i="54"/>
  <c r="G13" i="54"/>
  <c r="F13" i="54"/>
  <c r="E13" i="54"/>
  <c r="AG12" i="54"/>
  <c r="AF12" i="54"/>
  <c r="AE12" i="54"/>
  <c r="AD12" i="54"/>
  <c r="AC12" i="54"/>
  <c r="AB12" i="54"/>
  <c r="AA12" i="54"/>
  <c r="Z12" i="54"/>
  <c r="Y12" i="54"/>
  <c r="X12" i="54"/>
  <c r="W12" i="54"/>
  <c r="V12" i="54"/>
  <c r="U12" i="54"/>
  <c r="T12" i="54"/>
  <c r="S12" i="54"/>
  <c r="R12" i="54"/>
  <c r="Q12" i="54"/>
  <c r="P12" i="54"/>
  <c r="O12" i="54"/>
  <c r="N12" i="54"/>
  <c r="M12" i="54"/>
  <c r="L12" i="54"/>
  <c r="K12" i="54"/>
  <c r="J12" i="54"/>
  <c r="I12" i="54"/>
  <c r="H12" i="54"/>
  <c r="G12" i="54"/>
  <c r="F12" i="54"/>
  <c r="E12" i="54"/>
  <c r="AG11" i="54"/>
  <c r="AF11" i="54"/>
  <c r="AE11" i="54"/>
  <c r="AD11" i="54"/>
  <c r="AC11" i="54"/>
  <c r="AB11" i="54"/>
  <c r="AA11" i="54"/>
  <c r="Z11" i="54"/>
  <c r="Y11" i="54"/>
  <c r="X11" i="54"/>
  <c r="W11" i="54"/>
  <c r="V11" i="54"/>
  <c r="U11" i="54"/>
  <c r="T11" i="54"/>
  <c r="S11" i="54"/>
  <c r="R11" i="54"/>
  <c r="Q11" i="54"/>
  <c r="P11" i="54"/>
  <c r="O11" i="54"/>
  <c r="N11" i="54"/>
  <c r="M11" i="54"/>
  <c r="L11" i="54"/>
  <c r="K11" i="54"/>
  <c r="J11" i="54"/>
  <c r="I11" i="54"/>
  <c r="H11" i="54"/>
  <c r="G11" i="54"/>
  <c r="F11" i="54"/>
  <c r="E11" i="54"/>
  <c r="AG10" i="54"/>
  <c r="AF10" i="54"/>
  <c r="AE10" i="54"/>
  <c r="AD10" i="54"/>
  <c r="AC10" i="54"/>
  <c r="AB10" i="54"/>
  <c r="AA10" i="54"/>
  <c r="Z10" i="54"/>
  <c r="Y10" i="54"/>
  <c r="X10" i="54"/>
  <c r="W10" i="54"/>
  <c r="V10" i="54"/>
  <c r="U10" i="54"/>
  <c r="T10" i="54"/>
  <c r="S10" i="54"/>
  <c r="R10" i="54"/>
  <c r="Q10" i="54"/>
  <c r="P10" i="54"/>
  <c r="O10" i="54"/>
  <c r="N10" i="54"/>
  <c r="M10" i="54"/>
  <c r="L10" i="54"/>
  <c r="K10" i="54"/>
  <c r="J10" i="54"/>
  <c r="I10" i="54"/>
  <c r="H10" i="54"/>
  <c r="G10" i="54"/>
  <c r="F10" i="54"/>
  <c r="E10" i="54"/>
  <c r="AG9" i="54"/>
  <c r="AF9" i="54"/>
  <c r="AE9" i="54"/>
  <c r="AD9" i="54"/>
  <c r="AC9" i="54"/>
  <c r="AB9" i="54"/>
  <c r="AA9" i="54"/>
  <c r="Z9" i="54"/>
  <c r="Y9" i="54"/>
  <c r="X9" i="54"/>
  <c r="W9" i="54"/>
  <c r="V9" i="54"/>
  <c r="U9" i="54"/>
  <c r="T9" i="54"/>
  <c r="S9" i="54"/>
  <c r="R9" i="54"/>
  <c r="Q9" i="54"/>
  <c r="P9" i="54"/>
  <c r="O9" i="54"/>
  <c r="N9" i="54"/>
  <c r="M9" i="54"/>
  <c r="L9" i="54"/>
  <c r="K9" i="54"/>
  <c r="J9" i="54"/>
  <c r="I9" i="54"/>
  <c r="H9" i="54"/>
  <c r="G9" i="54"/>
  <c r="F9" i="54"/>
  <c r="E9" i="54"/>
  <c r="AG8" i="54"/>
  <c r="AF8" i="54"/>
  <c r="AE8" i="54"/>
  <c r="AD8" i="54"/>
  <c r="AC8" i="54"/>
  <c r="AB8" i="54"/>
  <c r="AA8" i="54"/>
  <c r="Z8" i="54"/>
  <c r="Y8" i="54"/>
  <c r="X8" i="54"/>
  <c r="W8" i="54"/>
  <c r="V8" i="54"/>
  <c r="U8" i="54"/>
  <c r="T8" i="54"/>
  <c r="S8" i="54"/>
  <c r="R8" i="54"/>
  <c r="Q8" i="54"/>
  <c r="P8" i="54"/>
  <c r="O8" i="54"/>
  <c r="N8" i="54"/>
  <c r="M8" i="54"/>
  <c r="L8" i="54"/>
  <c r="K8" i="54"/>
  <c r="J8" i="54"/>
  <c r="I8" i="54"/>
  <c r="H8" i="54"/>
  <c r="G8" i="54"/>
  <c r="F8" i="54"/>
  <c r="E8" i="54"/>
  <c r="AG7" i="54"/>
  <c r="AF7" i="54"/>
  <c r="AE7" i="54"/>
  <c r="AD7" i="54"/>
  <c r="AC7" i="54"/>
  <c r="AB7" i="54"/>
  <c r="AA7" i="54"/>
  <c r="Z7" i="54"/>
  <c r="Y7" i="54"/>
  <c r="X7" i="54"/>
  <c r="W7" i="54"/>
  <c r="V7" i="54"/>
  <c r="U7" i="54"/>
  <c r="T7" i="54"/>
  <c r="S7" i="54"/>
  <c r="R7" i="54"/>
  <c r="Q7" i="54"/>
  <c r="P7" i="54"/>
  <c r="O7" i="54"/>
  <c r="N7" i="54"/>
  <c r="M7" i="54"/>
  <c r="L7" i="54"/>
  <c r="K7" i="54"/>
  <c r="J7" i="54"/>
  <c r="I7" i="54"/>
  <c r="H7" i="54"/>
  <c r="G7" i="54"/>
  <c r="F7" i="54"/>
  <c r="E7" i="54"/>
  <c r="AG6" i="54"/>
  <c r="AF6" i="54"/>
  <c r="AE6" i="54"/>
  <c r="AD6" i="54"/>
  <c r="AC6" i="54"/>
  <c r="AB6" i="54"/>
  <c r="AA6" i="54"/>
  <c r="Z6" i="54"/>
  <c r="Y6" i="54"/>
  <c r="X6" i="54"/>
  <c r="W6" i="54"/>
  <c r="V6" i="54"/>
  <c r="U6" i="54"/>
  <c r="T6" i="54"/>
  <c r="S6" i="54"/>
  <c r="R6" i="54"/>
  <c r="Q6" i="54"/>
  <c r="P6" i="54"/>
  <c r="O6" i="54"/>
  <c r="N6" i="54"/>
  <c r="M6" i="54"/>
  <c r="L6" i="54"/>
  <c r="K6" i="54"/>
  <c r="J6" i="54"/>
  <c r="I6" i="54"/>
  <c r="H6" i="54"/>
  <c r="G6" i="54"/>
  <c r="F6" i="54"/>
  <c r="E6" i="54"/>
  <c r="AG5" i="54"/>
  <c r="AF5" i="54"/>
  <c r="AE5" i="54"/>
  <c r="AD5" i="54"/>
  <c r="AC5" i="54"/>
  <c r="AB5" i="54"/>
  <c r="AA5" i="54"/>
  <c r="Z5" i="54"/>
  <c r="Y5" i="54"/>
  <c r="X5" i="54"/>
  <c r="W5" i="54"/>
  <c r="V5" i="54"/>
  <c r="U5" i="54"/>
  <c r="T5" i="54"/>
  <c r="S5" i="54"/>
  <c r="R5" i="54"/>
  <c r="Q5" i="54"/>
  <c r="P5" i="54"/>
  <c r="O5" i="54"/>
  <c r="N5" i="54"/>
  <c r="M5" i="54"/>
  <c r="L5" i="54"/>
  <c r="K5" i="54"/>
  <c r="J5" i="54"/>
  <c r="I5" i="54"/>
  <c r="H5" i="54"/>
  <c r="G5" i="54"/>
  <c r="F5" i="54"/>
  <c r="E5" i="54"/>
  <c r="F4" i="54"/>
  <c r="G4" i="54"/>
  <c r="H4" i="54"/>
  <c r="I4" i="54"/>
  <c r="J4" i="54"/>
  <c r="K4" i="54"/>
  <c r="L4" i="54"/>
  <c r="M4" i="54"/>
  <c r="N4" i="54"/>
  <c r="O4" i="54"/>
  <c r="P4" i="54"/>
  <c r="Q4" i="54"/>
  <c r="R4" i="54"/>
  <c r="S4" i="54"/>
  <c r="T4" i="54"/>
  <c r="U4" i="54"/>
  <c r="V4" i="54"/>
  <c r="W4" i="54"/>
  <c r="X4" i="54"/>
  <c r="Y4" i="54"/>
  <c r="Z4" i="54"/>
  <c r="AA4" i="54"/>
  <c r="AB4" i="54"/>
  <c r="AC4" i="54"/>
  <c r="AD4" i="54"/>
  <c r="AE4" i="54"/>
  <c r="AF4" i="54"/>
  <c r="AG4" i="54"/>
  <c r="E4" i="54"/>
  <c r="AG209" i="41"/>
  <c r="AF209" i="41"/>
  <c r="AE209" i="41"/>
  <c r="AD209" i="41"/>
  <c r="AC209" i="41"/>
  <c r="AB209" i="41"/>
  <c r="AA209" i="41"/>
  <c r="Z209" i="41"/>
  <c r="Y209" i="41"/>
  <c r="X209" i="41"/>
  <c r="W209" i="41"/>
  <c r="V209" i="41"/>
  <c r="U209" i="41"/>
  <c r="T209" i="41"/>
  <c r="S209" i="41"/>
  <c r="R209" i="41"/>
  <c r="Q209" i="41"/>
  <c r="P209" i="41"/>
  <c r="O209" i="41"/>
  <c r="N209" i="41"/>
  <c r="M209" i="41"/>
  <c r="L209" i="41"/>
  <c r="K209" i="41"/>
  <c r="J209" i="41"/>
  <c r="I209" i="41"/>
  <c r="H209" i="41"/>
  <c r="G209" i="41"/>
  <c r="F209" i="41"/>
  <c r="E209" i="41"/>
  <c r="AG208" i="41"/>
  <c r="AF208" i="41"/>
  <c r="AE208" i="41"/>
  <c r="AD208" i="41"/>
  <c r="AC208" i="41"/>
  <c r="AB208" i="41"/>
  <c r="AA208" i="41"/>
  <c r="Z208" i="41"/>
  <c r="Y208" i="41"/>
  <c r="X208" i="41"/>
  <c r="W208" i="41"/>
  <c r="V208" i="41"/>
  <c r="U208" i="41"/>
  <c r="T208" i="41"/>
  <c r="S208" i="41"/>
  <c r="R208" i="41"/>
  <c r="Q208" i="41"/>
  <c r="P208" i="41"/>
  <c r="O208" i="41"/>
  <c r="N208" i="41"/>
  <c r="M208" i="41"/>
  <c r="L208" i="41"/>
  <c r="K208" i="41"/>
  <c r="J208" i="41"/>
  <c r="I208" i="41"/>
  <c r="H208" i="41"/>
  <c r="G208" i="41"/>
  <c r="F208" i="41"/>
  <c r="E208" i="41"/>
  <c r="AG207" i="41"/>
  <c r="AF207" i="41"/>
  <c r="AE207" i="41"/>
  <c r="AD207" i="41"/>
  <c r="AC207" i="41"/>
  <c r="AB207" i="41"/>
  <c r="AA207" i="41"/>
  <c r="Z207" i="41"/>
  <c r="Y207" i="41"/>
  <c r="X207" i="41"/>
  <c r="W207" i="41"/>
  <c r="V207" i="41"/>
  <c r="U207" i="41"/>
  <c r="T207" i="41"/>
  <c r="S207" i="41"/>
  <c r="R207" i="41"/>
  <c r="Q207" i="41"/>
  <c r="P207" i="41"/>
  <c r="O207" i="41"/>
  <c r="N207" i="41"/>
  <c r="M207" i="41"/>
  <c r="L207" i="41"/>
  <c r="K207" i="41"/>
  <c r="J207" i="41"/>
  <c r="I207" i="41"/>
  <c r="H207" i="41"/>
  <c r="G207" i="41"/>
  <c r="F207" i="41"/>
  <c r="E207" i="41"/>
  <c r="AG206" i="41"/>
  <c r="AF206" i="41"/>
  <c r="AE206" i="41"/>
  <c r="AD206" i="41"/>
  <c r="AC206" i="41"/>
  <c r="AB206" i="41"/>
  <c r="AA206" i="41"/>
  <c r="Z206" i="41"/>
  <c r="Y206" i="41"/>
  <c r="X206" i="41"/>
  <c r="W206" i="41"/>
  <c r="V206" i="41"/>
  <c r="U206" i="41"/>
  <c r="T206" i="41"/>
  <c r="S206" i="41"/>
  <c r="R206" i="41"/>
  <c r="Q206" i="41"/>
  <c r="P206" i="41"/>
  <c r="O206" i="41"/>
  <c r="N206" i="41"/>
  <c r="M206" i="41"/>
  <c r="L206" i="41"/>
  <c r="K206" i="41"/>
  <c r="J206" i="41"/>
  <c r="I206" i="41"/>
  <c r="H206" i="41"/>
  <c r="G206" i="41"/>
  <c r="F206" i="41"/>
  <c r="E206" i="41"/>
  <c r="AG205" i="41"/>
  <c r="AF205" i="41"/>
  <c r="AE205" i="41"/>
  <c r="AD205" i="41"/>
  <c r="AC205" i="41"/>
  <c r="AB205" i="41"/>
  <c r="AA205" i="41"/>
  <c r="Z205" i="41"/>
  <c r="Y205" i="41"/>
  <c r="X205" i="41"/>
  <c r="W205" i="41"/>
  <c r="V205" i="41"/>
  <c r="U205" i="41"/>
  <c r="T205" i="41"/>
  <c r="S205" i="41"/>
  <c r="R205" i="41"/>
  <c r="Q205" i="41"/>
  <c r="P205" i="41"/>
  <c r="O205" i="41"/>
  <c r="N205" i="41"/>
  <c r="M205" i="41"/>
  <c r="L205" i="41"/>
  <c r="K205" i="41"/>
  <c r="J205" i="41"/>
  <c r="I205" i="41"/>
  <c r="H205" i="41"/>
  <c r="G205" i="41"/>
  <c r="F205" i="41"/>
  <c r="E205" i="41"/>
  <c r="AG204" i="41"/>
  <c r="AF204" i="41"/>
  <c r="AE204" i="41"/>
  <c r="AD204" i="41"/>
  <c r="AC204" i="41"/>
  <c r="AB204" i="41"/>
  <c r="AA204" i="41"/>
  <c r="Z204" i="41"/>
  <c r="Y204" i="41"/>
  <c r="X204" i="41"/>
  <c r="W204" i="41"/>
  <c r="V204" i="41"/>
  <c r="U204" i="41"/>
  <c r="T204" i="41"/>
  <c r="S204" i="41"/>
  <c r="R204" i="41"/>
  <c r="Q204" i="41"/>
  <c r="P204" i="41"/>
  <c r="O204" i="41"/>
  <c r="N204" i="41"/>
  <c r="M204" i="41"/>
  <c r="L204" i="41"/>
  <c r="K204" i="41"/>
  <c r="J204" i="41"/>
  <c r="I204" i="41"/>
  <c r="H204" i="41"/>
  <c r="G204" i="41"/>
  <c r="F204" i="41"/>
  <c r="E204" i="41"/>
  <c r="AG203" i="41"/>
  <c r="AF203" i="41"/>
  <c r="AE203" i="41"/>
  <c r="AD203" i="41"/>
  <c r="AC203" i="41"/>
  <c r="AB203" i="41"/>
  <c r="AA203" i="41"/>
  <c r="Z203" i="41"/>
  <c r="Y203" i="41"/>
  <c r="X203" i="41"/>
  <c r="W203" i="41"/>
  <c r="V203" i="41"/>
  <c r="U203" i="41"/>
  <c r="T203" i="41"/>
  <c r="S203" i="41"/>
  <c r="R203" i="41"/>
  <c r="Q203" i="41"/>
  <c r="P203" i="41"/>
  <c r="O203" i="41"/>
  <c r="N203" i="41"/>
  <c r="M203" i="41"/>
  <c r="L203" i="41"/>
  <c r="K203" i="41"/>
  <c r="J203" i="41"/>
  <c r="I203" i="41"/>
  <c r="H203" i="41"/>
  <c r="G203" i="41"/>
  <c r="F203" i="41"/>
  <c r="E203" i="41"/>
  <c r="AG202" i="41"/>
  <c r="AF202" i="41"/>
  <c r="AE202" i="41"/>
  <c r="AD202" i="41"/>
  <c r="AC202" i="41"/>
  <c r="AB202" i="41"/>
  <c r="AA202" i="41"/>
  <c r="Z202" i="41"/>
  <c r="Y202" i="41"/>
  <c r="X202" i="41"/>
  <c r="W202" i="41"/>
  <c r="V202" i="41"/>
  <c r="U202" i="41"/>
  <c r="T202" i="41"/>
  <c r="S202" i="41"/>
  <c r="R202" i="41"/>
  <c r="Q202" i="41"/>
  <c r="P202" i="41"/>
  <c r="O202" i="41"/>
  <c r="N202" i="41"/>
  <c r="M202" i="41"/>
  <c r="L202" i="41"/>
  <c r="K202" i="41"/>
  <c r="J202" i="41"/>
  <c r="I202" i="41"/>
  <c r="H202" i="41"/>
  <c r="G202" i="41"/>
  <c r="F202" i="41"/>
  <c r="E202" i="41"/>
  <c r="AG201" i="41"/>
  <c r="AF201" i="41"/>
  <c r="AE201" i="41"/>
  <c r="AD201" i="41"/>
  <c r="AC201" i="41"/>
  <c r="AB201" i="41"/>
  <c r="AA201" i="41"/>
  <c r="Z201" i="41"/>
  <c r="Y201" i="41"/>
  <c r="X201" i="41"/>
  <c r="W201" i="41"/>
  <c r="V201" i="41"/>
  <c r="U201" i="41"/>
  <c r="T201" i="41"/>
  <c r="S201" i="41"/>
  <c r="R201" i="41"/>
  <c r="Q201" i="41"/>
  <c r="P201" i="41"/>
  <c r="O201" i="41"/>
  <c r="N201" i="41"/>
  <c r="M201" i="41"/>
  <c r="L201" i="41"/>
  <c r="K201" i="41"/>
  <c r="J201" i="41"/>
  <c r="I201" i="41"/>
  <c r="H201" i="41"/>
  <c r="G201" i="41"/>
  <c r="F201" i="41"/>
  <c r="E201" i="41"/>
  <c r="AG200" i="41"/>
  <c r="AF200" i="41"/>
  <c r="AE200" i="41"/>
  <c r="AD200" i="41"/>
  <c r="AC200" i="41"/>
  <c r="AB200" i="41"/>
  <c r="AA200" i="41"/>
  <c r="Z200" i="41"/>
  <c r="Y200" i="41"/>
  <c r="X200" i="41"/>
  <c r="W200" i="41"/>
  <c r="V200" i="41"/>
  <c r="U200" i="41"/>
  <c r="T200" i="41"/>
  <c r="S200" i="41"/>
  <c r="R200" i="41"/>
  <c r="Q200" i="41"/>
  <c r="P200" i="41"/>
  <c r="O200" i="41"/>
  <c r="N200" i="41"/>
  <c r="M200" i="41"/>
  <c r="L200" i="41"/>
  <c r="K200" i="41"/>
  <c r="J200" i="41"/>
  <c r="I200" i="41"/>
  <c r="H200" i="41"/>
  <c r="G200" i="41"/>
  <c r="F200" i="41"/>
  <c r="E200" i="41"/>
  <c r="AG199" i="41"/>
  <c r="AF199" i="41"/>
  <c r="AE199" i="41"/>
  <c r="AD199" i="41"/>
  <c r="AC199" i="41"/>
  <c r="AB199" i="41"/>
  <c r="AA199" i="41"/>
  <c r="Z199" i="41"/>
  <c r="Y199" i="41"/>
  <c r="X199" i="41"/>
  <c r="W199" i="41"/>
  <c r="V199" i="41"/>
  <c r="U199" i="41"/>
  <c r="T199" i="41"/>
  <c r="S199" i="41"/>
  <c r="R199" i="41"/>
  <c r="Q199" i="41"/>
  <c r="P199" i="41"/>
  <c r="O199" i="41"/>
  <c r="N199" i="41"/>
  <c r="M199" i="41"/>
  <c r="L199" i="41"/>
  <c r="K199" i="41"/>
  <c r="J199" i="41"/>
  <c r="I199" i="41"/>
  <c r="H199" i="41"/>
  <c r="G199" i="41"/>
  <c r="F199" i="41"/>
  <c r="E199" i="41"/>
  <c r="AG198" i="41"/>
  <c r="AF198" i="41"/>
  <c r="AE198" i="41"/>
  <c r="AD198" i="41"/>
  <c r="AC198" i="41"/>
  <c r="AB198" i="41"/>
  <c r="AA198" i="41"/>
  <c r="Z198" i="41"/>
  <c r="Y198" i="41"/>
  <c r="X198" i="41"/>
  <c r="W198" i="41"/>
  <c r="V198" i="41"/>
  <c r="U198" i="41"/>
  <c r="T198" i="41"/>
  <c r="S198" i="41"/>
  <c r="R198" i="41"/>
  <c r="Q198" i="41"/>
  <c r="P198" i="41"/>
  <c r="O198" i="41"/>
  <c r="N198" i="41"/>
  <c r="M198" i="41"/>
  <c r="L198" i="41"/>
  <c r="K198" i="41"/>
  <c r="J198" i="41"/>
  <c r="I198" i="41"/>
  <c r="H198" i="41"/>
  <c r="G198" i="41"/>
  <c r="F198" i="41"/>
  <c r="E198" i="41"/>
  <c r="AG197" i="41"/>
  <c r="AF197" i="41"/>
  <c r="AE197" i="41"/>
  <c r="AD197" i="41"/>
  <c r="AC197" i="41"/>
  <c r="AB197" i="41"/>
  <c r="AA197" i="41"/>
  <c r="Z197" i="41"/>
  <c r="Y197" i="41"/>
  <c r="X197" i="41"/>
  <c r="W197" i="41"/>
  <c r="V197" i="41"/>
  <c r="U197" i="41"/>
  <c r="T197" i="41"/>
  <c r="S197" i="41"/>
  <c r="R197" i="41"/>
  <c r="Q197" i="41"/>
  <c r="P197" i="41"/>
  <c r="O197" i="41"/>
  <c r="N197" i="41"/>
  <c r="M197" i="41"/>
  <c r="L197" i="41"/>
  <c r="K197" i="41"/>
  <c r="J197" i="41"/>
  <c r="I197" i="41"/>
  <c r="H197" i="41"/>
  <c r="G197" i="41"/>
  <c r="F197" i="41"/>
  <c r="E197" i="41"/>
  <c r="AG196" i="41"/>
  <c r="AF196" i="41"/>
  <c r="AE196" i="41"/>
  <c r="AD196" i="41"/>
  <c r="AC196" i="41"/>
  <c r="AB196" i="41"/>
  <c r="AA196" i="41"/>
  <c r="Z196" i="41"/>
  <c r="Y196" i="41"/>
  <c r="X196" i="41"/>
  <c r="W196" i="41"/>
  <c r="V196" i="41"/>
  <c r="U196" i="41"/>
  <c r="T196" i="41"/>
  <c r="S196" i="41"/>
  <c r="R196" i="41"/>
  <c r="Q196" i="41"/>
  <c r="P196" i="41"/>
  <c r="O196" i="41"/>
  <c r="N196" i="41"/>
  <c r="M196" i="41"/>
  <c r="L196" i="41"/>
  <c r="K196" i="41"/>
  <c r="J196" i="41"/>
  <c r="I196" i="41"/>
  <c r="H196" i="41"/>
  <c r="G196" i="41"/>
  <c r="F196" i="41"/>
  <c r="E196" i="41"/>
  <c r="AG195" i="41"/>
  <c r="AF195" i="41"/>
  <c r="AE195" i="41"/>
  <c r="AD195" i="41"/>
  <c r="AC195" i="41"/>
  <c r="AB195" i="41"/>
  <c r="AA195" i="41"/>
  <c r="Z195" i="41"/>
  <c r="Y195" i="41"/>
  <c r="X195" i="41"/>
  <c r="W195" i="41"/>
  <c r="V195" i="41"/>
  <c r="U195" i="41"/>
  <c r="T195" i="41"/>
  <c r="S195" i="41"/>
  <c r="R195" i="41"/>
  <c r="Q195" i="41"/>
  <c r="P195" i="41"/>
  <c r="O195" i="41"/>
  <c r="N195" i="41"/>
  <c r="M195" i="41"/>
  <c r="L195" i="41"/>
  <c r="K195" i="41"/>
  <c r="J195" i="41"/>
  <c r="I195" i="41"/>
  <c r="H195" i="41"/>
  <c r="G195" i="41"/>
  <c r="F195" i="41"/>
  <c r="E195" i="41"/>
  <c r="AG194" i="41"/>
  <c r="AF194" i="41"/>
  <c r="AE194" i="41"/>
  <c r="AD194" i="41"/>
  <c r="AC194" i="41"/>
  <c r="AB194" i="41"/>
  <c r="AA194" i="41"/>
  <c r="Z194" i="41"/>
  <c r="Y194" i="41"/>
  <c r="X194" i="41"/>
  <c r="W194" i="41"/>
  <c r="V194" i="41"/>
  <c r="U194" i="41"/>
  <c r="T194" i="41"/>
  <c r="S194" i="41"/>
  <c r="R194" i="41"/>
  <c r="Q194" i="41"/>
  <c r="P194" i="41"/>
  <c r="O194" i="41"/>
  <c r="N194" i="41"/>
  <c r="M194" i="41"/>
  <c r="L194" i="41"/>
  <c r="K194" i="41"/>
  <c r="J194" i="41"/>
  <c r="I194" i="41"/>
  <c r="H194" i="41"/>
  <c r="G194" i="41"/>
  <c r="F194" i="41"/>
  <c r="E194" i="41"/>
  <c r="AG193" i="41"/>
  <c r="AF193" i="41"/>
  <c r="AE193" i="41"/>
  <c r="AD193" i="41"/>
  <c r="AC193" i="41"/>
  <c r="AB193" i="41"/>
  <c r="AA193" i="41"/>
  <c r="Z193" i="41"/>
  <c r="Y193" i="41"/>
  <c r="X193" i="41"/>
  <c r="W193" i="41"/>
  <c r="V193" i="41"/>
  <c r="U193" i="41"/>
  <c r="T193" i="41"/>
  <c r="S193" i="41"/>
  <c r="R193" i="41"/>
  <c r="Q193" i="41"/>
  <c r="P193" i="41"/>
  <c r="O193" i="41"/>
  <c r="N193" i="41"/>
  <c r="M193" i="41"/>
  <c r="L193" i="41"/>
  <c r="K193" i="41"/>
  <c r="J193" i="41"/>
  <c r="I193" i="41"/>
  <c r="H193" i="41"/>
  <c r="G193" i="41"/>
  <c r="F193" i="41"/>
  <c r="E193" i="41"/>
  <c r="AG192" i="41"/>
  <c r="AF192" i="41"/>
  <c r="AE192" i="41"/>
  <c r="AD192" i="41"/>
  <c r="AC192" i="41"/>
  <c r="AB192" i="41"/>
  <c r="AA192" i="41"/>
  <c r="Z192" i="41"/>
  <c r="Y192" i="41"/>
  <c r="X192" i="41"/>
  <c r="W192" i="41"/>
  <c r="V192" i="41"/>
  <c r="U192" i="41"/>
  <c r="T192" i="41"/>
  <c r="S192" i="41"/>
  <c r="R192" i="41"/>
  <c r="Q192" i="41"/>
  <c r="P192" i="41"/>
  <c r="O192" i="41"/>
  <c r="N192" i="41"/>
  <c r="M192" i="41"/>
  <c r="L192" i="41"/>
  <c r="K192" i="41"/>
  <c r="J192" i="41"/>
  <c r="I192" i="41"/>
  <c r="H192" i="41"/>
  <c r="G192" i="41"/>
  <c r="F192" i="41"/>
  <c r="E192" i="41"/>
  <c r="AG191" i="41"/>
  <c r="AF191" i="41"/>
  <c r="AE191" i="41"/>
  <c r="AD191" i="41"/>
  <c r="AC191" i="41"/>
  <c r="AB191" i="41"/>
  <c r="AA191" i="41"/>
  <c r="Z191" i="41"/>
  <c r="Y191" i="41"/>
  <c r="X191" i="41"/>
  <c r="W191" i="41"/>
  <c r="V191" i="41"/>
  <c r="U191" i="41"/>
  <c r="T191" i="41"/>
  <c r="S191" i="41"/>
  <c r="R191" i="41"/>
  <c r="Q191" i="41"/>
  <c r="P191" i="41"/>
  <c r="O191" i="41"/>
  <c r="N191" i="41"/>
  <c r="M191" i="41"/>
  <c r="L191" i="41"/>
  <c r="K191" i="41"/>
  <c r="J191" i="41"/>
  <c r="I191" i="41"/>
  <c r="H191" i="41"/>
  <c r="G191" i="41"/>
  <c r="F191" i="41"/>
  <c r="E191" i="41"/>
  <c r="AG190" i="41"/>
  <c r="AF190" i="41"/>
  <c r="AE190" i="41"/>
  <c r="AD190" i="41"/>
  <c r="AC190" i="41"/>
  <c r="AB190" i="41"/>
  <c r="AA190" i="41"/>
  <c r="Z190" i="41"/>
  <c r="Y190" i="41"/>
  <c r="X190" i="41"/>
  <c r="W190" i="41"/>
  <c r="V190" i="41"/>
  <c r="U190" i="41"/>
  <c r="T190" i="41"/>
  <c r="S190" i="41"/>
  <c r="R190" i="41"/>
  <c r="Q190" i="41"/>
  <c r="P190" i="41"/>
  <c r="O190" i="41"/>
  <c r="N190" i="41"/>
  <c r="M190" i="41"/>
  <c r="L190" i="41"/>
  <c r="K190" i="41"/>
  <c r="J190" i="41"/>
  <c r="I190" i="41"/>
  <c r="H190" i="41"/>
  <c r="G190" i="41"/>
  <c r="F190" i="41"/>
  <c r="E190" i="41"/>
  <c r="AG189" i="41"/>
  <c r="AF189" i="41"/>
  <c r="AE189" i="41"/>
  <c r="AD189" i="41"/>
  <c r="AC189" i="41"/>
  <c r="AB189" i="41"/>
  <c r="AA189" i="41"/>
  <c r="Z189" i="41"/>
  <c r="Y189" i="41"/>
  <c r="X189" i="41"/>
  <c r="W189" i="41"/>
  <c r="V189" i="41"/>
  <c r="U189" i="41"/>
  <c r="T189" i="41"/>
  <c r="S189" i="41"/>
  <c r="R189" i="41"/>
  <c r="Q189" i="41"/>
  <c r="P189" i="41"/>
  <c r="O189" i="41"/>
  <c r="N189" i="41"/>
  <c r="M189" i="41"/>
  <c r="L189" i="41"/>
  <c r="K189" i="41"/>
  <c r="J189" i="41"/>
  <c r="I189" i="41"/>
  <c r="H189" i="41"/>
  <c r="G189" i="41"/>
  <c r="F189" i="41"/>
  <c r="E189" i="41"/>
  <c r="AG188" i="41"/>
  <c r="AF188" i="41"/>
  <c r="AE188" i="41"/>
  <c r="AD188" i="41"/>
  <c r="AC188" i="41"/>
  <c r="AB188" i="41"/>
  <c r="AA188" i="41"/>
  <c r="Z188" i="41"/>
  <c r="Y188" i="41"/>
  <c r="X188" i="41"/>
  <c r="W188" i="41"/>
  <c r="V188" i="41"/>
  <c r="U188" i="41"/>
  <c r="T188" i="41"/>
  <c r="S188" i="41"/>
  <c r="R188" i="41"/>
  <c r="Q188" i="41"/>
  <c r="P188" i="41"/>
  <c r="O188" i="41"/>
  <c r="N188" i="41"/>
  <c r="M188" i="41"/>
  <c r="L188" i="41"/>
  <c r="K188" i="41"/>
  <c r="J188" i="41"/>
  <c r="I188" i="41"/>
  <c r="H188" i="41"/>
  <c r="G188" i="41"/>
  <c r="F188" i="41"/>
  <c r="E188" i="41"/>
  <c r="AG187" i="41"/>
  <c r="AF187" i="41"/>
  <c r="AE187" i="41"/>
  <c r="AD187" i="41"/>
  <c r="AC187" i="41"/>
  <c r="AB187" i="41"/>
  <c r="AA187" i="41"/>
  <c r="Z187" i="41"/>
  <c r="Y187" i="41"/>
  <c r="X187" i="41"/>
  <c r="W187" i="41"/>
  <c r="V187" i="41"/>
  <c r="U187" i="41"/>
  <c r="T187" i="41"/>
  <c r="S187" i="41"/>
  <c r="R187" i="41"/>
  <c r="Q187" i="41"/>
  <c r="P187" i="41"/>
  <c r="O187" i="41"/>
  <c r="N187" i="41"/>
  <c r="M187" i="41"/>
  <c r="L187" i="41"/>
  <c r="K187" i="41"/>
  <c r="J187" i="41"/>
  <c r="I187" i="41"/>
  <c r="H187" i="41"/>
  <c r="G187" i="41"/>
  <c r="F187" i="41"/>
  <c r="E187" i="41"/>
  <c r="AG186" i="41"/>
  <c r="AF186" i="41"/>
  <c r="AE186" i="41"/>
  <c r="AD186" i="41"/>
  <c r="AC186" i="41"/>
  <c r="AB186" i="41"/>
  <c r="AA186" i="41"/>
  <c r="Z186" i="41"/>
  <c r="Y186" i="41"/>
  <c r="X186" i="41"/>
  <c r="W186" i="41"/>
  <c r="V186" i="41"/>
  <c r="U186" i="41"/>
  <c r="T186" i="41"/>
  <c r="S186" i="41"/>
  <c r="R186" i="41"/>
  <c r="Q186" i="41"/>
  <c r="P186" i="41"/>
  <c r="O186" i="41"/>
  <c r="N186" i="41"/>
  <c r="M186" i="41"/>
  <c r="L186" i="41"/>
  <c r="K186" i="41"/>
  <c r="J186" i="41"/>
  <c r="I186" i="41"/>
  <c r="H186" i="41"/>
  <c r="G186" i="41"/>
  <c r="F186" i="41"/>
  <c r="E186" i="41"/>
  <c r="AG185" i="41"/>
  <c r="AF185" i="41"/>
  <c r="AE185" i="41"/>
  <c r="AD185" i="41"/>
  <c r="AC185" i="41"/>
  <c r="AB185" i="41"/>
  <c r="AA185" i="41"/>
  <c r="Z185" i="41"/>
  <c r="Y185" i="41"/>
  <c r="X185" i="41"/>
  <c r="W185" i="41"/>
  <c r="V185" i="41"/>
  <c r="U185" i="41"/>
  <c r="T185" i="41"/>
  <c r="S185" i="41"/>
  <c r="R185" i="41"/>
  <c r="Q185" i="41"/>
  <c r="P185" i="41"/>
  <c r="O185" i="41"/>
  <c r="N185" i="41"/>
  <c r="M185" i="41"/>
  <c r="L185" i="41"/>
  <c r="K185" i="41"/>
  <c r="J185" i="41"/>
  <c r="I185" i="41"/>
  <c r="H185" i="41"/>
  <c r="G185" i="41"/>
  <c r="F185" i="41"/>
  <c r="E185" i="41"/>
  <c r="AG184" i="41"/>
  <c r="AF184" i="41"/>
  <c r="AE184" i="41"/>
  <c r="AD184" i="41"/>
  <c r="AC184" i="41"/>
  <c r="AB184" i="41"/>
  <c r="AA184" i="41"/>
  <c r="Z184" i="41"/>
  <c r="Y184" i="41"/>
  <c r="X184" i="41"/>
  <c r="W184" i="41"/>
  <c r="V184" i="41"/>
  <c r="U184" i="41"/>
  <c r="T184" i="41"/>
  <c r="S184" i="41"/>
  <c r="R184" i="41"/>
  <c r="Q184" i="41"/>
  <c r="P184" i="41"/>
  <c r="O184" i="41"/>
  <c r="N184" i="41"/>
  <c r="M184" i="41"/>
  <c r="L184" i="41"/>
  <c r="K184" i="41"/>
  <c r="J184" i="41"/>
  <c r="I184" i="41"/>
  <c r="H184" i="41"/>
  <c r="G184" i="41"/>
  <c r="F184" i="41"/>
  <c r="E184" i="41"/>
  <c r="AG183" i="41"/>
  <c r="AF183" i="41"/>
  <c r="AE183" i="41"/>
  <c r="AD183" i="41"/>
  <c r="AC183" i="41"/>
  <c r="AB183" i="41"/>
  <c r="AA183" i="41"/>
  <c r="Z183" i="41"/>
  <c r="Y183" i="41"/>
  <c r="X183" i="41"/>
  <c r="W183" i="41"/>
  <c r="V183" i="41"/>
  <c r="U183" i="41"/>
  <c r="T183" i="41"/>
  <c r="S183" i="41"/>
  <c r="R183" i="41"/>
  <c r="Q183" i="41"/>
  <c r="P183" i="41"/>
  <c r="O183" i="41"/>
  <c r="N183" i="41"/>
  <c r="M183" i="41"/>
  <c r="L183" i="41"/>
  <c r="K183" i="41"/>
  <c r="J183" i="41"/>
  <c r="I183" i="41"/>
  <c r="H183" i="41"/>
  <c r="G183" i="41"/>
  <c r="F183" i="41"/>
  <c r="E183" i="41"/>
  <c r="AG182" i="41"/>
  <c r="AF182" i="41"/>
  <c r="AE182" i="41"/>
  <c r="AD182" i="41"/>
  <c r="AC182" i="41"/>
  <c r="AB182" i="41"/>
  <c r="AA182" i="41"/>
  <c r="Z182" i="41"/>
  <c r="Y182" i="41"/>
  <c r="X182" i="41"/>
  <c r="W182" i="41"/>
  <c r="V182" i="41"/>
  <c r="U182" i="41"/>
  <c r="T182" i="41"/>
  <c r="S182" i="41"/>
  <c r="R182" i="41"/>
  <c r="Q182" i="41"/>
  <c r="P182" i="41"/>
  <c r="O182" i="41"/>
  <c r="N182" i="41"/>
  <c r="M182" i="41"/>
  <c r="L182" i="41"/>
  <c r="K182" i="41"/>
  <c r="J182" i="41"/>
  <c r="I182" i="41"/>
  <c r="H182" i="41"/>
  <c r="G182" i="41"/>
  <c r="F182" i="41"/>
  <c r="E182" i="41"/>
  <c r="AG181" i="41"/>
  <c r="AF181" i="41"/>
  <c r="AE181" i="41"/>
  <c r="AD181" i="41"/>
  <c r="AC181" i="41"/>
  <c r="AB181" i="41"/>
  <c r="AA181" i="41"/>
  <c r="Z181" i="41"/>
  <c r="Y181" i="41"/>
  <c r="X181" i="41"/>
  <c r="W181" i="41"/>
  <c r="V181" i="41"/>
  <c r="U181" i="41"/>
  <c r="T181" i="41"/>
  <c r="S181" i="41"/>
  <c r="R181" i="41"/>
  <c r="Q181" i="41"/>
  <c r="P181" i="41"/>
  <c r="O181" i="41"/>
  <c r="N181" i="41"/>
  <c r="M181" i="41"/>
  <c r="L181" i="41"/>
  <c r="K181" i="41"/>
  <c r="J181" i="41"/>
  <c r="I181" i="41"/>
  <c r="H181" i="41"/>
  <c r="G181" i="41"/>
  <c r="F181" i="41"/>
  <c r="E181" i="41"/>
  <c r="AG180" i="41"/>
  <c r="AF180" i="41"/>
  <c r="AE180" i="41"/>
  <c r="AD180" i="41"/>
  <c r="AC180" i="41"/>
  <c r="AB180" i="41"/>
  <c r="AA180" i="41"/>
  <c r="Z180" i="41"/>
  <c r="Y180" i="41"/>
  <c r="X180" i="41"/>
  <c r="W180" i="41"/>
  <c r="V180" i="41"/>
  <c r="U180" i="41"/>
  <c r="T180" i="41"/>
  <c r="S180" i="41"/>
  <c r="R180" i="41"/>
  <c r="Q180" i="41"/>
  <c r="P180" i="41"/>
  <c r="O180" i="41"/>
  <c r="N180" i="41"/>
  <c r="M180" i="41"/>
  <c r="L180" i="41"/>
  <c r="K180" i="41"/>
  <c r="J180" i="41"/>
  <c r="I180" i="41"/>
  <c r="H180" i="41"/>
  <c r="G180" i="41"/>
  <c r="F180" i="41"/>
  <c r="E180" i="41"/>
  <c r="AG179" i="41"/>
  <c r="AF179" i="41"/>
  <c r="AE179" i="41"/>
  <c r="AD179" i="41"/>
  <c r="AC179" i="41"/>
  <c r="AB179" i="41"/>
  <c r="AA179" i="41"/>
  <c r="Z179" i="41"/>
  <c r="Y179" i="41"/>
  <c r="X179" i="41"/>
  <c r="W179" i="41"/>
  <c r="V179" i="41"/>
  <c r="U179" i="41"/>
  <c r="T179" i="41"/>
  <c r="S179" i="41"/>
  <c r="R179" i="41"/>
  <c r="Q179" i="41"/>
  <c r="P179" i="41"/>
  <c r="O179" i="41"/>
  <c r="N179" i="41"/>
  <c r="M179" i="41"/>
  <c r="L179" i="41"/>
  <c r="K179" i="41"/>
  <c r="J179" i="41"/>
  <c r="I179" i="41"/>
  <c r="H179" i="41"/>
  <c r="G179" i="41"/>
  <c r="F179" i="41"/>
  <c r="E179" i="41"/>
  <c r="AG178" i="41"/>
  <c r="AF178" i="41"/>
  <c r="AE178" i="41"/>
  <c r="AD178" i="41"/>
  <c r="AC178" i="41"/>
  <c r="AB178" i="41"/>
  <c r="AA178" i="41"/>
  <c r="Z178" i="41"/>
  <c r="Y178" i="41"/>
  <c r="X178" i="41"/>
  <c r="W178" i="41"/>
  <c r="V178" i="41"/>
  <c r="U178" i="41"/>
  <c r="T178" i="41"/>
  <c r="S178" i="41"/>
  <c r="R178" i="41"/>
  <c r="Q178" i="41"/>
  <c r="P178" i="41"/>
  <c r="O178" i="41"/>
  <c r="N178" i="41"/>
  <c r="M178" i="41"/>
  <c r="L178" i="41"/>
  <c r="K178" i="41"/>
  <c r="J178" i="41"/>
  <c r="I178" i="41"/>
  <c r="H178" i="41"/>
  <c r="G178" i="41"/>
  <c r="F178" i="41"/>
  <c r="E178" i="41"/>
  <c r="AG177" i="41"/>
  <c r="AF177" i="41"/>
  <c r="AE177" i="41"/>
  <c r="AD177" i="41"/>
  <c r="AC177" i="41"/>
  <c r="AB177" i="41"/>
  <c r="AA177" i="41"/>
  <c r="Z177" i="41"/>
  <c r="Y177" i="41"/>
  <c r="X177" i="41"/>
  <c r="W177" i="41"/>
  <c r="V177" i="41"/>
  <c r="U177" i="41"/>
  <c r="T177" i="41"/>
  <c r="S177" i="41"/>
  <c r="R177" i="41"/>
  <c r="Q177" i="41"/>
  <c r="P177" i="41"/>
  <c r="O177" i="41"/>
  <c r="N177" i="41"/>
  <c r="M177" i="41"/>
  <c r="L177" i="41"/>
  <c r="K177" i="41"/>
  <c r="J177" i="41"/>
  <c r="I177" i="41"/>
  <c r="H177" i="41"/>
  <c r="G177" i="41"/>
  <c r="F177" i="41"/>
  <c r="E177" i="41"/>
  <c r="AG176" i="41"/>
  <c r="AF176" i="41"/>
  <c r="AE176" i="41"/>
  <c r="AD176" i="41"/>
  <c r="AC176" i="41"/>
  <c r="AB176" i="41"/>
  <c r="AA176" i="41"/>
  <c r="Z176" i="41"/>
  <c r="Y176" i="41"/>
  <c r="X176" i="41"/>
  <c r="W176" i="41"/>
  <c r="V176" i="41"/>
  <c r="U176" i="41"/>
  <c r="T176" i="41"/>
  <c r="S176" i="41"/>
  <c r="R176" i="41"/>
  <c r="Q176" i="41"/>
  <c r="P176" i="41"/>
  <c r="O176" i="41"/>
  <c r="N176" i="41"/>
  <c r="M176" i="41"/>
  <c r="L176" i="41"/>
  <c r="K176" i="41"/>
  <c r="J176" i="41"/>
  <c r="I176" i="41"/>
  <c r="H176" i="41"/>
  <c r="G176" i="41"/>
  <c r="F176" i="41"/>
  <c r="E176" i="41"/>
  <c r="AG175" i="41"/>
  <c r="AF175" i="41"/>
  <c r="AE175" i="41"/>
  <c r="AD175" i="41"/>
  <c r="AC175" i="41"/>
  <c r="AB175" i="41"/>
  <c r="AA175" i="41"/>
  <c r="Z175" i="41"/>
  <c r="Y175" i="41"/>
  <c r="X175" i="41"/>
  <c r="W175" i="41"/>
  <c r="V175" i="41"/>
  <c r="U175" i="41"/>
  <c r="T175" i="41"/>
  <c r="S175" i="41"/>
  <c r="R175" i="41"/>
  <c r="Q175" i="41"/>
  <c r="P175" i="41"/>
  <c r="O175" i="41"/>
  <c r="N175" i="41"/>
  <c r="M175" i="41"/>
  <c r="L175" i="41"/>
  <c r="K175" i="41"/>
  <c r="J175" i="41"/>
  <c r="I175" i="41"/>
  <c r="H175" i="41"/>
  <c r="G175" i="41"/>
  <c r="F175" i="41"/>
  <c r="E175" i="41"/>
  <c r="AG174" i="41"/>
  <c r="AF174" i="41"/>
  <c r="AE174" i="41"/>
  <c r="AD174" i="41"/>
  <c r="AC174" i="41"/>
  <c r="AB174" i="41"/>
  <c r="AA174" i="41"/>
  <c r="Z174" i="41"/>
  <c r="Y174" i="41"/>
  <c r="X174" i="41"/>
  <c r="W174" i="41"/>
  <c r="V174" i="41"/>
  <c r="U174" i="41"/>
  <c r="T174" i="41"/>
  <c r="S174" i="41"/>
  <c r="R174" i="41"/>
  <c r="Q174" i="41"/>
  <c r="P174" i="41"/>
  <c r="O174" i="41"/>
  <c r="N174" i="41"/>
  <c r="M174" i="41"/>
  <c r="L174" i="41"/>
  <c r="K174" i="41"/>
  <c r="J174" i="41"/>
  <c r="I174" i="41"/>
  <c r="H174" i="41"/>
  <c r="G174" i="41"/>
  <c r="F174" i="41"/>
  <c r="E174" i="41"/>
  <c r="AG173" i="41"/>
  <c r="AF173" i="41"/>
  <c r="AE173" i="41"/>
  <c r="AD173" i="41"/>
  <c r="AC173" i="41"/>
  <c r="AB173" i="41"/>
  <c r="AA173" i="41"/>
  <c r="Z173" i="41"/>
  <c r="Y173" i="41"/>
  <c r="X173" i="41"/>
  <c r="W173" i="41"/>
  <c r="V173" i="41"/>
  <c r="U173" i="41"/>
  <c r="T173" i="41"/>
  <c r="S173" i="41"/>
  <c r="R173" i="41"/>
  <c r="Q173" i="41"/>
  <c r="P173" i="41"/>
  <c r="O173" i="41"/>
  <c r="N173" i="41"/>
  <c r="M173" i="41"/>
  <c r="L173" i="41"/>
  <c r="K173" i="41"/>
  <c r="J173" i="41"/>
  <c r="I173" i="41"/>
  <c r="H173" i="41"/>
  <c r="G173" i="41"/>
  <c r="F173" i="41"/>
  <c r="E173" i="41"/>
  <c r="AG172" i="41"/>
  <c r="AF172" i="41"/>
  <c r="AE172" i="41"/>
  <c r="AD172" i="41"/>
  <c r="AC172" i="41"/>
  <c r="AB172" i="41"/>
  <c r="AA172" i="41"/>
  <c r="Z172" i="41"/>
  <c r="Y172" i="41"/>
  <c r="X172" i="41"/>
  <c r="W172" i="41"/>
  <c r="V172" i="41"/>
  <c r="U172" i="41"/>
  <c r="T172" i="41"/>
  <c r="S172" i="41"/>
  <c r="R172" i="41"/>
  <c r="Q172" i="41"/>
  <c r="P172" i="41"/>
  <c r="O172" i="41"/>
  <c r="N172" i="41"/>
  <c r="M172" i="41"/>
  <c r="L172" i="41"/>
  <c r="K172" i="41"/>
  <c r="J172" i="41"/>
  <c r="I172" i="41"/>
  <c r="H172" i="41"/>
  <c r="G172" i="41"/>
  <c r="F172" i="41"/>
  <c r="E172" i="41"/>
  <c r="AG171" i="41"/>
  <c r="AF171" i="41"/>
  <c r="AE171" i="41"/>
  <c r="AD171" i="41"/>
  <c r="AC171" i="41"/>
  <c r="AB171" i="41"/>
  <c r="AA171" i="41"/>
  <c r="Z171" i="41"/>
  <c r="Y171" i="41"/>
  <c r="X171" i="41"/>
  <c r="W171" i="41"/>
  <c r="V171" i="41"/>
  <c r="U171" i="41"/>
  <c r="T171" i="41"/>
  <c r="S171" i="41"/>
  <c r="R171" i="41"/>
  <c r="Q171" i="41"/>
  <c r="P171" i="41"/>
  <c r="O171" i="41"/>
  <c r="N171" i="41"/>
  <c r="M171" i="41"/>
  <c r="L171" i="41"/>
  <c r="K171" i="41"/>
  <c r="J171" i="41"/>
  <c r="I171" i="41"/>
  <c r="H171" i="41"/>
  <c r="G171" i="41"/>
  <c r="F171" i="41"/>
  <c r="E171" i="41"/>
  <c r="AG170" i="41"/>
  <c r="AF170" i="41"/>
  <c r="AE170" i="41"/>
  <c r="AD170" i="41"/>
  <c r="AC170" i="41"/>
  <c r="AB170" i="41"/>
  <c r="AA170" i="41"/>
  <c r="Z170" i="41"/>
  <c r="Y170" i="41"/>
  <c r="X170" i="41"/>
  <c r="W170" i="41"/>
  <c r="V170" i="41"/>
  <c r="U170" i="41"/>
  <c r="T170" i="41"/>
  <c r="S170" i="41"/>
  <c r="R170" i="41"/>
  <c r="Q170" i="41"/>
  <c r="P170" i="41"/>
  <c r="O170" i="41"/>
  <c r="N170" i="41"/>
  <c r="M170" i="41"/>
  <c r="L170" i="41"/>
  <c r="K170" i="41"/>
  <c r="J170" i="41"/>
  <c r="I170" i="41"/>
  <c r="H170" i="41"/>
  <c r="G170" i="41"/>
  <c r="F170" i="41"/>
  <c r="E170" i="41"/>
  <c r="AG169" i="41"/>
  <c r="AF169" i="41"/>
  <c r="AE169" i="41"/>
  <c r="AD169" i="41"/>
  <c r="AC169" i="41"/>
  <c r="AB169" i="41"/>
  <c r="AA169" i="41"/>
  <c r="Z169" i="41"/>
  <c r="Y169" i="41"/>
  <c r="X169" i="41"/>
  <c r="W169" i="41"/>
  <c r="V169" i="41"/>
  <c r="U169" i="41"/>
  <c r="T169" i="41"/>
  <c r="S169" i="41"/>
  <c r="R169" i="41"/>
  <c r="Q169" i="41"/>
  <c r="P169" i="41"/>
  <c r="O169" i="41"/>
  <c r="N169" i="41"/>
  <c r="M169" i="41"/>
  <c r="L169" i="41"/>
  <c r="K169" i="41"/>
  <c r="J169" i="41"/>
  <c r="I169" i="41"/>
  <c r="H169" i="41"/>
  <c r="G169" i="41"/>
  <c r="F169" i="41"/>
  <c r="E169" i="41"/>
  <c r="AG168" i="41"/>
  <c r="AF168" i="41"/>
  <c r="AE168" i="41"/>
  <c r="AD168" i="41"/>
  <c r="AC168" i="41"/>
  <c r="AB168" i="41"/>
  <c r="AA168" i="41"/>
  <c r="Z168" i="41"/>
  <c r="Y168" i="41"/>
  <c r="X168" i="41"/>
  <c r="W168" i="41"/>
  <c r="V168" i="41"/>
  <c r="U168" i="41"/>
  <c r="T168" i="41"/>
  <c r="S168" i="41"/>
  <c r="R168" i="41"/>
  <c r="Q168" i="41"/>
  <c r="P168" i="41"/>
  <c r="O168" i="41"/>
  <c r="N168" i="41"/>
  <c r="M168" i="41"/>
  <c r="L168" i="41"/>
  <c r="K168" i="41"/>
  <c r="J168" i="41"/>
  <c r="I168" i="41"/>
  <c r="H168" i="41"/>
  <c r="G168" i="41"/>
  <c r="F168" i="41"/>
  <c r="E168" i="41"/>
  <c r="AG167" i="41"/>
  <c r="AF167" i="41"/>
  <c r="AE167" i="41"/>
  <c r="AD167" i="41"/>
  <c r="AC167" i="41"/>
  <c r="AB167" i="41"/>
  <c r="AA167" i="41"/>
  <c r="Z167" i="41"/>
  <c r="Y167" i="41"/>
  <c r="X167" i="41"/>
  <c r="W167" i="41"/>
  <c r="V167" i="41"/>
  <c r="U167" i="41"/>
  <c r="T167" i="41"/>
  <c r="S167" i="41"/>
  <c r="R167" i="41"/>
  <c r="Q167" i="41"/>
  <c r="P167" i="41"/>
  <c r="O167" i="41"/>
  <c r="N167" i="41"/>
  <c r="M167" i="41"/>
  <c r="L167" i="41"/>
  <c r="K167" i="41"/>
  <c r="J167" i="41"/>
  <c r="I167" i="41"/>
  <c r="H167" i="41"/>
  <c r="G167" i="41"/>
  <c r="F167" i="41"/>
  <c r="E167" i="41"/>
  <c r="AG166" i="41"/>
  <c r="AF166" i="41"/>
  <c r="AE166" i="41"/>
  <c r="AD166" i="41"/>
  <c r="AC166" i="41"/>
  <c r="AB166" i="41"/>
  <c r="AA166" i="41"/>
  <c r="Z166" i="41"/>
  <c r="Y166" i="41"/>
  <c r="X166" i="41"/>
  <c r="W166" i="41"/>
  <c r="V166" i="41"/>
  <c r="U166" i="41"/>
  <c r="T166" i="41"/>
  <c r="S166" i="41"/>
  <c r="R166" i="41"/>
  <c r="Q166" i="41"/>
  <c r="P166" i="41"/>
  <c r="O166" i="41"/>
  <c r="N166" i="41"/>
  <c r="M166" i="41"/>
  <c r="L166" i="41"/>
  <c r="K166" i="41"/>
  <c r="J166" i="41"/>
  <c r="I166" i="41"/>
  <c r="H166" i="41"/>
  <c r="G166" i="41"/>
  <c r="F166" i="41"/>
  <c r="E166" i="41"/>
  <c r="AG165" i="41"/>
  <c r="AF165" i="41"/>
  <c r="AE165" i="41"/>
  <c r="AD165" i="41"/>
  <c r="AC165" i="41"/>
  <c r="AB165" i="41"/>
  <c r="AA165" i="41"/>
  <c r="Z165" i="41"/>
  <c r="Y165" i="41"/>
  <c r="X165" i="41"/>
  <c r="W165" i="41"/>
  <c r="V165" i="41"/>
  <c r="U165" i="41"/>
  <c r="T165" i="41"/>
  <c r="S165" i="41"/>
  <c r="R165" i="41"/>
  <c r="Q165" i="41"/>
  <c r="P165" i="41"/>
  <c r="O165" i="41"/>
  <c r="N165" i="41"/>
  <c r="M165" i="41"/>
  <c r="L165" i="41"/>
  <c r="K165" i="41"/>
  <c r="J165" i="41"/>
  <c r="I165" i="41"/>
  <c r="H165" i="41"/>
  <c r="G165" i="41"/>
  <c r="F165" i="41"/>
  <c r="E165" i="41"/>
  <c r="AG164" i="41"/>
  <c r="AF164" i="41"/>
  <c r="AE164" i="41"/>
  <c r="AD164" i="41"/>
  <c r="AC164" i="41"/>
  <c r="AB164" i="41"/>
  <c r="AA164" i="41"/>
  <c r="Z164" i="41"/>
  <c r="Y164" i="41"/>
  <c r="X164" i="41"/>
  <c r="W164" i="41"/>
  <c r="V164" i="41"/>
  <c r="U164" i="41"/>
  <c r="T164" i="41"/>
  <c r="S164" i="41"/>
  <c r="R164" i="41"/>
  <c r="Q164" i="41"/>
  <c r="P164" i="41"/>
  <c r="O164" i="41"/>
  <c r="N164" i="41"/>
  <c r="M164" i="41"/>
  <c r="L164" i="41"/>
  <c r="K164" i="41"/>
  <c r="J164" i="41"/>
  <c r="I164" i="41"/>
  <c r="H164" i="41"/>
  <c r="G164" i="41"/>
  <c r="F164" i="41"/>
  <c r="E164" i="41"/>
  <c r="AG163" i="41"/>
  <c r="AF163" i="41"/>
  <c r="AE163" i="41"/>
  <c r="AD163" i="41"/>
  <c r="AC163" i="41"/>
  <c r="AB163" i="41"/>
  <c r="AA163" i="41"/>
  <c r="Z163" i="41"/>
  <c r="Y163" i="41"/>
  <c r="X163" i="41"/>
  <c r="W163" i="41"/>
  <c r="V163" i="41"/>
  <c r="U163" i="41"/>
  <c r="T163" i="41"/>
  <c r="S163" i="41"/>
  <c r="R163" i="41"/>
  <c r="Q163" i="41"/>
  <c r="P163" i="41"/>
  <c r="O163" i="41"/>
  <c r="N163" i="41"/>
  <c r="M163" i="41"/>
  <c r="L163" i="41"/>
  <c r="K163" i="41"/>
  <c r="J163" i="41"/>
  <c r="I163" i="41"/>
  <c r="H163" i="41"/>
  <c r="G163" i="41"/>
  <c r="F163" i="41"/>
  <c r="E163" i="41"/>
  <c r="AG162" i="41"/>
  <c r="AF162" i="41"/>
  <c r="AE162" i="41"/>
  <c r="AD162" i="41"/>
  <c r="AC162" i="41"/>
  <c r="AB162" i="41"/>
  <c r="AA162" i="41"/>
  <c r="Z162" i="41"/>
  <c r="Y162" i="41"/>
  <c r="X162" i="41"/>
  <c r="W162" i="41"/>
  <c r="V162" i="41"/>
  <c r="U162" i="41"/>
  <c r="T162" i="41"/>
  <c r="S162" i="41"/>
  <c r="R162" i="41"/>
  <c r="Q162" i="41"/>
  <c r="P162" i="41"/>
  <c r="O162" i="41"/>
  <c r="N162" i="41"/>
  <c r="M162" i="41"/>
  <c r="L162" i="41"/>
  <c r="K162" i="41"/>
  <c r="J162" i="41"/>
  <c r="I162" i="41"/>
  <c r="H162" i="41"/>
  <c r="G162" i="41"/>
  <c r="F162" i="41"/>
  <c r="E162" i="41"/>
  <c r="AG161" i="41"/>
  <c r="AF161" i="41"/>
  <c r="AE161" i="41"/>
  <c r="AD161" i="41"/>
  <c r="AC161" i="41"/>
  <c r="AB161" i="41"/>
  <c r="AA161" i="41"/>
  <c r="Z161" i="41"/>
  <c r="Y161" i="41"/>
  <c r="X161" i="41"/>
  <c r="W161" i="41"/>
  <c r="V161" i="41"/>
  <c r="U161" i="41"/>
  <c r="T161" i="41"/>
  <c r="S161" i="41"/>
  <c r="R161" i="41"/>
  <c r="Q161" i="41"/>
  <c r="P161" i="41"/>
  <c r="O161" i="41"/>
  <c r="N161" i="41"/>
  <c r="M161" i="41"/>
  <c r="L161" i="41"/>
  <c r="K161" i="41"/>
  <c r="J161" i="41"/>
  <c r="I161" i="41"/>
  <c r="H161" i="41"/>
  <c r="G161" i="41"/>
  <c r="F161" i="41"/>
  <c r="E161" i="41"/>
  <c r="AG160" i="41"/>
  <c r="AF160" i="41"/>
  <c r="AE160" i="41"/>
  <c r="AD160" i="41"/>
  <c r="AC160" i="41"/>
  <c r="AB160" i="41"/>
  <c r="AA160" i="41"/>
  <c r="Z160" i="41"/>
  <c r="Y160" i="41"/>
  <c r="X160" i="41"/>
  <c r="W160" i="41"/>
  <c r="V160" i="41"/>
  <c r="U160" i="41"/>
  <c r="T160" i="41"/>
  <c r="S160" i="41"/>
  <c r="R160" i="41"/>
  <c r="Q160" i="41"/>
  <c r="P160" i="41"/>
  <c r="O160" i="41"/>
  <c r="N160" i="41"/>
  <c r="M160" i="41"/>
  <c r="L160" i="41"/>
  <c r="K160" i="41"/>
  <c r="J160" i="41"/>
  <c r="I160" i="41"/>
  <c r="H160" i="41"/>
  <c r="G160" i="41"/>
  <c r="F160" i="41"/>
  <c r="E160" i="41"/>
  <c r="AG159" i="41"/>
  <c r="AF159" i="41"/>
  <c r="AE159" i="41"/>
  <c r="AD159" i="41"/>
  <c r="AC159" i="41"/>
  <c r="AB159" i="41"/>
  <c r="AA159" i="41"/>
  <c r="Z159" i="41"/>
  <c r="Y159" i="41"/>
  <c r="X159" i="41"/>
  <c r="W159" i="41"/>
  <c r="V159" i="41"/>
  <c r="U159" i="41"/>
  <c r="T159" i="41"/>
  <c r="S159" i="41"/>
  <c r="R159" i="41"/>
  <c r="Q159" i="41"/>
  <c r="P159" i="41"/>
  <c r="O159" i="41"/>
  <c r="N159" i="41"/>
  <c r="M159" i="41"/>
  <c r="L159" i="41"/>
  <c r="K159" i="41"/>
  <c r="J159" i="41"/>
  <c r="I159" i="41"/>
  <c r="H159" i="41"/>
  <c r="G159" i="41"/>
  <c r="F159" i="41"/>
  <c r="E159" i="41"/>
  <c r="AG158" i="41"/>
  <c r="AF158" i="41"/>
  <c r="AE158" i="41"/>
  <c r="AD158" i="41"/>
  <c r="AC158" i="41"/>
  <c r="AB158" i="41"/>
  <c r="AA158" i="41"/>
  <c r="Z158" i="41"/>
  <c r="Y158" i="41"/>
  <c r="X158" i="41"/>
  <c r="W158" i="41"/>
  <c r="V158" i="41"/>
  <c r="U158" i="41"/>
  <c r="T158" i="41"/>
  <c r="S158" i="41"/>
  <c r="R158" i="41"/>
  <c r="Q158" i="41"/>
  <c r="P158" i="41"/>
  <c r="O158" i="41"/>
  <c r="N158" i="41"/>
  <c r="M158" i="41"/>
  <c r="L158" i="41"/>
  <c r="K158" i="41"/>
  <c r="J158" i="41"/>
  <c r="I158" i="41"/>
  <c r="H158" i="41"/>
  <c r="G158" i="41"/>
  <c r="F158" i="41"/>
  <c r="E158" i="41"/>
  <c r="AG157" i="41"/>
  <c r="AF157" i="41"/>
  <c r="AE157" i="41"/>
  <c r="AD157" i="41"/>
  <c r="AC157" i="41"/>
  <c r="AB157" i="41"/>
  <c r="AA157" i="41"/>
  <c r="Z157" i="41"/>
  <c r="Y157" i="41"/>
  <c r="X157" i="41"/>
  <c r="W157" i="41"/>
  <c r="V157" i="41"/>
  <c r="U157" i="41"/>
  <c r="T157" i="41"/>
  <c r="S157" i="41"/>
  <c r="R157" i="41"/>
  <c r="Q157" i="41"/>
  <c r="P157" i="41"/>
  <c r="O157" i="41"/>
  <c r="N157" i="41"/>
  <c r="M157" i="41"/>
  <c r="L157" i="41"/>
  <c r="K157" i="41"/>
  <c r="J157" i="41"/>
  <c r="I157" i="41"/>
  <c r="H157" i="41"/>
  <c r="G157" i="41"/>
  <c r="F157" i="41"/>
  <c r="E157" i="41"/>
  <c r="AG156" i="41"/>
  <c r="AF156" i="41"/>
  <c r="AE156" i="41"/>
  <c r="AD156" i="41"/>
  <c r="AC156" i="41"/>
  <c r="AB156" i="41"/>
  <c r="AA156" i="41"/>
  <c r="Z156" i="41"/>
  <c r="Y156" i="41"/>
  <c r="X156" i="41"/>
  <c r="W156" i="41"/>
  <c r="V156" i="41"/>
  <c r="U156" i="41"/>
  <c r="T156" i="41"/>
  <c r="S156" i="41"/>
  <c r="R156" i="41"/>
  <c r="Q156" i="41"/>
  <c r="P156" i="41"/>
  <c r="O156" i="41"/>
  <c r="N156" i="41"/>
  <c r="M156" i="41"/>
  <c r="L156" i="41"/>
  <c r="K156" i="41"/>
  <c r="J156" i="41"/>
  <c r="I156" i="41"/>
  <c r="H156" i="41"/>
  <c r="G156" i="41"/>
  <c r="F156" i="41"/>
  <c r="E156" i="41"/>
  <c r="AG155" i="41"/>
  <c r="AF155" i="41"/>
  <c r="AE155" i="41"/>
  <c r="AD155" i="41"/>
  <c r="AC155" i="41"/>
  <c r="AB155" i="41"/>
  <c r="AA155" i="41"/>
  <c r="Z155" i="41"/>
  <c r="Y155" i="41"/>
  <c r="X155" i="41"/>
  <c r="W155" i="41"/>
  <c r="V155" i="41"/>
  <c r="U155" i="41"/>
  <c r="T155" i="41"/>
  <c r="S155" i="41"/>
  <c r="R155" i="41"/>
  <c r="Q155" i="41"/>
  <c r="P155" i="41"/>
  <c r="O155" i="41"/>
  <c r="N155" i="41"/>
  <c r="M155" i="41"/>
  <c r="L155" i="41"/>
  <c r="K155" i="41"/>
  <c r="J155" i="41"/>
  <c r="I155" i="41"/>
  <c r="H155" i="41"/>
  <c r="G155" i="41"/>
  <c r="F155" i="41"/>
  <c r="E155" i="41"/>
  <c r="AG154" i="41"/>
  <c r="AF154" i="41"/>
  <c r="AE154" i="41"/>
  <c r="AD154" i="41"/>
  <c r="AC154" i="41"/>
  <c r="AB154" i="41"/>
  <c r="AA154" i="41"/>
  <c r="Z154" i="41"/>
  <c r="Y154" i="41"/>
  <c r="X154" i="41"/>
  <c r="W154" i="41"/>
  <c r="V154" i="41"/>
  <c r="U154" i="41"/>
  <c r="T154" i="41"/>
  <c r="S154" i="41"/>
  <c r="R154" i="41"/>
  <c r="Q154" i="41"/>
  <c r="P154" i="41"/>
  <c r="O154" i="41"/>
  <c r="N154" i="41"/>
  <c r="M154" i="41"/>
  <c r="L154" i="41"/>
  <c r="K154" i="41"/>
  <c r="J154" i="41"/>
  <c r="I154" i="41"/>
  <c r="H154" i="41"/>
  <c r="G154" i="41"/>
  <c r="F154" i="41"/>
  <c r="E154" i="41"/>
  <c r="AG153" i="41"/>
  <c r="AF153" i="41"/>
  <c r="AE153" i="41"/>
  <c r="AD153" i="41"/>
  <c r="AC153" i="41"/>
  <c r="AB153" i="41"/>
  <c r="AA153" i="41"/>
  <c r="Z153" i="41"/>
  <c r="Y153" i="41"/>
  <c r="X153" i="41"/>
  <c r="W153" i="41"/>
  <c r="V153" i="41"/>
  <c r="U153" i="41"/>
  <c r="T153" i="41"/>
  <c r="S153" i="41"/>
  <c r="R153" i="41"/>
  <c r="Q153" i="41"/>
  <c r="P153" i="41"/>
  <c r="O153" i="41"/>
  <c r="N153" i="41"/>
  <c r="M153" i="41"/>
  <c r="L153" i="41"/>
  <c r="K153" i="41"/>
  <c r="J153" i="41"/>
  <c r="I153" i="41"/>
  <c r="H153" i="41"/>
  <c r="G153" i="41"/>
  <c r="F153" i="41"/>
  <c r="E153" i="41"/>
  <c r="AG152" i="41"/>
  <c r="AF152" i="41"/>
  <c r="AE152" i="41"/>
  <c r="AD152" i="41"/>
  <c r="AC152" i="41"/>
  <c r="AB152" i="41"/>
  <c r="AA152" i="41"/>
  <c r="Z152" i="41"/>
  <c r="Y152" i="41"/>
  <c r="X152" i="41"/>
  <c r="W152" i="41"/>
  <c r="V152" i="41"/>
  <c r="U152" i="41"/>
  <c r="T152" i="41"/>
  <c r="S152" i="41"/>
  <c r="R152" i="41"/>
  <c r="Q152" i="41"/>
  <c r="P152" i="41"/>
  <c r="O152" i="41"/>
  <c r="N152" i="41"/>
  <c r="M152" i="41"/>
  <c r="L152" i="41"/>
  <c r="K152" i="41"/>
  <c r="J152" i="41"/>
  <c r="I152" i="41"/>
  <c r="H152" i="41"/>
  <c r="G152" i="41"/>
  <c r="F152" i="41"/>
  <c r="E152" i="41"/>
  <c r="AG151" i="41"/>
  <c r="AF151" i="41"/>
  <c r="AE151" i="41"/>
  <c r="AD151" i="41"/>
  <c r="AC151" i="41"/>
  <c r="AB151" i="41"/>
  <c r="AA151" i="41"/>
  <c r="Z151" i="41"/>
  <c r="Y151" i="41"/>
  <c r="X151" i="41"/>
  <c r="W151" i="41"/>
  <c r="V151" i="41"/>
  <c r="U151" i="41"/>
  <c r="T151" i="41"/>
  <c r="S151" i="41"/>
  <c r="R151" i="41"/>
  <c r="Q151" i="41"/>
  <c r="P151" i="41"/>
  <c r="O151" i="41"/>
  <c r="N151" i="41"/>
  <c r="M151" i="41"/>
  <c r="L151" i="41"/>
  <c r="K151" i="41"/>
  <c r="J151" i="41"/>
  <c r="I151" i="41"/>
  <c r="H151" i="41"/>
  <c r="G151" i="41"/>
  <c r="F151" i="41"/>
  <c r="E151" i="41"/>
  <c r="AG150" i="41"/>
  <c r="AF150" i="41"/>
  <c r="AE150" i="41"/>
  <c r="AD150" i="41"/>
  <c r="AC150" i="41"/>
  <c r="AB150" i="41"/>
  <c r="AA150" i="41"/>
  <c r="Z150" i="41"/>
  <c r="Y150" i="41"/>
  <c r="X150" i="41"/>
  <c r="W150" i="41"/>
  <c r="V150" i="41"/>
  <c r="U150" i="41"/>
  <c r="T150" i="41"/>
  <c r="S150" i="41"/>
  <c r="R150" i="41"/>
  <c r="Q150" i="41"/>
  <c r="P150" i="41"/>
  <c r="O150" i="41"/>
  <c r="N150" i="41"/>
  <c r="M150" i="41"/>
  <c r="L150" i="41"/>
  <c r="K150" i="41"/>
  <c r="J150" i="41"/>
  <c r="I150" i="41"/>
  <c r="H150" i="41"/>
  <c r="G150" i="41"/>
  <c r="F150" i="41"/>
  <c r="E150" i="41"/>
  <c r="AG149" i="41"/>
  <c r="AF149" i="41"/>
  <c r="AE149" i="41"/>
  <c r="AD149" i="41"/>
  <c r="AC149" i="41"/>
  <c r="AB149" i="41"/>
  <c r="AA149" i="41"/>
  <c r="Z149" i="41"/>
  <c r="Y149" i="41"/>
  <c r="X149" i="41"/>
  <c r="W149" i="41"/>
  <c r="V149" i="41"/>
  <c r="U149" i="41"/>
  <c r="T149" i="41"/>
  <c r="S149" i="41"/>
  <c r="R149" i="41"/>
  <c r="Q149" i="41"/>
  <c r="P149" i="41"/>
  <c r="O149" i="41"/>
  <c r="N149" i="41"/>
  <c r="M149" i="41"/>
  <c r="L149" i="41"/>
  <c r="K149" i="41"/>
  <c r="J149" i="41"/>
  <c r="I149" i="41"/>
  <c r="H149" i="41"/>
  <c r="G149" i="41"/>
  <c r="F149" i="41"/>
  <c r="E149" i="41"/>
  <c r="AG148" i="41"/>
  <c r="AF148" i="41"/>
  <c r="AE148" i="41"/>
  <c r="AD148" i="41"/>
  <c r="AC148" i="41"/>
  <c r="AB148" i="41"/>
  <c r="AA148" i="41"/>
  <c r="Z148" i="41"/>
  <c r="Y148" i="41"/>
  <c r="X148" i="41"/>
  <c r="W148" i="41"/>
  <c r="V148" i="41"/>
  <c r="U148" i="41"/>
  <c r="T148" i="41"/>
  <c r="S148" i="41"/>
  <c r="R148" i="41"/>
  <c r="Q148" i="41"/>
  <c r="P148" i="41"/>
  <c r="O148" i="41"/>
  <c r="N148" i="41"/>
  <c r="M148" i="41"/>
  <c r="L148" i="41"/>
  <c r="K148" i="41"/>
  <c r="J148" i="41"/>
  <c r="I148" i="41"/>
  <c r="H148" i="41"/>
  <c r="G148" i="41"/>
  <c r="F148" i="41"/>
  <c r="E148" i="41"/>
  <c r="AG147" i="41"/>
  <c r="AF147" i="41"/>
  <c r="AE147" i="41"/>
  <c r="AD147" i="41"/>
  <c r="AC147" i="41"/>
  <c r="AB147" i="41"/>
  <c r="AA147" i="41"/>
  <c r="Z147" i="41"/>
  <c r="Y147" i="41"/>
  <c r="X147" i="41"/>
  <c r="W147" i="41"/>
  <c r="V147" i="41"/>
  <c r="U147" i="41"/>
  <c r="T147" i="41"/>
  <c r="S147" i="41"/>
  <c r="R147" i="41"/>
  <c r="Q147" i="41"/>
  <c r="P147" i="41"/>
  <c r="O147" i="41"/>
  <c r="N147" i="41"/>
  <c r="M147" i="41"/>
  <c r="L147" i="41"/>
  <c r="K147" i="41"/>
  <c r="J147" i="41"/>
  <c r="I147" i="41"/>
  <c r="H147" i="41"/>
  <c r="G147" i="41"/>
  <c r="F147" i="41"/>
  <c r="E147" i="41"/>
  <c r="AG146" i="41"/>
  <c r="AF146" i="41"/>
  <c r="AE146" i="41"/>
  <c r="AD146" i="41"/>
  <c r="AC146" i="41"/>
  <c r="AB146" i="41"/>
  <c r="AA146" i="41"/>
  <c r="Z146" i="41"/>
  <c r="Y146" i="41"/>
  <c r="X146" i="41"/>
  <c r="W146" i="41"/>
  <c r="V146" i="41"/>
  <c r="U146" i="41"/>
  <c r="T146" i="41"/>
  <c r="S146" i="41"/>
  <c r="R146" i="41"/>
  <c r="Q146" i="41"/>
  <c r="P146" i="41"/>
  <c r="O146" i="41"/>
  <c r="N146" i="41"/>
  <c r="M146" i="41"/>
  <c r="L146" i="41"/>
  <c r="K146" i="41"/>
  <c r="J146" i="41"/>
  <c r="I146" i="41"/>
  <c r="H146" i="41"/>
  <c r="G146" i="41"/>
  <c r="F146" i="41"/>
  <c r="E146" i="41"/>
  <c r="AG145" i="41"/>
  <c r="AF145" i="41"/>
  <c r="AE145" i="41"/>
  <c r="AD145" i="41"/>
  <c r="AC145" i="41"/>
  <c r="AB145" i="41"/>
  <c r="AA145" i="41"/>
  <c r="Z145" i="41"/>
  <c r="Y145" i="41"/>
  <c r="X145" i="41"/>
  <c r="W145" i="41"/>
  <c r="V145" i="41"/>
  <c r="U145" i="41"/>
  <c r="T145" i="41"/>
  <c r="S145" i="41"/>
  <c r="R145" i="41"/>
  <c r="Q145" i="41"/>
  <c r="P145" i="41"/>
  <c r="O145" i="41"/>
  <c r="N145" i="41"/>
  <c r="M145" i="41"/>
  <c r="L145" i="41"/>
  <c r="K145" i="41"/>
  <c r="J145" i="41"/>
  <c r="I145" i="41"/>
  <c r="H145" i="41"/>
  <c r="G145" i="41"/>
  <c r="F145" i="41"/>
  <c r="E145" i="41"/>
  <c r="AG144" i="41"/>
  <c r="AF144" i="41"/>
  <c r="AE144" i="41"/>
  <c r="AD144" i="41"/>
  <c r="AC144" i="41"/>
  <c r="AB144" i="41"/>
  <c r="AA144" i="41"/>
  <c r="Z144" i="41"/>
  <c r="Y144" i="41"/>
  <c r="X144" i="41"/>
  <c r="W144" i="41"/>
  <c r="V144" i="41"/>
  <c r="U144" i="41"/>
  <c r="T144" i="41"/>
  <c r="S144" i="41"/>
  <c r="R144" i="41"/>
  <c r="Q144" i="41"/>
  <c r="P144" i="41"/>
  <c r="O144" i="41"/>
  <c r="N144" i="41"/>
  <c r="M144" i="41"/>
  <c r="L144" i="41"/>
  <c r="K144" i="41"/>
  <c r="J144" i="41"/>
  <c r="I144" i="41"/>
  <c r="H144" i="41"/>
  <c r="G144" i="41"/>
  <c r="F144" i="41"/>
  <c r="E144" i="41"/>
  <c r="AG143" i="41"/>
  <c r="AF143" i="41"/>
  <c r="AE143" i="41"/>
  <c r="AD143" i="41"/>
  <c r="AC143" i="41"/>
  <c r="AB143" i="41"/>
  <c r="AA143" i="41"/>
  <c r="Z143" i="41"/>
  <c r="Y143" i="41"/>
  <c r="X143" i="41"/>
  <c r="W143" i="41"/>
  <c r="V143" i="41"/>
  <c r="U143" i="41"/>
  <c r="T143" i="41"/>
  <c r="S143" i="41"/>
  <c r="R143" i="41"/>
  <c r="Q143" i="41"/>
  <c r="P143" i="41"/>
  <c r="O143" i="41"/>
  <c r="N143" i="41"/>
  <c r="M143" i="41"/>
  <c r="L143" i="41"/>
  <c r="K143" i="41"/>
  <c r="J143" i="41"/>
  <c r="I143" i="41"/>
  <c r="H143" i="41"/>
  <c r="G143" i="41"/>
  <c r="F143" i="41"/>
  <c r="E143" i="41"/>
  <c r="AG142" i="41"/>
  <c r="AF142" i="41"/>
  <c r="AE142" i="41"/>
  <c r="AD142" i="41"/>
  <c r="AC142" i="41"/>
  <c r="AB142" i="41"/>
  <c r="AA142" i="41"/>
  <c r="Z142" i="41"/>
  <c r="Y142" i="41"/>
  <c r="X142" i="41"/>
  <c r="W142" i="41"/>
  <c r="V142" i="41"/>
  <c r="U142" i="41"/>
  <c r="T142" i="41"/>
  <c r="S142" i="41"/>
  <c r="R142" i="41"/>
  <c r="Q142" i="41"/>
  <c r="P142" i="41"/>
  <c r="O142" i="41"/>
  <c r="N142" i="41"/>
  <c r="M142" i="41"/>
  <c r="L142" i="41"/>
  <c r="K142" i="41"/>
  <c r="J142" i="41"/>
  <c r="I142" i="41"/>
  <c r="H142" i="41"/>
  <c r="G142" i="41"/>
  <c r="F142" i="41"/>
  <c r="E142" i="41"/>
  <c r="AG141" i="41"/>
  <c r="AF141" i="41"/>
  <c r="AE141" i="41"/>
  <c r="AD141" i="41"/>
  <c r="AC141" i="41"/>
  <c r="AB141" i="41"/>
  <c r="AA141" i="41"/>
  <c r="Z141" i="41"/>
  <c r="Y141" i="41"/>
  <c r="X141" i="41"/>
  <c r="W141" i="41"/>
  <c r="V141" i="41"/>
  <c r="U141" i="41"/>
  <c r="T141" i="41"/>
  <c r="S141" i="41"/>
  <c r="R141" i="41"/>
  <c r="Q141" i="41"/>
  <c r="P141" i="41"/>
  <c r="O141" i="41"/>
  <c r="N141" i="41"/>
  <c r="M141" i="41"/>
  <c r="L141" i="41"/>
  <c r="K141" i="41"/>
  <c r="J141" i="41"/>
  <c r="I141" i="41"/>
  <c r="H141" i="41"/>
  <c r="G141" i="41"/>
  <c r="F141" i="41"/>
  <c r="E141" i="41"/>
  <c r="AG140" i="41"/>
  <c r="AF140" i="41"/>
  <c r="AE140" i="41"/>
  <c r="AD140" i="41"/>
  <c r="AC140" i="41"/>
  <c r="AB140" i="41"/>
  <c r="AA140" i="41"/>
  <c r="Z140" i="41"/>
  <c r="Y140" i="41"/>
  <c r="X140" i="41"/>
  <c r="W140" i="41"/>
  <c r="V140" i="41"/>
  <c r="U140" i="41"/>
  <c r="T140" i="41"/>
  <c r="S140" i="41"/>
  <c r="R140" i="41"/>
  <c r="Q140" i="41"/>
  <c r="P140" i="41"/>
  <c r="O140" i="41"/>
  <c r="N140" i="41"/>
  <c r="M140" i="41"/>
  <c r="L140" i="41"/>
  <c r="K140" i="41"/>
  <c r="J140" i="41"/>
  <c r="I140" i="41"/>
  <c r="H140" i="41"/>
  <c r="G140" i="41"/>
  <c r="F140" i="41"/>
  <c r="E140" i="41"/>
  <c r="AG139" i="41"/>
  <c r="AF139" i="41"/>
  <c r="AE139" i="41"/>
  <c r="AD139" i="41"/>
  <c r="AC139" i="41"/>
  <c r="AB139" i="41"/>
  <c r="AA139" i="41"/>
  <c r="Z139" i="41"/>
  <c r="Y139" i="41"/>
  <c r="X139" i="41"/>
  <c r="W139" i="41"/>
  <c r="V139" i="41"/>
  <c r="U139" i="41"/>
  <c r="T139" i="41"/>
  <c r="S139" i="41"/>
  <c r="R139" i="41"/>
  <c r="Q139" i="41"/>
  <c r="P139" i="41"/>
  <c r="O139" i="41"/>
  <c r="N139" i="41"/>
  <c r="M139" i="41"/>
  <c r="L139" i="41"/>
  <c r="K139" i="41"/>
  <c r="J139" i="41"/>
  <c r="I139" i="41"/>
  <c r="H139" i="41"/>
  <c r="G139" i="41"/>
  <c r="F139" i="41"/>
  <c r="E139" i="41"/>
  <c r="AG138" i="41"/>
  <c r="AF138" i="41"/>
  <c r="AE138" i="41"/>
  <c r="AD138" i="41"/>
  <c r="AC138" i="41"/>
  <c r="AB138" i="41"/>
  <c r="AA138" i="41"/>
  <c r="Z138" i="41"/>
  <c r="Y138" i="41"/>
  <c r="X138" i="41"/>
  <c r="W138" i="41"/>
  <c r="V138" i="41"/>
  <c r="U138" i="41"/>
  <c r="T138" i="41"/>
  <c r="S138" i="41"/>
  <c r="R138" i="41"/>
  <c r="Q138" i="41"/>
  <c r="P138" i="41"/>
  <c r="O138" i="41"/>
  <c r="N138" i="41"/>
  <c r="M138" i="41"/>
  <c r="L138" i="41"/>
  <c r="K138" i="41"/>
  <c r="J138" i="41"/>
  <c r="I138" i="41"/>
  <c r="H138" i="41"/>
  <c r="G138" i="41"/>
  <c r="F138" i="41"/>
  <c r="E138" i="41"/>
  <c r="AG137" i="41"/>
  <c r="AF137" i="41"/>
  <c r="AE137" i="41"/>
  <c r="AD137" i="41"/>
  <c r="AC137" i="41"/>
  <c r="AB137" i="41"/>
  <c r="AA137" i="41"/>
  <c r="Z137" i="41"/>
  <c r="Y137" i="41"/>
  <c r="X137" i="41"/>
  <c r="W137" i="41"/>
  <c r="V137" i="41"/>
  <c r="U137" i="41"/>
  <c r="T137" i="41"/>
  <c r="S137" i="41"/>
  <c r="R137" i="41"/>
  <c r="Q137" i="41"/>
  <c r="P137" i="41"/>
  <c r="O137" i="41"/>
  <c r="N137" i="41"/>
  <c r="M137" i="41"/>
  <c r="L137" i="41"/>
  <c r="K137" i="41"/>
  <c r="J137" i="41"/>
  <c r="I137" i="41"/>
  <c r="H137" i="41"/>
  <c r="G137" i="41"/>
  <c r="F137" i="41"/>
  <c r="E137" i="41"/>
  <c r="AG136" i="41"/>
  <c r="AF136" i="41"/>
  <c r="AE136" i="41"/>
  <c r="AD136" i="41"/>
  <c r="AC136" i="41"/>
  <c r="AB136" i="41"/>
  <c r="AA136" i="41"/>
  <c r="Z136" i="41"/>
  <c r="Y136" i="41"/>
  <c r="X136" i="41"/>
  <c r="W136" i="41"/>
  <c r="V136" i="41"/>
  <c r="U136" i="41"/>
  <c r="T136" i="41"/>
  <c r="S136" i="41"/>
  <c r="R136" i="41"/>
  <c r="Q136" i="41"/>
  <c r="P136" i="41"/>
  <c r="O136" i="41"/>
  <c r="N136" i="41"/>
  <c r="M136" i="41"/>
  <c r="L136" i="41"/>
  <c r="K136" i="41"/>
  <c r="J136" i="41"/>
  <c r="I136" i="41"/>
  <c r="H136" i="41"/>
  <c r="G136" i="41"/>
  <c r="F136" i="41"/>
  <c r="E136" i="41"/>
  <c r="AG135" i="41"/>
  <c r="AF135" i="41"/>
  <c r="AE135" i="41"/>
  <c r="AD135" i="41"/>
  <c r="AC135" i="41"/>
  <c r="AB135" i="41"/>
  <c r="AA135" i="41"/>
  <c r="Z135" i="41"/>
  <c r="Y135" i="41"/>
  <c r="X135" i="41"/>
  <c r="W135" i="41"/>
  <c r="V135" i="41"/>
  <c r="U135" i="41"/>
  <c r="T135" i="41"/>
  <c r="S135" i="41"/>
  <c r="R135" i="41"/>
  <c r="Q135" i="41"/>
  <c r="P135" i="41"/>
  <c r="O135" i="41"/>
  <c r="N135" i="41"/>
  <c r="M135" i="41"/>
  <c r="L135" i="41"/>
  <c r="K135" i="41"/>
  <c r="J135" i="41"/>
  <c r="I135" i="41"/>
  <c r="H135" i="41"/>
  <c r="G135" i="41"/>
  <c r="F135" i="41"/>
  <c r="E135" i="41"/>
  <c r="AG134" i="41"/>
  <c r="AF134" i="41"/>
  <c r="AE134" i="41"/>
  <c r="AD134" i="41"/>
  <c r="AC134" i="41"/>
  <c r="AB134" i="41"/>
  <c r="AA134" i="41"/>
  <c r="Z134" i="41"/>
  <c r="Y134" i="41"/>
  <c r="X134" i="41"/>
  <c r="W134" i="41"/>
  <c r="V134" i="41"/>
  <c r="U134" i="41"/>
  <c r="T134" i="41"/>
  <c r="S134" i="41"/>
  <c r="R134" i="41"/>
  <c r="Q134" i="41"/>
  <c r="P134" i="41"/>
  <c r="O134" i="41"/>
  <c r="N134" i="41"/>
  <c r="M134" i="41"/>
  <c r="L134" i="41"/>
  <c r="K134" i="41"/>
  <c r="J134" i="41"/>
  <c r="I134" i="41"/>
  <c r="H134" i="41"/>
  <c r="G134" i="41"/>
  <c r="F134" i="41"/>
  <c r="E134" i="41"/>
  <c r="AG133" i="41"/>
  <c r="AF133" i="41"/>
  <c r="AE133" i="41"/>
  <c r="AD133" i="41"/>
  <c r="AC133" i="41"/>
  <c r="AB133" i="41"/>
  <c r="AA133" i="41"/>
  <c r="Z133" i="41"/>
  <c r="Y133" i="41"/>
  <c r="X133" i="41"/>
  <c r="W133" i="41"/>
  <c r="V133" i="41"/>
  <c r="U133" i="41"/>
  <c r="T133" i="41"/>
  <c r="S133" i="41"/>
  <c r="R133" i="41"/>
  <c r="Q133" i="41"/>
  <c r="P133" i="41"/>
  <c r="O133" i="41"/>
  <c r="N133" i="41"/>
  <c r="M133" i="41"/>
  <c r="L133" i="41"/>
  <c r="K133" i="41"/>
  <c r="J133" i="41"/>
  <c r="I133" i="41"/>
  <c r="H133" i="41"/>
  <c r="G133" i="41"/>
  <c r="F133" i="41"/>
  <c r="E133" i="41"/>
  <c r="AG132" i="41"/>
  <c r="AF132" i="41"/>
  <c r="AE132" i="41"/>
  <c r="AD132" i="41"/>
  <c r="AC132" i="41"/>
  <c r="AB132" i="41"/>
  <c r="AA132" i="41"/>
  <c r="Z132" i="41"/>
  <c r="Y132" i="41"/>
  <c r="X132" i="41"/>
  <c r="W132" i="41"/>
  <c r="V132" i="41"/>
  <c r="U132" i="41"/>
  <c r="T132" i="41"/>
  <c r="S132" i="41"/>
  <c r="R132" i="41"/>
  <c r="Q132" i="41"/>
  <c r="P132" i="41"/>
  <c r="O132" i="41"/>
  <c r="N132" i="41"/>
  <c r="M132" i="41"/>
  <c r="L132" i="41"/>
  <c r="K132" i="41"/>
  <c r="J132" i="41"/>
  <c r="I132" i="41"/>
  <c r="H132" i="41"/>
  <c r="G132" i="41"/>
  <c r="F132" i="41"/>
  <c r="E132" i="41"/>
  <c r="AG131" i="41"/>
  <c r="AF131" i="41"/>
  <c r="AE131" i="41"/>
  <c r="AD131" i="41"/>
  <c r="AC131" i="41"/>
  <c r="AB131" i="41"/>
  <c r="AA131" i="41"/>
  <c r="Z131" i="41"/>
  <c r="Y131" i="41"/>
  <c r="X131" i="41"/>
  <c r="W131" i="41"/>
  <c r="V131" i="41"/>
  <c r="U131" i="41"/>
  <c r="T131" i="41"/>
  <c r="S131" i="41"/>
  <c r="R131" i="41"/>
  <c r="Q131" i="41"/>
  <c r="P131" i="41"/>
  <c r="O131" i="41"/>
  <c r="N131" i="41"/>
  <c r="M131" i="41"/>
  <c r="L131" i="41"/>
  <c r="K131" i="41"/>
  <c r="J131" i="41"/>
  <c r="I131" i="41"/>
  <c r="H131" i="41"/>
  <c r="G131" i="41"/>
  <c r="F131" i="41"/>
  <c r="E131" i="41"/>
  <c r="AG130" i="41"/>
  <c r="AF130" i="41"/>
  <c r="AE130" i="41"/>
  <c r="AD130" i="41"/>
  <c r="AC130" i="41"/>
  <c r="AB130" i="41"/>
  <c r="AA130" i="41"/>
  <c r="Z130" i="41"/>
  <c r="Y130" i="41"/>
  <c r="X130" i="41"/>
  <c r="W130" i="41"/>
  <c r="V130" i="41"/>
  <c r="U130" i="41"/>
  <c r="T130" i="41"/>
  <c r="S130" i="41"/>
  <c r="R130" i="41"/>
  <c r="Q130" i="41"/>
  <c r="P130" i="41"/>
  <c r="O130" i="41"/>
  <c r="N130" i="41"/>
  <c r="M130" i="41"/>
  <c r="L130" i="41"/>
  <c r="K130" i="41"/>
  <c r="J130" i="41"/>
  <c r="I130" i="41"/>
  <c r="H130" i="41"/>
  <c r="G130" i="41"/>
  <c r="F130" i="41"/>
  <c r="E130" i="41"/>
  <c r="AG129" i="41"/>
  <c r="AF129" i="41"/>
  <c r="AE129" i="41"/>
  <c r="AD129" i="41"/>
  <c r="AC129" i="41"/>
  <c r="AB129" i="41"/>
  <c r="AA129" i="41"/>
  <c r="Z129" i="41"/>
  <c r="Y129" i="41"/>
  <c r="X129" i="41"/>
  <c r="W129" i="41"/>
  <c r="V129" i="41"/>
  <c r="U129" i="41"/>
  <c r="T129" i="41"/>
  <c r="S129" i="41"/>
  <c r="R129" i="41"/>
  <c r="Q129" i="41"/>
  <c r="P129" i="41"/>
  <c r="O129" i="41"/>
  <c r="N129" i="41"/>
  <c r="M129" i="41"/>
  <c r="L129" i="41"/>
  <c r="K129" i="41"/>
  <c r="J129" i="41"/>
  <c r="I129" i="41"/>
  <c r="H129" i="41"/>
  <c r="G129" i="41"/>
  <c r="F129" i="41"/>
  <c r="E129" i="41"/>
  <c r="AG128" i="41"/>
  <c r="AF128" i="41"/>
  <c r="AE128" i="41"/>
  <c r="AD128" i="41"/>
  <c r="AC128" i="41"/>
  <c r="AB128" i="41"/>
  <c r="AA128" i="41"/>
  <c r="Z128" i="41"/>
  <c r="Y128" i="41"/>
  <c r="X128" i="41"/>
  <c r="W128" i="41"/>
  <c r="V128" i="41"/>
  <c r="U128" i="41"/>
  <c r="T128" i="41"/>
  <c r="S128" i="41"/>
  <c r="R128" i="41"/>
  <c r="Q128" i="41"/>
  <c r="P128" i="41"/>
  <c r="O128" i="41"/>
  <c r="N128" i="41"/>
  <c r="M128" i="41"/>
  <c r="L128" i="41"/>
  <c r="K128" i="41"/>
  <c r="J128" i="41"/>
  <c r="I128" i="41"/>
  <c r="H128" i="41"/>
  <c r="G128" i="41"/>
  <c r="F128" i="41"/>
  <c r="E128" i="41"/>
  <c r="AG127" i="41"/>
  <c r="AF127" i="41"/>
  <c r="AE127" i="41"/>
  <c r="AD127" i="41"/>
  <c r="AC127" i="41"/>
  <c r="AB127" i="41"/>
  <c r="AA127" i="41"/>
  <c r="Z127" i="41"/>
  <c r="Y127" i="41"/>
  <c r="X127" i="41"/>
  <c r="W127" i="41"/>
  <c r="V127" i="41"/>
  <c r="U127" i="41"/>
  <c r="T127" i="41"/>
  <c r="S127" i="41"/>
  <c r="R127" i="41"/>
  <c r="Q127" i="41"/>
  <c r="P127" i="41"/>
  <c r="O127" i="41"/>
  <c r="N127" i="41"/>
  <c r="M127" i="41"/>
  <c r="L127" i="41"/>
  <c r="K127" i="41"/>
  <c r="J127" i="41"/>
  <c r="I127" i="41"/>
  <c r="H127" i="41"/>
  <c r="G127" i="41"/>
  <c r="F127" i="41"/>
  <c r="E127" i="41"/>
  <c r="AG126" i="41"/>
  <c r="AF126" i="41"/>
  <c r="AE126" i="41"/>
  <c r="AD126" i="41"/>
  <c r="AC126" i="41"/>
  <c r="AB126" i="41"/>
  <c r="AA126" i="41"/>
  <c r="Z126" i="41"/>
  <c r="Y126" i="41"/>
  <c r="X126" i="41"/>
  <c r="W126" i="41"/>
  <c r="V126" i="41"/>
  <c r="U126" i="41"/>
  <c r="T126" i="41"/>
  <c r="S126" i="41"/>
  <c r="R126" i="41"/>
  <c r="Q126" i="41"/>
  <c r="P126" i="41"/>
  <c r="O126" i="41"/>
  <c r="N126" i="41"/>
  <c r="M126" i="41"/>
  <c r="L126" i="41"/>
  <c r="K126" i="41"/>
  <c r="J126" i="41"/>
  <c r="I126" i="41"/>
  <c r="H126" i="41"/>
  <c r="G126" i="41"/>
  <c r="F126" i="41"/>
  <c r="E126" i="41"/>
  <c r="AG125" i="41"/>
  <c r="AF125" i="41"/>
  <c r="AE125" i="41"/>
  <c r="AD125" i="41"/>
  <c r="AC125" i="41"/>
  <c r="AB125" i="41"/>
  <c r="AA125" i="41"/>
  <c r="Z125" i="41"/>
  <c r="Y125" i="41"/>
  <c r="X125" i="41"/>
  <c r="W125" i="41"/>
  <c r="V125" i="41"/>
  <c r="U125" i="41"/>
  <c r="T125" i="41"/>
  <c r="S125" i="41"/>
  <c r="R125" i="41"/>
  <c r="Q125" i="41"/>
  <c r="P125" i="41"/>
  <c r="O125" i="41"/>
  <c r="N125" i="41"/>
  <c r="M125" i="41"/>
  <c r="L125" i="41"/>
  <c r="K125" i="41"/>
  <c r="J125" i="41"/>
  <c r="I125" i="41"/>
  <c r="H125" i="41"/>
  <c r="G125" i="41"/>
  <c r="F125" i="41"/>
  <c r="E125" i="41"/>
  <c r="AG124" i="41"/>
  <c r="AF124" i="41"/>
  <c r="AE124" i="41"/>
  <c r="AD124" i="41"/>
  <c r="AC124" i="41"/>
  <c r="AB124" i="41"/>
  <c r="AA124" i="41"/>
  <c r="Z124" i="41"/>
  <c r="Y124" i="41"/>
  <c r="X124" i="41"/>
  <c r="W124" i="41"/>
  <c r="V124" i="41"/>
  <c r="U124" i="41"/>
  <c r="T124" i="41"/>
  <c r="S124" i="41"/>
  <c r="R124" i="41"/>
  <c r="Q124" i="41"/>
  <c r="P124" i="41"/>
  <c r="O124" i="41"/>
  <c r="N124" i="41"/>
  <c r="M124" i="41"/>
  <c r="L124" i="41"/>
  <c r="K124" i="41"/>
  <c r="J124" i="41"/>
  <c r="I124" i="41"/>
  <c r="H124" i="41"/>
  <c r="G124" i="41"/>
  <c r="F124" i="41"/>
  <c r="E124" i="41"/>
  <c r="AG123" i="41"/>
  <c r="AF123" i="41"/>
  <c r="AE123" i="41"/>
  <c r="AD123" i="41"/>
  <c r="AC123" i="41"/>
  <c r="AB123" i="41"/>
  <c r="AA123" i="41"/>
  <c r="Z123" i="41"/>
  <c r="Y123" i="41"/>
  <c r="X123" i="41"/>
  <c r="W123" i="41"/>
  <c r="V123" i="41"/>
  <c r="U123" i="41"/>
  <c r="T123" i="41"/>
  <c r="S123" i="41"/>
  <c r="R123" i="41"/>
  <c r="Q123" i="41"/>
  <c r="P123" i="41"/>
  <c r="O123" i="41"/>
  <c r="N123" i="41"/>
  <c r="M123" i="41"/>
  <c r="L123" i="41"/>
  <c r="K123" i="41"/>
  <c r="J123" i="41"/>
  <c r="I123" i="41"/>
  <c r="H123" i="41"/>
  <c r="G123" i="41"/>
  <c r="F123" i="41"/>
  <c r="E123" i="41"/>
  <c r="AG122" i="41"/>
  <c r="AF122" i="41"/>
  <c r="AE122" i="41"/>
  <c r="AD122" i="41"/>
  <c r="AC122" i="41"/>
  <c r="AB122" i="41"/>
  <c r="AA122" i="41"/>
  <c r="Z122" i="41"/>
  <c r="Y122" i="41"/>
  <c r="X122" i="41"/>
  <c r="W122" i="41"/>
  <c r="V122" i="41"/>
  <c r="U122" i="41"/>
  <c r="T122" i="41"/>
  <c r="S122" i="41"/>
  <c r="R122" i="41"/>
  <c r="Q122" i="41"/>
  <c r="P122" i="41"/>
  <c r="O122" i="41"/>
  <c r="N122" i="41"/>
  <c r="M122" i="41"/>
  <c r="L122" i="41"/>
  <c r="K122" i="41"/>
  <c r="J122" i="41"/>
  <c r="I122" i="41"/>
  <c r="H122" i="41"/>
  <c r="G122" i="41"/>
  <c r="F122" i="41"/>
  <c r="E122" i="41"/>
  <c r="AG121" i="41"/>
  <c r="AF121" i="41"/>
  <c r="AE121" i="41"/>
  <c r="AD121" i="41"/>
  <c r="AC121" i="41"/>
  <c r="AB121" i="41"/>
  <c r="AA121" i="41"/>
  <c r="Z121" i="41"/>
  <c r="Y121" i="41"/>
  <c r="X121" i="41"/>
  <c r="W121" i="41"/>
  <c r="V121" i="41"/>
  <c r="U121" i="41"/>
  <c r="T121" i="41"/>
  <c r="S121" i="41"/>
  <c r="R121" i="41"/>
  <c r="Q121" i="41"/>
  <c r="P121" i="41"/>
  <c r="O121" i="41"/>
  <c r="N121" i="41"/>
  <c r="M121" i="41"/>
  <c r="L121" i="41"/>
  <c r="K121" i="41"/>
  <c r="J121" i="41"/>
  <c r="I121" i="41"/>
  <c r="H121" i="41"/>
  <c r="G121" i="41"/>
  <c r="F121" i="41"/>
  <c r="E121" i="41"/>
  <c r="AG120" i="41"/>
  <c r="AF120" i="41"/>
  <c r="AE120" i="41"/>
  <c r="AD120" i="41"/>
  <c r="AC120" i="41"/>
  <c r="AB120" i="41"/>
  <c r="AA120" i="41"/>
  <c r="Z120" i="41"/>
  <c r="Y120" i="41"/>
  <c r="X120" i="41"/>
  <c r="W120" i="41"/>
  <c r="V120" i="41"/>
  <c r="U120" i="41"/>
  <c r="T120" i="41"/>
  <c r="S120" i="41"/>
  <c r="R120" i="41"/>
  <c r="Q120" i="41"/>
  <c r="P120" i="41"/>
  <c r="O120" i="41"/>
  <c r="N120" i="41"/>
  <c r="M120" i="41"/>
  <c r="L120" i="41"/>
  <c r="K120" i="41"/>
  <c r="J120" i="41"/>
  <c r="I120" i="41"/>
  <c r="H120" i="41"/>
  <c r="G120" i="41"/>
  <c r="F120" i="41"/>
  <c r="E120" i="41"/>
  <c r="AG119" i="41"/>
  <c r="AF119" i="41"/>
  <c r="AE119" i="41"/>
  <c r="AD119" i="41"/>
  <c r="AC119" i="41"/>
  <c r="AB119" i="41"/>
  <c r="AA119" i="41"/>
  <c r="Z119" i="41"/>
  <c r="Y119" i="41"/>
  <c r="X119" i="41"/>
  <c r="W119" i="41"/>
  <c r="V119" i="41"/>
  <c r="U119" i="41"/>
  <c r="T119" i="41"/>
  <c r="S119" i="41"/>
  <c r="R119" i="41"/>
  <c r="Q119" i="41"/>
  <c r="P119" i="41"/>
  <c r="O119" i="41"/>
  <c r="N119" i="41"/>
  <c r="M119" i="41"/>
  <c r="L119" i="41"/>
  <c r="K119" i="41"/>
  <c r="J119" i="41"/>
  <c r="I119" i="41"/>
  <c r="H119" i="41"/>
  <c r="G119" i="41"/>
  <c r="F119" i="41"/>
  <c r="E119" i="41"/>
  <c r="AG118" i="41"/>
  <c r="AF118" i="41"/>
  <c r="AE118" i="41"/>
  <c r="AD118" i="41"/>
  <c r="AC118" i="41"/>
  <c r="AB118" i="41"/>
  <c r="AA118" i="41"/>
  <c r="Z118" i="41"/>
  <c r="Y118" i="41"/>
  <c r="X118" i="41"/>
  <c r="W118" i="41"/>
  <c r="V118" i="41"/>
  <c r="U118" i="41"/>
  <c r="T118" i="41"/>
  <c r="S118" i="41"/>
  <c r="R118" i="41"/>
  <c r="Q118" i="41"/>
  <c r="P118" i="41"/>
  <c r="O118" i="41"/>
  <c r="N118" i="41"/>
  <c r="M118" i="41"/>
  <c r="L118" i="41"/>
  <c r="K118" i="41"/>
  <c r="J118" i="41"/>
  <c r="I118" i="41"/>
  <c r="H118" i="41"/>
  <c r="G118" i="41"/>
  <c r="F118" i="41"/>
  <c r="E118" i="41"/>
  <c r="AG117" i="41"/>
  <c r="AF117" i="41"/>
  <c r="AE117" i="41"/>
  <c r="AD117" i="41"/>
  <c r="AC117" i="41"/>
  <c r="AB117" i="41"/>
  <c r="AA117" i="41"/>
  <c r="Z117" i="41"/>
  <c r="Y117" i="41"/>
  <c r="X117" i="41"/>
  <c r="W117" i="41"/>
  <c r="V117" i="41"/>
  <c r="U117" i="41"/>
  <c r="T117" i="41"/>
  <c r="S117" i="41"/>
  <c r="R117" i="41"/>
  <c r="Q117" i="41"/>
  <c r="P117" i="41"/>
  <c r="O117" i="41"/>
  <c r="N117" i="41"/>
  <c r="M117" i="41"/>
  <c r="L117" i="41"/>
  <c r="K117" i="41"/>
  <c r="J117" i="41"/>
  <c r="I117" i="41"/>
  <c r="H117" i="41"/>
  <c r="G117" i="41"/>
  <c r="F117" i="41"/>
  <c r="E117" i="41"/>
  <c r="AG116" i="41"/>
  <c r="AF116" i="41"/>
  <c r="AE116" i="41"/>
  <c r="AD116" i="41"/>
  <c r="AC116" i="41"/>
  <c r="AB116" i="41"/>
  <c r="AA116" i="41"/>
  <c r="Z116" i="41"/>
  <c r="Y116" i="41"/>
  <c r="X116" i="41"/>
  <c r="W116" i="41"/>
  <c r="V116" i="41"/>
  <c r="U116" i="41"/>
  <c r="T116" i="41"/>
  <c r="S116" i="41"/>
  <c r="R116" i="41"/>
  <c r="Q116" i="41"/>
  <c r="P116" i="41"/>
  <c r="O116" i="41"/>
  <c r="N116" i="41"/>
  <c r="M116" i="41"/>
  <c r="L116" i="41"/>
  <c r="K116" i="41"/>
  <c r="J116" i="41"/>
  <c r="I116" i="41"/>
  <c r="H116" i="41"/>
  <c r="G116" i="41"/>
  <c r="F116" i="41"/>
  <c r="E116" i="41"/>
  <c r="AG115" i="41"/>
  <c r="AF115" i="41"/>
  <c r="AE115" i="41"/>
  <c r="AD115" i="41"/>
  <c r="AC115" i="41"/>
  <c r="AB115" i="41"/>
  <c r="AA115" i="41"/>
  <c r="Z115" i="41"/>
  <c r="Y115" i="41"/>
  <c r="X115" i="41"/>
  <c r="W115" i="41"/>
  <c r="V115" i="41"/>
  <c r="U115" i="41"/>
  <c r="T115" i="41"/>
  <c r="S115" i="41"/>
  <c r="R115" i="41"/>
  <c r="Q115" i="41"/>
  <c r="P115" i="41"/>
  <c r="O115" i="41"/>
  <c r="N115" i="41"/>
  <c r="M115" i="41"/>
  <c r="L115" i="41"/>
  <c r="K115" i="41"/>
  <c r="J115" i="41"/>
  <c r="I115" i="41"/>
  <c r="H115" i="41"/>
  <c r="G115" i="41"/>
  <c r="F115" i="41"/>
  <c r="E115" i="41"/>
  <c r="AG114" i="41"/>
  <c r="AF114" i="41"/>
  <c r="AE114" i="41"/>
  <c r="AD114" i="41"/>
  <c r="AC114" i="41"/>
  <c r="AB114" i="41"/>
  <c r="AA114" i="41"/>
  <c r="Z114" i="41"/>
  <c r="Y114" i="41"/>
  <c r="X114" i="41"/>
  <c r="W114" i="41"/>
  <c r="V114" i="41"/>
  <c r="U114" i="41"/>
  <c r="T114" i="41"/>
  <c r="S114" i="41"/>
  <c r="R114" i="41"/>
  <c r="Q114" i="41"/>
  <c r="P114" i="41"/>
  <c r="O114" i="41"/>
  <c r="N114" i="41"/>
  <c r="M114" i="41"/>
  <c r="L114" i="41"/>
  <c r="K114" i="41"/>
  <c r="J114" i="41"/>
  <c r="I114" i="41"/>
  <c r="H114" i="41"/>
  <c r="G114" i="41"/>
  <c r="F114" i="41"/>
  <c r="E114" i="41"/>
  <c r="AG113" i="41"/>
  <c r="AF113" i="41"/>
  <c r="AE113" i="41"/>
  <c r="AD113" i="41"/>
  <c r="AC113" i="41"/>
  <c r="AB113" i="41"/>
  <c r="AA113" i="41"/>
  <c r="Z113" i="41"/>
  <c r="Y113" i="41"/>
  <c r="X113" i="41"/>
  <c r="W113" i="41"/>
  <c r="V113" i="41"/>
  <c r="U113" i="41"/>
  <c r="T113" i="41"/>
  <c r="S113" i="41"/>
  <c r="R113" i="41"/>
  <c r="Q113" i="41"/>
  <c r="P113" i="41"/>
  <c r="O113" i="41"/>
  <c r="N113" i="41"/>
  <c r="M113" i="41"/>
  <c r="L113" i="41"/>
  <c r="K113" i="41"/>
  <c r="J113" i="41"/>
  <c r="I113" i="41"/>
  <c r="H113" i="41"/>
  <c r="G113" i="41"/>
  <c r="F113" i="41"/>
  <c r="E113" i="41"/>
  <c r="AG112" i="41"/>
  <c r="AF112" i="41"/>
  <c r="AE112" i="41"/>
  <c r="AD112" i="41"/>
  <c r="AC112" i="41"/>
  <c r="AB112" i="41"/>
  <c r="AA112" i="41"/>
  <c r="Z112" i="41"/>
  <c r="Y112" i="41"/>
  <c r="X112" i="41"/>
  <c r="W112" i="41"/>
  <c r="V112" i="41"/>
  <c r="U112" i="41"/>
  <c r="T112" i="41"/>
  <c r="S112" i="41"/>
  <c r="R112" i="41"/>
  <c r="Q112" i="41"/>
  <c r="P112" i="41"/>
  <c r="O112" i="41"/>
  <c r="N112" i="41"/>
  <c r="M112" i="41"/>
  <c r="L112" i="41"/>
  <c r="K112" i="41"/>
  <c r="J112" i="41"/>
  <c r="I112" i="41"/>
  <c r="H112" i="41"/>
  <c r="G112" i="41"/>
  <c r="F112" i="41"/>
  <c r="E112" i="41"/>
  <c r="AG111" i="41"/>
  <c r="AF111" i="41"/>
  <c r="AE111" i="41"/>
  <c r="AD111" i="41"/>
  <c r="AC111" i="41"/>
  <c r="AB111" i="41"/>
  <c r="AA111" i="41"/>
  <c r="Z111" i="41"/>
  <c r="Y111" i="41"/>
  <c r="X111" i="41"/>
  <c r="W111" i="41"/>
  <c r="V111" i="41"/>
  <c r="U111" i="41"/>
  <c r="T111" i="41"/>
  <c r="S111" i="41"/>
  <c r="R111" i="41"/>
  <c r="Q111" i="41"/>
  <c r="P111" i="41"/>
  <c r="O111" i="41"/>
  <c r="N111" i="41"/>
  <c r="M111" i="41"/>
  <c r="L111" i="41"/>
  <c r="K111" i="41"/>
  <c r="J111" i="41"/>
  <c r="I111" i="41"/>
  <c r="H111" i="41"/>
  <c r="G111" i="41"/>
  <c r="F111" i="41"/>
  <c r="E111" i="41"/>
  <c r="AG110" i="41"/>
  <c r="AF110" i="41"/>
  <c r="AE110" i="41"/>
  <c r="AD110" i="41"/>
  <c r="AC110" i="41"/>
  <c r="AB110" i="41"/>
  <c r="AA110" i="41"/>
  <c r="Z110" i="41"/>
  <c r="Y110" i="41"/>
  <c r="X110" i="41"/>
  <c r="W110" i="41"/>
  <c r="V110" i="41"/>
  <c r="U110" i="41"/>
  <c r="T110" i="41"/>
  <c r="S110" i="41"/>
  <c r="R110" i="41"/>
  <c r="Q110" i="41"/>
  <c r="P110" i="41"/>
  <c r="O110" i="41"/>
  <c r="N110" i="41"/>
  <c r="M110" i="41"/>
  <c r="L110" i="41"/>
  <c r="K110" i="41"/>
  <c r="J110" i="41"/>
  <c r="I110" i="41"/>
  <c r="H110" i="41"/>
  <c r="G110" i="41"/>
  <c r="F110" i="41"/>
  <c r="E110" i="41"/>
  <c r="AG109" i="41"/>
  <c r="AF109" i="41"/>
  <c r="AE109" i="41"/>
  <c r="AD109" i="41"/>
  <c r="AC109" i="41"/>
  <c r="AB109" i="41"/>
  <c r="AA109" i="41"/>
  <c r="Z109" i="41"/>
  <c r="Y109" i="41"/>
  <c r="X109" i="41"/>
  <c r="W109" i="41"/>
  <c r="V109" i="41"/>
  <c r="U109" i="41"/>
  <c r="T109" i="41"/>
  <c r="S109" i="41"/>
  <c r="R109" i="41"/>
  <c r="Q109" i="41"/>
  <c r="P109" i="41"/>
  <c r="O109" i="41"/>
  <c r="N109" i="41"/>
  <c r="M109" i="41"/>
  <c r="L109" i="41"/>
  <c r="K109" i="41"/>
  <c r="J109" i="41"/>
  <c r="I109" i="41"/>
  <c r="H109" i="41"/>
  <c r="G109" i="41"/>
  <c r="F109" i="41"/>
  <c r="E109" i="41"/>
  <c r="AG108" i="41"/>
  <c r="AF108" i="41"/>
  <c r="AE108" i="41"/>
  <c r="AD108" i="41"/>
  <c r="AC108" i="41"/>
  <c r="AB108" i="41"/>
  <c r="AA108" i="41"/>
  <c r="Z108" i="41"/>
  <c r="Y108" i="41"/>
  <c r="X108" i="41"/>
  <c r="W108" i="41"/>
  <c r="V108" i="41"/>
  <c r="U108" i="41"/>
  <c r="T108" i="41"/>
  <c r="S108" i="41"/>
  <c r="R108" i="41"/>
  <c r="Q108" i="41"/>
  <c r="P108" i="41"/>
  <c r="O108" i="41"/>
  <c r="N108" i="41"/>
  <c r="M108" i="41"/>
  <c r="L108" i="41"/>
  <c r="K108" i="41"/>
  <c r="J108" i="41"/>
  <c r="I108" i="41"/>
  <c r="H108" i="41"/>
  <c r="G108" i="41"/>
  <c r="F108" i="41"/>
  <c r="E108" i="41"/>
  <c r="AG107" i="41"/>
  <c r="AF107" i="41"/>
  <c r="AE107" i="41"/>
  <c r="AD107" i="41"/>
  <c r="AC107" i="41"/>
  <c r="AB107" i="41"/>
  <c r="AA107" i="41"/>
  <c r="Z107" i="41"/>
  <c r="Y107" i="41"/>
  <c r="X107" i="41"/>
  <c r="W107" i="41"/>
  <c r="V107" i="41"/>
  <c r="U107" i="41"/>
  <c r="T107" i="41"/>
  <c r="S107" i="41"/>
  <c r="R107" i="41"/>
  <c r="Q107" i="41"/>
  <c r="P107" i="41"/>
  <c r="O107" i="41"/>
  <c r="N107" i="41"/>
  <c r="M107" i="41"/>
  <c r="L107" i="41"/>
  <c r="K107" i="41"/>
  <c r="J107" i="41"/>
  <c r="I107" i="41"/>
  <c r="H107" i="41"/>
  <c r="G107" i="41"/>
  <c r="F107" i="41"/>
  <c r="E107" i="41"/>
  <c r="AG106" i="41"/>
  <c r="AF106" i="41"/>
  <c r="AE106" i="41"/>
  <c r="AD106" i="41"/>
  <c r="AC106" i="41"/>
  <c r="AB106" i="41"/>
  <c r="AA106" i="41"/>
  <c r="Z106" i="41"/>
  <c r="Y106" i="41"/>
  <c r="X106" i="41"/>
  <c r="W106" i="41"/>
  <c r="V106" i="41"/>
  <c r="U106" i="41"/>
  <c r="T106" i="41"/>
  <c r="S106" i="41"/>
  <c r="R106" i="41"/>
  <c r="Q106" i="41"/>
  <c r="P106" i="41"/>
  <c r="O106" i="41"/>
  <c r="N106" i="41"/>
  <c r="M106" i="41"/>
  <c r="L106" i="41"/>
  <c r="K106" i="41"/>
  <c r="J106" i="41"/>
  <c r="I106" i="41"/>
  <c r="H106" i="41"/>
  <c r="G106" i="41"/>
  <c r="F106" i="41"/>
  <c r="E106" i="41"/>
  <c r="AG105" i="41"/>
  <c r="AF105" i="41"/>
  <c r="AE105" i="41"/>
  <c r="AD105" i="41"/>
  <c r="AC105" i="41"/>
  <c r="AB105" i="41"/>
  <c r="AA105" i="41"/>
  <c r="Z105" i="41"/>
  <c r="Y105" i="41"/>
  <c r="X105" i="41"/>
  <c r="W105" i="41"/>
  <c r="V105" i="41"/>
  <c r="U105" i="41"/>
  <c r="T105" i="41"/>
  <c r="S105" i="41"/>
  <c r="R105" i="41"/>
  <c r="Q105" i="41"/>
  <c r="P105" i="41"/>
  <c r="O105" i="41"/>
  <c r="N105" i="41"/>
  <c r="M105" i="41"/>
  <c r="L105" i="41"/>
  <c r="K105" i="41"/>
  <c r="J105" i="41"/>
  <c r="I105" i="41"/>
  <c r="H105" i="41"/>
  <c r="G105" i="41"/>
  <c r="F105" i="41"/>
  <c r="E105" i="41"/>
  <c r="AG104" i="41"/>
  <c r="AF104" i="41"/>
  <c r="AE104" i="41"/>
  <c r="AD104" i="41"/>
  <c r="AC104" i="41"/>
  <c r="AB104" i="41"/>
  <c r="AA104" i="41"/>
  <c r="Z104" i="41"/>
  <c r="Y104" i="41"/>
  <c r="X104" i="41"/>
  <c r="W104" i="41"/>
  <c r="V104" i="41"/>
  <c r="U104" i="41"/>
  <c r="T104" i="41"/>
  <c r="S104" i="41"/>
  <c r="R104" i="41"/>
  <c r="Q104" i="41"/>
  <c r="P104" i="41"/>
  <c r="O104" i="41"/>
  <c r="N104" i="41"/>
  <c r="M104" i="41"/>
  <c r="L104" i="41"/>
  <c r="K104" i="41"/>
  <c r="J104" i="41"/>
  <c r="I104" i="41"/>
  <c r="H104" i="41"/>
  <c r="G104" i="41"/>
  <c r="F104" i="41"/>
  <c r="E104" i="41"/>
  <c r="AG103" i="41"/>
  <c r="AF103" i="41"/>
  <c r="AE103" i="41"/>
  <c r="AD103" i="41"/>
  <c r="AC103" i="41"/>
  <c r="AB103" i="41"/>
  <c r="AA103" i="41"/>
  <c r="Z103" i="41"/>
  <c r="Y103" i="41"/>
  <c r="X103" i="41"/>
  <c r="W103" i="41"/>
  <c r="V103" i="41"/>
  <c r="U103" i="41"/>
  <c r="T103" i="41"/>
  <c r="S103" i="41"/>
  <c r="R103" i="41"/>
  <c r="Q103" i="41"/>
  <c r="P103" i="41"/>
  <c r="O103" i="41"/>
  <c r="N103" i="41"/>
  <c r="M103" i="41"/>
  <c r="L103" i="41"/>
  <c r="K103" i="41"/>
  <c r="J103" i="41"/>
  <c r="I103" i="41"/>
  <c r="H103" i="41"/>
  <c r="G103" i="41"/>
  <c r="F103" i="41"/>
  <c r="E103" i="41"/>
  <c r="AG102" i="41"/>
  <c r="AF102" i="41"/>
  <c r="AE102" i="41"/>
  <c r="AD102" i="41"/>
  <c r="AC102" i="41"/>
  <c r="AB102" i="41"/>
  <c r="AA102" i="41"/>
  <c r="Z102" i="41"/>
  <c r="Y102" i="41"/>
  <c r="X102" i="41"/>
  <c r="W102" i="41"/>
  <c r="V102" i="41"/>
  <c r="U102" i="41"/>
  <c r="T102" i="41"/>
  <c r="S102" i="41"/>
  <c r="R102" i="41"/>
  <c r="Q102" i="41"/>
  <c r="P102" i="41"/>
  <c r="O102" i="41"/>
  <c r="N102" i="41"/>
  <c r="M102" i="41"/>
  <c r="L102" i="41"/>
  <c r="K102" i="41"/>
  <c r="J102" i="41"/>
  <c r="I102" i="41"/>
  <c r="H102" i="41"/>
  <c r="G102" i="41"/>
  <c r="F102" i="41"/>
  <c r="E102" i="41"/>
  <c r="AG101" i="41"/>
  <c r="AF101" i="41"/>
  <c r="AE101" i="41"/>
  <c r="AD101" i="41"/>
  <c r="AC101" i="41"/>
  <c r="AB101" i="41"/>
  <c r="AA101" i="41"/>
  <c r="Z101" i="41"/>
  <c r="Y101" i="41"/>
  <c r="X101" i="41"/>
  <c r="W101" i="41"/>
  <c r="V101" i="41"/>
  <c r="U101" i="41"/>
  <c r="T101" i="41"/>
  <c r="S101" i="41"/>
  <c r="R101" i="41"/>
  <c r="Q101" i="41"/>
  <c r="P101" i="41"/>
  <c r="O101" i="41"/>
  <c r="N101" i="41"/>
  <c r="M101" i="41"/>
  <c r="L101" i="41"/>
  <c r="K101" i="41"/>
  <c r="J101" i="41"/>
  <c r="I101" i="41"/>
  <c r="H101" i="41"/>
  <c r="G101" i="41"/>
  <c r="F101" i="41"/>
  <c r="E101" i="41"/>
  <c r="AG100" i="41"/>
  <c r="AF100" i="41"/>
  <c r="AE100" i="41"/>
  <c r="AD100" i="41"/>
  <c r="AC100" i="41"/>
  <c r="AB100" i="41"/>
  <c r="AA100" i="41"/>
  <c r="Z100" i="41"/>
  <c r="Y100" i="41"/>
  <c r="X100" i="41"/>
  <c r="W100" i="41"/>
  <c r="V100" i="41"/>
  <c r="U100" i="41"/>
  <c r="T100" i="41"/>
  <c r="S100" i="41"/>
  <c r="R100" i="41"/>
  <c r="Q100" i="41"/>
  <c r="P100" i="41"/>
  <c r="O100" i="41"/>
  <c r="N100" i="41"/>
  <c r="M100" i="41"/>
  <c r="L100" i="41"/>
  <c r="K100" i="41"/>
  <c r="J100" i="41"/>
  <c r="I100" i="41"/>
  <c r="H100" i="41"/>
  <c r="G100" i="41"/>
  <c r="F100" i="41"/>
  <c r="E100" i="41"/>
  <c r="AG99" i="41"/>
  <c r="AF99" i="41"/>
  <c r="AE99" i="41"/>
  <c r="AD99" i="41"/>
  <c r="AC99" i="41"/>
  <c r="AB99" i="41"/>
  <c r="AA99" i="41"/>
  <c r="Z99" i="41"/>
  <c r="Y99" i="41"/>
  <c r="X99" i="41"/>
  <c r="W99" i="41"/>
  <c r="V99" i="41"/>
  <c r="U99" i="41"/>
  <c r="T99" i="41"/>
  <c r="S99" i="41"/>
  <c r="R99" i="41"/>
  <c r="Q99" i="41"/>
  <c r="P99" i="41"/>
  <c r="O99" i="41"/>
  <c r="N99" i="41"/>
  <c r="M99" i="41"/>
  <c r="L99" i="41"/>
  <c r="K99" i="41"/>
  <c r="J99" i="41"/>
  <c r="I99" i="41"/>
  <c r="H99" i="41"/>
  <c r="G99" i="41"/>
  <c r="F99" i="41"/>
  <c r="E99" i="41"/>
  <c r="AG98" i="41"/>
  <c r="AF98" i="41"/>
  <c r="AE98" i="41"/>
  <c r="AD98" i="41"/>
  <c r="AC98" i="41"/>
  <c r="AB98" i="41"/>
  <c r="AA98" i="41"/>
  <c r="Z98" i="41"/>
  <c r="Y98" i="41"/>
  <c r="X98" i="41"/>
  <c r="W98" i="41"/>
  <c r="V98" i="41"/>
  <c r="U98" i="41"/>
  <c r="T98" i="41"/>
  <c r="S98" i="41"/>
  <c r="R98" i="41"/>
  <c r="Q98" i="41"/>
  <c r="P98" i="41"/>
  <c r="O98" i="41"/>
  <c r="N98" i="41"/>
  <c r="M98" i="41"/>
  <c r="L98" i="41"/>
  <c r="K98" i="41"/>
  <c r="J98" i="41"/>
  <c r="I98" i="41"/>
  <c r="H98" i="41"/>
  <c r="G98" i="41"/>
  <c r="F98" i="41"/>
  <c r="E98" i="41"/>
  <c r="AG97" i="41"/>
  <c r="AF97" i="41"/>
  <c r="AE97" i="41"/>
  <c r="AD97" i="41"/>
  <c r="AC97" i="41"/>
  <c r="AB97" i="41"/>
  <c r="AA97" i="41"/>
  <c r="Z97" i="41"/>
  <c r="Y97" i="41"/>
  <c r="X97" i="41"/>
  <c r="W97" i="41"/>
  <c r="V97" i="41"/>
  <c r="U97" i="41"/>
  <c r="T97" i="41"/>
  <c r="S97" i="41"/>
  <c r="R97" i="41"/>
  <c r="Q97" i="41"/>
  <c r="P97" i="41"/>
  <c r="O97" i="41"/>
  <c r="N97" i="41"/>
  <c r="M97" i="41"/>
  <c r="L97" i="41"/>
  <c r="K97" i="41"/>
  <c r="J97" i="41"/>
  <c r="I97" i="41"/>
  <c r="H97" i="41"/>
  <c r="G97" i="41"/>
  <c r="F97" i="41"/>
  <c r="E97" i="41"/>
  <c r="AG96" i="41"/>
  <c r="AF96" i="41"/>
  <c r="AE96" i="41"/>
  <c r="AD96" i="41"/>
  <c r="AC96" i="41"/>
  <c r="AB96" i="41"/>
  <c r="AA96" i="41"/>
  <c r="Z96" i="41"/>
  <c r="Y96" i="41"/>
  <c r="X96" i="41"/>
  <c r="W96" i="41"/>
  <c r="V96" i="41"/>
  <c r="U96" i="41"/>
  <c r="T96" i="41"/>
  <c r="S96" i="41"/>
  <c r="R96" i="41"/>
  <c r="Q96" i="41"/>
  <c r="P96" i="41"/>
  <c r="O96" i="41"/>
  <c r="N96" i="41"/>
  <c r="M96" i="41"/>
  <c r="L96" i="41"/>
  <c r="K96" i="41"/>
  <c r="J96" i="41"/>
  <c r="I96" i="41"/>
  <c r="H96" i="41"/>
  <c r="G96" i="41"/>
  <c r="F96" i="41"/>
  <c r="E96" i="41"/>
  <c r="AG95" i="41"/>
  <c r="AF95" i="41"/>
  <c r="AE95" i="41"/>
  <c r="AD95" i="41"/>
  <c r="AC95" i="41"/>
  <c r="AB95" i="41"/>
  <c r="AA95" i="41"/>
  <c r="Z95" i="41"/>
  <c r="Y95" i="41"/>
  <c r="X95" i="41"/>
  <c r="W95" i="41"/>
  <c r="V95" i="41"/>
  <c r="U95" i="41"/>
  <c r="T95" i="41"/>
  <c r="S95" i="41"/>
  <c r="R95" i="41"/>
  <c r="Q95" i="41"/>
  <c r="P95" i="41"/>
  <c r="O95" i="41"/>
  <c r="N95" i="41"/>
  <c r="M95" i="41"/>
  <c r="L95" i="41"/>
  <c r="K95" i="41"/>
  <c r="J95" i="41"/>
  <c r="I95" i="41"/>
  <c r="H95" i="41"/>
  <c r="G95" i="41"/>
  <c r="F95" i="41"/>
  <c r="E95" i="41"/>
  <c r="AG94" i="41"/>
  <c r="AF94" i="41"/>
  <c r="AE94" i="41"/>
  <c r="AD94" i="41"/>
  <c r="AC94" i="41"/>
  <c r="AB94" i="41"/>
  <c r="AA94" i="41"/>
  <c r="Z94" i="41"/>
  <c r="Y94" i="41"/>
  <c r="X94" i="41"/>
  <c r="W94" i="41"/>
  <c r="V94" i="41"/>
  <c r="U94" i="41"/>
  <c r="T94" i="41"/>
  <c r="S94" i="41"/>
  <c r="R94" i="41"/>
  <c r="Q94" i="41"/>
  <c r="P94" i="41"/>
  <c r="O94" i="41"/>
  <c r="N94" i="41"/>
  <c r="M94" i="41"/>
  <c r="L94" i="41"/>
  <c r="K94" i="41"/>
  <c r="J94" i="41"/>
  <c r="I94" i="41"/>
  <c r="H94" i="41"/>
  <c r="G94" i="41"/>
  <c r="F94" i="41"/>
  <c r="E94" i="41"/>
  <c r="AG93" i="41"/>
  <c r="AF93" i="41"/>
  <c r="AE93" i="41"/>
  <c r="AD93" i="41"/>
  <c r="AC93" i="41"/>
  <c r="AB93" i="41"/>
  <c r="AA93" i="41"/>
  <c r="Z93" i="41"/>
  <c r="Y93" i="41"/>
  <c r="X93" i="41"/>
  <c r="W93" i="41"/>
  <c r="V93" i="41"/>
  <c r="U93" i="41"/>
  <c r="T93" i="41"/>
  <c r="S93" i="41"/>
  <c r="R93" i="41"/>
  <c r="Q93" i="41"/>
  <c r="P93" i="41"/>
  <c r="O93" i="41"/>
  <c r="N93" i="41"/>
  <c r="M93" i="41"/>
  <c r="L93" i="41"/>
  <c r="K93" i="41"/>
  <c r="J93" i="41"/>
  <c r="I93" i="41"/>
  <c r="H93" i="41"/>
  <c r="G93" i="41"/>
  <c r="F93" i="41"/>
  <c r="E93" i="41"/>
  <c r="AG92" i="41"/>
  <c r="AF92" i="41"/>
  <c r="AE92" i="41"/>
  <c r="AD92" i="41"/>
  <c r="AC92" i="41"/>
  <c r="AB92" i="41"/>
  <c r="AA92" i="41"/>
  <c r="Z92" i="41"/>
  <c r="Y92" i="41"/>
  <c r="X92" i="41"/>
  <c r="W92" i="41"/>
  <c r="V92" i="41"/>
  <c r="U92" i="41"/>
  <c r="T92" i="41"/>
  <c r="S92" i="41"/>
  <c r="R92" i="41"/>
  <c r="Q92" i="41"/>
  <c r="P92" i="41"/>
  <c r="O92" i="41"/>
  <c r="N92" i="41"/>
  <c r="M92" i="41"/>
  <c r="L92" i="41"/>
  <c r="K92" i="41"/>
  <c r="J92" i="41"/>
  <c r="I92" i="41"/>
  <c r="H92" i="41"/>
  <c r="G92" i="41"/>
  <c r="F92" i="41"/>
  <c r="E92" i="41"/>
  <c r="AG91" i="41"/>
  <c r="AF91" i="41"/>
  <c r="AE91" i="41"/>
  <c r="AD91" i="41"/>
  <c r="AC91" i="41"/>
  <c r="AB91" i="41"/>
  <c r="AA91" i="41"/>
  <c r="Z91" i="41"/>
  <c r="Y91" i="41"/>
  <c r="X91" i="41"/>
  <c r="W91" i="41"/>
  <c r="V91" i="41"/>
  <c r="U91" i="41"/>
  <c r="T91" i="41"/>
  <c r="S91" i="41"/>
  <c r="R91" i="41"/>
  <c r="Q91" i="41"/>
  <c r="P91" i="41"/>
  <c r="O91" i="41"/>
  <c r="N91" i="41"/>
  <c r="M91" i="41"/>
  <c r="L91" i="41"/>
  <c r="K91" i="41"/>
  <c r="J91" i="41"/>
  <c r="I91" i="41"/>
  <c r="H91" i="41"/>
  <c r="G91" i="41"/>
  <c r="F91" i="41"/>
  <c r="E91" i="41"/>
  <c r="AG90" i="41"/>
  <c r="AF90" i="41"/>
  <c r="AE90" i="41"/>
  <c r="AD90" i="41"/>
  <c r="AC90" i="41"/>
  <c r="AB90" i="41"/>
  <c r="AA90" i="41"/>
  <c r="Z90" i="41"/>
  <c r="Y90" i="41"/>
  <c r="X90" i="41"/>
  <c r="W90" i="41"/>
  <c r="V90" i="41"/>
  <c r="U90" i="41"/>
  <c r="T90" i="41"/>
  <c r="S90" i="41"/>
  <c r="R90" i="41"/>
  <c r="Q90" i="41"/>
  <c r="P90" i="41"/>
  <c r="O90" i="41"/>
  <c r="N90" i="41"/>
  <c r="M90" i="41"/>
  <c r="L90" i="41"/>
  <c r="K90" i="41"/>
  <c r="J90" i="41"/>
  <c r="I90" i="41"/>
  <c r="H90" i="41"/>
  <c r="G90" i="41"/>
  <c r="F90" i="41"/>
  <c r="E90" i="41"/>
  <c r="AG89" i="41"/>
  <c r="AF89" i="41"/>
  <c r="AE89" i="41"/>
  <c r="AD89" i="41"/>
  <c r="AC89" i="41"/>
  <c r="AB89" i="41"/>
  <c r="AA89" i="41"/>
  <c r="Z89" i="41"/>
  <c r="Y89" i="41"/>
  <c r="X89" i="41"/>
  <c r="W89" i="41"/>
  <c r="V89" i="41"/>
  <c r="U89" i="41"/>
  <c r="T89" i="41"/>
  <c r="S89" i="41"/>
  <c r="R89" i="41"/>
  <c r="Q89" i="41"/>
  <c r="P89" i="41"/>
  <c r="O89" i="41"/>
  <c r="N89" i="41"/>
  <c r="M89" i="41"/>
  <c r="L89" i="41"/>
  <c r="K89" i="41"/>
  <c r="J89" i="41"/>
  <c r="I89" i="41"/>
  <c r="H89" i="41"/>
  <c r="G89" i="41"/>
  <c r="F89" i="41"/>
  <c r="E89" i="41"/>
  <c r="AG88" i="41"/>
  <c r="AF88" i="41"/>
  <c r="AE88" i="41"/>
  <c r="AD88" i="41"/>
  <c r="AC88" i="41"/>
  <c r="AB88" i="41"/>
  <c r="AA88" i="41"/>
  <c r="Z88" i="41"/>
  <c r="Y88" i="41"/>
  <c r="X88" i="41"/>
  <c r="W88" i="41"/>
  <c r="V88" i="41"/>
  <c r="U88" i="41"/>
  <c r="T88" i="41"/>
  <c r="S88" i="41"/>
  <c r="R88" i="41"/>
  <c r="Q88" i="41"/>
  <c r="P88" i="41"/>
  <c r="O88" i="41"/>
  <c r="N88" i="41"/>
  <c r="M88" i="41"/>
  <c r="L88" i="41"/>
  <c r="K88" i="41"/>
  <c r="J88" i="41"/>
  <c r="I88" i="41"/>
  <c r="H88" i="41"/>
  <c r="G88" i="41"/>
  <c r="F88" i="41"/>
  <c r="E88" i="41"/>
  <c r="AG87" i="41"/>
  <c r="AF87" i="41"/>
  <c r="AE87" i="41"/>
  <c r="AD87" i="41"/>
  <c r="AC87" i="41"/>
  <c r="AB87" i="41"/>
  <c r="AA87" i="41"/>
  <c r="Z87" i="41"/>
  <c r="Y87" i="41"/>
  <c r="X87" i="41"/>
  <c r="W87" i="41"/>
  <c r="V87" i="41"/>
  <c r="U87" i="41"/>
  <c r="T87" i="41"/>
  <c r="S87" i="41"/>
  <c r="R87" i="41"/>
  <c r="Q87" i="41"/>
  <c r="P87" i="41"/>
  <c r="O87" i="41"/>
  <c r="N87" i="41"/>
  <c r="M87" i="41"/>
  <c r="L87" i="41"/>
  <c r="K87" i="41"/>
  <c r="J87" i="41"/>
  <c r="I87" i="41"/>
  <c r="H87" i="41"/>
  <c r="G87" i="41"/>
  <c r="F87" i="41"/>
  <c r="E87" i="41"/>
  <c r="AG86" i="41"/>
  <c r="AF86" i="41"/>
  <c r="AE86" i="41"/>
  <c r="AD86" i="41"/>
  <c r="AC86" i="41"/>
  <c r="AB86" i="41"/>
  <c r="AA86" i="41"/>
  <c r="Z86" i="41"/>
  <c r="Y86" i="41"/>
  <c r="X86" i="41"/>
  <c r="W86" i="41"/>
  <c r="V86" i="41"/>
  <c r="U86" i="41"/>
  <c r="T86" i="41"/>
  <c r="S86" i="41"/>
  <c r="R86" i="41"/>
  <c r="Q86" i="41"/>
  <c r="P86" i="41"/>
  <c r="O86" i="41"/>
  <c r="N86" i="41"/>
  <c r="M86" i="41"/>
  <c r="L86" i="41"/>
  <c r="K86" i="41"/>
  <c r="J86" i="41"/>
  <c r="I86" i="41"/>
  <c r="H86" i="41"/>
  <c r="G86" i="41"/>
  <c r="F86" i="41"/>
  <c r="E86" i="41"/>
  <c r="AG85" i="41"/>
  <c r="AF85" i="41"/>
  <c r="AE85" i="41"/>
  <c r="AD85" i="41"/>
  <c r="AC85" i="41"/>
  <c r="AB85" i="41"/>
  <c r="AA85" i="41"/>
  <c r="Z85" i="41"/>
  <c r="Y85" i="41"/>
  <c r="X85" i="41"/>
  <c r="W85" i="41"/>
  <c r="V85" i="41"/>
  <c r="U85" i="41"/>
  <c r="T85" i="41"/>
  <c r="S85" i="41"/>
  <c r="R85" i="41"/>
  <c r="Q85" i="41"/>
  <c r="P85" i="41"/>
  <c r="O85" i="41"/>
  <c r="N85" i="41"/>
  <c r="M85" i="41"/>
  <c r="L85" i="41"/>
  <c r="K85" i="41"/>
  <c r="J85" i="41"/>
  <c r="I85" i="41"/>
  <c r="H85" i="41"/>
  <c r="G85" i="41"/>
  <c r="F85" i="41"/>
  <c r="E85" i="41"/>
  <c r="AG84" i="41"/>
  <c r="AF84" i="41"/>
  <c r="AE84" i="41"/>
  <c r="AD84" i="41"/>
  <c r="AC84" i="41"/>
  <c r="AB84" i="41"/>
  <c r="AA84" i="41"/>
  <c r="Z84" i="41"/>
  <c r="Y84" i="41"/>
  <c r="X84" i="41"/>
  <c r="W84" i="41"/>
  <c r="V84" i="41"/>
  <c r="U84" i="41"/>
  <c r="T84" i="41"/>
  <c r="S84" i="41"/>
  <c r="R84" i="41"/>
  <c r="Q84" i="41"/>
  <c r="P84" i="41"/>
  <c r="O84" i="41"/>
  <c r="N84" i="41"/>
  <c r="M84" i="41"/>
  <c r="L84" i="41"/>
  <c r="K84" i="41"/>
  <c r="J84" i="41"/>
  <c r="I84" i="41"/>
  <c r="H84" i="41"/>
  <c r="G84" i="41"/>
  <c r="F84" i="41"/>
  <c r="E84" i="41"/>
  <c r="AG83" i="41"/>
  <c r="AF83" i="41"/>
  <c r="AE83" i="41"/>
  <c r="AD83" i="41"/>
  <c r="AC83" i="41"/>
  <c r="AB83" i="41"/>
  <c r="AA83" i="41"/>
  <c r="Z83" i="41"/>
  <c r="Y83" i="41"/>
  <c r="X83" i="41"/>
  <c r="W83" i="41"/>
  <c r="V83" i="41"/>
  <c r="U83" i="41"/>
  <c r="T83" i="41"/>
  <c r="S83" i="41"/>
  <c r="R83" i="41"/>
  <c r="Q83" i="41"/>
  <c r="P83" i="41"/>
  <c r="O83" i="41"/>
  <c r="N83" i="41"/>
  <c r="M83" i="41"/>
  <c r="L83" i="41"/>
  <c r="K83" i="41"/>
  <c r="J83" i="41"/>
  <c r="I83" i="41"/>
  <c r="H83" i="41"/>
  <c r="G83" i="41"/>
  <c r="F83" i="41"/>
  <c r="E83" i="41"/>
  <c r="AG82" i="41"/>
  <c r="AF82" i="41"/>
  <c r="AE82" i="41"/>
  <c r="AD82" i="41"/>
  <c r="AC82" i="41"/>
  <c r="AB82" i="41"/>
  <c r="AA82" i="41"/>
  <c r="Z82" i="41"/>
  <c r="Y82" i="41"/>
  <c r="X82" i="41"/>
  <c r="W82" i="41"/>
  <c r="V82" i="41"/>
  <c r="U82" i="41"/>
  <c r="T82" i="41"/>
  <c r="S82" i="41"/>
  <c r="R82" i="41"/>
  <c r="Q82" i="41"/>
  <c r="P82" i="41"/>
  <c r="O82" i="41"/>
  <c r="N82" i="41"/>
  <c r="M82" i="41"/>
  <c r="L82" i="41"/>
  <c r="K82" i="41"/>
  <c r="J82" i="41"/>
  <c r="I82" i="41"/>
  <c r="H82" i="41"/>
  <c r="G82" i="41"/>
  <c r="F82" i="41"/>
  <c r="E82" i="41"/>
  <c r="AG81" i="41"/>
  <c r="AF81" i="41"/>
  <c r="AE81" i="41"/>
  <c r="AD81" i="41"/>
  <c r="AC81" i="41"/>
  <c r="AB81" i="41"/>
  <c r="AA81" i="41"/>
  <c r="Z81" i="41"/>
  <c r="Y81" i="41"/>
  <c r="X81" i="41"/>
  <c r="W81" i="41"/>
  <c r="V81" i="41"/>
  <c r="U81" i="41"/>
  <c r="T81" i="41"/>
  <c r="S81" i="41"/>
  <c r="R81" i="41"/>
  <c r="Q81" i="41"/>
  <c r="P81" i="41"/>
  <c r="O81" i="41"/>
  <c r="N81" i="41"/>
  <c r="M81" i="41"/>
  <c r="L81" i="41"/>
  <c r="K81" i="41"/>
  <c r="J81" i="41"/>
  <c r="I81" i="41"/>
  <c r="H81" i="41"/>
  <c r="G81" i="41"/>
  <c r="F81" i="41"/>
  <c r="E81" i="41"/>
  <c r="AG80" i="41"/>
  <c r="AF80" i="41"/>
  <c r="AE80" i="41"/>
  <c r="AD80" i="41"/>
  <c r="AC80" i="41"/>
  <c r="AB80" i="41"/>
  <c r="AA80" i="41"/>
  <c r="Z80" i="41"/>
  <c r="Y80" i="41"/>
  <c r="X80" i="41"/>
  <c r="W80" i="41"/>
  <c r="V80" i="41"/>
  <c r="U80" i="41"/>
  <c r="T80" i="41"/>
  <c r="S80" i="41"/>
  <c r="R80" i="41"/>
  <c r="Q80" i="41"/>
  <c r="P80" i="41"/>
  <c r="O80" i="41"/>
  <c r="N80" i="41"/>
  <c r="M80" i="41"/>
  <c r="L80" i="41"/>
  <c r="K80" i="41"/>
  <c r="J80" i="41"/>
  <c r="I80" i="41"/>
  <c r="H80" i="41"/>
  <c r="G80" i="41"/>
  <c r="F80" i="41"/>
  <c r="E80" i="41"/>
  <c r="AG79" i="41"/>
  <c r="AF79" i="41"/>
  <c r="AE79" i="41"/>
  <c r="AD79" i="41"/>
  <c r="AC79" i="41"/>
  <c r="AB79" i="41"/>
  <c r="AA79" i="41"/>
  <c r="Z79" i="41"/>
  <c r="Y79" i="41"/>
  <c r="X79" i="41"/>
  <c r="W79" i="41"/>
  <c r="V79" i="41"/>
  <c r="U79" i="41"/>
  <c r="T79" i="41"/>
  <c r="S79" i="41"/>
  <c r="R79" i="41"/>
  <c r="Q79" i="41"/>
  <c r="P79" i="41"/>
  <c r="O79" i="41"/>
  <c r="N79" i="41"/>
  <c r="M79" i="41"/>
  <c r="L79" i="41"/>
  <c r="K79" i="41"/>
  <c r="J79" i="41"/>
  <c r="I79" i="41"/>
  <c r="H79" i="41"/>
  <c r="G79" i="41"/>
  <c r="F79" i="41"/>
  <c r="E79" i="41"/>
  <c r="AG78" i="41"/>
  <c r="AF78" i="41"/>
  <c r="AE78" i="41"/>
  <c r="AD78" i="41"/>
  <c r="AC78" i="41"/>
  <c r="AB78" i="41"/>
  <c r="AA78" i="41"/>
  <c r="Z78" i="41"/>
  <c r="Y78" i="41"/>
  <c r="X78" i="41"/>
  <c r="W78" i="41"/>
  <c r="V78" i="41"/>
  <c r="U78" i="41"/>
  <c r="T78" i="41"/>
  <c r="S78" i="41"/>
  <c r="R78" i="41"/>
  <c r="Q78" i="41"/>
  <c r="P78" i="41"/>
  <c r="O78" i="41"/>
  <c r="N78" i="41"/>
  <c r="M78" i="41"/>
  <c r="L78" i="41"/>
  <c r="K78" i="41"/>
  <c r="J78" i="41"/>
  <c r="I78" i="41"/>
  <c r="H78" i="41"/>
  <c r="G78" i="41"/>
  <c r="F78" i="41"/>
  <c r="E78" i="41"/>
  <c r="AG77" i="41"/>
  <c r="AF77" i="41"/>
  <c r="AE77" i="41"/>
  <c r="AD77" i="41"/>
  <c r="AC77" i="41"/>
  <c r="AB77" i="41"/>
  <c r="AA77" i="41"/>
  <c r="Z77" i="41"/>
  <c r="Y77" i="41"/>
  <c r="X77" i="41"/>
  <c r="W77" i="41"/>
  <c r="V77" i="41"/>
  <c r="U77" i="41"/>
  <c r="T77" i="41"/>
  <c r="S77" i="41"/>
  <c r="R77" i="41"/>
  <c r="Q77" i="41"/>
  <c r="P77" i="41"/>
  <c r="O77" i="41"/>
  <c r="N77" i="41"/>
  <c r="M77" i="41"/>
  <c r="L77" i="41"/>
  <c r="K77" i="41"/>
  <c r="J77" i="41"/>
  <c r="I77" i="41"/>
  <c r="H77" i="41"/>
  <c r="G77" i="41"/>
  <c r="F77" i="41"/>
  <c r="E77" i="41"/>
  <c r="AG76" i="41"/>
  <c r="AF76" i="41"/>
  <c r="AE76" i="41"/>
  <c r="AD76" i="41"/>
  <c r="AC76" i="41"/>
  <c r="AB76" i="41"/>
  <c r="AA76" i="41"/>
  <c r="Z76" i="41"/>
  <c r="Y76" i="41"/>
  <c r="X76" i="41"/>
  <c r="W76" i="41"/>
  <c r="V76" i="41"/>
  <c r="U76" i="41"/>
  <c r="T76" i="41"/>
  <c r="S76" i="41"/>
  <c r="R76" i="41"/>
  <c r="Q76" i="41"/>
  <c r="P76" i="41"/>
  <c r="O76" i="41"/>
  <c r="N76" i="41"/>
  <c r="M76" i="41"/>
  <c r="L76" i="41"/>
  <c r="K76" i="41"/>
  <c r="J76" i="41"/>
  <c r="I76" i="41"/>
  <c r="H76" i="41"/>
  <c r="G76" i="41"/>
  <c r="F76" i="41"/>
  <c r="E76" i="41"/>
  <c r="AG75" i="41"/>
  <c r="AF75" i="41"/>
  <c r="AE75" i="41"/>
  <c r="AD75" i="41"/>
  <c r="AC75" i="41"/>
  <c r="AB75" i="41"/>
  <c r="AA75" i="41"/>
  <c r="Z75" i="41"/>
  <c r="Y75" i="41"/>
  <c r="X75" i="41"/>
  <c r="W75" i="41"/>
  <c r="V75" i="41"/>
  <c r="U75" i="41"/>
  <c r="T75" i="41"/>
  <c r="S75" i="41"/>
  <c r="R75" i="41"/>
  <c r="Q75" i="41"/>
  <c r="P75" i="41"/>
  <c r="O75" i="41"/>
  <c r="N75" i="41"/>
  <c r="M75" i="41"/>
  <c r="L75" i="41"/>
  <c r="K75" i="41"/>
  <c r="J75" i="41"/>
  <c r="I75" i="41"/>
  <c r="H75" i="41"/>
  <c r="G75" i="41"/>
  <c r="F75" i="41"/>
  <c r="E75" i="41"/>
  <c r="AG74" i="41"/>
  <c r="AF74" i="41"/>
  <c r="AE74" i="41"/>
  <c r="AD74" i="41"/>
  <c r="AC74" i="41"/>
  <c r="AB74" i="41"/>
  <c r="AA74" i="41"/>
  <c r="Z74" i="41"/>
  <c r="Y74" i="41"/>
  <c r="X74" i="41"/>
  <c r="W74" i="41"/>
  <c r="V74" i="41"/>
  <c r="U74" i="41"/>
  <c r="T74" i="41"/>
  <c r="S74" i="41"/>
  <c r="R74" i="41"/>
  <c r="Q74" i="41"/>
  <c r="P74" i="41"/>
  <c r="O74" i="41"/>
  <c r="N74" i="41"/>
  <c r="M74" i="41"/>
  <c r="L74" i="41"/>
  <c r="K74" i="41"/>
  <c r="J74" i="41"/>
  <c r="I74" i="41"/>
  <c r="H74" i="41"/>
  <c r="G74" i="41"/>
  <c r="F74" i="41"/>
  <c r="E74" i="41"/>
  <c r="AG73" i="41"/>
  <c r="AF73" i="41"/>
  <c r="AE73" i="41"/>
  <c r="AD73" i="41"/>
  <c r="AC73" i="41"/>
  <c r="AB73" i="41"/>
  <c r="AA73" i="41"/>
  <c r="Z73" i="41"/>
  <c r="Y73" i="41"/>
  <c r="X73" i="41"/>
  <c r="W73" i="41"/>
  <c r="V73" i="41"/>
  <c r="U73" i="41"/>
  <c r="T73" i="41"/>
  <c r="S73" i="41"/>
  <c r="R73" i="41"/>
  <c r="Q73" i="41"/>
  <c r="P73" i="41"/>
  <c r="O73" i="41"/>
  <c r="N73" i="41"/>
  <c r="M73" i="41"/>
  <c r="L73" i="41"/>
  <c r="K73" i="41"/>
  <c r="J73" i="41"/>
  <c r="I73" i="41"/>
  <c r="H73" i="41"/>
  <c r="G73" i="41"/>
  <c r="F73" i="41"/>
  <c r="E73" i="41"/>
  <c r="AG72" i="41"/>
  <c r="AF72" i="41"/>
  <c r="AE72" i="41"/>
  <c r="AD72" i="41"/>
  <c r="AC72" i="41"/>
  <c r="AB72" i="41"/>
  <c r="AA72" i="41"/>
  <c r="Z72" i="41"/>
  <c r="Y72" i="41"/>
  <c r="X72" i="41"/>
  <c r="W72" i="41"/>
  <c r="V72" i="41"/>
  <c r="U72" i="41"/>
  <c r="T72" i="41"/>
  <c r="S72" i="41"/>
  <c r="R72" i="41"/>
  <c r="Q72" i="41"/>
  <c r="P72" i="41"/>
  <c r="O72" i="41"/>
  <c r="N72" i="41"/>
  <c r="M72" i="41"/>
  <c r="L72" i="41"/>
  <c r="K72" i="41"/>
  <c r="J72" i="41"/>
  <c r="I72" i="41"/>
  <c r="H72" i="41"/>
  <c r="G72" i="41"/>
  <c r="F72" i="41"/>
  <c r="E72" i="41"/>
  <c r="AG71" i="41"/>
  <c r="AF71" i="41"/>
  <c r="AE71" i="41"/>
  <c r="AD71" i="41"/>
  <c r="AC71" i="41"/>
  <c r="AB71" i="41"/>
  <c r="AA71" i="41"/>
  <c r="Z71" i="41"/>
  <c r="Y71" i="41"/>
  <c r="X71" i="41"/>
  <c r="W71" i="41"/>
  <c r="V71" i="41"/>
  <c r="U71" i="41"/>
  <c r="T71" i="41"/>
  <c r="S71" i="41"/>
  <c r="R71" i="41"/>
  <c r="Q71" i="41"/>
  <c r="P71" i="41"/>
  <c r="O71" i="41"/>
  <c r="N71" i="41"/>
  <c r="M71" i="41"/>
  <c r="L71" i="41"/>
  <c r="K71" i="41"/>
  <c r="J71" i="41"/>
  <c r="I71" i="41"/>
  <c r="H71" i="41"/>
  <c r="G71" i="41"/>
  <c r="F71" i="41"/>
  <c r="E71" i="41"/>
  <c r="AG70" i="41"/>
  <c r="AF70" i="41"/>
  <c r="AE70" i="41"/>
  <c r="AD70" i="41"/>
  <c r="AC70" i="41"/>
  <c r="AB70" i="41"/>
  <c r="AA70" i="41"/>
  <c r="Z70" i="41"/>
  <c r="Y70" i="41"/>
  <c r="X70" i="41"/>
  <c r="W70" i="41"/>
  <c r="V70" i="41"/>
  <c r="U70" i="41"/>
  <c r="T70" i="41"/>
  <c r="S70" i="41"/>
  <c r="R70" i="41"/>
  <c r="Q70" i="41"/>
  <c r="P70" i="41"/>
  <c r="O70" i="41"/>
  <c r="N70" i="41"/>
  <c r="M70" i="41"/>
  <c r="L70" i="41"/>
  <c r="K70" i="41"/>
  <c r="J70" i="41"/>
  <c r="I70" i="41"/>
  <c r="H70" i="41"/>
  <c r="G70" i="41"/>
  <c r="F70" i="41"/>
  <c r="E70" i="41"/>
  <c r="AG69" i="41"/>
  <c r="AF69" i="41"/>
  <c r="AE69" i="41"/>
  <c r="AD69" i="41"/>
  <c r="AC69" i="41"/>
  <c r="AB69" i="41"/>
  <c r="AA69" i="41"/>
  <c r="Z69" i="41"/>
  <c r="Y69" i="41"/>
  <c r="X69" i="41"/>
  <c r="W69" i="41"/>
  <c r="V69" i="41"/>
  <c r="U69" i="41"/>
  <c r="T69" i="41"/>
  <c r="S69" i="41"/>
  <c r="R69" i="41"/>
  <c r="Q69" i="41"/>
  <c r="P69" i="41"/>
  <c r="O69" i="41"/>
  <c r="N69" i="41"/>
  <c r="M69" i="41"/>
  <c r="L69" i="41"/>
  <c r="K69" i="41"/>
  <c r="J69" i="41"/>
  <c r="I69" i="41"/>
  <c r="H69" i="41"/>
  <c r="G69" i="41"/>
  <c r="F69" i="41"/>
  <c r="E69" i="41"/>
  <c r="AG68" i="41"/>
  <c r="AF68" i="41"/>
  <c r="AE68" i="41"/>
  <c r="AD68" i="41"/>
  <c r="AC68" i="41"/>
  <c r="AB68" i="41"/>
  <c r="AA68" i="41"/>
  <c r="Z68" i="41"/>
  <c r="Y68" i="41"/>
  <c r="X68" i="41"/>
  <c r="W68" i="41"/>
  <c r="V68" i="41"/>
  <c r="U68" i="41"/>
  <c r="T68" i="41"/>
  <c r="S68" i="41"/>
  <c r="R68" i="41"/>
  <c r="Q68" i="41"/>
  <c r="P68" i="41"/>
  <c r="O68" i="41"/>
  <c r="N68" i="41"/>
  <c r="M68" i="41"/>
  <c r="L68" i="41"/>
  <c r="K68" i="41"/>
  <c r="J68" i="41"/>
  <c r="I68" i="41"/>
  <c r="H68" i="41"/>
  <c r="G68" i="41"/>
  <c r="F68" i="41"/>
  <c r="E68" i="41"/>
  <c r="AG67" i="41"/>
  <c r="AF67" i="41"/>
  <c r="AE67" i="41"/>
  <c r="AD67" i="41"/>
  <c r="AC67" i="41"/>
  <c r="AB67" i="41"/>
  <c r="AA67" i="41"/>
  <c r="Z67" i="41"/>
  <c r="Y67" i="41"/>
  <c r="X67" i="41"/>
  <c r="W67" i="41"/>
  <c r="V67" i="41"/>
  <c r="U67" i="41"/>
  <c r="T67" i="41"/>
  <c r="S67" i="41"/>
  <c r="R67" i="41"/>
  <c r="Q67" i="41"/>
  <c r="P67" i="41"/>
  <c r="O67" i="41"/>
  <c r="N67" i="41"/>
  <c r="M67" i="41"/>
  <c r="L67" i="41"/>
  <c r="K67" i="41"/>
  <c r="J67" i="41"/>
  <c r="I67" i="41"/>
  <c r="H67" i="41"/>
  <c r="G67" i="41"/>
  <c r="F67" i="41"/>
  <c r="E67" i="41"/>
  <c r="AG66" i="41"/>
  <c r="AF66" i="41"/>
  <c r="AE66" i="41"/>
  <c r="AD66" i="41"/>
  <c r="AC66" i="41"/>
  <c r="AB66" i="41"/>
  <c r="AA66" i="41"/>
  <c r="Z66" i="41"/>
  <c r="Y66" i="41"/>
  <c r="X66" i="41"/>
  <c r="W66" i="41"/>
  <c r="V66" i="41"/>
  <c r="U66" i="41"/>
  <c r="T66" i="41"/>
  <c r="S66" i="41"/>
  <c r="R66" i="41"/>
  <c r="Q66" i="41"/>
  <c r="P66" i="41"/>
  <c r="O66" i="41"/>
  <c r="N66" i="41"/>
  <c r="M66" i="41"/>
  <c r="L66" i="41"/>
  <c r="K66" i="41"/>
  <c r="J66" i="41"/>
  <c r="I66" i="41"/>
  <c r="H66" i="41"/>
  <c r="G66" i="41"/>
  <c r="F66" i="41"/>
  <c r="E66" i="41"/>
  <c r="AG65" i="41"/>
  <c r="AF65" i="41"/>
  <c r="AE65" i="41"/>
  <c r="AD65" i="41"/>
  <c r="AC65" i="41"/>
  <c r="AB65" i="41"/>
  <c r="AA65" i="41"/>
  <c r="Z65" i="41"/>
  <c r="Y65" i="41"/>
  <c r="X65" i="41"/>
  <c r="W65" i="41"/>
  <c r="V65" i="41"/>
  <c r="U65" i="41"/>
  <c r="T65" i="41"/>
  <c r="S65" i="41"/>
  <c r="R65" i="41"/>
  <c r="Q65" i="41"/>
  <c r="P65" i="41"/>
  <c r="O65" i="41"/>
  <c r="N65" i="41"/>
  <c r="M65" i="41"/>
  <c r="L65" i="41"/>
  <c r="K65" i="41"/>
  <c r="J65" i="41"/>
  <c r="I65" i="41"/>
  <c r="H65" i="41"/>
  <c r="G65" i="41"/>
  <c r="F65" i="41"/>
  <c r="E65" i="41"/>
  <c r="AG64" i="41"/>
  <c r="AF64" i="41"/>
  <c r="AE64" i="41"/>
  <c r="AD64" i="41"/>
  <c r="AC64" i="41"/>
  <c r="AB64" i="41"/>
  <c r="AA64" i="41"/>
  <c r="Z64" i="41"/>
  <c r="Y64" i="41"/>
  <c r="X64" i="41"/>
  <c r="W64" i="41"/>
  <c r="V64" i="41"/>
  <c r="U64" i="41"/>
  <c r="T64" i="41"/>
  <c r="S64" i="41"/>
  <c r="R64" i="41"/>
  <c r="Q64" i="41"/>
  <c r="P64" i="41"/>
  <c r="O64" i="41"/>
  <c r="N64" i="41"/>
  <c r="M64" i="41"/>
  <c r="L64" i="41"/>
  <c r="K64" i="41"/>
  <c r="J64" i="41"/>
  <c r="I64" i="41"/>
  <c r="H64" i="41"/>
  <c r="G64" i="41"/>
  <c r="F64" i="41"/>
  <c r="E64" i="41"/>
  <c r="AG63" i="41"/>
  <c r="AF63" i="41"/>
  <c r="AE63" i="41"/>
  <c r="AD63" i="41"/>
  <c r="AC63" i="41"/>
  <c r="AB63" i="41"/>
  <c r="AA63" i="41"/>
  <c r="Z63" i="41"/>
  <c r="Y63" i="41"/>
  <c r="X63" i="41"/>
  <c r="W63" i="41"/>
  <c r="V63" i="41"/>
  <c r="U63" i="41"/>
  <c r="T63" i="41"/>
  <c r="S63" i="41"/>
  <c r="R63" i="41"/>
  <c r="Q63" i="41"/>
  <c r="P63" i="41"/>
  <c r="O63" i="41"/>
  <c r="N63" i="41"/>
  <c r="M63" i="41"/>
  <c r="L63" i="41"/>
  <c r="K63" i="41"/>
  <c r="J63" i="41"/>
  <c r="I63" i="41"/>
  <c r="H63" i="41"/>
  <c r="G63" i="41"/>
  <c r="F63" i="41"/>
  <c r="E63" i="41"/>
  <c r="AG62" i="41"/>
  <c r="AF62" i="41"/>
  <c r="AE62" i="41"/>
  <c r="AD62" i="41"/>
  <c r="AC62" i="41"/>
  <c r="AB62" i="41"/>
  <c r="AA62" i="41"/>
  <c r="Z62" i="41"/>
  <c r="Y62" i="41"/>
  <c r="X62" i="41"/>
  <c r="W62" i="41"/>
  <c r="V62" i="41"/>
  <c r="U62" i="41"/>
  <c r="T62" i="41"/>
  <c r="S62" i="41"/>
  <c r="R62" i="41"/>
  <c r="Q62" i="41"/>
  <c r="P62" i="41"/>
  <c r="O62" i="41"/>
  <c r="N62" i="41"/>
  <c r="M62" i="41"/>
  <c r="L62" i="41"/>
  <c r="K62" i="41"/>
  <c r="J62" i="41"/>
  <c r="I62" i="41"/>
  <c r="H62" i="41"/>
  <c r="G62" i="41"/>
  <c r="F62" i="41"/>
  <c r="E62" i="41"/>
  <c r="AG61" i="41"/>
  <c r="AF61" i="41"/>
  <c r="AE61" i="41"/>
  <c r="AD61" i="41"/>
  <c r="AC61" i="41"/>
  <c r="AB61" i="41"/>
  <c r="AA61" i="41"/>
  <c r="Z61" i="41"/>
  <c r="Y61" i="41"/>
  <c r="X61" i="41"/>
  <c r="W61" i="41"/>
  <c r="V61" i="41"/>
  <c r="U61" i="41"/>
  <c r="T61" i="41"/>
  <c r="S61" i="41"/>
  <c r="R61" i="41"/>
  <c r="Q61" i="41"/>
  <c r="P61" i="41"/>
  <c r="O61" i="41"/>
  <c r="N61" i="41"/>
  <c r="M61" i="41"/>
  <c r="L61" i="41"/>
  <c r="K61" i="41"/>
  <c r="J61" i="41"/>
  <c r="I61" i="41"/>
  <c r="H61" i="41"/>
  <c r="G61" i="41"/>
  <c r="F61" i="41"/>
  <c r="E61" i="41"/>
  <c r="AG60" i="41"/>
  <c r="AF60" i="41"/>
  <c r="AE60" i="41"/>
  <c r="AD60" i="41"/>
  <c r="AC60" i="41"/>
  <c r="AB60" i="41"/>
  <c r="AA60" i="41"/>
  <c r="Z60" i="41"/>
  <c r="Y60" i="41"/>
  <c r="X60" i="41"/>
  <c r="W60" i="41"/>
  <c r="V60" i="41"/>
  <c r="U60" i="41"/>
  <c r="T60" i="41"/>
  <c r="S60" i="41"/>
  <c r="R60" i="41"/>
  <c r="Q60" i="41"/>
  <c r="P60" i="41"/>
  <c r="O60" i="41"/>
  <c r="N60" i="41"/>
  <c r="M60" i="41"/>
  <c r="L60" i="41"/>
  <c r="K60" i="41"/>
  <c r="J60" i="41"/>
  <c r="I60" i="41"/>
  <c r="H60" i="41"/>
  <c r="G60" i="41"/>
  <c r="F60" i="41"/>
  <c r="E60" i="41"/>
  <c r="AG59" i="41"/>
  <c r="AF59" i="41"/>
  <c r="AE59" i="41"/>
  <c r="AD59" i="41"/>
  <c r="AC59" i="41"/>
  <c r="AB59" i="41"/>
  <c r="AA59" i="41"/>
  <c r="Z59" i="41"/>
  <c r="Y59" i="41"/>
  <c r="X59" i="41"/>
  <c r="W59" i="41"/>
  <c r="V59" i="41"/>
  <c r="U59" i="41"/>
  <c r="T59" i="41"/>
  <c r="S59" i="41"/>
  <c r="R59" i="41"/>
  <c r="Q59" i="41"/>
  <c r="P59" i="41"/>
  <c r="O59" i="41"/>
  <c r="N59" i="41"/>
  <c r="M59" i="41"/>
  <c r="L59" i="41"/>
  <c r="K59" i="41"/>
  <c r="J59" i="41"/>
  <c r="I59" i="41"/>
  <c r="H59" i="41"/>
  <c r="G59" i="41"/>
  <c r="F59" i="41"/>
  <c r="E59" i="41"/>
  <c r="AG58" i="41"/>
  <c r="AF58" i="41"/>
  <c r="AE58" i="41"/>
  <c r="AD58" i="41"/>
  <c r="AC58" i="41"/>
  <c r="AB58" i="41"/>
  <c r="AA58" i="41"/>
  <c r="Z58" i="41"/>
  <c r="Y58" i="41"/>
  <c r="X58" i="41"/>
  <c r="W58" i="41"/>
  <c r="V58" i="41"/>
  <c r="U58" i="41"/>
  <c r="T58" i="41"/>
  <c r="S58" i="41"/>
  <c r="R58" i="41"/>
  <c r="Q58" i="41"/>
  <c r="P58" i="41"/>
  <c r="O58" i="41"/>
  <c r="N58" i="41"/>
  <c r="M58" i="41"/>
  <c r="L58" i="41"/>
  <c r="K58" i="41"/>
  <c r="J58" i="41"/>
  <c r="I58" i="41"/>
  <c r="H58" i="41"/>
  <c r="G58" i="41"/>
  <c r="F58" i="41"/>
  <c r="E58" i="41"/>
  <c r="AG57" i="41"/>
  <c r="AF57" i="41"/>
  <c r="AE57" i="41"/>
  <c r="AD57" i="41"/>
  <c r="AC57" i="41"/>
  <c r="AB57" i="41"/>
  <c r="AA57" i="41"/>
  <c r="Z57" i="41"/>
  <c r="Y57" i="41"/>
  <c r="X57" i="41"/>
  <c r="W57" i="41"/>
  <c r="V57" i="41"/>
  <c r="U57" i="41"/>
  <c r="T57" i="41"/>
  <c r="S57" i="41"/>
  <c r="R57" i="41"/>
  <c r="Q57" i="41"/>
  <c r="P57" i="41"/>
  <c r="O57" i="41"/>
  <c r="N57" i="41"/>
  <c r="M57" i="41"/>
  <c r="L57" i="41"/>
  <c r="K57" i="41"/>
  <c r="J57" i="41"/>
  <c r="I57" i="41"/>
  <c r="H57" i="41"/>
  <c r="G57" i="41"/>
  <c r="F57" i="41"/>
  <c r="E57" i="41"/>
  <c r="AG56" i="41"/>
  <c r="AF56" i="41"/>
  <c r="AE56" i="41"/>
  <c r="AD56" i="41"/>
  <c r="AC56" i="41"/>
  <c r="AB56" i="41"/>
  <c r="AA56" i="41"/>
  <c r="Z56" i="41"/>
  <c r="Y56" i="41"/>
  <c r="X56" i="41"/>
  <c r="W56" i="41"/>
  <c r="V56" i="41"/>
  <c r="U56" i="41"/>
  <c r="T56" i="41"/>
  <c r="S56" i="41"/>
  <c r="R56" i="41"/>
  <c r="Q56" i="41"/>
  <c r="P56" i="41"/>
  <c r="O56" i="41"/>
  <c r="N56" i="41"/>
  <c r="M56" i="41"/>
  <c r="L56" i="41"/>
  <c r="K56" i="41"/>
  <c r="J56" i="41"/>
  <c r="I56" i="41"/>
  <c r="H56" i="41"/>
  <c r="G56" i="41"/>
  <c r="F56" i="41"/>
  <c r="E56" i="41"/>
  <c r="AG55" i="41"/>
  <c r="AF55" i="41"/>
  <c r="AE55" i="41"/>
  <c r="AD55" i="41"/>
  <c r="AC55" i="41"/>
  <c r="AB55" i="41"/>
  <c r="AA55" i="41"/>
  <c r="Z55" i="41"/>
  <c r="Y55" i="41"/>
  <c r="X55" i="41"/>
  <c r="W55" i="41"/>
  <c r="V55" i="41"/>
  <c r="U55" i="41"/>
  <c r="T55" i="41"/>
  <c r="S55" i="41"/>
  <c r="R55" i="41"/>
  <c r="Q55" i="41"/>
  <c r="P55" i="41"/>
  <c r="O55" i="41"/>
  <c r="N55" i="41"/>
  <c r="M55" i="41"/>
  <c r="L55" i="41"/>
  <c r="K55" i="41"/>
  <c r="J55" i="41"/>
  <c r="I55" i="41"/>
  <c r="H55" i="41"/>
  <c r="G55" i="41"/>
  <c r="F55" i="41"/>
  <c r="E55" i="41"/>
  <c r="AG54" i="41"/>
  <c r="AF54" i="41"/>
  <c r="AE54" i="41"/>
  <c r="AD54" i="41"/>
  <c r="AC54" i="41"/>
  <c r="AB54" i="41"/>
  <c r="AA54" i="41"/>
  <c r="Z54" i="41"/>
  <c r="Y54" i="41"/>
  <c r="X54" i="41"/>
  <c r="W54" i="41"/>
  <c r="V54" i="41"/>
  <c r="U54" i="41"/>
  <c r="T54" i="41"/>
  <c r="S54" i="41"/>
  <c r="R54" i="41"/>
  <c r="Q54" i="41"/>
  <c r="P54" i="41"/>
  <c r="O54" i="41"/>
  <c r="N54" i="41"/>
  <c r="M54" i="41"/>
  <c r="L54" i="41"/>
  <c r="K54" i="41"/>
  <c r="J54" i="41"/>
  <c r="I54" i="41"/>
  <c r="H54" i="41"/>
  <c r="G54" i="41"/>
  <c r="F54" i="41"/>
  <c r="E54" i="41"/>
  <c r="AG53" i="41"/>
  <c r="AF53" i="41"/>
  <c r="AE53" i="41"/>
  <c r="AD53" i="41"/>
  <c r="AC53" i="41"/>
  <c r="AB53" i="41"/>
  <c r="AA53" i="41"/>
  <c r="Z53" i="41"/>
  <c r="Y53" i="41"/>
  <c r="X53" i="41"/>
  <c r="W53" i="41"/>
  <c r="V53" i="41"/>
  <c r="U53" i="41"/>
  <c r="T53" i="41"/>
  <c r="S53" i="41"/>
  <c r="R53" i="41"/>
  <c r="Q53" i="41"/>
  <c r="P53" i="41"/>
  <c r="O53" i="41"/>
  <c r="N53" i="41"/>
  <c r="M53" i="41"/>
  <c r="L53" i="41"/>
  <c r="K53" i="41"/>
  <c r="J53" i="41"/>
  <c r="I53" i="41"/>
  <c r="H53" i="41"/>
  <c r="G53" i="41"/>
  <c r="F53" i="41"/>
  <c r="E53" i="41"/>
  <c r="AG52" i="41"/>
  <c r="AF52" i="41"/>
  <c r="AE52" i="41"/>
  <c r="AD52" i="41"/>
  <c r="AC52" i="41"/>
  <c r="AB52" i="41"/>
  <c r="AA52" i="41"/>
  <c r="Z52" i="41"/>
  <c r="Y52" i="41"/>
  <c r="X52" i="41"/>
  <c r="W52" i="41"/>
  <c r="V52" i="41"/>
  <c r="U52" i="41"/>
  <c r="T52" i="41"/>
  <c r="S52" i="41"/>
  <c r="R52" i="41"/>
  <c r="Q52" i="41"/>
  <c r="P52" i="41"/>
  <c r="O52" i="41"/>
  <c r="N52" i="41"/>
  <c r="M52" i="41"/>
  <c r="L52" i="41"/>
  <c r="K52" i="41"/>
  <c r="J52" i="41"/>
  <c r="I52" i="41"/>
  <c r="H52" i="41"/>
  <c r="G52" i="41"/>
  <c r="F52" i="41"/>
  <c r="E52" i="41"/>
  <c r="AG51" i="41"/>
  <c r="AF51" i="41"/>
  <c r="AE51" i="41"/>
  <c r="AD51" i="41"/>
  <c r="AC51" i="41"/>
  <c r="AB51" i="41"/>
  <c r="AA51" i="41"/>
  <c r="Z51" i="41"/>
  <c r="Y51" i="41"/>
  <c r="X51" i="41"/>
  <c r="W51" i="41"/>
  <c r="V51" i="41"/>
  <c r="U51" i="41"/>
  <c r="T51" i="41"/>
  <c r="S51" i="41"/>
  <c r="R51" i="41"/>
  <c r="Q51" i="41"/>
  <c r="P51" i="41"/>
  <c r="O51" i="41"/>
  <c r="N51" i="41"/>
  <c r="M51" i="41"/>
  <c r="L51" i="41"/>
  <c r="K51" i="41"/>
  <c r="J51" i="41"/>
  <c r="I51" i="41"/>
  <c r="H51" i="41"/>
  <c r="G51" i="41"/>
  <c r="F51" i="41"/>
  <c r="E51" i="41"/>
  <c r="AG50" i="41"/>
  <c r="AF50" i="41"/>
  <c r="AE50" i="41"/>
  <c r="AD50" i="41"/>
  <c r="AC50" i="41"/>
  <c r="AB50" i="41"/>
  <c r="AA50" i="41"/>
  <c r="Z50" i="41"/>
  <c r="Y50" i="41"/>
  <c r="X50" i="41"/>
  <c r="W50" i="41"/>
  <c r="V50" i="41"/>
  <c r="U50" i="41"/>
  <c r="T50" i="41"/>
  <c r="S50" i="41"/>
  <c r="R50" i="41"/>
  <c r="Q50" i="41"/>
  <c r="P50" i="41"/>
  <c r="O50" i="41"/>
  <c r="N50" i="41"/>
  <c r="M50" i="41"/>
  <c r="L50" i="41"/>
  <c r="K50" i="41"/>
  <c r="J50" i="41"/>
  <c r="I50" i="41"/>
  <c r="H50" i="41"/>
  <c r="G50" i="41"/>
  <c r="F50" i="41"/>
  <c r="E50" i="41"/>
  <c r="AG49" i="41"/>
  <c r="AF49" i="41"/>
  <c r="AE49" i="41"/>
  <c r="AD49" i="41"/>
  <c r="AC49" i="41"/>
  <c r="AB49" i="41"/>
  <c r="AA49" i="41"/>
  <c r="Z49" i="41"/>
  <c r="Y49" i="41"/>
  <c r="X49" i="41"/>
  <c r="W49" i="41"/>
  <c r="V49" i="41"/>
  <c r="U49" i="41"/>
  <c r="T49" i="41"/>
  <c r="S49" i="41"/>
  <c r="R49" i="41"/>
  <c r="Q49" i="41"/>
  <c r="P49" i="41"/>
  <c r="O49" i="41"/>
  <c r="N49" i="41"/>
  <c r="M49" i="41"/>
  <c r="L49" i="41"/>
  <c r="K49" i="41"/>
  <c r="J49" i="41"/>
  <c r="I49" i="41"/>
  <c r="H49" i="41"/>
  <c r="G49" i="41"/>
  <c r="F49" i="41"/>
  <c r="E49" i="41"/>
  <c r="AG48" i="41"/>
  <c r="AF48" i="41"/>
  <c r="AE48" i="41"/>
  <c r="AD48" i="41"/>
  <c r="AC48" i="41"/>
  <c r="AB48" i="41"/>
  <c r="AA48" i="41"/>
  <c r="Z48" i="41"/>
  <c r="Y48" i="41"/>
  <c r="X48" i="41"/>
  <c r="W48" i="41"/>
  <c r="V48" i="41"/>
  <c r="U48" i="41"/>
  <c r="T48" i="41"/>
  <c r="S48" i="41"/>
  <c r="R48" i="41"/>
  <c r="Q48" i="41"/>
  <c r="P48" i="41"/>
  <c r="O48" i="41"/>
  <c r="N48" i="41"/>
  <c r="M48" i="41"/>
  <c r="L48" i="41"/>
  <c r="K48" i="41"/>
  <c r="J48" i="41"/>
  <c r="I48" i="41"/>
  <c r="H48" i="41"/>
  <c r="G48" i="41"/>
  <c r="F48" i="41"/>
  <c r="E48" i="41"/>
  <c r="AG47" i="41"/>
  <c r="AF47" i="41"/>
  <c r="AE47" i="41"/>
  <c r="AD47" i="41"/>
  <c r="AC47" i="41"/>
  <c r="AB47" i="41"/>
  <c r="AA47" i="41"/>
  <c r="Z47" i="41"/>
  <c r="Y47" i="41"/>
  <c r="X47" i="41"/>
  <c r="W47" i="41"/>
  <c r="V47" i="41"/>
  <c r="U47" i="41"/>
  <c r="T47" i="41"/>
  <c r="S47" i="41"/>
  <c r="R47" i="41"/>
  <c r="Q47" i="41"/>
  <c r="P47" i="41"/>
  <c r="O47" i="41"/>
  <c r="N47" i="41"/>
  <c r="M47" i="41"/>
  <c r="L47" i="41"/>
  <c r="K47" i="41"/>
  <c r="J47" i="41"/>
  <c r="I47" i="41"/>
  <c r="H47" i="41"/>
  <c r="G47" i="41"/>
  <c r="F47" i="41"/>
  <c r="E47" i="41"/>
  <c r="AG46" i="41"/>
  <c r="AF46" i="41"/>
  <c r="AE46" i="41"/>
  <c r="AD46" i="41"/>
  <c r="AC46" i="41"/>
  <c r="AB46" i="41"/>
  <c r="AA46" i="41"/>
  <c r="Z46" i="41"/>
  <c r="Y46" i="41"/>
  <c r="X46" i="41"/>
  <c r="W46" i="41"/>
  <c r="V46" i="41"/>
  <c r="U46" i="41"/>
  <c r="T46" i="41"/>
  <c r="S46" i="41"/>
  <c r="R46" i="41"/>
  <c r="Q46" i="41"/>
  <c r="P46" i="41"/>
  <c r="O46" i="41"/>
  <c r="N46" i="41"/>
  <c r="M46" i="41"/>
  <c r="L46" i="41"/>
  <c r="K46" i="41"/>
  <c r="J46" i="41"/>
  <c r="I46" i="41"/>
  <c r="H46" i="41"/>
  <c r="G46" i="41"/>
  <c r="F46" i="41"/>
  <c r="E46" i="41"/>
  <c r="AG45" i="41"/>
  <c r="AF45" i="41"/>
  <c r="AE45" i="41"/>
  <c r="AD45" i="41"/>
  <c r="AC45" i="41"/>
  <c r="AB45" i="41"/>
  <c r="AA45" i="41"/>
  <c r="Z45" i="41"/>
  <c r="Y45" i="41"/>
  <c r="X45" i="41"/>
  <c r="W45" i="41"/>
  <c r="V45" i="41"/>
  <c r="U45" i="41"/>
  <c r="T45" i="41"/>
  <c r="S45" i="41"/>
  <c r="R45" i="41"/>
  <c r="Q45" i="41"/>
  <c r="P45" i="41"/>
  <c r="O45" i="41"/>
  <c r="N45" i="41"/>
  <c r="M45" i="41"/>
  <c r="L45" i="41"/>
  <c r="K45" i="41"/>
  <c r="J45" i="41"/>
  <c r="I45" i="41"/>
  <c r="H45" i="41"/>
  <c r="G45" i="41"/>
  <c r="F45" i="41"/>
  <c r="E45" i="41"/>
  <c r="AG44" i="41"/>
  <c r="AF44" i="41"/>
  <c r="AE44" i="41"/>
  <c r="AD44" i="41"/>
  <c r="AC44" i="41"/>
  <c r="AB44" i="41"/>
  <c r="AA44" i="41"/>
  <c r="Z44" i="41"/>
  <c r="Y44" i="41"/>
  <c r="X44" i="41"/>
  <c r="W44" i="41"/>
  <c r="V44" i="41"/>
  <c r="U44" i="41"/>
  <c r="T44" i="41"/>
  <c r="S44" i="41"/>
  <c r="R44" i="41"/>
  <c r="Q44" i="41"/>
  <c r="P44" i="41"/>
  <c r="O44" i="41"/>
  <c r="N44" i="41"/>
  <c r="M44" i="41"/>
  <c r="L44" i="41"/>
  <c r="K44" i="41"/>
  <c r="J44" i="41"/>
  <c r="I44" i="41"/>
  <c r="H44" i="41"/>
  <c r="G44" i="41"/>
  <c r="F44" i="41"/>
  <c r="E44" i="41"/>
  <c r="AG43" i="41"/>
  <c r="AF43" i="41"/>
  <c r="AE43" i="41"/>
  <c r="AD43" i="41"/>
  <c r="AC43" i="41"/>
  <c r="AB43" i="41"/>
  <c r="AA43" i="41"/>
  <c r="Z43" i="41"/>
  <c r="Y43" i="41"/>
  <c r="X43" i="41"/>
  <c r="W43" i="41"/>
  <c r="V43" i="41"/>
  <c r="U43" i="41"/>
  <c r="T43" i="41"/>
  <c r="S43" i="41"/>
  <c r="R43" i="41"/>
  <c r="Q43" i="41"/>
  <c r="P43" i="41"/>
  <c r="O43" i="41"/>
  <c r="N43" i="41"/>
  <c r="M43" i="41"/>
  <c r="L43" i="41"/>
  <c r="K43" i="41"/>
  <c r="J43" i="41"/>
  <c r="I43" i="41"/>
  <c r="H43" i="41"/>
  <c r="G43" i="41"/>
  <c r="F43" i="41"/>
  <c r="E43" i="41"/>
  <c r="AG42" i="41"/>
  <c r="AF42" i="41"/>
  <c r="AE42" i="41"/>
  <c r="AD42" i="41"/>
  <c r="AC42" i="41"/>
  <c r="AB42" i="41"/>
  <c r="AA42" i="41"/>
  <c r="Z42" i="41"/>
  <c r="Y42" i="41"/>
  <c r="X42" i="41"/>
  <c r="W42" i="41"/>
  <c r="V42" i="41"/>
  <c r="U42" i="41"/>
  <c r="T42" i="41"/>
  <c r="S42" i="41"/>
  <c r="R42" i="41"/>
  <c r="Q42" i="41"/>
  <c r="P42" i="41"/>
  <c r="O42" i="41"/>
  <c r="N42" i="41"/>
  <c r="M42" i="41"/>
  <c r="L42" i="41"/>
  <c r="K42" i="41"/>
  <c r="J42" i="41"/>
  <c r="I42" i="41"/>
  <c r="H42" i="41"/>
  <c r="G42" i="41"/>
  <c r="F42" i="41"/>
  <c r="E42" i="41"/>
  <c r="AG41" i="41"/>
  <c r="AF41" i="41"/>
  <c r="AE41" i="41"/>
  <c r="AD41" i="41"/>
  <c r="AC41" i="41"/>
  <c r="AB41" i="41"/>
  <c r="AA41" i="41"/>
  <c r="Z41" i="41"/>
  <c r="Y41" i="41"/>
  <c r="X41" i="41"/>
  <c r="W41" i="41"/>
  <c r="V41" i="41"/>
  <c r="U41" i="41"/>
  <c r="T41" i="41"/>
  <c r="S41" i="41"/>
  <c r="R41" i="41"/>
  <c r="Q41" i="41"/>
  <c r="P41" i="41"/>
  <c r="O41" i="41"/>
  <c r="N41" i="41"/>
  <c r="M41" i="41"/>
  <c r="L41" i="41"/>
  <c r="K41" i="41"/>
  <c r="J41" i="41"/>
  <c r="I41" i="41"/>
  <c r="H41" i="41"/>
  <c r="G41" i="41"/>
  <c r="F41" i="41"/>
  <c r="E41" i="41"/>
  <c r="AG40" i="41"/>
  <c r="AF40" i="41"/>
  <c r="AE40" i="41"/>
  <c r="AD40" i="41"/>
  <c r="AC40" i="41"/>
  <c r="AB40" i="41"/>
  <c r="AA40" i="41"/>
  <c r="Z40" i="41"/>
  <c r="Y40" i="41"/>
  <c r="X40" i="41"/>
  <c r="W40" i="41"/>
  <c r="V40" i="41"/>
  <c r="U40" i="41"/>
  <c r="T40" i="41"/>
  <c r="S40" i="41"/>
  <c r="R40" i="41"/>
  <c r="Q40" i="41"/>
  <c r="P40" i="41"/>
  <c r="O40" i="41"/>
  <c r="N40" i="41"/>
  <c r="M40" i="41"/>
  <c r="L40" i="41"/>
  <c r="K40" i="41"/>
  <c r="J40" i="41"/>
  <c r="I40" i="41"/>
  <c r="H40" i="41"/>
  <c r="G40" i="41"/>
  <c r="F40" i="41"/>
  <c r="E40" i="41"/>
  <c r="AG39" i="41"/>
  <c r="AF39" i="41"/>
  <c r="AE39" i="41"/>
  <c r="AD39" i="41"/>
  <c r="AC39" i="41"/>
  <c r="AB39" i="41"/>
  <c r="AA39" i="41"/>
  <c r="Z39" i="41"/>
  <c r="Y39" i="41"/>
  <c r="X39" i="41"/>
  <c r="W39" i="41"/>
  <c r="V39" i="41"/>
  <c r="U39" i="41"/>
  <c r="T39" i="41"/>
  <c r="S39" i="41"/>
  <c r="R39" i="41"/>
  <c r="Q39" i="41"/>
  <c r="P39" i="41"/>
  <c r="O39" i="41"/>
  <c r="N39" i="41"/>
  <c r="M39" i="41"/>
  <c r="L39" i="41"/>
  <c r="K39" i="41"/>
  <c r="J39" i="41"/>
  <c r="I39" i="41"/>
  <c r="H39" i="41"/>
  <c r="G39" i="41"/>
  <c r="F39" i="41"/>
  <c r="E39" i="41"/>
  <c r="AG38" i="41"/>
  <c r="AF38" i="41"/>
  <c r="AE38" i="41"/>
  <c r="AD38" i="41"/>
  <c r="AC38" i="41"/>
  <c r="AB38" i="41"/>
  <c r="AA38" i="41"/>
  <c r="Z38" i="41"/>
  <c r="Y38" i="41"/>
  <c r="X38" i="41"/>
  <c r="W38" i="41"/>
  <c r="V38" i="41"/>
  <c r="U38" i="41"/>
  <c r="T38" i="41"/>
  <c r="S38" i="41"/>
  <c r="R38" i="41"/>
  <c r="Q38" i="41"/>
  <c r="P38" i="41"/>
  <c r="O38" i="41"/>
  <c r="N38" i="41"/>
  <c r="M38" i="41"/>
  <c r="L38" i="41"/>
  <c r="K38" i="41"/>
  <c r="J38" i="41"/>
  <c r="I38" i="41"/>
  <c r="H38" i="41"/>
  <c r="G38" i="41"/>
  <c r="F38" i="41"/>
  <c r="E38" i="41"/>
  <c r="AG37" i="41"/>
  <c r="AF37" i="41"/>
  <c r="AE37" i="41"/>
  <c r="AD37" i="41"/>
  <c r="AC37" i="41"/>
  <c r="AB37" i="41"/>
  <c r="AA37" i="41"/>
  <c r="Z37" i="41"/>
  <c r="Y37" i="41"/>
  <c r="X37" i="41"/>
  <c r="W37" i="41"/>
  <c r="V37" i="41"/>
  <c r="U37" i="41"/>
  <c r="T37" i="41"/>
  <c r="S37" i="41"/>
  <c r="R37" i="41"/>
  <c r="Q37" i="41"/>
  <c r="P37" i="41"/>
  <c r="O37" i="41"/>
  <c r="N37" i="41"/>
  <c r="M37" i="41"/>
  <c r="L37" i="41"/>
  <c r="K37" i="41"/>
  <c r="J37" i="41"/>
  <c r="I37" i="41"/>
  <c r="H37" i="41"/>
  <c r="G37" i="41"/>
  <c r="F37" i="41"/>
  <c r="E37" i="41"/>
  <c r="AG36" i="41"/>
  <c r="AF36" i="41"/>
  <c r="AE36" i="41"/>
  <c r="AD36" i="41"/>
  <c r="AC36" i="41"/>
  <c r="AB36" i="41"/>
  <c r="AA36" i="41"/>
  <c r="Z36" i="41"/>
  <c r="Y36" i="41"/>
  <c r="X36" i="41"/>
  <c r="W36" i="41"/>
  <c r="V36" i="41"/>
  <c r="U36" i="41"/>
  <c r="T36" i="41"/>
  <c r="S36" i="41"/>
  <c r="R36" i="41"/>
  <c r="Q36" i="41"/>
  <c r="P36" i="41"/>
  <c r="O36" i="41"/>
  <c r="N36" i="41"/>
  <c r="M36" i="41"/>
  <c r="L36" i="41"/>
  <c r="K36" i="41"/>
  <c r="J36" i="41"/>
  <c r="I36" i="41"/>
  <c r="H36" i="41"/>
  <c r="G36" i="41"/>
  <c r="F36" i="41"/>
  <c r="E36" i="41"/>
  <c r="AG35" i="41"/>
  <c r="AF35" i="41"/>
  <c r="AE35" i="41"/>
  <c r="AD35" i="41"/>
  <c r="AC35" i="41"/>
  <c r="AB35" i="41"/>
  <c r="AA35" i="41"/>
  <c r="Z35" i="41"/>
  <c r="Y35" i="41"/>
  <c r="X35" i="41"/>
  <c r="W35" i="41"/>
  <c r="V35" i="41"/>
  <c r="U35" i="41"/>
  <c r="T35" i="41"/>
  <c r="S35" i="41"/>
  <c r="R35" i="41"/>
  <c r="Q35" i="41"/>
  <c r="P35" i="41"/>
  <c r="O35" i="41"/>
  <c r="N35" i="41"/>
  <c r="M35" i="41"/>
  <c r="L35" i="41"/>
  <c r="K35" i="41"/>
  <c r="J35" i="41"/>
  <c r="I35" i="41"/>
  <c r="H35" i="41"/>
  <c r="G35" i="41"/>
  <c r="F35" i="41"/>
  <c r="E35" i="41"/>
  <c r="AG34" i="41"/>
  <c r="AF34" i="41"/>
  <c r="AE34" i="41"/>
  <c r="AD34" i="41"/>
  <c r="AC34" i="41"/>
  <c r="AB34" i="41"/>
  <c r="AA34" i="41"/>
  <c r="Z34" i="41"/>
  <c r="Y34" i="41"/>
  <c r="X34" i="41"/>
  <c r="W34" i="41"/>
  <c r="V34" i="41"/>
  <c r="U34" i="41"/>
  <c r="T34" i="41"/>
  <c r="S34" i="41"/>
  <c r="R34" i="41"/>
  <c r="Q34" i="41"/>
  <c r="P34" i="41"/>
  <c r="O34" i="41"/>
  <c r="N34" i="41"/>
  <c r="M34" i="41"/>
  <c r="L34" i="41"/>
  <c r="K34" i="41"/>
  <c r="J34" i="41"/>
  <c r="I34" i="41"/>
  <c r="H34" i="41"/>
  <c r="G34" i="41"/>
  <c r="F34" i="41"/>
  <c r="E34" i="41"/>
  <c r="AG33" i="41"/>
  <c r="AF33" i="41"/>
  <c r="AE33" i="41"/>
  <c r="AD33" i="41"/>
  <c r="AC33" i="41"/>
  <c r="AB33" i="41"/>
  <c r="AA33" i="41"/>
  <c r="Z33" i="41"/>
  <c r="Y33" i="41"/>
  <c r="X33" i="41"/>
  <c r="W33" i="41"/>
  <c r="V33" i="41"/>
  <c r="U33" i="41"/>
  <c r="T33" i="41"/>
  <c r="S33" i="41"/>
  <c r="R33" i="41"/>
  <c r="Q33" i="41"/>
  <c r="P33" i="41"/>
  <c r="O33" i="41"/>
  <c r="N33" i="41"/>
  <c r="M33" i="41"/>
  <c r="L33" i="41"/>
  <c r="K33" i="41"/>
  <c r="J33" i="41"/>
  <c r="I33" i="41"/>
  <c r="H33" i="41"/>
  <c r="G33" i="41"/>
  <c r="F33" i="41"/>
  <c r="E33" i="41"/>
  <c r="AG32" i="41"/>
  <c r="AF32" i="41"/>
  <c r="AE32" i="41"/>
  <c r="AD32" i="41"/>
  <c r="AC32" i="41"/>
  <c r="AB32" i="41"/>
  <c r="AA32" i="41"/>
  <c r="Z32" i="41"/>
  <c r="Y32" i="41"/>
  <c r="X32" i="41"/>
  <c r="W32" i="41"/>
  <c r="V32" i="41"/>
  <c r="U32" i="41"/>
  <c r="T32" i="41"/>
  <c r="S32" i="41"/>
  <c r="R32" i="41"/>
  <c r="Q32" i="41"/>
  <c r="P32" i="41"/>
  <c r="O32" i="41"/>
  <c r="N32" i="41"/>
  <c r="M32" i="41"/>
  <c r="L32" i="41"/>
  <c r="K32" i="41"/>
  <c r="J32" i="41"/>
  <c r="I32" i="41"/>
  <c r="H32" i="41"/>
  <c r="G32" i="41"/>
  <c r="F32" i="41"/>
  <c r="E32" i="41"/>
  <c r="AG31" i="41"/>
  <c r="AF31" i="41"/>
  <c r="AE31" i="41"/>
  <c r="AD31" i="41"/>
  <c r="AC31" i="41"/>
  <c r="AB31" i="41"/>
  <c r="AA31" i="41"/>
  <c r="Z31" i="41"/>
  <c r="Y31" i="41"/>
  <c r="X31" i="41"/>
  <c r="W31" i="41"/>
  <c r="V31" i="41"/>
  <c r="U31" i="41"/>
  <c r="T31" i="41"/>
  <c r="S31" i="41"/>
  <c r="R31" i="41"/>
  <c r="Q31" i="41"/>
  <c r="P31" i="41"/>
  <c r="O31" i="41"/>
  <c r="N31" i="41"/>
  <c r="M31" i="41"/>
  <c r="L31" i="41"/>
  <c r="K31" i="41"/>
  <c r="J31" i="41"/>
  <c r="I31" i="41"/>
  <c r="H31" i="41"/>
  <c r="G31" i="41"/>
  <c r="F31" i="41"/>
  <c r="E31" i="41"/>
  <c r="AG30" i="41"/>
  <c r="AF30" i="41"/>
  <c r="AE30" i="41"/>
  <c r="AD30" i="41"/>
  <c r="AC30" i="41"/>
  <c r="AB30" i="41"/>
  <c r="AA30" i="41"/>
  <c r="Z30" i="41"/>
  <c r="Y30" i="41"/>
  <c r="X30" i="41"/>
  <c r="W30" i="41"/>
  <c r="V30" i="41"/>
  <c r="U30" i="41"/>
  <c r="T30" i="41"/>
  <c r="S30" i="41"/>
  <c r="R30" i="41"/>
  <c r="Q30" i="41"/>
  <c r="P30" i="41"/>
  <c r="O30" i="41"/>
  <c r="N30" i="41"/>
  <c r="M30" i="41"/>
  <c r="L30" i="41"/>
  <c r="K30" i="41"/>
  <c r="J30" i="41"/>
  <c r="I30" i="41"/>
  <c r="H30" i="41"/>
  <c r="G30" i="41"/>
  <c r="F30" i="41"/>
  <c r="E30" i="41"/>
  <c r="AG29" i="41"/>
  <c r="AF29" i="41"/>
  <c r="AE29" i="41"/>
  <c r="AD29" i="41"/>
  <c r="AC29" i="41"/>
  <c r="AB29" i="41"/>
  <c r="AA29" i="41"/>
  <c r="Z29" i="41"/>
  <c r="Y29" i="41"/>
  <c r="X29" i="41"/>
  <c r="W29" i="41"/>
  <c r="V29" i="41"/>
  <c r="U29" i="41"/>
  <c r="T29" i="41"/>
  <c r="S29" i="41"/>
  <c r="R29" i="41"/>
  <c r="Q29" i="41"/>
  <c r="P29" i="41"/>
  <c r="O29" i="41"/>
  <c r="N29" i="41"/>
  <c r="M29" i="41"/>
  <c r="L29" i="41"/>
  <c r="K29" i="41"/>
  <c r="J29" i="41"/>
  <c r="I29" i="41"/>
  <c r="H29" i="41"/>
  <c r="G29" i="41"/>
  <c r="F29" i="41"/>
  <c r="E29" i="41"/>
  <c r="AG28" i="41"/>
  <c r="AF28" i="41"/>
  <c r="AE28" i="41"/>
  <c r="AD28" i="41"/>
  <c r="AC28" i="41"/>
  <c r="AB28" i="41"/>
  <c r="AA28" i="41"/>
  <c r="Z28" i="41"/>
  <c r="Y28" i="41"/>
  <c r="X28" i="41"/>
  <c r="W28" i="41"/>
  <c r="V28" i="41"/>
  <c r="U28" i="41"/>
  <c r="T28" i="41"/>
  <c r="S28" i="41"/>
  <c r="R28" i="41"/>
  <c r="Q28" i="41"/>
  <c r="P28" i="41"/>
  <c r="O28" i="41"/>
  <c r="N28" i="41"/>
  <c r="M28" i="41"/>
  <c r="L28" i="41"/>
  <c r="K28" i="41"/>
  <c r="J28" i="41"/>
  <c r="I28" i="41"/>
  <c r="H28" i="41"/>
  <c r="G28" i="41"/>
  <c r="F28" i="41"/>
  <c r="E28" i="41"/>
  <c r="AG27" i="41"/>
  <c r="AF27" i="41"/>
  <c r="AE27" i="41"/>
  <c r="AD27" i="41"/>
  <c r="AC27" i="41"/>
  <c r="AB27" i="41"/>
  <c r="AA27" i="41"/>
  <c r="Z27" i="41"/>
  <c r="Y27" i="41"/>
  <c r="X27" i="41"/>
  <c r="W27" i="41"/>
  <c r="V27" i="41"/>
  <c r="U27" i="41"/>
  <c r="T27" i="41"/>
  <c r="S27" i="41"/>
  <c r="R27" i="41"/>
  <c r="Q27" i="41"/>
  <c r="P27" i="41"/>
  <c r="O27" i="41"/>
  <c r="N27" i="41"/>
  <c r="M27" i="41"/>
  <c r="L27" i="41"/>
  <c r="K27" i="41"/>
  <c r="J27" i="41"/>
  <c r="I27" i="41"/>
  <c r="H27" i="41"/>
  <c r="G27" i="41"/>
  <c r="F27" i="41"/>
  <c r="E27" i="41"/>
  <c r="AG26" i="41"/>
  <c r="AF26" i="41"/>
  <c r="AE26" i="41"/>
  <c r="AD26" i="41"/>
  <c r="AC26" i="41"/>
  <c r="AB26" i="41"/>
  <c r="AA26" i="41"/>
  <c r="Z26" i="41"/>
  <c r="Y26" i="41"/>
  <c r="X26" i="41"/>
  <c r="W26" i="41"/>
  <c r="V26" i="41"/>
  <c r="U26" i="41"/>
  <c r="T26" i="41"/>
  <c r="S26" i="41"/>
  <c r="R26" i="41"/>
  <c r="Q26" i="41"/>
  <c r="P26" i="41"/>
  <c r="O26" i="41"/>
  <c r="N26" i="41"/>
  <c r="M26" i="41"/>
  <c r="L26" i="41"/>
  <c r="K26" i="41"/>
  <c r="J26" i="41"/>
  <c r="I26" i="41"/>
  <c r="H26" i="41"/>
  <c r="G26" i="41"/>
  <c r="F26" i="41"/>
  <c r="E26" i="41"/>
  <c r="AG25" i="41"/>
  <c r="AF25" i="41"/>
  <c r="AE25" i="41"/>
  <c r="AD25" i="41"/>
  <c r="AC25" i="41"/>
  <c r="AB25" i="41"/>
  <c r="AA25" i="41"/>
  <c r="Z25" i="41"/>
  <c r="Y25" i="41"/>
  <c r="X25" i="41"/>
  <c r="W25" i="41"/>
  <c r="V25" i="41"/>
  <c r="U25" i="41"/>
  <c r="T25" i="41"/>
  <c r="S25" i="41"/>
  <c r="R25" i="41"/>
  <c r="Q25" i="41"/>
  <c r="P25" i="41"/>
  <c r="O25" i="41"/>
  <c r="N25" i="41"/>
  <c r="M25" i="41"/>
  <c r="L25" i="41"/>
  <c r="K25" i="41"/>
  <c r="J25" i="41"/>
  <c r="I25" i="41"/>
  <c r="H25" i="41"/>
  <c r="G25" i="41"/>
  <c r="F25" i="41"/>
  <c r="E25" i="41"/>
  <c r="AG24" i="41"/>
  <c r="AF24" i="41"/>
  <c r="AE24" i="41"/>
  <c r="AD24" i="41"/>
  <c r="AC24" i="41"/>
  <c r="AB24" i="41"/>
  <c r="AA24" i="41"/>
  <c r="Z24" i="41"/>
  <c r="Y24" i="41"/>
  <c r="X24" i="41"/>
  <c r="W24" i="41"/>
  <c r="V24" i="41"/>
  <c r="U24" i="41"/>
  <c r="T24" i="41"/>
  <c r="S24" i="41"/>
  <c r="R24" i="41"/>
  <c r="Q24" i="41"/>
  <c r="P24" i="41"/>
  <c r="O24" i="41"/>
  <c r="N24" i="41"/>
  <c r="M24" i="41"/>
  <c r="L24" i="41"/>
  <c r="K24" i="41"/>
  <c r="J24" i="41"/>
  <c r="I24" i="41"/>
  <c r="H24" i="41"/>
  <c r="G24" i="41"/>
  <c r="F24" i="41"/>
  <c r="E24" i="41"/>
  <c r="AG23" i="41"/>
  <c r="AF23" i="41"/>
  <c r="AE23" i="41"/>
  <c r="AD23" i="41"/>
  <c r="AC23" i="41"/>
  <c r="AB23" i="41"/>
  <c r="AA23" i="41"/>
  <c r="Z23" i="41"/>
  <c r="Y23" i="41"/>
  <c r="X23" i="41"/>
  <c r="W23" i="41"/>
  <c r="V23" i="41"/>
  <c r="U23" i="41"/>
  <c r="T23" i="41"/>
  <c r="S23" i="41"/>
  <c r="R23" i="41"/>
  <c r="Q23" i="41"/>
  <c r="P23" i="41"/>
  <c r="O23" i="41"/>
  <c r="N23" i="41"/>
  <c r="M23" i="41"/>
  <c r="L23" i="41"/>
  <c r="K23" i="41"/>
  <c r="J23" i="41"/>
  <c r="I23" i="41"/>
  <c r="H23" i="41"/>
  <c r="G23" i="41"/>
  <c r="F23" i="41"/>
  <c r="E23" i="41"/>
  <c r="AG22" i="41"/>
  <c r="AF22" i="41"/>
  <c r="AE22" i="41"/>
  <c r="AD22" i="41"/>
  <c r="AC22" i="41"/>
  <c r="AB22" i="41"/>
  <c r="AA22" i="41"/>
  <c r="Z22" i="41"/>
  <c r="Y22" i="41"/>
  <c r="X22" i="41"/>
  <c r="W22" i="41"/>
  <c r="V22" i="41"/>
  <c r="U22" i="41"/>
  <c r="T22" i="41"/>
  <c r="S22" i="41"/>
  <c r="R22" i="41"/>
  <c r="Q22" i="41"/>
  <c r="P22" i="41"/>
  <c r="O22" i="41"/>
  <c r="N22" i="41"/>
  <c r="M22" i="41"/>
  <c r="L22" i="41"/>
  <c r="K22" i="41"/>
  <c r="J22" i="41"/>
  <c r="I22" i="41"/>
  <c r="H22" i="41"/>
  <c r="G22" i="41"/>
  <c r="F22" i="41"/>
  <c r="E22" i="41"/>
  <c r="AG21" i="41"/>
  <c r="AF21" i="41"/>
  <c r="AE21" i="41"/>
  <c r="AD21" i="41"/>
  <c r="AC21" i="41"/>
  <c r="AB21" i="41"/>
  <c r="AA21" i="41"/>
  <c r="Z21" i="41"/>
  <c r="Y21" i="41"/>
  <c r="X21" i="41"/>
  <c r="W21" i="41"/>
  <c r="V21" i="41"/>
  <c r="U21" i="41"/>
  <c r="T21" i="41"/>
  <c r="S21" i="41"/>
  <c r="R21" i="41"/>
  <c r="Q21" i="41"/>
  <c r="P21" i="41"/>
  <c r="O21" i="41"/>
  <c r="N21" i="41"/>
  <c r="M21" i="41"/>
  <c r="L21" i="41"/>
  <c r="K21" i="41"/>
  <c r="J21" i="41"/>
  <c r="I21" i="41"/>
  <c r="H21" i="41"/>
  <c r="G21" i="41"/>
  <c r="F21" i="41"/>
  <c r="E21" i="41"/>
  <c r="AG20" i="41"/>
  <c r="AF20" i="41"/>
  <c r="AE20" i="41"/>
  <c r="AD20" i="41"/>
  <c r="AC20" i="41"/>
  <c r="AB20" i="41"/>
  <c r="AA20" i="41"/>
  <c r="Z20" i="41"/>
  <c r="Y20" i="41"/>
  <c r="X20" i="41"/>
  <c r="W20" i="41"/>
  <c r="V20" i="41"/>
  <c r="U20" i="41"/>
  <c r="T20" i="41"/>
  <c r="S20" i="41"/>
  <c r="R20" i="41"/>
  <c r="Q20" i="41"/>
  <c r="P20" i="41"/>
  <c r="O20" i="41"/>
  <c r="N20" i="41"/>
  <c r="M20" i="41"/>
  <c r="L20" i="41"/>
  <c r="K20" i="41"/>
  <c r="J20" i="41"/>
  <c r="I20" i="41"/>
  <c r="H20" i="41"/>
  <c r="G20" i="41"/>
  <c r="F20" i="41"/>
  <c r="E20" i="41"/>
  <c r="AG19" i="41"/>
  <c r="AF19" i="41"/>
  <c r="AE19" i="41"/>
  <c r="AD19" i="41"/>
  <c r="AC19" i="41"/>
  <c r="AB19" i="41"/>
  <c r="AA19" i="41"/>
  <c r="Z19" i="41"/>
  <c r="Y19" i="41"/>
  <c r="X19" i="41"/>
  <c r="W19" i="41"/>
  <c r="V19" i="41"/>
  <c r="U19" i="41"/>
  <c r="T19" i="41"/>
  <c r="S19" i="41"/>
  <c r="R19" i="41"/>
  <c r="Q19" i="41"/>
  <c r="P19" i="41"/>
  <c r="O19" i="41"/>
  <c r="N19" i="41"/>
  <c r="M19" i="41"/>
  <c r="L19" i="41"/>
  <c r="K19" i="41"/>
  <c r="J19" i="41"/>
  <c r="I19" i="41"/>
  <c r="H19" i="41"/>
  <c r="G19" i="41"/>
  <c r="F19" i="41"/>
  <c r="E19" i="41"/>
  <c r="AG18" i="41"/>
  <c r="AF18" i="41"/>
  <c r="AE18" i="41"/>
  <c r="AD18" i="41"/>
  <c r="AC18" i="41"/>
  <c r="AB18" i="41"/>
  <c r="AA18" i="41"/>
  <c r="Z18" i="41"/>
  <c r="Y18" i="41"/>
  <c r="X18" i="41"/>
  <c r="W18" i="41"/>
  <c r="V18" i="41"/>
  <c r="U18" i="41"/>
  <c r="T18" i="41"/>
  <c r="S18" i="41"/>
  <c r="R18" i="41"/>
  <c r="Q18" i="41"/>
  <c r="P18" i="41"/>
  <c r="O18" i="41"/>
  <c r="N18" i="41"/>
  <c r="M18" i="41"/>
  <c r="L18" i="41"/>
  <c r="K18" i="41"/>
  <c r="J18" i="41"/>
  <c r="I18" i="41"/>
  <c r="H18" i="41"/>
  <c r="G18" i="41"/>
  <c r="F18" i="41"/>
  <c r="E18" i="41"/>
  <c r="AG17" i="41"/>
  <c r="AF17" i="41"/>
  <c r="AE17" i="41"/>
  <c r="AD17" i="41"/>
  <c r="AC17" i="41"/>
  <c r="AB17" i="41"/>
  <c r="AA17" i="41"/>
  <c r="Z17" i="41"/>
  <c r="Y17" i="41"/>
  <c r="X17" i="41"/>
  <c r="W17" i="41"/>
  <c r="V17" i="41"/>
  <c r="U17" i="41"/>
  <c r="T17" i="41"/>
  <c r="S17" i="41"/>
  <c r="R17" i="41"/>
  <c r="Q17" i="41"/>
  <c r="P17" i="41"/>
  <c r="O17" i="41"/>
  <c r="N17" i="41"/>
  <c r="M17" i="41"/>
  <c r="L17" i="41"/>
  <c r="K17" i="41"/>
  <c r="J17" i="41"/>
  <c r="I17" i="41"/>
  <c r="H17" i="41"/>
  <c r="G17" i="41"/>
  <c r="F17" i="41"/>
  <c r="E17" i="41"/>
  <c r="AG16" i="41"/>
  <c r="AF16" i="41"/>
  <c r="AE16" i="41"/>
  <c r="AD16" i="41"/>
  <c r="AC16" i="41"/>
  <c r="AB16" i="41"/>
  <c r="AA16" i="41"/>
  <c r="Z16" i="41"/>
  <c r="Y16" i="41"/>
  <c r="X16" i="41"/>
  <c r="W16" i="41"/>
  <c r="V16" i="41"/>
  <c r="U16" i="41"/>
  <c r="T16" i="41"/>
  <c r="S16" i="41"/>
  <c r="R16" i="41"/>
  <c r="Q16" i="41"/>
  <c r="P16" i="41"/>
  <c r="O16" i="41"/>
  <c r="N16" i="41"/>
  <c r="M16" i="41"/>
  <c r="L16" i="41"/>
  <c r="K16" i="41"/>
  <c r="J16" i="41"/>
  <c r="I16" i="41"/>
  <c r="H16" i="41"/>
  <c r="G16" i="41"/>
  <c r="F16" i="41"/>
  <c r="E16" i="41"/>
  <c r="AG15" i="41"/>
  <c r="AF15" i="41"/>
  <c r="AE15" i="41"/>
  <c r="AD15" i="41"/>
  <c r="AC15" i="41"/>
  <c r="AB15" i="41"/>
  <c r="AA15" i="41"/>
  <c r="Z15" i="41"/>
  <c r="Y15" i="41"/>
  <c r="X15" i="41"/>
  <c r="W15" i="41"/>
  <c r="V15" i="41"/>
  <c r="U15" i="41"/>
  <c r="T15" i="41"/>
  <c r="S15" i="41"/>
  <c r="R15" i="41"/>
  <c r="Q15" i="41"/>
  <c r="P15" i="41"/>
  <c r="O15" i="41"/>
  <c r="N15" i="41"/>
  <c r="M15" i="41"/>
  <c r="L15" i="41"/>
  <c r="K15" i="41"/>
  <c r="J15" i="41"/>
  <c r="I15" i="41"/>
  <c r="H15" i="41"/>
  <c r="G15" i="41"/>
  <c r="F15" i="41"/>
  <c r="E15" i="41"/>
  <c r="AG14" i="41"/>
  <c r="AF14" i="41"/>
  <c r="AE14" i="41"/>
  <c r="AD14" i="41"/>
  <c r="AC14" i="41"/>
  <c r="AB14" i="41"/>
  <c r="AA14" i="41"/>
  <c r="Z14" i="41"/>
  <c r="Y14" i="41"/>
  <c r="X14" i="41"/>
  <c r="W14" i="41"/>
  <c r="V14" i="41"/>
  <c r="U14" i="41"/>
  <c r="T14" i="41"/>
  <c r="S14" i="41"/>
  <c r="R14" i="41"/>
  <c r="Q14" i="41"/>
  <c r="P14" i="41"/>
  <c r="O14" i="41"/>
  <c r="N14" i="41"/>
  <c r="M14" i="41"/>
  <c r="L14" i="41"/>
  <c r="K14" i="41"/>
  <c r="J14" i="41"/>
  <c r="I14" i="41"/>
  <c r="H14" i="41"/>
  <c r="G14" i="41"/>
  <c r="F14" i="41"/>
  <c r="E14" i="41"/>
  <c r="AG13" i="41"/>
  <c r="AF13" i="41"/>
  <c r="AE13" i="41"/>
  <c r="AD13" i="41"/>
  <c r="AC13" i="41"/>
  <c r="AB13" i="41"/>
  <c r="AA13" i="41"/>
  <c r="Z13" i="41"/>
  <c r="Y13" i="41"/>
  <c r="X13" i="41"/>
  <c r="W13" i="41"/>
  <c r="V13" i="41"/>
  <c r="U13" i="41"/>
  <c r="T13" i="41"/>
  <c r="S13" i="41"/>
  <c r="R13" i="41"/>
  <c r="Q13" i="41"/>
  <c r="P13" i="41"/>
  <c r="O13" i="41"/>
  <c r="N13" i="41"/>
  <c r="M13" i="41"/>
  <c r="L13" i="41"/>
  <c r="K13" i="41"/>
  <c r="J13" i="41"/>
  <c r="I13" i="41"/>
  <c r="H13" i="41"/>
  <c r="G13" i="41"/>
  <c r="F13" i="41"/>
  <c r="E13" i="41"/>
  <c r="AG12" i="41"/>
  <c r="AF12" i="41"/>
  <c r="AE12" i="41"/>
  <c r="AD12" i="41"/>
  <c r="AC12" i="41"/>
  <c r="AB12" i="41"/>
  <c r="AA12" i="41"/>
  <c r="Z12" i="41"/>
  <c r="Y12" i="41"/>
  <c r="X12" i="41"/>
  <c r="W12" i="41"/>
  <c r="V12" i="41"/>
  <c r="U12" i="41"/>
  <c r="T12" i="41"/>
  <c r="S12" i="41"/>
  <c r="R12" i="41"/>
  <c r="Q12" i="41"/>
  <c r="P12" i="41"/>
  <c r="O12" i="41"/>
  <c r="N12" i="41"/>
  <c r="M12" i="41"/>
  <c r="L12" i="41"/>
  <c r="K12" i="41"/>
  <c r="J12" i="41"/>
  <c r="I12" i="41"/>
  <c r="H12" i="41"/>
  <c r="G12" i="41"/>
  <c r="F12" i="41"/>
  <c r="E12" i="41"/>
  <c r="AG11" i="41"/>
  <c r="AF11" i="41"/>
  <c r="AE11" i="41"/>
  <c r="AD11" i="41"/>
  <c r="AC11" i="41"/>
  <c r="AB11" i="41"/>
  <c r="AA11" i="41"/>
  <c r="Z11" i="41"/>
  <c r="Y11" i="41"/>
  <c r="X11" i="41"/>
  <c r="W11" i="41"/>
  <c r="V11" i="41"/>
  <c r="U11" i="41"/>
  <c r="T11" i="41"/>
  <c r="S11" i="41"/>
  <c r="R11" i="41"/>
  <c r="Q11" i="41"/>
  <c r="P11" i="41"/>
  <c r="O11" i="41"/>
  <c r="N11" i="41"/>
  <c r="M11" i="41"/>
  <c r="L11" i="41"/>
  <c r="K11" i="41"/>
  <c r="J11" i="41"/>
  <c r="I11" i="41"/>
  <c r="H11" i="41"/>
  <c r="G11" i="41"/>
  <c r="F11" i="41"/>
  <c r="E11" i="41"/>
  <c r="AG10" i="41"/>
  <c r="AF10" i="41"/>
  <c r="AE10" i="41"/>
  <c r="AD10" i="41"/>
  <c r="AC10" i="41"/>
  <c r="AB10" i="41"/>
  <c r="AA10" i="41"/>
  <c r="Z10" i="41"/>
  <c r="Y10" i="41"/>
  <c r="X10" i="41"/>
  <c r="W10" i="41"/>
  <c r="V10" i="41"/>
  <c r="U10" i="41"/>
  <c r="T10" i="41"/>
  <c r="S10" i="41"/>
  <c r="R10" i="41"/>
  <c r="Q10" i="41"/>
  <c r="P10" i="41"/>
  <c r="O10" i="41"/>
  <c r="N10" i="41"/>
  <c r="M10" i="41"/>
  <c r="L10" i="41"/>
  <c r="K10" i="41"/>
  <c r="J10" i="41"/>
  <c r="I10" i="41"/>
  <c r="H10" i="41"/>
  <c r="G10" i="41"/>
  <c r="F10" i="41"/>
  <c r="E10" i="41"/>
  <c r="AG9" i="41"/>
  <c r="AF9" i="41"/>
  <c r="AE9" i="41"/>
  <c r="AD9" i="41"/>
  <c r="AC9" i="41"/>
  <c r="AB9" i="41"/>
  <c r="AA9" i="41"/>
  <c r="Z9" i="41"/>
  <c r="Y9" i="41"/>
  <c r="X9" i="41"/>
  <c r="W9" i="41"/>
  <c r="V9" i="41"/>
  <c r="U9" i="41"/>
  <c r="T9" i="41"/>
  <c r="S9" i="41"/>
  <c r="R9" i="41"/>
  <c r="Q9" i="41"/>
  <c r="P9" i="41"/>
  <c r="O9" i="41"/>
  <c r="N9" i="41"/>
  <c r="M9" i="41"/>
  <c r="L9" i="41"/>
  <c r="K9" i="41"/>
  <c r="J9" i="41"/>
  <c r="I9" i="41"/>
  <c r="H9" i="41"/>
  <c r="G9" i="41"/>
  <c r="F9" i="41"/>
  <c r="E9" i="41"/>
  <c r="AG8" i="41"/>
  <c r="AF8" i="41"/>
  <c r="AE8" i="41"/>
  <c r="AD8" i="41"/>
  <c r="AC8" i="41"/>
  <c r="AB8" i="41"/>
  <c r="AA8" i="41"/>
  <c r="Z8" i="41"/>
  <c r="Y8" i="41"/>
  <c r="X8" i="41"/>
  <c r="W8" i="41"/>
  <c r="V8" i="41"/>
  <c r="U8" i="41"/>
  <c r="T8" i="41"/>
  <c r="S8" i="41"/>
  <c r="R8" i="41"/>
  <c r="Q8" i="41"/>
  <c r="P8" i="41"/>
  <c r="O8" i="41"/>
  <c r="N8" i="41"/>
  <c r="M8" i="41"/>
  <c r="L8" i="41"/>
  <c r="K8" i="41"/>
  <c r="J8" i="41"/>
  <c r="I8" i="41"/>
  <c r="H8" i="41"/>
  <c r="G8" i="41"/>
  <c r="F8" i="41"/>
  <c r="E8" i="41"/>
  <c r="AG7" i="41"/>
  <c r="AF7" i="41"/>
  <c r="AE7" i="41"/>
  <c r="AD7" i="41"/>
  <c r="AC7" i="41"/>
  <c r="AB7" i="41"/>
  <c r="AA7" i="41"/>
  <c r="Z7" i="41"/>
  <c r="Y7" i="41"/>
  <c r="X7" i="41"/>
  <c r="W7" i="41"/>
  <c r="V7" i="41"/>
  <c r="U7" i="41"/>
  <c r="T7" i="41"/>
  <c r="S7" i="41"/>
  <c r="R7" i="41"/>
  <c r="Q7" i="41"/>
  <c r="P7" i="41"/>
  <c r="O7" i="41"/>
  <c r="N7" i="41"/>
  <c r="M7" i="41"/>
  <c r="L7" i="41"/>
  <c r="K7" i="41"/>
  <c r="J7" i="41"/>
  <c r="I7" i="41"/>
  <c r="H7" i="41"/>
  <c r="G7" i="41"/>
  <c r="F7" i="41"/>
  <c r="E7" i="41"/>
  <c r="AG6" i="41"/>
  <c r="AF6" i="41"/>
  <c r="AE6" i="41"/>
  <c r="AD6" i="41"/>
  <c r="AC6" i="41"/>
  <c r="AB6" i="41"/>
  <c r="AA6" i="41"/>
  <c r="Z6" i="41"/>
  <c r="Y6" i="41"/>
  <c r="X6" i="41"/>
  <c r="W6" i="41"/>
  <c r="V6" i="41"/>
  <c r="U6" i="41"/>
  <c r="T6" i="41"/>
  <c r="S6" i="41"/>
  <c r="R6" i="41"/>
  <c r="Q6" i="41"/>
  <c r="P6" i="41"/>
  <c r="O6" i="41"/>
  <c r="N6" i="41"/>
  <c r="M6" i="41"/>
  <c r="L6" i="41"/>
  <c r="K6" i="41"/>
  <c r="J6" i="41"/>
  <c r="I6" i="41"/>
  <c r="H6" i="41"/>
  <c r="G6" i="41"/>
  <c r="F6" i="41"/>
  <c r="E6" i="41"/>
  <c r="AG5" i="41"/>
  <c r="AF5" i="41"/>
  <c r="AE5" i="41"/>
  <c r="AD5" i="41"/>
  <c r="AC5" i="41"/>
  <c r="AB5" i="41"/>
  <c r="AA5" i="41"/>
  <c r="Z5" i="41"/>
  <c r="Y5" i="41"/>
  <c r="X5" i="41"/>
  <c r="W5" i="41"/>
  <c r="V5" i="41"/>
  <c r="U5" i="41"/>
  <c r="T5" i="41"/>
  <c r="S5" i="41"/>
  <c r="R5" i="41"/>
  <c r="Q5" i="41"/>
  <c r="P5" i="41"/>
  <c r="O5" i="41"/>
  <c r="N5" i="41"/>
  <c r="M5" i="41"/>
  <c r="L5" i="41"/>
  <c r="K5" i="41"/>
  <c r="J5" i="41"/>
  <c r="I5" i="41"/>
  <c r="H5" i="41"/>
  <c r="G5" i="41"/>
  <c r="F5" i="41"/>
  <c r="E5"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AG4" i="41"/>
  <c r="E4" i="41"/>
  <c r="AG209" i="53"/>
  <c r="AF209" i="53"/>
  <c r="AE209" i="53"/>
  <c r="AD209" i="53"/>
  <c r="AC209" i="53"/>
  <c r="AB209" i="53"/>
  <c r="AA209" i="53"/>
  <c r="Z209" i="53"/>
  <c r="Y209" i="53"/>
  <c r="X209" i="53"/>
  <c r="W209" i="53"/>
  <c r="V209" i="53"/>
  <c r="U209" i="53"/>
  <c r="T209" i="53"/>
  <c r="S209" i="53"/>
  <c r="R209" i="53"/>
  <c r="Q209" i="53"/>
  <c r="P209" i="53"/>
  <c r="O209" i="53"/>
  <c r="N209" i="53"/>
  <c r="M209" i="53"/>
  <c r="L209" i="53"/>
  <c r="K209" i="53"/>
  <c r="J209" i="53"/>
  <c r="I209" i="53"/>
  <c r="H209" i="53"/>
  <c r="G209" i="53"/>
  <c r="F209" i="53"/>
  <c r="E209" i="53"/>
  <c r="AG208" i="53"/>
  <c r="AF208" i="53"/>
  <c r="AE208" i="53"/>
  <c r="AD208" i="53"/>
  <c r="AC208" i="53"/>
  <c r="AB208" i="53"/>
  <c r="AA208" i="53"/>
  <c r="Z208" i="53"/>
  <c r="Y208" i="53"/>
  <c r="X208" i="53"/>
  <c r="W208" i="53"/>
  <c r="V208" i="53"/>
  <c r="U208" i="53"/>
  <c r="T208" i="53"/>
  <c r="S208" i="53"/>
  <c r="R208" i="53"/>
  <c r="Q208" i="53"/>
  <c r="P208" i="53"/>
  <c r="O208" i="53"/>
  <c r="N208" i="53"/>
  <c r="M208" i="53"/>
  <c r="L208" i="53"/>
  <c r="K208" i="53"/>
  <c r="J208" i="53"/>
  <c r="I208" i="53"/>
  <c r="H208" i="53"/>
  <c r="G208" i="53"/>
  <c r="F208" i="53"/>
  <c r="E208" i="53"/>
  <c r="AG207" i="53"/>
  <c r="AF207" i="53"/>
  <c r="AE207" i="53"/>
  <c r="AD207" i="53"/>
  <c r="AC207" i="53"/>
  <c r="AB207" i="53"/>
  <c r="AA207" i="53"/>
  <c r="Z207" i="53"/>
  <c r="Y207" i="53"/>
  <c r="X207" i="53"/>
  <c r="W207" i="53"/>
  <c r="V207" i="53"/>
  <c r="U207" i="53"/>
  <c r="T207" i="53"/>
  <c r="S207" i="53"/>
  <c r="R207" i="53"/>
  <c r="Q207" i="53"/>
  <c r="P207" i="53"/>
  <c r="O207" i="53"/>
  <c r="N207" i="53"/>
  <c r="M207" i="53"/>
  <c r="L207" i="53"/>
  <c r="K207" i="53"/>
  <c r="J207" i="53"/>
  <c r="I207" i="53"/>
  <c r="H207" i="53"/>
  <c r="G207" i="53"/>
  <c r="F207" i="53"/>
  <c r="E207" i="53"/>
  <c r="AG206" i="53"/>
  <c r="AF206" i="53"/>
  <c r="AE206" i="53"/>
  <c r="AD206" i="53"/>
  <c r="AC206" i="53"/>
  <c r="AB206" i="53"/>
  <c r="AA206" i="53"/>
  <c r="Z206" i="53"/>
  <c r="Y206" i="53"/>
  <c r="X206" i="53"/>
  <c r="W206" i="53"/>
  <c r="V206" i="53"/>
  <c r="U206" i="53"/>
  <c r="T206" i="53"/>
  <c r="S206" i="53"/>
  <c r="R206" i="53"/>
  <c r="Q206" i="53"/>
  <c r="P206" i="53"/>
  <c r="O206" i="53"/>
  <c r="N206" i="53"/>
  <c r="M206" i="53"/>
  <c r="L206" i="53"/>
  <c r="K206" i="53"/>
  <c r="J206" i="53"/>
  <c r="I206" i="53"/>
  <c r="H206" i="53"/>
  <c r="G206" i="53"/>
  <c r="F206" i="53"/>
  <c r="E206" i="53"/>
  <c r="AG205" i="53"/>
  <c r="AF205" i="53"/>
  <c r="AE205" i="53"/>
  <c r="AD205" i="53"/>
  <c r="AC205" i="53"/>
  <c r="AB205" i="53"/>
  <c r="AA205" i="53"/>
  <c r="Z205" i="53"/>
  <c r="Y205" i="53"/>
  <c r="X205" i="53"/>
  <c r="W205" i="53"/>
  <c r="V205" i="53"/>
  <c r="U205" i="53"/>
  <c r="T205" i="53"/>
  <c r="S205" i="53"/>
  <c r="R205" i="53"/>
  <c r="Q205" i="53"/>
  <c r="P205" i="53"/>
  <c r="O205" i="53"/>
  <c r="N205" i="53"/>
  <c r="M205" i="53"/>
  <c r="L205" i="53"/>
  <c r="K205" i="53"/>
  <c r="J205" i="53"/>
  <c r="I205" i="53"/>
  <c r="H205" i="53"/>
  <c r="G205" i="53"/>
  <c r="F205" i="53"/>
  <c r="E205" i="53"/>
  <c r="AG204" i="53"/>
  <c r="AF204" i="53"/>
  <c r="AE204" i="53"/>
  <c r="AD204" i="53"/>
  <c r="AC204" i="53"/>
  <c r="AB204" i="53"/>
  <c r="AA204" i="53"/>
  <c r="Z204" i="53"/>
  <c r="Y204" i="53"/>
  <c r="X204" i="53"/>
  <c r="W204" i="53"/>
  <c r="V204" i="53"/>
  <c r="U204" i="53"/>
  <c r="T204" i="53"/>
  <c r="S204" i="53"/>
  <c r="R204" i="53"/>
  <c r="Q204" i="53"/>
  <c r="P204" i="53"/>
  <c r="O204" i="53"/>
  <c r="N204" i="53"/>
  <c r="M204" i="53"/>
  <c r="L204" i="53"/>
  <c r="K204" i="53"/>
  <c r="J204" i="53"/>
  <c r="I204" i="53"/>
  <c r="H204" i="53"/>
  <c r="G204" i="53"/>
  <c r="F204" i="53"/>
  <c r="E204" i="53"/>
  <c r="AG203" i="53"/>
  <c r="AF203" i="53"/>
  <c r="AE203" i="53"/>
  <c r="AD203" i="53"/>
  <c r="AC203" i="53"/>
  <c r="AB203" i="53"/>
  <c r="AA203" i="53"/>
  <c r="Z203" i="53"/>
  <c r="Y203" i="53"/>
  <c r="X203" i="53"/>
  <c r="W203" i="53"/>
  <c r="V203" i="53"/>
  <c r="U203" i="53"/>
  <c r="T203" i="53"/>
  <c r="S203" i="53"/>
  <c r="R203" i="53"/>
  <c r="Q203" i="53"/>
  <c r="P203" i="53"/>
  <c r="O203" i="53"/>
  <c r="N203" i="53"/>
  <c r="M203" i="53"/>
  <c r="L203" i="53"/>
  <c r="K203" i="53"/>
  <c r="J203" i="53"/>
  <c r="I203" i="53"/>
  <c r="H203" i="53"/>
  <c r="G203" i="53"/>
  <c r="F203" i="53"/>
  <c r="E203" i="53"/>
  <c r="AG202" i="53"/>
  <c r="AF202" i="53"/>
  <c r="AE202" i="53"/>
  <c r="AD202" i="53"/>
  <c r="AC202" i="53"/>
  <c r="AB202" i="53"/>
  <c r="AA202" i="53"/>
  <c r="Z202" i="53"/>
  <c r="Y202" i="53"/>
  <c r="X202" i="53"/>
  <c r="W202" i="53"/>
  <c r="V202" i="53"/>
  <c r="U202" i="53"/>
  <c r="T202" i="53"/>
  <c r="S202" i="53"/>
  <c r="R202" i="53"/>
  <c r="Q202" i="53"/>
  <c r="P202" i="53"/>
  <c r="O202" i="53"/>
  <c r="N202" i="53"/>
  <c r="M202" i="53"/>
  <c r="L202" i="53"/>
  <c r="K202" i="53"/>
  <c r="J202" i="53"/>
  <c r="I202" i="53"/>
  <c r="H202" i="53"/>
  <c r="G202" i="53"/>
  <c r="F202" i="53"/>
  <c r="E202" i="53"/>
  <c r="AG201" i="53"/>
  <c r="AF201" i="53"/>
  <c r="AE201" i="53"/>
  <c r="AD201" i="53"/>
  <c r="AC201" i="53"/>
  <c r="AB201" i="53"/>
  <c r="AA201" i="53"/>
  <c r="Z201" i="53"/>
  <c r="Y201" i="53"/>
  <c r="X201" i="53"/>
  <c r="W201" i="53"/>
  <c r="V201" i="53"/>
  <c r="U201" i="53"/>
  <c r="T201" i="53"/>
  <c r="S201" i="53"/>
  <c r="R201" i="53"/>
  <c r="Q201" i="53"/>
  <c r="P201" i="53"/>
  <c r="O201" i="53"/>
  <c r="N201" i="53"/>
  <c r="M201" i="53"/>
  <c r="L201" i="53"/>
  <c r="K201" i="53"/>
  <c r="J201" i="53"/>
  <c r="I201" i="53"/>
  <c r="H201" i="53"/>
  <c r="G201" i="53"/>
  <c r="F201" i="53"/>
  <c r="E201" i="53"/>
  <c r="AG200" i="53"/>
  <c r="AF200" i="53"/>
  <c r="AE200" i="53"/>
  <c r="AD200" i="53"/>
  <c r="AC200" i="53"/>
  <c r="AB200" i="53"/>
  <c r="AA200" i="53"/>
  <c r="Z200" i="53"/>
  <c r="Y200" i="53"/>
  <c r="X200" i="53"/>
  <c r="W200" i="53"/>
  <c r="V200" i="53"/>
  <c r="U200" i="53"/>
  <c r="T200" i="53"/>
  <c r="S200" i="53"/>
  <c r="R200" i="53"/>
  <c r="Q200" i="53"/>
  <c r="P200" i="53"/>
  <c r="O200" i="53"/>
  <c r="N200" i="53"/>
  <c r="M200" i="53"/>
  <c r="L200" i="53"/>
  <c r="K200" i="53"/>
  <c r="J200" i="53"/>
  <c r="I200" i="53"/>
  <c r="H200" i="53"/>
  <c r="G200" i="53"/>
  <c r="F200" i="53"/>
  <c r="E200" i="53"/>
  <c r="AG199" i="53"/>
  <c r="AF199" i="53"/>
  <c r="AE199" i="53"/>
  <c r="AD199" i="53"/>
  <c r="AC199" i="53"/>
  <c r="AB199" i="53"/>
  <c r="AA199" i="53"/>
  <c r="Z199" i="53"/>
  <c r="Y199" i="53"/>
  <c r="X199" i="53"/>
  <c r="W199" i="53"/>
  <c r="V199" i="53"/>
  <c r="U199" i="53"/>
  <c r="T199" i="53"/>
  <c r="S199" i="53"/>
  <c r="R199" i="53"/>
  <c r="Q199" i="53"/>
  <c r="P199" i="53"/>
  <c r="O199" i="53"/>
  <c r="N199" i="53"/>
  <c r="M199" i="53"/>
  <c r="L199" i="53"/>
  <c r="K199" i="53"/>
  <c r="J199" i="53"/>
  <c r="I199" i="53"/>
  <c r="H199" i="53"/>
  <c r="G199" i="53"/>
  <c r="F199" i="53"/>
  <c r="E199" i="53"/>
  <c r="AG198" i="53"/>
  <c r="AF198" i="53"/>
  <c r="AE198" i="53"/>
  <c r="AD198" i="53"/>
  <c r="AC198" i="53"/>
  <c r="AB198" i="53"/>
  <c r="AA198" i="53"/>
  <c r="Z198" i="53"/>
  <c r="Y198" i="53"/>
  <c r="X198" i="53"/>
  <c r="W198" i="53"/>
  <c r="V198" i="53"/>
  <c r="U198" i="53"/>
  <c r="T198" i="53"/>
  <c r="S198" i="53"/>
  <c r="R198" i="53"/>
  <c r="Q198" i="53"/>
  <c r="P198" i="53"/>
  <c r="O198" i="53"/>
  <c r="N198" i="53"/>
  <c r="M198" i="53"/>
  <c r="L198" i="53"/>
  <c r="K198" i="53"/>
  <c r="J198" i="53"/>
  <c r="I198" i="53"/>
  <c r="H198" i="53"/>
  <c r="G198" i="53"/>
  <c r="F198" i="53"/>
  <c r="E198" i="53"/>
  <c r="AG197" i="53"/>
  <c r="AF197" i="53"/>
  <c r="AE197" i="53"/>
  <c r="AD197" i="53"/>
  <c r="AC197" i="53"/>
  <c r="AB197" i="53"/>
  <c r="AA197" i="53"/>
  <c r="Z197" i="53"/>
  <c r="Y197" i="53"/>
  <c r="X197" i="53"/>
  <c r="W197" i="53"/>
  <c r="V197" i="53"/>
  <c r="U197" i="53"/>
  <c r="T197" i="53"/>
  <c r="S197" i="53"/>
  <c r="R197" i="53"/>
  <c r="Q197" i="53"/>
  <c r="P197" i="53"/>
  <c r="O197" i="53"/>
  <c r="N197" i="53"/>
  <c r="M197" i="53"/>
  <c r="L197" i="53"/>
  <c r="K197" i="53"/>
  <c r="J197" i="53"/>
  <c r="I197" i="53"/>
  <c r="H197" i="53"/>
  <c r="G197" i="53"/>
  <c r="F197" i="53"/>
  <c r="E197" i="53"/>
  <c r="AG196" i="53"/>
  <c r="AF196" i="53"/>
  <c r="AE196" i="53"/>
  <c r="AD196" i="53"/>
  <c r="AC196" i="53"/>
  <c r="AB196" i="53"/>
  <c r="AA196" i="53"/>
  <c r="Z196" i="53"/>
  <c r="Y196" i="53"/>
  <c r="X196" i="53"/>
  <c r="W196" i="53"/>
  <c r="V196" i="53"/>
  <c r="U196" i="53"/>
  <c r="T196" i="53"/>
  <c r="S196" i="53"/>
  <c r="R196" i="53"/>
  <c r="Q196" i="53"/>
  <c r="P196" i="53"/>
  <c r="O196" i="53"/>
  <c r="N196" i="53"/>
  <c r="M196" i="53"/>
  <c r="L196" i="53"/>
  <c r="K196" i="53"/>
  <c r="J196" i="53"/>
  <c r="I196" i="53"/>
  <c r="H196" i="53"/>
  <c r="G196" i="53"/>
  <c r="F196" i="53"/>
  <c r="E196" i="53"/>
  <c r="AG195" i="53"/>
  <c r="AF195" i="53"/>
  <c r="AE195" i="53"/>
  <c r="AD195" i="53"/>
  <c r="AC195" i="53"/>
  <c r="AB195" i="53"/>
  <c r="AA195" i="53"/>
  <c r="Z195" i="53"/>
  <c r="Y195" i="53"/>
  <c r="X195" i="53"/>
  <c r="W195" i="53"/>
  <c r="V195" i="53"/>
  <c r="U195" i="53"/>
  <c r="T195" i="53"/>
  <c r="S195" i="53"/>
  <c r="R195" i="53"/>
  <c r="Q195" i="53"/>
  <c r="P195" i="53"/>
  <c r="O195" i="53"/>
  <c r="N195" i="53"/>
  <c r="M195" i="53"/>
  <c r="L195" i="53"/>
  <c r="K195" i="53"/>
  <c r="J195" i="53"/>
  <c r="I195" i="53"/>
  <c r="H195" i="53"/>
  <c r="G195" i="53"/>
  <c r="F195" i="53"/>
  <c r="E195" i="53"/>
  <c r="AG194" i="53"/>
  <c r="AF194" i="53"/>
  <c r="AE194" i="53"/>
  <c r="AD194" i="53"/>
  <c r="AC194" i="53"/>
  <c r="AB194" i="53"/>
  <c r="AA194" i="53"/>
  <c r="Z194" i="53"/>
  <c r="Y194" i="53"/>
  <c r="X194" i="53"/>
  <c r="W194" i="53"/>
  <c r="V194" i="53"/>
  <c r="U194" i="53"/>
  <c r="T194" i="53"/>
  <c r="S194" i="53"/>
  <c r="R194" i="53"/>
  <c r="Q194" i="53"/>
  <c r="P194" i="53"/>
  <c r="O194" i="53"/>
  <c r="N194" i="53"/>
  <c r="M194" i="53"/>
  <c r="L194" i="53"/>
  <c r="K194" i="53"/>
  <c r="J194" i="53"/>
  <c r="I194" i="53"/>
  <c r="H194" i="53"/>
  <c r="G194" i="53"/>
  <c r="F194" i="53"/>
  <c r="E194" i="53"/>
  <c r="AG193" i="53"/>
  <c r="AF193" i="53"/>
  <c r="AE193" i="53"/>
  <c r="AD193" i="53"/>
  <c r="AC193" i="53"/>
  <c r="AB193" i="53"/>
  <c r="AA193" i="53"/>
  <c r="Z193" i="53"/>
  <c r="Y193" i="53"/>
  <c r="X193" i="53"/>
  <c r="W193" i="53"/>
  <c r="V193" i="53"/>
  <c r="U193" i="53"/>
  <c r="T193" i="53"/>
  <c r="S193" i="53"/>
  <c r="R193" i="53"/>
  <c r="Q193" i="53"/>
  <c r="P193" i="53"/>
  <c r="O193" i="53"/>
  <c r="N193" i="53"/>
  <c r="M193" i="53"/>
  <c r="L193" i="53"/>
  <c r="K193" i="53"/>
  <c r="J193" i="53"/>
  <c r="I193" i="53"/>
  <c r="H193" i="53"/>
  <c r="G193" i="53"/>
  <c r="F193" i="53"/>
  <c r="E193" i="53"/>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AG176" i="53"/>
  <c r="AF176" i="53"/>
  <c r="AE176" i="53"/>
  <c r="AD176" i="53"/>
  <c r="AC176" i="53"/>
  <c r="AB176" i="53"/>
  <c r="AA176" i="53"/>
  <c r="Z176" i="53"/>
  <c r="Y176" i="53"/>
  <c r="X176" i="53"/>
  <c r="W176" i="53"/>
  <c r="V176" i="53"/>
  <c r="U176" i="53"/>
  <c r="T176" i="53"/>
  <c r="S176" i="53"/>
  <c r="R176" i="53"/>
  <c r="Q176" i="53"/>
  <c r="P176" i="53"/>
  <c r="O176" i="53"/>
  <c r="N176" i="53"/>
  <c r="M176" i="53"/>
  <c r="L176" i="53"/>
  <c r="K176" i="53"/>
  <c r="J176" i="53"/>
  <c r="I176" i="53"/>
  <c r="H176" i="53"/>
  <c r="G176" i="53"/>
  <c r="F176" i="53"/>
  <c r="E176" i="53"/>
  <c r="AG175" i="53"/>
  <c r="AF175" i="53"/>
  <c r="AE175" i="53"/>
  <c r="AD175" i="53"/>
  <c r="AC175" i="53"/>
  <c r="AB175" i="53"/>
  <c r="AA175" i="53"/>
  <c r="Z175" i="53"/>
  <c r="Y175" i="53"/>
  <c r="X175" i="53"/>
  <c r="W175" i="53"/>
  <c r="V175" i="53"/>
  <c r="U175" i="53"/>
  <c r="T175" i="53"/>
  <c r="S175" i="53"/>
  <c r="R175" i="53"/>
  <c r="Q175" i="53"/>
  <c r="P175" i="53"/>
  <c r="O175" i="53"/>
  <c r="N175" i="53"/>
  <c r="M175" i="53"/>
  <c r="L175" i="53"/>
  <c r="K175" i="53"/>
  <c r="J175" i="53"/>
  <c r="I175" i="53"/>
  <c r="H175" i="53"/>
  <c r="G175" i="53"/>
  <c r="F175" i="53"/>
  <c r="E175" i="53"/>
  <c r="AG174" i="53"/>
  <c r="AF174" i="53"/>
  <c r="AE174" i="53"/>
  <c r="AD174" i="53"/>
  <c r="AC174" i="53"/>
  <c r="AB174" i="53"/>
  <c r="AA174" i="53"/>
  <c r="Z174" i="53"/>
  <c r="Y174" i="53"/>
  <c r="X174" i="53"/>
  <c r="W174" i="53"/>
  <c r="V174" i="53"/>
  <c r="U174" i="53"/>
  <c r="T174" i="53"/>
  <c r="S174" i="53"/>
  <c r="R174" i="53"/>
  <c r="Q174" i="53"/>
  <c r="P174" i="53"/>
  <c r="O174" i="53"/>
  <c r="N174" i="53"/>
  <c r="M174" i="53"/>
  <c r="L174" i="53"/>
  <c r="K174" i="53"/>
  <c r="J174" i="53"/>
  <c r="I174" i="53"/>
  <c r="H174" i="53"/>
  <c r="G174" i="53"/>
  <c r="F174" i="53"/>
  <c r="E174"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AG169" i="53"/>
  <c r="AF169" i="53"/>
  <c r="AE169" i="53"/>
  <c r="AD169" i="53"/>
  <c r="AC169" i="53"/>
  <c r="AB169" i="53"/>
  <c r="AA169" i="53"/>
  <c r="Z169" i="53"/>
  <c r="Y169" i="53"/>
  <c r="X169" i="53"/>
  <c r="W169" i="53"/>
  <c r="V169" i="53"/>
  <c r="U169" i="53"/>
  <c r="T169" i="53"/>
  <c r="S169" i="53"/>
  <c r="R169" i="53"/>
  <c r="Q169" i="53"/>
  <c r="P169" i="53"/>
  <c r="O169" i="53"/>
  <c r="N169" i="53"/>
  <c r="M169" i="53"/>
  <c r="L169" i="53"/>
  <c r="K169" i="53"/>
  <c r="J169" i="53"/>
  <c r="I169" i="53"/>
  <c r="H169" i="53"/>
  <c r="G169" i="53"/>
  <c r="F169" i="53"/>
  <c r="E169"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AG164" i="53"/>
  <c r="AF164" i="53"/>
  <c r="AE164" i="53"/>
  <c r="AD164" i="53"/>
  <c r="AC164" i="53"/>
  <c r="AB164" i="53"/>
  <c r="AA164" i="53"/>
  <c r="Z164" i="53"/>
  <c r="Y164" i="53"/>
  <c r="X164" i="53"/>
  <c r="W164" i="53"/>
  <c r="V164" i="53"/>
  <c r="U164" i="53"/>
  <c r="T164" i="53"/>
  <c r="S164" i="53"/>
  <c r="R164" i="53"/>
  <c r="Q164" i="53"/>
  <c r="P164" i="53"/>
  <c r="O164" i="53"/>
  <c r="N164" i="53"/>
  <c r="M164" i="53"/>
  <c r="L164" i="53"/>
  <c r="K164" i="53"/>
  <c r="J164" i="53"/>
  <c r="I164" i="53"/>
  <c r="H164" i="53"/>
  <c r="G164" i="53"/>
  <c r="F164" i="53"/>
  <c r="E164" i="53"/>
  <c r="AG163" i="53"/>
  <c r="AF163" i="53"/>
  <c r="AE163" i="53"/>
  <c r="AD163" i="53"/>
  <c r="AC163" i="53"/>
  <c r="AB163" i="53"/>
  <c r="AA163" i="53"/>
  <c r="Z163" i="53"/>
  <c r="Y163" i="53"/>
  <c r="X163" i="53"/>
  <c r="W163" i="53"/>
  <c r="V163" i="53"/>
  <c r="U163" i="53"/>
  <c r="T163" i="53"/>
  <c r="S163" i="53"/>
  <c r="R163" i="53"/>
  <c r="Q163" i="53"/>
  <c r="P163" i="53"/>
  <c r="O163" i="53"/>
  <c r="N163" i="53"/>
  <c r="M163" i="53"/>
  <c r="L163" i="53"/>
  <c r="K163" i="53"/>
  <c r="J163" i="53"/>
  <c r="I163" i="53"/>
  <c r="H163" i="53"/>
  <c r="G163" i="53"/>
  <c r="F163" i="53"/>
  <c r="E163" i="53"/>
  <c r="AG162" i="53"/>
  <c r="AF162" i="53"/>
  <c r="AE162" i="53"/>
  <c r="AD162" i="53"/>
  <c r="AC162" i="53"/>
  <c r="AB162" i="53"/>
  <c r="AA162" i="53"/>
  <c r="Z162" i="53"/>
  <c r="Y162" i="53"/>
  <c r="X162" i="53"/>
  <c r="W162" i="53"/>
  <c r="V162" i="53"/>
  <c r="U162" i="53"/>
  <c r="T162" i="53"/>
  <c r="S162" i="53"/>
  <c r="R162" i="53"/>
  <c r="Q162" i="53"/>
  <c r="P162" i="53"/>
  <c r="O162" i="53"/>
  <c r="N162" i="53"/>
  <c r="M162" i="53"/>
  <c r="L162" i="53"/>
  <c r="K162" i="53"/>
  <c r="J162" i="53"/>
  <c r="I162" i="53"/>
  <c r="H162" i="53"/>
  <c r="G162" i="53"/>
  <c r="F162" i="53"/>
  <c r="E162"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AG108" i="53"/>
  <c r="AF108" i="53"/>
  <c r="AE108" i="53"/>
  <c r="AD108" i="53"/>
  <c r="AC108" i="53"/>
  <c r="AB108" i="53"/>
  <c r="AA108" i="53"/>
  <c r="Z108" i="53"/>
  <c r="Y108" i="53"/>
  <c r="X108" i="53"/>
  <c r="W108" i="53"/>
  <c r="V108" i="53"/>
  <c r="U108" i="53"/>
  <c r="T108" i="53"/>
  <c r="S108" i="53"/>
  <c r="R108" i="53"/>
  <c r="Q108" i="53"/>
  <c r="P108" i="53"/>
  <c r="O108" i="53"/>
  <c r="N108" i="53"/>
  <c r="M108" i="53"/>
  <c r="L108" i="53"/>
  <c r="K108" i="53"/>
  <c r="J108" i="53"/>
  <c r="I108" i="53"/>
  <c r="H108" i="53"/>
  <c r="G108" i="53"/>
  <c r="F108" i="53"/>
  <c r="E108" i="53"/>
  <c r="AG107" i="53"/>
  <c r="AF107" i="53"/>
  <c r="AE107" i="53"/>
  <c r="AD107" i="53"/>
  <c r="AC107" i="53"/>
  <c r="AB107" i="53"/>
  <c r="AA107" i="53"/>
  <c r="Z107" i="53"/>
  <c r="Y107" i="53"/>
  <c r="X107" i="53"/>
  <c r="W107" i="53"/>
  <c r="V107" i="53"/>
  <c r="U107" i="53"/>
  <c r="T107" i="53"/>
  <c r="S107" i="53"/>
  <c r="R107" i="53"/>
  <c r="Q107" i="53"/>
  <c r="P107" i="53"/>
  <c r="O107" i="53"/>
  <c r="N107" i="53"/>
  <c r="M107" i="53"/>
  <c r="L107" i="53"/>
  <c r="K107" i="53"/>
  <c r="J107" i="53"/>
  <c r="I107" i="53"/>
  <c r="H107" i="53"/>
  <c r="G107" i="53"/>
  <c r="F107" i="53"/>
  <c r="E107"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AG89" i="53"/>
  <c r="AF89" i="53"/>
  <c r="AE89" i="53"/>
  <c r="AD89" i="53"/>
  <c r="AC89" i="53"/>
  <c r="AB89" i="53"/>
  <c r="AA89" i="53"/>
  <c r="Z89" i="53"/>
  <c r="Y89" i="53"/>
  <c r="X89" i="53"/>
  <c r="W89" i="53"/>
  <c r="V89" i="53"/>
  <c r="U89" i="53"/>
  <c r="T89" i="53"/>
  <c r="S89" i="53"/>
  <c r="R89" i="53"/>
  <c r="Q89" i="53"/>
  <c r="P89" i="53"/>
  <c r="O89" i="53"/>
  <c r="N89" i="53"/>
  <c r="M89" i="53"/>
  <c r="L89" i="53"/>
  <c r="K89" i="53"/>
  <c r="J89" i="53"/>
  <c r="I89" i="53"/>
  <c r="H89" i="53"/>
  <c r="G89" i="53"/>
  <c r="F89" i="53"/>
  <c r="E89" i="53"/>
  <c r="AG88" i="53"/>
  <c r="AF88" i="53"/>
  <c r="AE88" i="53"/>
  <c r="AD88" i="53"/>
  <c r="AC88" i="53"/>
  <c r="AB88" i="53"/>
  <c r="AA88" i="53"/>
  <c r="Z88" i="53"/>
  <c r="Y88" i="53"/>
  <c r="X88" i="53"/>
  <c r="W88" i="53"/>
  <c r="V88" i="53"/>
  <c r="U88" i="53"/>
  <c r="T88" i="53"/>
  <c r="S88" i="53"/>
  <c r="R88" i="53"/>
  <c r="Q88" i="53"/>
  <c r="P88" i="53"/>
  <c r="O88" i="53"/>
  <c r="N88" i="53"/>
  <c r="M88" i="53"/>
  <c r="L88" i="53"/>
  <c r="K88" i="53"/>
  <c r="J88" i="53"/>
  <c r="I88" i="53"/>
  <c r="H88" i="53"/>
  <c r="G88" i="53"/>
  <c r="F88" i="53"/>
  <c r="E88"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AG73" i="53"/>
  <c r="AF73" i="53"/>
  <c r="AE73" i="53"/>
  <c r="AD73" i="53"/>
  <c r="AC73" i="53"/>
  <c r="AB73" i="53"/>
  <c r="AA73" i="53"/>
  <c r="Z73" i="53"/>
  <c r="Y73" i="53"/>
  <c r="X73" i="53"/>
  <c r="W73" i="53"/>
  <c r="V73" i="53"/>
  <c r="U73" i="53"/>
  <c r="T73" i="53"/>
  <c r="S73" i="53"/>
  <c r="R73" i="53"/>
  <c r="Q73" i="53"/>
  <c r="P73" i="53"/>
  <c r="O73" i="53"/>
  <c r="N73" i="53"/>
  <c r="M73" i="53"/>
  <c r="L73" i="53"/>
  <c r="K73" i="53"/>
  <c r="J73" i="53"/>
  <c r="I73" i="53"/>
  <c r="H73" i="53"/>
  <c r="G73" i="53"/>
  <c r="F73" i="53"/>
  <c r="E73" i="53"/>
  <c r="AG72" i="53"/>
  <c r="AF72" i="53"/>
  <c r="AE72" i="53"/>
  <c r="AD72" i="53"/>
  <c r="AC72" i="53"/>
  <c r="AB72" i="53"/>
  <c r="AA72" i="53"/>
  <c r="Z72" i="53"/>
  <c r="Y72" i="53"/>
  <c r="X72" i="53"/>
  <c r="W72" i="53"/>
  <c r="V72" i="53"/>
  <c r="U72" i="53"/>
  <c r="T72" i="53"/>
  <c r="S72" i="53"/>
  <c r="R72" i="53"/>
  <c r="Q72" i="53"/>
  <c r="P72" i="53"/>
  <c r="O72" i="53"/>
  <c r="N72" i="53"/>
  <c r="M72" i="53"/>
  <c r="L72" i="53"/>
  <c r="K72" i="53"/>
  <c r="J72" i="53"/>
  <c r="I72" i="53"/>
  <c r="H72" i="53"/>
  <c r="G72" i="53"/>
  <c r="F72" i="53"/>
  <c r="E72"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AG58" i="53"/>
  <c r="AF58" i="53"/>
  <c r="AE58" i="53"/>
  <c r="AD58" i="53"/>
  <c r="AC58" i="53"/>
  <c r="AB58" i="53"/>
  <c r="AA58" i="53"/>
  <c r="Z58" i="53"/>
  <c r="Y58" i="53"/>
  <c r="X58" i="53"/>
  <c r="W58" i="53"/>
  <c r="V58" i="53"/>
  <c r="U58" i="53"/>
  <c r="T58" i="53"/>
  <c r="S58" i="53"/>
  <c r="R58" i="53"/>
  <c r="Q58" i="53"/>
  <c r="P58" i="53"/>
  <c r="O58" i="53"/>
  <c r="N58" i="53"/>
  <c r="M58" i="53"/>
  <c r="L58" i="53"/>
  <c r="K58" i="53"/>
  <c r="J58" i="53"/>
  <c r="I58" i="53"/>
  <c r="H58" i="53"/>
  <c r="G58" i="53"/>
  <c r="F58" i="53"/>
  <c r="E58"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AG44" i="53"/>
  <c r="AF44" i="53"/>
  <c r="AE44" i="53"/>
  <c r="AD44" i="53"/>
  <c r="AC44" i="53"/>
  <c r="AB44" i="53"/>
  <c r="AA44" i="53"/>
  <c r="Z44" i="53"/>
  <c r="Y44" i="53"/>
  <c r="X44" i="53"/>
  <c r="W44" i="53"/>
  <c r="V44" i="53"/>
  <c r="U44" i="53"/>
  <c r="T44" i="53"/>
  <c r="S44" i="53"/>
  <c r="R44" i="53"/>
  <c r="Q44" i="53"/>
  <c r="P44" i="53"/>
  <c r="O44" i="53"/>
  <c r="N44" i="53"/>
  <c r="M44" i="53"/>
  <c r="L44" i="53"/>
  <c r="K44" i="53"/>
  <c r="J44" i="53"/>
  <c r="I44" i="53"/>
  <c r="H44" i="53"/>
  <c r="G44" i="53"/>
  <c r="F44" i="53"/>
  <c r="E44" i="53"/>
  <c r="AG43" i="53"/>
  <c r="AF43" i="53"/>
  <c r="AE43" i="53"/>
  <c r="AD43" i="53"/>
  <c r="AC43" i="53"/>
  <c r="AB43" i="53"/>
  <c r="AA43" i="53"/>
  <c r="Z43" i="53"/>
  <c r="Y43" i="53"/>
  <c r="X43" i="53"/>
  <c r="W43" i="53"/>
  <c r="V43" i="53"/>
  <c r="U43" i="53"/>
  <c r="T43" i="53"/>
  <c r="S43" i="53"/>
  <c r="R43" i="53"/>
  <c r="Q43" i="53"/>
  <c r="P43" i="53"/>
  <c r="O43" i="53"/>
  <c r="N43" i="53"/>
  <c r="M43" i="53"/>
  <c r="L43" i="53"/>
  <c r="K43" i="53"/>
  <c r="J43" i="53"/>
  <c r="I43" i="53"/>
  <c r="H43" i="53"/>
  <c r="G43" i="53"/>
  <c r="F43" i="53"/>
  <c r="E43" i="53"/>
  <c r="AG42" i="53"/>
  <c r="AF42" i="53"/>
  <c r="AE42" i="53"/>
  <c r="AD42" i="53"/>
  <c r="AC42" i="53"/>
  <c r="AB42" i="53"/>
  <c r="AA42" i="53"/>
  <c r="Z42" i="53"/>
  <c r="Y42" i="53"/>
  <c r="X42" i="53"/>
  <c r="W42" i="53"/>
  <c r="V42" i="53"/>
  <c r="U42" i="53"/>
  <c r="T42" i="53"/>
  <c r="S42" i="53"/>
  <c r="R42" i="53"/>
  <c r="Q42" i="53"/>
  <c r="P42" i="53"/>
  <c r="O42" i="53"/>
  <c r="N42" i="53"/>
  <c r="M42" i="53"/>
  <c r="L42" i="53"/>
  <c r="K42" i="53"/>
  <c r="J42" i="53"/>
  <c r="I42" i="53"/>
  <c r="H42" i="53"/>
  <c r="G42" i="53"/>
  <c r="F42" i="53"/>
  <c r="E42" i="53"/>
  <c r="AG41" i="53"/>
  <c r="AF41" i="53"/>
  <c r="AE41" i="53"/>
  <c r="AD41" i="53"/>
  <c r="AC41" i="53"/>
  <c r="AB41" i="53"/>
  <c r="AA41" i="53"/>
  <c r="Z41" i="53"/>
  <c r="Y41" i="53"/>
  <c r="X41" i="53"/>
  <c r="W41" i="53"/>
  <c r="V41" i="53"/>
  <c r="U41" i="53"/>
  <c r="T41" i="53"/>
  <c r="S41" i="53"/>
  <c r="R41" i="53"/>
  <c r="Q41" i="53"/>
  <c r="P41" i="53"/>
  <c r="O41" i="53"/>
  <c r="N41" i="53"/>
  <c r="M41" i="53"/>
  <c r="L41" i="53"/>
  <c r="K41" i="53"/>
  <c r="J41" i="53"/>
  <c r="I41" i="53"/>
  <c r="H41" i="53"/>
  <c r="G41" i="53"/>
  <c r="F41" i="53"/>
  <c r="E41"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AG27" i="53"/>
  <c r="AF27" i="53"/>
  <c r="AE27" i="53"/>
  <c r="AD27" i="53"/>
  <c r="AC27" i="53"/>
  <c r="AB27" i="53"/>
  <c r="AA27" i="53"/>
  <c r="Z27" i="53"/>
  <c r="Y27" i="53"/>
  <c r="X27" i="53"/>
  <c r="W27" i="53"/>
  <c r="V27" i="53"/>
  <c r="U27" i="53"/>
  <c r="T27" i="53"/>
  <c r="S27" i="53"/>
  <c r="R27" i="53"/>
  <c r="Q27" i="53"/>
  <c r="P27" i="53"/>
  <c r="O27" i="53"/>
  <c r="N27" i="53"/>
  <c r="M27" i="53"/>
  <c r="L27" i="53"/>
  <c r="K27" i="53"/>
  <c r="J27" i="53"/>
  <c r="I27" i="53"/>
  <c r="H27" i="53"/>
  <c r="G27" i="53"/>
  <c r="F27" i="53"/>
  <c r="E27" i="53"/>
  <c r="AG26" i="53"/>
  <c r="AF26" i="53"/>
  <c r="AE26" i="53"/>
  <c r="AD26" i="53"/>
  <c r="AC26" i="53"/>
  <c r="AB26" i="53"/>
  <c r="AA26" i="53"/>
  <c r="Z26" i="53"/>
  <c r="Y26" i="53"/>
  <c r="X26" i="53"/>
  <c r="W26" i="53"/>
  <c r="V26" i="53"/>
  <c r="U26" i="53"/>
  <c r="T26" i="53"/>
  <c r="S26" i="53"/>
  <c r="R26" i="53"/>
  <c r="Q26" i="53"/>
  <c r="P26" i="53"/>
  <c r="O26" i="53"/>
  <c r="N26" i="53"/>
  <c r="M26" i="53"/>
  <c r="L26" i="53"/>
  <c r="K26" i="53"/>
  <c r="J26" i="53"/>
  <c r="I26" i="53"/>
  <c r="H26" i="53"/>
  <c r="G26" i="53"/>
  <c r="F26" i="53"/>
  <c r="E26" i="53"/>
  <c r="AG25" i="53"/>
  <c r="AF25" i="53"/>
  <c r="AE25" i="53"/>
  <c r="AD25" i="53"/>
  <c r="AC25" i="53"/>
  <c r="AB25" i="53"/>
  <c r="AA25" i="53"/>
  <c r="Z25" i="53"/>
  <c r="Y25" i="53"/>
  <c r="X25" i="53"/>
  <c r="W25" i="53"/>
  <c r="V25" i="53"/>
  <c r="U25" i="53"/>
  <c r="T25" i="53"/>
  <c r="S25" i="53"/>
  <c r="R25" i="53"/>
  <c r="Q25" i="53"/>
  <c r="P25" i="53"/>
  <c r="O25" i="53"/>
  <c r="N25" i="53"/>
  <c r="M25" i="53"/>
  <c r="L25" i="53"/>
  <c r="K25" i="53"/>
  <c r="J25" i="53"/>
  <c r="I25" i="53"/>
  <c r="H25" i="53"/>
  <c r="G25" i="53"/>
  <c r="F25" i="53"/>
  <c r="E25"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AG22" i="53"/>
  <c r="AF22" i="53"/>
  <c r="AE22" i="53"/>
  <c r="AD22" i="53"/>
  <c r="AC22" i="53"/>
  <c r="AB22" i="53"/>
  <c r="AA22" i="53"/>
  <c r="Z22" i="53"/>
  <c r="Y22" i="53"/>
  <c r="X22" i="53"/>
  <c r="W22" i="53"/>
  <c r="V22" i="53"/>
  <c r="U22" i="53"/>
  <c r="T22" i="53"/>
  <c r="S22" i="53"/>
  <c r="R22" i="53"/>
  <c r="Q22" i="53"/>
  <c r="P22" i="53"/>
  <c r="O22" i="53"/>
  <c r="N22" i="53"/>
  <c r="M22" i="53"/>
  <c r="L22" i="53"/>
  <c r="K22" i="53"/>
  <c r="J22" i="53"/>
  <c r="I22" i="53"/>
  <c r="H22" i="53"/>
  <c r="G22" i="53"/>
  <c r="F22" i="53"/>
  <c r="E22" i="53"/>
  <c r="AG21" i="53"/>
  <c r="AF21" i="53"/>
  <c r="AE21" i="53"/>
  <c r="AD21" i="53"/>
  <c r="AC21" i="53"/>
  <c r="AB21" i="53"/>
  <c r="AA21" i="53"/>
  <c r="Z21" i="53"/>
  <c r="Y21" i="53"/>
  <c r="X21" i="53"/>
  <c r="W21" i="53"/>
  <c r="V21" i="53"/>
  <c r="U21" i="53"/>
  <c r="T21" i="53"/>
  <c r="S21" i="53"/>
  <c r="R21" i="53"/>
  <c r="Q21" i="53"/>
  <c r="P21" i="53"/>
  <c r="O21" i="53"/>
  <c r="N21" i="53"/>
  <c r="M21" i="53"/>
  <c r="L21" i="53"/>
  <c r="K21" i="53"/>
  <c r="J21" i="53"/>
  <c r="I21" i="53"/>
  <c r="H21" i="53"/>
  <c r="G21" i="53"/>
  <c r="F21" i="53"/>
  <c r="E21"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AG16" i="53"/>
  <c r="AF16" i="53"/>
  <c r="AE16" i="53"/>
  <c r="AD16" i="53"/>
  <c r="AC16" i="53"/>
  <c r="AB16" i="53"/>
  <c r="AA16" i="53"/>
  <c r="Z16" i="53"/>
  <c r="Y16" i="53"/>
  <c r="X16" i="53"/>
  <c r="W16" i="53"/>
  <c r="V16" i="53"/>
  <c r="U16" i="53"/>
  <c r="T16" i="53"/>
  <c r="S16" i="53"/>
  <c r="R16" i="53"/>
  <c r="Q16" i="53"/>
  <c r="P16" i="53"/>
  <c r="O16" i="53"/>
  <c r="N16" i="53"/>
  <c r="M16" i="53"/>
  <c r="L16" i="53"/>
  <c r="K16" i="53"/>
  <c r="J16" i="53"/>
  <c r="I16" i="53"/>
  <c r="H16" i="53"/>
  <c r="G16" i="53"/>
  <c r="F16" i="53"/>
  <c r="E16"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AG14" i="53"/>
  <c r="AF14" i="53"/>
  <c r="AE14" i="53"/>
  <c r="AD14" i="53"/>
  <c r="AC14" i="53"/>
  <c r="AB14" i="53"/>
  <c r="AA14" i="53"/>
  <c r="Z14" i="53"/>
  <c r="Y14" i="53"/>
  <c r="X14" i="53"/>
  <c r="W14" i="53"/>
  <c r="V14" i="53"/>
  <c r="U14" i="53"/>
  <c r="T14" i="53"/>
  <c r="S14" i="53"/>
  <c r="R14" i="53"/>
  <c r="Q14" i="53"/>
  <c r="P14" i="53"/>
  <c r="O14" i="53"/>
  <c r="N14" i="53"/>
  <c r="M14" i="53"/>
  <c r="L14" i="53"/>
  <c r="K14" i="53"/>
  <c r="J14" i="53"/>
  <c r="I14" i="53"/>
  <c r="H14" i="53"/>
  <c r="G14" i="53"/>
  <c r="F14" i="53"/>
  <c r="E14" i="53"/>
  <c r="AG13" i="53"/>
  <c r="AF13" i="53"/>
  <c r="AE13" i="53"/>
  <c r="AD13" i="53"/>
  <c r="AC13" i="53"/>
  <c r="AB13" i="53"/>
  <c r="AA13" i="53"/>
  <c r="Z13" i="53"/>
  <c r="Y13" i="53"/>
  <c r="X13" i="53"/>
  <c r="W13" i="53"/>
  <c r="V13" i="53"/>
  <c r="U13" i="53"/>
  <c r="T13" i="53"/>
  <c r="S13" i="53"/>
  <c r="R13" i="53"/>
  <c r="Q13" i="53"/>
  <c r="P13" i="53"/>
  <c r="O13" i="53"/>
  <c r="N13" i="53"/>
  <c r="M13" i="53"/>
  <c r="L13" i="53"/>
  <c r="K13" i="53"/>
  <c r="J13" i="53"/>
  <c r="I13" i="53"/>
  <c r="H13" i="53"/>
  <c r="G13" i="53"/>
  <c r="F13" i="53"/>
  <c r="E13" i="53"/>
  <c r="AG12" i="53"/>
  <c r="AF12" i="53"/>
  <c r="AE12" i="53"/>
  <c r="AD12" i="53"/>
  <c r="AC12" i="53"/>
  <c r="AB12" i="53"/>
  <c r="AA12" i="53"/>
  <c r="Z12" i="53"/>
  <c r="Y12" i="53"/>
  <c r="X12" i="53"/>
  <c r="W12" i="53"/>
  <c r="V12" i="53"/>
  <c r="U12" i="53"/>
  <c r="T12" i="53"/>
  <c r="S12" i="53"/>
  <c r="R12" i="53"/>
  <c r="Q12" i="53"/>
  <c r="P12" i="53"/>
  <c r="O12" i="53"/>
  <c r="N12" i="53"/>
  <c r="M12" i="53"/>
  <c r="L12" i="53"/>
  <c r="K12" i="53"/>
  <c r="J12" i="53"/>
  <c r="I12" i="53"/>
  <c r="H12" i="53"/>
  <c r="G12" i="53"/>
  <c r="F12" i="53"/>
  <c r="E12" i="53"/>
  <c r="AG11" i="53"/>
  <c r="AF11" i="53"/>
  <c r="AE11" i="53"/>
  <c r="AD11" i="53"/>
  <c r="AC11" i="53"/>
  <c r="AB11" i="53"/>
  <c r="AA11" i="53"/>
  <c r="Z11" i="53"/>
  <c r="Y11" i="53"/>
  <c r="X11" i="53"/>
  <c r="W11" i="53"/>
  <c r="V11" i="53"/>
  <c r="U11" i="53"/>
  <c r="T11" i="53"/>
  <c r="S11" i="53"/>
  <c r="R11" i="53"/>
  <c r="Q11" i="53"/>
  <c r="P11" i="53"/>
  <c r="O11" i="53"/>
  <c r="N11" i="53"/>
  <c r="M11" i="53"/>
  <c r="L11" i="53"/>
  <c r="K11" i="53"/>
  <c r="J11" i="53"/>
  <c r="I11" i="53"/>
  <c r="H11" i="53"/>
  <c r="G11" i="53"/>
  <c r="F11" i="53"/>
  <c r="E11" i="53"/>
  <c r="AG10" i="53"/>
  <c r="AF10" i="53"/>
  <c r="AE10" i="53"/>
  <c r="AD10" i="53"/>
  <c r="AC10" i="53"/>
  <c r="AB10" i="53"/>
  <c r="AA10" i="53"/>
  <c r="Z10" i="53"/>
  <c r="Y10" i="53"/>
  <c r="X10" i="53"/>
  <c r="W10" i="53"/>
  <c r="V10" i="53"/>
  <c r="U10" i="53"/>
  <c r="T10" i="53"/>
  <c r="S10" i="53"/>
  <c r="R10" i="53"/>
  <c r="Q10" i="53"/>
  <c r="P10" i="53"/>
  <c r="O10" i="53"/>
  <c r="N10" i="53"/>
  <c r="M10" i="53"/>
  <c r="L10" i="53"/>
  <c r="K10" i="53"/>
  <c r="J10" i="53"/>
  <c r="I10" i="53"/>
  <c r="H10" i="53"/>
  <c r="G10" i="53"/>
  <c r="F10" i="53"/>
  <c r="E10" i="53"/>
  <c r="AG9" i="53"/>
  <c r="AF9" i="53"/>
  <c r="AE9" i="53"/>
  <c r="AD9" i="53"/>
  <c r="AC9" i="53"/>
  <c r="AB9" i="53"/>
  <c r="AA9" i="53"/>
  <c r="Z9" i="53"/>
  <c r="Y9" i="53"/>
  <c r="X9" i="53"/>
  <c r="W9" i="53"/>
  <c r="V9" i="53"/>
  <c r="U9" i="53"/>
  <c r="T9" i="53"/>
  <c r="S9" i="53"/>
  <c r="R9" i="53"/>
  <c r="Q9" i="53"/>
  <c r="P9" i="53"/>
  <c r="O9" i="53"/>
  <c r="N9" i="53"/>
  <c r="M9" i="53"/>
  <c r="L9" i="53"/>
  <c r="K9" i="53"/>
  <c r="J9" i="53"/>
  <c r="I9" i="53"/>
  <c r="H9" i="53"/>
  <c r="G9" i="53"/>
  <c r="F9" i="53"/>
  <c r="E9" i="53"/>
  <c r="AG8" i="53"/>
  <c r="AF8" i="53"/>
  <c r="AE8" i="53"/>
  <c r="AD8" i="53"/>
  <c r="AC8" i="53"/>
  <c r="AB8" i="53"/>
  <c r="AA8" i="53"/>
  <c r="Z8" i="53"/>
  <c r="Y8" i="53"/>
  <c r="X8" i="53"/>
  <c r="W8" i="53"/>
  <c r="V8" i="53"/>
  <c r="U8" i="53"/>
  <c r="T8" i="53"/>
  <c r="S8" i="53"/>
  <c r="R8" i="53"/>
  <c r="Q8" i="53"/>
  <c r="P8" i="53"/>
  <c r="O8" i="53"/>
  <c r="N8" i="53"/>
  <c r="M8" i="53"/>
  <c r="L8" i="53"/>
  <c r="K8" i="53"/>
  <c r="J8" i="53"/>
  <c r="I8" i="53"/>
  <c r="H8" i="53"/>
  <c r="G8" i="53"/>
  <c r="F8" i="53"/>
  <c r="E8" i="53"/>
  <c r="AG7" i="53"/>
  <c r="AF7" i="53"/>
  <c r="AE7" i="53"/>
  <c r="AD7" i="53"/>
  <c r="AC7" i="53"/>
  <c r="AB7" i="53"/>
  <c r="AA7" i="53"/>
  <c r="Z7" i="53"/>
  <c r="Y7" i="53"/>
  <c r="X7" i="53"/>
  <c r="W7" i="53"/>
  <c r="V7" i="53"/>
  <c r="U7" i="53"/>
  <c r="T7" i="53"/>
  <c r="S7" i="53"/>
  <c r="R7" i="53"/>
  <c r="Q7" i="53"/>
  <c r="P7" i="53"/>
  <c r="O7" i="53"/>
  <c r="N7" i="53"/>
  <c r="M7" i="53"/>
  <c r="L7" i="53"/>
  <c r="K7" i="53"/>
  <c r="J7" i="53"/>
  <c r="I7" i="53"/>
  <c r="H7" i="53"/>
  <c r="G7" i="53"/>
  <c r="F7" i="53"/>
  <c r="E7" i="53"/>
  <c r="AG6" i="53"/>
  <c r="AF6" i="53"/>
  <c r="AE6" i="53"/>
  <c r="AD6" i="53"/>
  <c r="AC6" i="53"/>
  <c r="AB6" i="53"/>
  <c r="AA6" i="53"/>
  <c r="Z6" i="53"/>
  <c r="Y6" i="53"/>
  <c r="X6" i="53"/>
  <c r="W6" i="53"/>
  <c r="V6" i="53"/>
  <c r="U6" i="53"/>
  <c r="T6" i="53"/>
  <c r="S6" i="53"/>
  <c r="R6" i="53"/>
  <c r="Q6" i="53"/>
  <c r="P6" i="53"/>
  <c r="O6" i="53"/>
  <c r="N6" i="53"/>
  <c r="M6" i="53"/>
  <c r="L6" i="53"/>
  <c r="K6" i="53"/>
  <c r="J6" i="53"/>
  <c r="I6" i="53"/>
  <c r="H6" i="53"/>
  <c r="G6" i="53"/>
  <c r="F6" i="53"/>
  <c r="E6" i="53"/>
  <c r="AG5" i="53"/>
  <c r="AF5" i="53"/>
  <c r="AE5" i="53"/>
  <c r="AD5" i="53"/>
  <c r="AC5" i="53"/>
  <c r="AB5" i="53"/>
  <c r="AA5" i="53"/>
  <c r="Z5" i="53"/>
  <c r="Y5" i="53"/>
  <c r="X5" i="53"/>
  <c r="W5" i="53"/>
  <c r="V5" i="53"/>
  <c r="U5" i="53"/>
  <c r="T5" i="53"/>
  <c r="S5" i="53"/>
  <c r="R5" i="53"/>
  <c r="Q5" i="53"/>
  <c r="P5" i="53"/>
  <c r="O5" i="53"/>
  <c r="N5" i="53"/>
  <c r="M5" i="53"/>
  <c r="L5" i="53"/>
  <c r="K5" i="53"/>
  <c r="J5" i="53"/>
  <c r="I5" i="53"/>
  <c r="H5" i="53"/>
  <c r="G5" i="53"/>
  <c r="F5" i="53"/>
  <c r="E5" i="53"/>
  <c r="F4" i="53"/>
  <c r="G4" i="53"/>
  <c r="H4" i="53"/>
  <c r="I4" i="53"/>
  <c r="J4" i="53"/>
  <c r="K4" i="53"/>
  <c r="L4" i="53"/>
  <c r="M4" i="53"/>
  <c r="N4" i="53"/>
  <c r="O4" i="53"/>
  <c r="P4" i="53"/>
  <c r="Q4" i="53"/>
  <c r="R4" i="53"/>
  <c r="S4" i="53"/>
  <c r="T4" i="53"/>
  <c r="U4" i="53"/>
  <c r="V4" i="53"/>
  <c r="W4" i="53"/>
  <c r="X4" i="53"/>
  <c r="Y4" i="53"/>
  <c r="Z4" i="53"/>
  <c r="AA4" i="53"/>
  <c r="AB4" i="53"/>
  <c r="AC4" i="53"/>
  <c r="AD4" i="53"/>
  <c r="AE4" i="53"/>
  <c r="AF4" i="53"/>
  <c r="AG4" i="53"/>
  <c r="E4" i="53"/>
  <c r="B32" i="37" l="1"/>
  <c r="C9" i="37"/>
  <c r="AG210" i="52" l="1"/>
  <c r="AF210" i="52"/>
  <c r="AE211" i="52"/>
  <c r="AC210" i="52"/>
  <c r="AA210" i="52"/>
  <c r="Z211" i="52"/>
  <c r="Y211" i="52"/>
  <c r="X210" i="52"/>
  <c r="W210" i="52"/>
  <c r="U211" i="52"/>
  <c r="S211" i="52"/>
  <c r="R211" i="52"/>
  <c r="Q211" i="52"/>
  <c r="P210" i="52"/>
  <c r="O210" i="52"/>
  <c r="N211" i="52"/>
  <c r="M210" i="52"/>
  <c r="L210" i="52"/>
  <c r="K210" i="52"/>
  <c r="J211" i="52"/>
  <c r="I211" i="52"/>
  <c r="H210" i="52"/>
  <c r="G211" i="52"/>
  <c r="F210" i="52"/>
  <c r="E210" i="52"/>
  <c r="AD211" i="52"/>
  <c r="AB211" i="52"/>
  <c r="V211" i="52"/>
  <c r="T211" i="52"/>
  <c r="L211" i="52"/>
  <c r="AD210" i="52"/>
  <c r="AB210" i="52"/>
  <c r="Z210" i="52"/>
  <c r="V210" i="52"/>
  <c r="T210" i="52"/>
  <c r="AF118" i="52"/>
  <c r="X117" i="52"/>
  <c r="H117" i="52"/>
  <c r="AG210" i="51"/>
  <c r="AF211" i="51"/>
  <c r="AE211" i="51"/>
  <c r="AD210" i="51"/>
  <c r="AC210" i="51"/>
  <c r="AA210" i="51"/>
  <c r="Z210" i="51"/>
  <c r="Y211" i="51"/>
  <c r="X211" i="51"/>
  <c r="W211" i="51"/>
  <c r="V211" i="51"/>
  <c r="U210" i="51"/>
  <c r="S210" i="51"/>
  <c r="R210" i="51"/>
  <c r="Q210" i="51"/>
  <c r="P211" i="51"/>
  <c r="O211" i="51"/>
  <c r="N210" i="51"/>
  <c r="M210" i="51"/>
  <c r="K211" i="51"/>
  <c r="J210" i="51"/>
  <c r="I211" i="51"/>
  <c r="H211" i="51"/>
  <c r="G211" i="51"/>
  <c r="F211" i="51"/>
  <c r="E210" i="51"/>
  <c r="Q211" i="51"/>
  <c r="L117" i="51"/>
  <c r="X118" i="51"/>
  <c r="W117" i="51"/>
  <c r="P117" i="51"/>
  <c r="AG211" i="50"/>
  <c r="AD211" i="50"/>
  <c r="AC210" i="50"/>
  <c r="AB210" i="50"/>
  <c r="AA211" i="50"/>
  <c r="Z210" i="50"/>
  <c r="Y211" i="50"/>
  <c r="W211" i="50"/>
  <c r="V210" i="50"/>
  <c r="U210" i="50"/>
  <c r="T210" i="50"/>
  <c r="S211" i="50"/>
  <c r="R210" i="50"/>
  <c r="Q210" i="50"/>
  <c r="O210" i="50"/>
  <c r="N211" i="50"/>
  <c r="M210" i="50"/>
  <c r="L211" i="50"/>
  <c r="K211" i="50"/>
  <c r="J211" i="50"/>
  <c r="I210" i="50"/>
  <c r="F210" i="50"/>
  <c r="E210" i="50"/>
  <c r="AG148" i="44"/>
  <c r="AF203" i="44"/>
  <c r="AF199" i="46"/>
  <c r="AF191" i="46"/>
  <c r="AG191" i="46"/>
  <c r="AF192" i="44"/>
  <c r="AF183" i="44"/>
  <c r="AG177" i="44"/>
  <c r="AF175" i="44"/>
  <c r="AG174" i="44"/>
  <c r="AG168" i="44"/>
  <c r="AF166" i="44"/>
  <c r="AG165" i="44"/>
  <c r="AF162" i="44"/>
  <c r="AF158" i="44"/>
  <c r="AF157" i="44"/>
  <c r="AF154" i="46"/>
  <c r="AF152" i="44"/>
  <c r="AG150" i="44"/>
  <c r="AF148" i="44"/>
  <c r="AG147" i="44"/>
  <c r="AF145" i="44"/>
  <c r="AF144" i="44"/>
  <c r="AG142" i="44"/>
  <c r="AF139" i="44"/>
  <c r="AG138" i="44"/>
  <c r="AF136" i="44"/>
  <c r="AF135" i="44"/>
  <c r="AG129" i="44"/>
  <c r="AF127" i="44"/>
  <c r="AF126" i="44"/>
  <c r="AF121" i="46"/>
  <c r="AF120" i="44"/>
  <c r="AF117" i="46"/>
  <c r="AG116" i="44"/>
  <c r="AF116" i="44"/>
  <c r="AG114" i="44"/>
  <c r="AF113" i="44"/>
  <c r="AG112" i="44"/>
  <c r="AF112" i="44"/>
  <c r="AG110" i="44"/>
  <c r="AF110" i="44"/>
  <c r="AF109" i="44"/>
  <c r="AF107" i="44"/>
  <c r="AG105" i="44"/>
  <c r="AG104" i="44"/>
  <c r="AF102" i="44"/>
  <c r="AF100" i="44"/>
  <c r="AG98" i="44"/>
  <c r="AF98" i="44"/>
  <c r="AG96" i="44"/>
  <c r="AG95" i="44"/>
  <c r="AG93" i="44"/>
  <c r="AF92" i="44"/>
  <c r="AG90" i="44"/>
  <c r="AF90" i="44"/>
  <c r="AG88" i="44"/>
  <c r="AG87" i="44"/>
  <c r="AF87" i="44"/>
  <c r="AG85" i="44"/>
  <c r="AF84" i="46"/>
  <c r="AF83" i="44"/>
  <c r="AG81" i="44"/>
  <c r="AG79" i="44"/>
  <c r="AG78" i="44"/>
  <c r="AF78" i="44"/>
  <c r="AF77" i="44"/>
  <c r="AF76" i="44"/>
  <c r="AF75" i="44"/>
  <c r="AG73" i="44"/>
  <c r="AG71" i="44"/>
  <c r="AG70" i="44"/>
  <c r="AF69" i="44"/>
  <c r="AF67" i="44"/>
  <c r="AF65" i="46"/>
  <c r="AG64" i="44"/>
  <c r="AF64" i="44"/>
  <c r="AG62" i="44"/>
  <c r="AG61" i="44"/>
  <c r="AF60" i="44"/>
  <c r="AG59" i="44"/>
  <c r="AF56" i="44"/>
  <c r="AF55" i="44"/>
  <c r="AG54" i="44"/>
  <c r="AF54" i="44"/>
  <c r="AG51" i="44"/>
  <c r="AF51" i="44"/>
  <c r="AG50" i="44"/>
  <c r="AF48" i="44"/>
  <c r="AG45" i="44"/>
  <c r="AF45" i="44"/>
  <c r="AG43" i="44"/>
  <c r="AG42" i="44"/>
  <c r="AF42" i="44"/>
  <c r="AG41" i="44"/>
  <c r="AG40" i="44"/>
  <c r="AF39" i="44"/>
  <c r="AF38" i="44"/>
  <c r="AG37" i="44"/>
  <c r="AF37" i="44"/>
  <c r="AG34" i="44"/>
  <c r="AF34" i="44"/>
  <c r="AG33" i="44"/>
  <c r="AG32" i="44"/>
  <c r="AF31" i="44"/>
  <c r="AF30" i="44"/>
  <c r="AG29" i="44"/>
  <c r="AG25" i="44"/>
  <c r="AF23" i="44"/>
  <c r="AF22" i="44"/>
  <c r="AG17" i="44"/>
  <c r="AF16" i="44"/>
  <c r="AG9" i="44"/>
  <c r="AF46" i="44"/>
  <c r="AF59" i="44"/>
  <c r="AF68" i="44"/>
  <c r="AF70" i="44"/>
  <c r="AF85" i="44"/>
  <c r="AF93" i="44"/>
  <c r="AF95" i="44"/>
  <c r="AF104" i="44"/>
  <c r="AG107" i="44"/>
  <c r="AF125" i="44"/>
  <c r="AG130" i="44"/>
  <c r="AG133" i="44"/>
  <c r="AG135" i="44"/>
  <c r="AF138" i="44"/>
  <c r="AG139" i="44"/>
  <c r="AF147" i="44"/>
  <c r="AF153" i="44"/>
  <c r="AG160" i="44"/>
  <c r="AG164" i="44"/>
  <c r="AF165" i="44"/>
  <c r="AG173" i="44"/>
  <c r="AF174" i="44"/>
  <c r="AF181" i="44"/>
  <c r="AG184" i="44"/>
  <c r="AG186" i="44"/>
  <c r="AF189" i="44"/>
  <c r="AF190" i="44"/>
  <c r="AG193" i="44"/>
  <c r="AF200" i="44"/>
  <c r="AF202" i="44"/>
  <c r="AG203" i="44"/>
  <c r="AF206" i="44"/>
  <c r="AG206" i="44"/>
  <c r="AF208" i="44"/>
  <c r="AF212" i="44"/>
  <c r="AF210" i="44" s="1"/>
  <c r="AF101" i="46"/>
  <c r="AF131" i="46"/>
  <c r="AF140" i="46"/>
  <c r="AG154" i="46"/>
  <c r="AF198" i="46"/>
  <c r="AF210" i="46"/>
  <c r="AG210" i="46"/>
  <c r="AF211" i="46"/>
  <c r="AG211" i="46"/>
  <c r="A14" i="38"/>
  <c r="A13" i="38"/>
  <c r="A12" i="38"/>
  <c r="A11" i="38"/>
  <c r="A3" i="38"/>
  <c r="A14" i="23"/>
  <c r="A13" i="23"/>
  <c r="A12" i="23"/>
  <c r="A11" i="23"/>
  <c r="A3" i="23"/>
  <c r="A14" i="17"/>
  <c r="A13" i="17"/>
  <c r="A12" i="17"/>
  <c r="A11" i="17"/>
  <c r="A3" i="17"/>
  <c r="A14" i="12"/>
  <c r="A13" i="12"/>
  <c r="A12" i="12"/>
  <c r="A11" i="12"/>
  <c r="A3" i="12"/>
  <c r="A3" i="45"/>
  <c r="I118" i="50" l="1"/>
  <c r="Q118" i="50"/>
  <c r="Y118" i="50"/>
  <c r="AF118" i="50"/>
  <c r="E117" i="51"/>
  <c r="M117" i="51"/>
  <c r="U118" i="51"/>
  <c r="AC118" i="51"/>
  <c r="V210" i="51"/>
  <c r="AG67" i="44"/>
  <c r="AG84" i="46"/>
  <c r="J118" i="50"/>
  <c r="R118" i="50"/>
  <c r="Z118" i="50"/>
  <c r="R211" i="51"/>
  <c r="S211" i="51"/>
  <c r="AA58" i="50"/>
  <c r="AF61" i="44"/>
  <c r="AF118" i="46"/>
  <c r="AA210" i="50"/>
  <c r="Y199" i="52"/>
  <c r="AG199" i="52"/>
  <c r="AA211" i="51"/>
  <c r="G121" i="52"/>
  <c r="J191" i="50"/>
  <c r="M211" i="52"/>
  <c r="M117" i="52"/>
  <c r="N210" i="52"/>
  <c r="AG198" i="46"/>
  <c r="AF182" i="44"/>
  <c r="AG126" i="44"/>
  <c r="P131" i="50"/>
  <c r="AF132" i="44"/>
  <c r="H140" i="50"/>
  <c r="X140" i="50"/>
  <c r="O155" i="50"/>
  <c r="AE155" i="50"/>
  <c r="AG14" i="44"/>
  <c r="AF19" i="44"/>
  <c r="AF28" i="44"/>
  <c r="AG31" i="44"/>
  <c r="AF36" i="44"/>
  <c r="AF44" i="44"/>
  <c r="AG48" i="44"/>
  <c r="AF53" i="44"/>
  <c r="AG56" i="44"/>
  <c r="F211" i="52"/>
  <c r="K211" i="52"/>
  <c r="R210" i="52"/>
  <c r="AF106" i="44"/>
  <c r="AG172" i="44"/>
  <c r="S117" i="52"/>
  <c r="AA117" i="52"/>
  <c r="AF170" i="46"/>
  <c r="AF179" i="46"/>
  <c r="Q27" i="51"/>
  <c r="U58" i="51"/>
  <c r="AC58" i="51"/>
  <c r="M84" i="51"/>
  <c r="AC84" i="51"/>
  <c r="H101" i="51"/>
  <c r="J122" i="51"/>
  <c r="R122" i="51"/>
  <c r="I117" i="52"/>
  <c r="Q117" i="52"/>
  <c r="Y117" i="52"/>
  <c r="AG117" i="52"/>
  <c r="F122" i="52"/>
  <c r="N122" i="52"/>
  <c r="V122" i="52"/>
  <c r="AD122" i="52"/>
  <c r="F140" i="52"/>
  <c r="N140" i="52"/>
  <c r="V140" i="52"/>
  <c r="AD140" i="52"/>
  <c r="I140" i="52"/>
  <c r="Q140" i="52"/>
  <c r="Y140" i="52"/>
  <c r="AG140" i="52"/>
  <c r="AC211" i="52"/>
  <c r="AF43" i="44"/>
  <c r="AF50" i="44"/>
  <c r="AF62" i="44"/>
  <c r="AF71" i="44"/>
  <c r="AF96" i="44"/>
  <c r="AF114" i="44"/>
  <c r="AF124" i="44"/>
  <c r="AF128" i="44"/>
  <c r="AF122" i="44" s="1"/>
  <c r="AF137" i="44"/>
  <c r="AF160" i="44"/>
  <c r="AF168" i="44"/>
  <c r="AF177" i="44"/>
  <c r="AF186" i="44"/>
  <c r="AF195" i="44"/>
  <c r="AF201" i="44"/>
  <c r="AF205" i="44"/>
  <c r="AF209" i="44"/>
  <c r="O6" i="50"/>
  <c r="AG103" i="44"/>
  <c r="AF108" i="44"/>
  <c r="I111" i="50"/>
  <c r="Z122" i="50"/>
  <c r="AG128" i="44"/>
  <c r="AF134" i="44"/>
  <c r="AF143" i="44"/>
  <c r="AG146" i="44"/>
  <c r="AF151" i="44"/>
  <c r="AG156" i="44"/>
  <c r="AF161" i="44"/>
  <c r="AF169" i="44"/>
  <c r="AF178" i="44"/>
  <c r="AG182" i="44"/>
  <c r="AF187" i="44"/>
  <c r="AG190" i="44"/>
  <c r="AF196" i="44"/>
  <c r="I111" i="51"/>
  <c r="E191" i="51"/>
  <c r="M191" i="51"/>
  <c r="U191" i="51"/>
  <c r="AC191" i="51"/>
  <c r="I210" i="51"/>
  <c r="Q191" i="52"/>
  <c r="U210" i="52"/>
  <c r="AF10" i="44"/>
  <c r="U117" i="50"/>
  <c r="E170" i="51"/>
  <c r="M170" i="51"/>
  <c r="U170" i="51"/>
  <c r="AC170" i="51"/>
  <c r="R5" i="52"/>
  <c r="R58" i="52"/>
  <c r="Z58" i="52"/>
  <c r="AF63" i="44"/>
  <c r="AG92" i="44"/>
  <c r="AF97" i="44"/>
  <c r="AF8" i="44"/>
  <c r="M131" i="51"/>
  <c r="N170" i="51"/>
  <c r="W27" i="52"/>
  <c r="K101" i="52"/>
  <c r="AF72" i="44"/>
  <c r="AF89" i="44"/>
  <c r="AG109" i="44"/>
  <c r="AG200" i="44"/>
  <c r="F27" i="50"/>
  <c r="N27" i="50"/>
  <c r="V27" i="50"/>
  <c r="AD27" i="50"/>
  <c r="I84" i="50"/>
  <c r="Q84" i="50"/>
  <c r="V179" i="50"/>
  <c r="F198" i="52"/>
  <c r="AD198" i="52"/>
  <c r="AF26" i="44"/>
  <c r="AG39" i="44"/>
  <c r="AF47" i="46"/>
  <c r="AF57" i="46"/>
  <c r="AF123" i="44"/>
  <c r="W140" i="51"/>
  <c r="F118" i="52"/>
  <c r="N118" i="52"/>
  <c r="V118" i="52"/>
  <c r="AD118" i="52"/>
  <c r="J154" i="52"/>
  <c r="AG178" i="44"/>
  <c r="J210" i="52"/>
  <c r="AG83" i="44"/>
  <c r="AF18" i="44"/>
  <c r="AF24" i="44"/>
  <c r="AG5" i="46"/>
  <c r="AG27" i="46"/>
  <c r="AG47" i="46"/>
  <c r="AG65" i="46"/>
  <c r="AG101" i="46"/>
  <c r="AG111" i="46"/>
  <c r="AG117" i="46"/>
  <c r="AG121" i="46"/>
  <c r="AG140" i="46"/>
  <c r="AG155" i="46"/>
  <c r="AG163" i="44"/>
  <c r="AG170" i="46"/>
  <c r="AG181" i="44"/>
  <c r="AG185" i="44"/>
  <c r="AG189" i="44"/>
  <c r="AG194" i="44"/>
  <c r="AG199" i="46"/>
  <c r="AG204" i="44"/>
  <c r="AG208" i="44"/>
  <c r="I117" i="50"/>
  <c r="V154" i="50"/>
  <c r="N111" i="51"/>
  <c r="AD111" i="51"/>
  <c r="AF141" i="44"/>
  <c r="AG144" i="44"/>
  <c r="AF149" i="44"/>
  <c r="AG152" i="44"/>
  <c r="AF194" i="44"/>
  <c r="AG197" i="44"/>
  <c r="AF204" i="44"/>
  <c r="AG207" i="44"/>
  <c r="G117" i="52"/>
  <c r="O117" i="52"/>
  <c r="W117" i="52"/>
  <c r="AE117" i="52"/>
  <c r="J117" i="52"/>
  <c r="R117" i="52"/>
  <c r="Z117" i="52"/>
  <c r="O121" i="52"/>
  <c r="W121" i="52"/>
  <c r="E170" i="52"/>
  <c r="M170" i="52"/>
  <c r="U170" i="52"/>
  <c r="AC170" i="52"/>
  <c r="E179" i="52"/>
  <c r="F191" i="52"/>
  <c r="N191" i="52"/>
  <c r="V191" i="52"/>
  <c r="AD191" i="52"/>
  <c r="AG22" i="44"/>
  <c r="AG75" i="44"/>
  <c r="AG100" i="44"/>
  <c r="Y210" i="50"/>
  <c r="I210" i="52"/>
  <c r="Y210" i="52"/>
  <c r="K58" i="50"/>
  <c r="S58" i="50"/>
  <c r="Q111" i="50"/>
  <c r="AF171" i="44"/>
  <c r="AG210" i="50"/>
  <c r="AG211" i="52"/>
  <c r="AG212" i="44"/>
  <c r="AG211" i="44" s="1"/>
  <c r="AF155" i="46"/>
  <c r="AF11" i="44"/>
  <c r="AF80" i="44"/>
  <c r="AF115" i="44"/>
  <c r="K210" i="51"/>
  <c r="Q210" i="52"/>
  <c r="AG21" i="44"/>
  <c r="AG28" i="44"/>
  <c r="AG53" i="44"/>
  <c r="AG47" i="44" s="1"/>
  <c r="AG63" i="44"/>
  <c r="AG72" i="44"/>
  <c r="AG80" i="44"/>
  <c r="AG132" i="44"/>
  <c r="AG134" i="44"/>
  <c r="AG143" i="44"/>
  <c r="AG151" i="44"/>
  <c r="AG161" i="44"/>
  <c r="AG169" i="44"/>
  <c r="F101" i="50"/>
  <c r="AB121" i="51"/>
  <c r="G121" i="51"/>
  <c r="G65" i="52"/>
  <c r="O65" i="52"/>
  <c r="AG13" i="44"/>
  <c r="AG19" i="44"/>
  <c r="AG11" i="44"/>
  <c r="AG49" i="44"/>
  <c r="AG210" i="44"/>
  <c r="AG131" i="46"/>
  <c r="AG58" i="46"/>
  <c r="AG113" i="44"/>
  <c r="O101" i="50"/>
  <c r="F117" i="50"/>
  <c r="N118" i="50"/>
  <c r="Y117" i="50"/>
  <c r="AG120" i="44"/>
  <c r="AG125" i="44"/>
  <c r="AF130" i="44"/>
  <c r="H47" i="51"/>
  <c r="X117" i="51"/>
  <c r="L118" i="51"/>
  <c r="T118" i="51"/>
  <c r="AB118" i="51"/>
  <c r="Y121" i="51"/>
  <c r="AG179" i="51"/>
  <c r="AF185" i="44"/>
  <c r="AG188" i="44"/>
  <c r="I191" i="51"/>
  <c r="Q191" i="51"/>
  <c r="Y191" i="51"/>
  <c r="AG191" i="51"/>
  <c r="AF197" i="44"/>
  <c r="AG202" i="44"/>
  <c r="AF207" i="44"/>
  <c r="S111" i="52"/>
  <c r="AA111" i="52"/>
  <c r="AG111" i="52"/>
  <c r="K117" i="52"/>
  <c r="H140" i="52"/>
  <c r="P140" i="52"/>
  <c r="X140" i="52"/>
  <c r="F154" i="52"/>
  <c r="N154" i="52"/>
  <c r="V154" i="52"/>
  <c r="AD154" i="52"/>
  <c r="AC155" i="52"/>
  <c r="AG118" i="46"/>
  <c r="AG157" i="44"/>
  <c r="AG179" i="46"/>
  <c r="AG57" i="46"/>
  <c r="AG123" i="44"/>
  <c r="H65" i="50"/>
  <c r="P65" i="50"/>
  <c r="X65" i="50"/>
  <c r="AF65" i="50"/>
  <c r="AG69" i="44"/>
  <c r="AF74" i="44"/>
  <c r="AG77" i="44"/>
  <c r="AF82" i="44"/>
  <c r="AF91" i="44"/>
  <c r="AF99" i="44"/>
  <c r="AF103" i="44"/>
  <c r="G111" i="50"/>
  <c r="O111" i="50"/>
  <c r="W111" i="50"/>
  <c r="AE111" i="50"/>
  <c r="R111" i="50"/>
  <c r="U111" i="50"/>
  <c r="AA111" i="50"/>
  <c r="R117" i="50"/>
  <c r="L131" i="50"/>
  <c r="T131" i="50"/>
  <c r="AB131" i="50"/>
  <c r="K155" i="50"/>
  <c r="S155" i="50"/>
  <c r="AA155" i="50"/>
  <c r="I155" i="50"/>
  <c r="Y155" i="50"/>
  <c r="AF156" i="44"/>
  <c r="AG159" i="44"/>
  <c r="AF164" i="44"/>
  <c r="AG167" i="44"/>
  <c r="AF173" i="44"/>
  <c r="AG176" i="44"/>
  <c r="Y210" i="51"/>
  <c r="AG211" i="51"/>
  <c r="W6" i="52"/>
  <c r="I27" i="52"/>
  <c r="Q27" i="52"/>
  <c r="AG27" i="52"/>
  <c r="F101" i="52"/>
  <c r="N101" i="52"/>
  <c r="V101" i="52"/>
  <c r="AD101" i="52"/>
  <c r="E101" i="52"/>
  <c r="M101" i="52"/>
  <c r="U101" i="52"/>
  <c r="AC101" i="52"/>
  <c r="AA101" i="52"/>
  <c r="I111" i="52"/>
  <c r="Q111" i="52"/>
  <c r="Y111" i="52"/>
  <c r="AG102" i="44"/>
  <c r="AF32" i="44"/>
  <c r="AG35" i="44"/>
  <c r="AF40" i="44"/>
  <c r="Z84" i="50"/>
  <c r="Y101" i="50"/>
  <c r="H117" i="50"/>
  <c r="P117" i="50"/>
  <c r="X117" i="50"/>
  <c r="AF117" i="50"/>
  <c r="AB154" i="50"/>
  <c r="F170" i="50"/>
  <c r="N170" i="50"/>
  <c r="V170" i="50"/>
  <c r="AD170" i="50"/>
  <c r="K170" i="50"/>
  <c r="K210" i="50"/>
  <c r="AG27" i="51"/>
  <c r="P47" i="51"/>
  <c r="X47" i="51"/>
  <c r="AF47" i="51"/>
  <c r="J58" i="51"/>
  <c r="R58" i="51"/>
  <c r="Z58" i="51"/>
  <c r="L65" i="51"/>
  <c r="J65" i="51"/>
  <c r="Z65" i="51"/>
  <c r="R101" i="51"/>
  <c r="J140" i="51"/>
  <c r="R140" i="51"/>
  <c r="Z140" i="51"/>
  <c r="E199" i="51"/>
  <c r="M199" i="51"/>
  <c r="AC199" i="51"/>
  <c r="AG66" i="44"/>
  <c r="AG74" i="44"/>
  <c r="AF79" i="44"/>
  <c r="AG82" i="44"/>
  <c r="AF88" i="44"/>
  <c r="AF84" i="44" s="1"/>
  <c r="AF105" i="44"/>
  <c r="AG108" i="44"/>
  <c r="E117" i="52"/>
  <c r="M118" i="52"/>
  <c r="U117" i="52"/>
  <c r="AC118" i="52"/>
  <c r="J131" i="52"/>
  <c r="R131" i="52"/>
  <c r="Z131" i="52"/>
  <c r="I179" i="52"/>
  <c r="Q179" i="52"/>
  <c r="Y179" i="52"/>
  <c r="AG179" i="52"/>
  <c r="S210" i="52"/>
  <c r="AG122" i="46"/>
  <c r="AG119" i="44"/>
  <c r="AG117" i="44" s="1"/>
  <c r="AF111" i="44"/>
  <c r="J5" i="50"/>
  <c r="R5" i="50"/>
  <c r="Z5" i="50"/>
  <c r="E6" i="50"/>
  <c r="M6" i="50"/>
  <c r="U6" i="50"/>
  <c r="AC6" i="50"/>
  <c r="L5" i="50"/>
  <c r="AB5" i="50"/>
  <c r="H57" i="50"/>
  <c r="P57" i="50"/>
  <c r="AF57" i="50"/>
  <c r="Y111" i="50"/>
  <c r="AG111" i="50"/>
  <c r="F131" i="50"/>
  <c r="F140" i="50"/>
  <c r="N140" i="50"/>
  <c r="V140" i="50"/>
  <c r="AD140" i="50"/>
  <c r="F179" i="50"/>
  <c r="P198" i="50"/>
  <c r="E111" i="51"/>
  <c r="S111" i="51"/>
  <c r="G117" i="51"/>
  <c r="O118" i="51"/>
  <c r="W118" i="51"/>
  <c r="AE117" i="51"/>
  <c r="L179" i="51"/>
  <c r="T179" i="51"/>
  <c r="AB179" i="51"/>
  <c r="M27" i="52"/>
  <c r="U27" i="52"/>
  <c r="AE27" i="52"/>
  <c r="S101" i="52"/>
  <c r="K111" i="52"/>
  <c r="F170" i="51"/>
  <c r="I199" i="52"/>
  <c r="Q199" i="52"/>
  <c r="AG201" i="44"/>
  <c r="AG209" i="44"/>
  <c r="T5" i="50"/>
  <c r="AF159" i="44"/>
  <c r="AG162" i="44"/>
  <c r="AF167" i="44"/>
  <c r="AG171" i="44"/>
  <c r="AF176" i="44"/>
  <c r="AF180" i="44"/>
  <c r="AG183" i="44"/>
  <c r="AF188" i="44"/>
  <c r="AG195" i="44"/>
  <c r="AG205" i="44"/>
  <c r="AF86" i="44"/>
  <c r="AG89" i="44"/>
  <c r="AF94" i="44"/>
  <c r="AG97" i="44"/>
  <c r="AG127" i="44"/>
  <c r="AF133" i="44"/>
  <c r="AG136" i="44"/>
  <c r="AF142" i="44"/>
  <c r="AG145" i="44"/>
  <c r="AF150" i="44"/>
  <c r="AG153" i="44"/>
  <c r="AG158" i="44"/>
  <c r="AG154" i="44" s="1"/>
  <c r="AF163" i="44"/>
  <c r="AG166" i="44"/>
  <c r="AF172" i="44"/>
  <c r="AG175" i="44"/>
  <c r="L170" i="52"/>
  <c r="T170" i="52"/>
  <c r="AB170" i="52"/>
  <c r="R170" i="52"/>
  <c r="AF184" i="44"/>
  <c r="AG187" i="44"/>
  <c r="AF193" i="44"/>
  <c r="AF191" i="44" s="1"/>
  <c r="AG196" i="44"/>
  <c r="R101" i="50"/>
  <c r="Z101" i="50"/>
  <c r="L118" i="50"/>
  <c r="T117" i="50"/>
  <c r="AB118" i="50"/>
  <c r="I121" i="50"/>
  <c r="AG131" i="50"/>
  <c r="AG141" i="44"/>
  <c r="AF146" i="44"/>
  <c r="AG149" i="44"/>
  <c r="S170" i="50"/>
  <c r="AA170" i="50"/>
  <c r="O211" i="50"/>
  <c r="R27" i="51"/>
  <c r="F47" i="51"/>
  <c r="AD47" i="51"/>
  <c r="F57" i="51"/>
  <c r="AD57" i="51"/>
  <c r="AB57" i="51"/>
  <c r="W58" i="51"/>
  <c r="AB65" i="51"/>
  <c r="K111" i="51"/>
  <c r="G140" i="51"/>
  <c r="Z122" i="52"/>
  <c r="G140" i="52"/>
  <c r="O140" i="52"/>
  <c r="W140" i="52"/>
  <c r="AE140" i="52"/>
  <c r="R154" i="52"/>
  <c r="Z154" i="52"/>
  <c r="I191" i="52"/>
  <c r="Y191" i="52"/>
  <c r="AF14" i="44"/>
  <c r="AF27" i="46"/>
  <c r="AF111" i="46"/>
  <c r="AF122" i="46"/>
  <c r="W6" i="50"/>
  <c r="AE6" i="50"/>
  <c r="R47" i="50"/>
  <c r="L57" i="50"/>
  <c r="T57" i="50"/>
  <c r="AB57" i="50"/>
  <c r="E57" i="50"/>
  <c r="M57" i="50"/>
  <c r="U57" i="50"/>
  <c r="AC57" i="50"/>
  <c r="K57" i="50"/>
  <c r="S57" i="50"/>
  <c r="AG137" i="44"/>
  <c r="J140" i="50"/>
  <c r="Z140" i="50"/>
  <c r="R191" i="50"/>
  <c r="Z191" i="50"/>
  <c r="AF7" i="44"/>
  <c r="AG10" i="44"/>
  <c r="AF15" i="44"/>
  <c r="AG18" i="44"/>
  <c r="AG26" i="44"/>
  <c r="AG30" i="44"/>
  <c r="AF35" i="44"/>
  <c r="AG38" i="44"/>
  <c r="AG46" i="44"/>
  <c r="AF52" i="44"/>
  <c r="G58" i="51"/>
  <c r="Y111" i="51"/>
  <c r="AG111" i="51"/>
  <c r="AA118" i="51"/>
  <c r="J198" i="51"/>
  <c r="E6" i="52"/>
  <c r="E155" i="52"/>
  <c r="M155" i="52"/>
  <c r="U155" i="52"/>
  <c r="AG180" i="44"/>
  <c r="AF119" i="44"/>
  <c r="AF117" i="44" s="1"/>
  <c r="G118" i="50"/>
  <c r="O117" i="50"/>
  <c r="W118" i="50"/>
  <c r="AA131" i="50"/>
  <c r="I131" i="50"/>
  <c r="N210" i="50"/>
  <c r="AB211" i="50"/>
  <c r="V111" i="51"/>
  <c r="AB122" i="51"/>
  <c r="G122" i="51"/>
  <c r="AE131" i="51"/>
  <c r="V170" i="51"/>
  <c r="AD170" i="51"/>
  <c r="R198" i="51"/>
  <c r="J211" i="51"/>
  <c r="AD211" i="51"/>
  <c r="AG47" i="52"/>
  <c r="AG192" i="44"/>
  <c r="AG191" i="44" s="1"/>
  <c r="J47" i="50"/>
  <c r="AC211" i="50"/>
  <c r="Q155" i="51"/>
  <c r="K191" i="52"/>
  <c r="S191" i="52"/>
  <c r="AA191" i="52"/>
  <c r="W211" i="52"/>
  <c r="AG170" i="44"/>
  <c r="R121" i="50"/>
  <c r="T140" i="51"/>
  <c r="AF140" i="52"/>
  <c r="AG191" i="52"/>
  <c r="G210" i="52"/>
  <c r="AF29" i="44"/>
  <c r="AG7" i="44"/>
  <c r="AG15" i="44"/>
  <c r="AG23" i="44"/>
  <c r="AG55" i="44"/>
  <c r="AG91" i="44"/>
  <c r="AG99" i="44"/>
  <c r="AG115" i="44"/>
  <c r="AG111" i="44" s="1"/>
  <c r="L111" i="50"/>
  <c r="AB117" i="50"/>
  <c r="G131" i="50"/>
  <c r="O131" i="50"/>
  <c r="W131" i="50"/>
  <c r="AE131" i="50"/>
  <c r="U131" i="50"/>
  <c r="E211" i="50"/>
  <c r="U117" i="51"/>
  <c r="O131" i="51"/>
  <c r="W131" i="51"/>
  <c r="J131" i="51"/>
  <c r="Z131" i="51"/>
  <c r="Z198" i="51"/>
  <c r="AC117" i="52"/>
  <c r="J170" i="52"/>
  <c r="Z170" i="52"/>
  <c r="N198" i="52"/>
  <c r="AE210" i="52"/>
  <c r="O211" i="52"/>
  <c r="AF66" i="44"/>
  <c r="G6" i="50"/>
  <c r="Z47" i="50"/>
  <c r="M211" i="50"/>
  <c r="AB47" i="51"/>
  <c r="T122" i="51"/>
  <c r="AG155" i="51"/>
  <c r="I179" i="51"/>
  <c r="Q179" i="51"/>
  <c r="Y179" i="51"/>
  <c r="X84" i="52"/>
  <c r="M179" i="52"/>
  <c r="U179" i="52"/>
  <c r="AC179" i="52"/>
  <c r="E118" i="50"/>
  <c r="F154" i="50"/>
  <c r="AG199" i="50"/>
  <c r="E58" i="51"/>
  <c r="M58" i="51"/>
  <c r="Z211" i="51"/>
  <c r="U118" i="52"/>
  <c r="AF12" i="44"/>
  <c r="AF20" i="44"/>
  <c r="G58" i="50"/>
  <c r="O58" i="50"/>
  <c r="W58" i="50"/>
  <c r="AE58" i="50"/>
  <c r="H58" i="50"/>
  <c r="P58" i="50"/>
  <c r="X58" i="50"/>
  <c r="AF58" i="50"/>
  <c r="AA57" i="50"/>
  <c r="AA121" i="50"/>
  <c r="Q140" i="50"/>
  <c r="AG140" i="50"/>
  <c r="L170" i="50"/>
  <c r="T170" i="50"/>
  <c r="AB170" i="50"/>
  <c r="T211" i="50"/>
  <c r="G118" i="51"/>
  <c r="F118" i="51"/>
  <c r="L140" i="51"/>
  <c r="AB140" i="51"/>
  <c r="J58" i="52"/>
  <c r="P118" i="52"/>
  <c r="X118" i="52"/>
  <c r="AF117" i="52"/>
  <c r="E131" i="52"/>
  <c r="M131" i="52"/>
  <c r="U131" i="52"/>
  <c r="AC131" i="52"/>
  <c r="AF9" i="44"/>
  <c r="AG12" i="44"/>
  <c r="AF17" i="44"/>
  <c r="AG20" i="44"/>
  <c r="AF25" i="44"/>
  <c r="K5" i="50"/>
  <c r="S5" i="50"/>
  <c r="AA5" i="50"/>
  <c r="I47" i="50"/>
  <c r="Q47" i="50"/>
  <c r="Y47" i="50"/>
  <c r="AG47" i="50"/>
  <c r="L47" i="50"/>
  <c r="T47" i="50"/>
  <c r="AB47" i="50"/>
  <c r="G47" i="50"/>
  <c r="O47" i="50"/>
  <c r="W47" i="50"/>
  <c r="AE47" i="50"/>
  <c r="K65" i="50"/>
  <c r="S65" i="50"/>
  <c r="AA65" i="50"/>
  <c r="F65" i="50"/>
  <c r="N65" i="50"/>
  <c r="V65" i="50"/>
  <c r="AD65" i="50"/>
  <c r="AG68" i="44"/>
  <c r="AF73" i="44"/>
  <c r="AG76" i="44"/>
  <c r="AF81" i="44"/>
  <c r="F84" i="50"/>
  <c r="N84" i="50"/>
  <c r="V84" i="50"/>
  <c r="AD84" i="50"/>
  <c r="AG86" i="44"/>
  <c r="AG84" i="44" s="1"/>
  <c r="L84" i="50"/>
  <c r="T84" i="50"/>
  <c r="AF84" i="50"/>
  <c r="AG94" i="44"/>
  <c r="H111" i="50"/>
  <c r="J117" i="50"/>
  <c r="E117" i="50"/>
  <c r="M118" i="50"/>
  <c r="U118" i="50"/>
  <c r="AC117" i="50"/>
  <c r="L154" i="50"/>
  <c r="AF5" i="46"/>
  <c r="AF58" i="46"/>
  <c r="F57" i="50"/>
  <c r="N57" i="50"/>
  <c r="V57" i="50"/>
  <c r="AD57" i="50"/>
  <c r="I58" i="50"/>
  <c r="Q58" i="50"/>
  <c r="Y58" i="50"/>
  <c r="AG60" i="44"/>
  <c r="L117" i="50"/>
  <c r="T118" i="50"/>
  <c r="F122" i="50"/>
  <c r="N122" i="50"/>
  <c r="V122" i="50"/>
  <c r="AD122" i="50"/>
  <c r="AG124" i="44"/>
  <c r="T122" i="50"/>
  <c r="AE121" i="50"/>
  <c r="M121" i="50"/>
  <c r="AC122" i="50"/>
  <c r="X121" i="50"/>
  <c r="AF129" i="44"/>
  <c r="K122" i="50"/>
  <c r="AF211" i="44"/>
  <c r="AG140" i="44"/>
  <c r="AG131" i="44"/>
  <c r="E5" i="50"/>
  <c r="M5" i="50"/>
  <c r="U5" i="50"/>
  <c r="AC5" i="50"/>
  <c r="E27" i="50"/>
  <c r="M27" i="50"/>
  <c r="U27" i="50"/>
  <c r="AC27" i="50"/>
  <c r="H27" i="50"/>
  <c r="P27" i="50"/>
  <c r="X27" i="50"/>
  <c r="AF27" i="50"/>
  <c r="K27" i="50"/>
  <c r="S27" i="50"/>
  <c r="AA27" i="50"/>
  <c r="K47" i="50"/>
  <c r="S47" i="50"/>
  <c r="AA47" i="50"/>
  <c r="F47" i="50"/>
  <c r="N47" i="50"/>
  <c r="V47" i="50"/>
  <c r="AD47" i="50"/>
  <c r="G57" i="50"/>
  <c r="O57" i="50"/>
  <c r="W57" i="50"/>
  <c r="AE57" i="50"/>
  <c r="E101" i="50"/>
  <c r="M101" i="50"/>
  <c r="U101" i="50"/>
  <c r="AC101" i="50"/>
  <c r="S101" i="50"/>
  <c r="AG106" i="44"/>
  <c r="AB101" i="50"/>
  <c r="J101" i="50"/>
  <c r="J111" i="50"/>
  <c r="Z111" i="50"/>
  <c r="E111" i="50"/>
  <c r="M111" i="50"/>
  <c r="AC111" i="50"/>
  <c r="P111" i="50"/>
  <c r="X111" i="50"/>
  <c r="AF111" i="50"/>
  <c r="K111" i="50"/>
  <c r="H118" i="50"/>
  <c r="G117" i="50"/>
  <c r="O118" i="50"/>
  <c r="W117" i="50"/>
  <c r="AE118" i="50"/>
  <c r="Z117" i="50"/>
  <c r="Z121" i="50"/>
  <c r="F6" i="50"/>
  <c r="N6" i="50"/>
  <c r="V6" i="50"/>
  <c r="AD6" i="50"/>
  <c r="I5" i="50"/>
  <c r="Q5" i="50"/>
  <c r="Y5" i="50"/>
  <c r="AG5" i="50"/>
  <c r="L6" i="50"/>
  <c r="T6" i="50"/>
  <c r="AB6" i="50"/>
  <c r="X57" i="50"/>
  <c r="Y84" i="50"/>
  <c r="AG84" i="50"/>
  <c r="G84" i="50"/>
  <c r="O84" i="50"/>
  <c r="W84" i="50"/>
  <c r="E84" i="50"/>
  <c r="M84" i="50"/>
  <c r="X84" i="50"/>
  <c r="N101" i="50"/>
  <c r="V101" i="50"/>
  <c r="S111" i="50"/>
  <c r="H121" i="50"/>
  <c r="P122" i="50"/>
  <c r="X122" i="50"/>
  <c r="AF121" i="50"/>
  <c r="AF170" i="44"/>
  <c r="G27" i="50"/>
  <c r="O27" i="50"/>
  <c r="W27" i="50"/>
  <c r="AE27" i="50"/>
  <c r="J27" i="50"/>
  <c r="R27" i="50"/>
  <c r="Z27" i="50"/>
  <c r="E47" i="50"/>
  <c r="M47" i="50"/>
  <c r="U47" i="50"/>
  <c r="AC47" i="50"/>
  <c r="H47" i="50"/>
  <c r="P47" i="50"/>
  <c r="X47" i="50"/>
  <c r="AF49" i="44"/>
  <c r="AF47" i="44" s="1"/>
  <c r="AG52" i="44"/>
  <c r="I57" i="50"/>
  <c r="Q57" i="50"/>
  <c r="Y57" i="50"/>
  <c r="AG57" i="50"/>
  <c r="G65" i="50"/>
  <c r="O65" i="50"/>
  <c r="W65" i="50"/>
  <c r="AE65" i="50"/>
  <c r="J65" i="50"/>
  <c r="R65" i="50"/>
  <c r="Z65" i="50"/>
  <c r="J84" i="50"/>
  <c r="R84" i="50"/>
  <c r="H84" i="50"/>
  <c r="P84" i="50"/>
  <c r="G101" i="50"/>
  <c r="W101" i="50"/>
  <c r="AE101" i="50"/>
  <c r="T111" i="50"/>
  <c r="AB111" i="50"/>
  <c r="Q117" i="50"/>
  <c r="AG117" i="50"/>
  <c r="I122" i="50"/>
  <c r="Q121" i="50"/>
  <c r="Y122" i="50"/>
  <c r="AG122" i="50"/>
  <c r="L122" i="50"/>
  <c r="AB122" i="50"/>
  <c r="G121" i="50"/>
  <c r="O121" i="50"/>
  <c r="W121" i="50"/>
  <c r="J122" i="50"/>
  <c r="R122" i="50"/>
  <c r="E122" i="50"/>
  <c r="M122" i="50"/>
  <c r="U122" i="50"/>
  <c r="AC121" i="50"/>
  <c r="Q131" i="50"/>
  <c r="Y131" i="50"/>
  <c r="H5" i="50"/>
  <c r="P5" i="50"/>
  <c r="X5" i="50"/>
  <c r="AF5" i="50"/>
  <c r="K6" i="50"/>
  <c r="S6" i="50"/>
  <c r="AA6" i="50"/>
  <c r="G5" i="50"/>
  <c r="O5" i="50"/>
  <c r="W5" i="50"/>
  <c r="AE5" i="50"/>
  <c r="J58" i="50"/>
  <c r="R58" i="50"/>
  <c r="Z58" i="50"/>
  <c r="E58" i="50"/>
  <c r="M58" i="50"/>
  <c r="U58" i="50"/>
  <c r="AC58" i="50"/>
  <c r="K84" i="50"/>
  <c r="S84" i="50"/>
  <c r="AA84" i="50"/>
  <c r="K101" i="50"/>
  <c r="AA101" i="50"/>
  <c r="AD101" i="50"/>
  <c r="I101" i="50"/>
  <c r="L101" i="50"/>
  <c r="T101" i="50"/>
  <c r="H122" i="50"/>
  <c r="J131" i="50"/>
  <c r="R131" i="50"/>
  <c r="Z131" i="50"/>
  <c r="E131" i="50"/>
  <c r="M131" i="50"/>
  <c r="AC131" i="50"/>
  <c r="H131" i="50"/>
  <c r="X131" i="50"/>
  <c r="AF131" i="50"/>
  <c r="K131" i="50"/>
  <c r="S131" i="50"/>
  <c r="V131" i="50"/>
  <c r="AD131" i="50"/>
  <c r="L140" i="50"/>
  <c r="T140" i="50"/>
  <c r="AB140" i="50"/>
  <c r="I27" i="50"/>
  <c r="Q27" i="50"/>
  <c r="Y27" i="50"/>
  <c r="AG27" i="50"/>
  <c r="L27" i="50"/>
  <c r="T27" i="50"/>
  <c r="AB27" i="50"/>
  <c r="AF33" i="44"/>
  <c r="AG36" i="44"/>
  <c r="AF41" i="44"/>
  <c r="AG44" i="44"/>
  <c r="I65" i="50"/>
  <c r="Q65" i="50"/>
  <c r="Y65" i="50"/>
  <c r="AG65" i="50"/>
  <c r="L65" i="50"/>
  <c r="T65" i="50"/>
  <c r="AB65" i="50"/>
  <c r="E65" i="50"/>
  <c r="M65" i="50"/>
  <c r="U65" i="50"/>
  <c r="AC65" i="50"/>
  <c r="AB84" i="50"/>
  <c r="AE84" i="50"/>
  <c r="Q101" i="50"/>
  <c r="AG101" i="50"/>
  <c r="AC118" i="50"/>
  <c r="K118" i="50"/>
  <c r="S118" i="50"/>
  <c r="AA118" i="50"/>
  <c r="F118" i="50"/>
  <c r="N117" i="50"/>
  <c r="V118" i="50"/>
  <c r="AD118" i="50"/>
  <c r="Q122" i="50"/>
  <c r="K121" i="50"/>
  <c r="S122" i="50"/>
  <c r="AA122" i="50"/>
  <c r="N131" i="50"/>
  <c r="R140" i="50"/>
  <c r="P140" i="50"/>
  <c r="AF140" i="50"/>
  <c r="E170" i="50"/>
  <c r="M170" i="50"/>
  <c r="U170" i="50"/>
  <c r="AC170" i="50"/>
  <c r="K179" i="50"/>
  <c r="S179" i="50"/>
  <c r="AA179" i="50"/>
  <c r="L210" i="50"/>
  <c r="Q211" i="50"/>
  <c r="G65" i="51"/>
  <c r="O65" i="51"/>
  <c r="W65" i="51"/>
  <c r="AE65" i="51"/>
  <c r="R65" i="51"/>
  <c r="T65" i="51"/>
  <c r="L101" i="51"/>
  <c r="AB101" i="51"/>
  <c r="L111" i="51"/>
  <c r="T111" i="51"/>
  <c r="AB111" i="51"/>
  <c r="J111" i="51"/>
  <c r="R111" i="51"/>
  <c r="Z111" i="51"/>
  <c r="M111" i="51"/>
  <c r="U111" i="51"/>
  <c r="AC111" i="51"/>
  <c r="AF111" i="51"/>
  <c r="J117" i="51"/>
  <c r="R117" i="51"/>
  <c r="Z117" i="51"/>
  <c r="E118" i="51"/>
  <c r="M118" i="51"/>
  <c r="AC117" i="51"/>
  <c r="H121" i="51"/>
  <c r="P121" i="51"/>
  <c r="X121" i="51"/>
  <c r="AF121" i="51"/>
  <c r="K121" i="51"/>
  <c r="S121" i="51"/>
  <c r="AA122" i="51"/>
  <c r="F122" i="51"/>
  <c r="N121" i="51"/>
  <c r="V121" i="51"/>
  <c r="AD121" i="51"/>
  <c r="G131" i="51"/>
  <c r="R131" i="51"/>
  <c r="V131" i="51"/>
  <c r="AD131" i="51"/>
  <c r="AG131" i="51"/>
  <c r="L131" i="51"/>
  <c r="L170" i="51"/>
  <c r="T170" i="51"/>
  <c r="AB170" i="51"/>
  <c r="G170" i="51"/>
  <c r="O170" i="51"/>
  <c r="W170" i="51"/>
  <c r="AE170" i="51"/>
  <c r="K170" i="51"/>
  <c r="S170" i="51"/>
  <c r="AA170" i="51"/>
  <c r="H191" i="51"/>
  <c r="P191" i="51"/>
  <c r="X191" i="51"/>
  <c r="AF191" i="51"/>
  <c r="L199" i="51"/>
  <c r="T199" i="51"/>
  <c r="AB199" i="51"/>
  <c r="G199" i="51"/>
  <c r="O199" i="51"/>
  <c r="W199" i="51"/>
  <c r="AE199" i="51"/>
  <c r="AD154" i="51"/>
  <c r="K154" i="50"/>
  <c r="S154" i="50"/>
  <c r="AA154" i="50"/>
  <c r="F155" i="50"/>
  <c r="N155" i="50"/>
  <c r="V155" i="50"/>
  <c r="AD155" i="50"/>
  <c r="J154" i="50"/>
  <c r="Z154" i="50"/>
  <c r="M155" i="50"/>
  <c r="AC155" i="50"/>
  <c r="G170" i="50"/>
  <c r="O170" i="50"/>
  <c r="W170" i="50"/>
  <c r="AE170" i="50"/>
  <c r="J170" i="50"/>
  <c r="R170" i="50"/>
  <c r="Z170" i="50"/>
  <c r="F211" i="50"/>
  <c r="V211" i="50"/>
  <c r="I27" i="51"/>
  <c r="Y27" i="51"/>
  <c r="S101" i="51"/>
  <c r="F111" i="51"/>
  <c r="Q111" i="51"/>
  <c r="AE118" i="51"/>
  <c r="I131" i="51"/>
  <c r="Q131" i="51"/>
  <c r="Y131" i="51"/>
  <c r="K140" i="51"/>
  <c r="S140" i="51"/>
  <c r="AA140" i="51"/>
  <c r="H155" i="51"/>
  <c r="P155" i="51"/>
  <c r="X155" i="51"/>
  <c r="AF155" i="51"/>
  <c r="F198" i="51"/>
  <c r="N198" i="51"/>
  <c r="V198" i="51"/>
  <c r="AD198" i="51"/>
  <c r="N211" i="51"/>
  <c r="Q155" i="50"/>
  <c r="AG155" i="50"/>
  <c r="T154" i="50"/>
  <c r="G155" i="50"/>
  <c r="W155" i="50"/>
  <c r="U155" i="50"/>
  <c r="L191" i="50"/>
  <c r="T191" i="50"/>
  <c r="AB191" i="50"/>
  <c r="G198" i="50"/>
  <c r="O198" i="50"/>
  <c r="J198" i="50"/>
  <c r="R199" i="50"/>
  <c r="Z198" i="50"/>
  <c r="E199" i="50"/>
  <c r="H198" i="50"/>
  <c r="P199" i="50"/>
  <c r="X199" i="50"/>
  <c r="F199" i="50"/>
  <c r="N199" i="50"/>
  <c r="Q198" i="50"/>
  <c r="Y199" i="50"/>
  <c r="AG198" i="50"/>
  <c r="S210" i="50"/>
  <c r="I211" i="50"/>
  <c r="L27" i="51"/>
  <c r="T27" i="51"/>
  <c r="AB27" i="51"/>
  <c r="L47" i="51"/>
  <c r="L57" i="51"/>
  <c r="O58" i="51"/>
  <c r="F84" i="51"/>
  <c r="N84" i="51"/>
  <c r="V84" i="51"/>
  <c r="AD84" i="51"/>
  <c r="I84" i="51"/>
  <c r="Q84" i="51"/>
  <c r="Y84" i="51"/>
  <c r="AG84" i="51"/>
  <c r="L84" i="51"/>
  <c r="T84" i="51"/>
  <c r="AB84" i="51"/>
  <c r="G84" i="51"/>
  <c r="O84" i="51"/>
  <c r="W84" i="51"/>
  <c r="AE84" i="51"/>
  <c r="K191" i="51"/>
  <c r="S191" i="51"/>
  <c r="AA191" i="51"/>
  <c r="F191" i="51"/>
  <c r="N191" i="51"/>
  <c r="V191" i="51"/>
  <c r="AD191" i="51"/>
  <c r="J191" i="51"/>
  <c r="R191" i="51"/>
  <c r="Z191" i="51"/>
  <c r="F210" i="51"/>
  <c r="I140" i="50"/>
  <c r="Y140" i="50"/>
  <c r="R154" i="50"/>
  <c r="E155" i="50"/>
  <c r="E191" i="50"/>
  <c r="M191" i="50"/>
  <c r="U191" i="50"/>
  <c r="AC191" i="50"/>
  <c r="K191" i="50"/>
  <c r="S191" i="50"/>
  <c r="AA191" i="50"/>
  <c r="Z211" i="50"/>
  <c r="E27" i="51"/>
  <c r="M27" i="51"/>
  <c r="U27" i="51"/>
  <c r="AC27" i="51"/>
  <c r="H27" i="51"/>
  <c r="P27" i="51"/>
  <c r="X27" i="51"/>
  <c r="AF27" i="51"/>
  <c r="F117" i="51"/>
  <c r="N117" i="51"/>
  <c r="V117" i="51"/>
  <c r="AD117" i="51"/>
  <c r="I121" i="51"/>
  <c r="Q122" i="51"/>
  <c r="Y122" i="51"/>
  <c r="AG121" i="51"/>
  <c r="L121" i="51"/>
  <c r="T121" i="51"/>
  <c r="O122" i="51"/>
  <c r="W121" i="51"/>
  <c r="AE121" i="51"/>
  <c r="E140" i="51"/>
  <c r="M140" i="51"/>
  <c r="U140" i="51"/>
  <c r="AC140" i="51"/>
  <c r="I140" i="51"/>
  <c r="Q140" i="51"/>
  <c r="Y140" i="51"/>
  <c r="AG140" i="51"/>
  <c r="F155" i="51"/>
  <c r="N155" i="51"/>
  <c r="V155" i="51"/>
  <c r="AD155" i="51"/>
  <c r="H170" i="51"/>
  <c r="P170" i="51"/>
  <c r="X170" i="51"/>
  <c r="AF170" i="51"/>
  <c r="L191" i="51"/>
  <c r="T191" i="51"/>
  <c r="AB191" i="51"/>
  <c r="G191" i="51"/>
  <c r="O191" i="51"/>
  <c r="W191" i="51"/>
  <c r="AE191" i="51"/>
  <c r="E198" i="51"/>
  <c r="M198" i="51"/>
  <c r="U198" i="51"/>
  <c r="AC198" i="51"/>
  <c r="H179" i="50"/>
  <c r="P179" i="50"/>
  <c r="X179" i="50"/>
  <c r="AF179" i="50"/>
  <c r="F191" i="50"/>
  <c r="N191" i="50"/>
  <c r="V191" i="50"/>
  <c r="AD191" i="50"/>
  <c r="I191" i="50"/>
  <c r="Q191" i="50"/>
  <c r="Y191" i="50"/>
  <c r="AG191" i="50"/>
  <c r="K47" i="51"/>
  <c r="S47" i="51"/>
  <c r="AA47" i="51"/>
  <c r="N47" i="51"/>
  <c r="V47" i="51"/>
  <c r="T47" i="51"/>
  <c r="J57" i="51"/>
  <c r="H84" i="51"/>
  <c r="P84" i="51"/>
  <c r="X84" i="51"/>
  <c r="AF84" i="51"/>
  <c r="K84" i="51"/>
  <c r="S84" i="51"/>
  <c r="AA84" i="51"/>
  <c r="E84" i="51"/>
  <c r="U84" i="51"/>
  <c r="T131" i="51"/>
  <c r="AB131" i="51"/>
  <c r="I170" i="51"/>
  <c r="Q170" i="51"/>
  <c r="Y170" i="51"/>
  <c r="AG170" i="51"/>
  <c r="I198" i="51"/>
  <c r="Q198" i="51"/>
  <c r="Y198" i="51"/>
  <c r="AG198" i="51"/>
  <c r="G198" i="51"/>
  <c r="O198" i="51"/>
  <c r="I179" i="50"/>
  <c r="Q179" i="50"/>
  <c r="Y179" i="50"/>
  <c r="AG179" i="50"/>
  <c r="G179" i="50"/>
  <c r="O179" i="50"/>
  <c r="W179" i="50"/>
  <c r="AE179" i="50"/>
  <c r="N179" i="50"/>
  <c r="AD179" i="50"/>
  <c r="G191" i="50"/>
  <c r="O191" i="50"/>
  <c r="W191" i="50"/>
  <c r="AE191" i="50"/>
  <c r="W198" i="50"/>
  <c r="J199" i="50"/>
  <c r="R198" i="50"/>
  <c r="Z199" i="50"/>
  <c r="I6" i="51"/>
  <c r="Q6" i="51"/>
  <c r="Y6" i="51"/>
  <c r="AG6" i="51"/>
  <c r="G5" i="51"/>
  <c r="O5" i="51"/>
  <c r="W5" i="51"/>
  <c r="AE5" i="51"/>
  <c r="J6" i="51"/>
  <c r="Z6" i="51"/>
  <c r="E5" i="51"/>
  <c r="U6" i="51"/>
  <c r="AC5" i="51"/>
  <c r="P5" i="51"/>
  <c r="X5" i="51"/>
  <c r="AF13" i="44"/>
  <c r="K6" i="51"/>
  <c r="AG16" i="44"/>
  <c r="AF21" i="44"/>
  <c r="AG24" i="44"/>
  <c r="J27" i="51"/>
  <c r="Z27" i="51"/>
  <c r="G57" i="51"/>
  <c r="O57" i="51"/>
  <c r="W57" i="51"/>
  <c r="AE57" i="51"/>
  <c r="G101" i="51"/>
  <c r="O101" i="51"/>
  <c r="W101" i="51"/>
  <c r="AE101" i="51"/>
  <c r="J101" i="51"/>
  <c r="Z101" i="51"/>
  <c r="X101" i="51"/>
  <c r="AA101" i="51"/>
  <c r="F101" i="51"/>
  <c r="O117" i="51"/>
  <c r="N118" i="51"/>
  <c r="AA117" i="51"/>
  <c r="O121" i="51"/>
  <c r="E131" i="51"/>
  <c r="U131" i="51"/>
  <c r="AC131" i="51"/>
  <c r="F131" i="51"/>
  <c r="N131" i="51"/>
  <c r="O140" i="51"/>
  <c r="AE140" i="51"/>
  <c r="I155" i="51"/>
  <c r="Y155" i="51"/>
  <c r="J170" i="51"/>
  <c r="R170" i="51"/>
  <c r="Z170" i="51"/>
  <c r="AD210" i="50"/>
  <c r="F58" i="51"/>
  <c r="N58" i="51"/>
  <c r="V58" i="51"/>
  <c r="AD58" i="51"/>
  <c r="I58" i="51"/>
  <c r="Q58" i="51"/>
  <c r="Y58" i="51"/>
  <c r="AG58" i="51"/>
  <c r="T57" i="51"/>
  <c r="AE58" i="51"/>
  <c r="J84" i="51"/>
  <c r="R84" i="51"/>
  <c r="Z84" i="51"/>
  <c r="AF101" i="51"/>
  <c r="AA111" i="51"/>
  <c r="T117" i="51"/>
  <c r="AB117" i="51"/>
  <c r="Q121" i="51"/>
  <c r="AE122" i="51"/>
  <c r="I5" i="52"/>
  <c r="Q5" i="52"/>
  <c r="Y5" i="52"/>
  <c r="AG5" i="52"/>
  <c r="G101" i="52"/>
  <c r="O101" i="52"/>
  <c r="W101" i="52"/>
  <c r="AE101" i="52"/>
  <c r="P117" i="52"/>
  <c r="G122" i="52"/>
  <c r="O122" i="52"/>
  <c r="W122" i="52"/>
  <c r="AE122" i="52"/>
  <c r="J121" i="52"/>
  <c r="R121" i="52"/>
  <c r="Z121" i="52"/>
  <c r="K131" i="52"/>
  <c r="S131" i="52"/>
  <c r="AA131" i="52"/>
  <c r="F131" i="52"/>
  <c r="N131" i="52"/>
  <c r="V131" i="52"/>
  <c r="AD131" i="52"/>
  <c r="L131" i="52"/>
  <c r="T131" i="52"/>
  <c r="AB131" i="52"/>
  <c r="F170" i="52"/>
  <c r="N170" i="52"/>
  <c r="V170" i="52"/>
  <c r="AD170" i="52"/>
  <c r="J179" i="52"/>
  <c r="R179" i="52"/>
  <c r="Z179" i="52"/>
  <c r="G191" i="52"/>
  <c r="O191" i="52"/>
  <c r="W191" i="52"/>
  <c r="AE191" i="52"/>
  <c r="J191" i="52"/>
  <c r="R191" i="52"/>
  <c r="Z191" i="52"/>
  <c r="H191" i="52"/>
  <c r="P191" i="52"/>
  <c r="X191" i="52"/>
  <c r="AF191" i="52"/>
  <c r="F58" i="52"/>
  <c r="N58" i="52"/>
  <c r="V58" i="52"/>
  <c r="AD58" i="52"/>
  <c r="K84" i="52"/>
  <c r="S84" i="52"/>
  <c r="AA84" i="52"/>
  <c r="G84" i="52"/>
  <c r="O84" i="52"/>
  <c r="W84" i="52"/>
  <c r="AE84" i="52"/>
  <c r="J84" i="52"/>
  <c r="R84" i="52"/>
  <c r="Z84" i="52"/>
  <c r="H84" i="52"/>
  <c r="P84" i="52"/>
  <c r="AF84" i="52"/>
  <c r="H101" i="52"/>
  <c r="P101" i="52"/>
  <c r="X101" i="52"/>
  <c r="AF101" i="52"/>
  <c r="L111" i="52"/>
  <c r="T111" i="52"/>
  <c r="AB111" i="52"/>
  <c r="E118" i="52"/>
  <c r="H121" i="52"/>
  <c r="P121" i="52"/>
  <c r="X121" i="52"/>
  <c r="AF121" i="52"/>
  <c r="K122" i="52"/>
  <c r="S122" i="52"/>
  <c r="AA122" i="52"/>
  <c r="F121" i="52"/>
  <c r="N121" i="52"/>
  <c r="V121" i="52"/>
  <c r="AD121" i="52"/>
  <c r="I122" i="52"/>
  <c r="Q122" i="52"/>
  <c r="Y122" i="52"/>
  <c r="AG122" i="52"/>
  <c r="H154" i="52"/>
  <c r="P154" i="52"/>
  <c r="X154" i="52"/>
  <c r="AF154" i="52"/>
  <c r="L154" i="52"/>
  <c r="T154" i="52"/>
  <c r="AB154" i="52"/>
  <c r="G154" i="52"/>
  <c r="O154" i="52"/>
  <c r="W154" i="52"/>
  <c r="AE154" i="52"/>
  <c r="G170" i="52"/>
  <c r="O170" i="52"/>
  <c r="W170" i="52"/>
  <c r="AE170" i="52"/>
  <c r="K179" i="52"/>
  <c r="S179" i="52"/>
  <c r="AA179" i="52"/>
  <c r="F179" i="52"/>
  <c r="N179" i="52"/>
  <c r="V179" i="52"/>
  <c r="AD179" i="52"/>
  <c r="L179" i="52"/>
  <c r="T179" i="52"/>
  <c r="AB179" i="52"/>
  <c r="J198" i="52"/>
  <c r="R198" i="52"/>
  <c r="Z198" i="52"/>
  <c r="AF6" i="52"/>
  <c r="P27" i="52"/>
  <c r="X27" i="52"/>
  <c r="AF27" i="52"/>
  <c r="Y27" i="52"/>
  <c r="G58" i="52"/>
  <c r="O58" i="52"/>
  <c r="W58" i="52"/>
  <c r="AE58" i="52"/>
  <c r="Q101" i="52"/>
  <c r="Y101" i="52"/>
  <c r="AG101" i="52"/>
  <c r="L101" i="52"/>
  <c r="T101" i="52"/>
  <c r="AB101" i="52"/>
  <c r="J101" i="52"/>
  <c r="R101" i="52"/>
  <c r="Z101" i="52"/>
  <c r="E111" i="52"/>
  <c r="M111" i="52"/>
  <c r="U111" i="52"/>
  <c r="AC111" i="52"/>
  <c r="J118" i="52"/>
  <c r="R118" i="52"/>
  <c r="Z118" i="52"/>
  <c r="AE121" i="52"/>
  <c r="I155" i="52"/>
  <c r="Q155" i="52"/>
  <c r="Y155" i="52"/>
  <c r="AG155" i="52"/>
  <c r="H170" i="52"/>
  <c r="P170" i="52"/>
  <c r="X170" i="52"/>
  <c r="AF170" i="52"/>
  <c r="K170" i="52"/>
  <c r="S170" i="52"/>
  <c r="AA170" i="52"/>
  <c r="I170" i="52"/>
  <c r="Q170" i="52"/>
  <c r="Y170" i="52"/>
  <c r="AG170" i="52"/>
  <c r="N6" i="52"/>
  <c r="Q6" i="52"/>
  <c r="J5" i="52"/>
  <c r="Z6" i="52"/>
  <c r="H6" i="52"/>
  <c r="X6" i="52"/>
  <c r="H27" i="52"/>
  <c r="H57" i="52"/>
  <c r="P57" i="52"/>
  <c r="X57" i="52"/>
  <c r="AF57" i="52"/>
  <c r="K58" i="52"/>
  <c r="S58" i="52"/>
  <c r="AA58" i="52"/>
  <c r="F111" i="52"/>
  <c r="N111" i="52"/>
  <c r="V111" i="52"/>
  <c r="AD111" i="52"/>
  <c r="H118" i="52"/>
  <c r="K118" i="52"/>
  <c r="S118" i="52"/>
  <c r="AA118" i="52"/>
  <c r="F117" i="52"/>
  <c r="N117" i="52"/>
  <c r="V117" i="52"/>
  <c r="AD117" i="52"/>
  <c r="J122" i="52"/>
  <c r="J155" i="52"/>
  <c r="R155" i="52"/>
  <c r="Z155" i="52"/>
  <c r="E154" i="52"/>
  <c r="M154" i="52"/>
  <c r="U154" i="52"/>
  <c r="AC154" i="52"/>
  <c r="L198" i="52"/>
  <c r="T198" i="52"/>
  <c r="AB198" i="52"/>
  <c r="H198" i="52"/>
  <c r="P198" i="52"/>
  <c r="X198" i="52"/>
  <c r="AF198" i="52"/>
  <c r="K199" i="52"/>
  <c r="S199" i="52"/>
  <c r="AA199" i="52"/>
  <c r="AA211" i="52"/>
  <c r="W57" i="52"/>
  <c r="G111" i="52"/>
  <c r="O111" i="52"/>
  <c r="W111" i="52"/>
  <c r="AE111" i="52"/>
  <c r="J111" i="52"/>
  <c r="R111" i="52"/>
  <c r="Z111" i="52"/>
  <c r="H111" i="52"/>
  <c r="P111" i="52"/>
  <c r="X111" i="52"/>
  <c r="AF111" i="52"/>
  <c r="L117" i="52"/>
  <c r="T117" i="52"/>
  <c r="AB117" i="52"/>
  <c r="G118" i="52"/>
  <c r="O118" i="52"/>
  <c r="W118" i="52"/>
  <c r="AE118" i="52"/>
  <c r="R122" i="52"/>
  <c r="K121" i="52"/>
  <c r="S121" i="52"/>
  <c r="AA121" i="52"/>
  <c r="K140" i="52"/>
  <c r="S140" i="52"/>
  <c r="AA140" i="52"/>
  <c r="J140" i="52"/>
  <c r="R140" i="52"/>
  <c r="Z140" i="52"/>
  <c r="K154" i="52"/>
  <c r="S154" i="52"/>
  <c r="AA154" i="52"/>
  <c r="F155" i="52"/>
  <c r="N155" i="52"/>
  <c r="V155" i="52"/>
  <c r="AD155" i="52"/>
  <c r="I154" i="52"/>
  <c r="Q154" i="52"/>
  <c r="Y154" i="52"/>
  <c r="AG154" i="52"/>
  <c r="L155" i="52"/>
  <c r="T155" i="52"/>
  <c r="AB155" i="52"/>
  <c r="E199" i="52"/>
  <c r="M199" i="52"/>
  <c r="U199" i="52"/>
  <c r="AC199" i="52"/>
  <c r="E211" i="52"/>
  <c r="K27" i="52"/>
  <c r="S27" i="52"/>
  <c r="AA27" i="52"/>
  <c r="F27" i="52"/>
  <c r="N27" i="52"/>
  <c r="V27" i="52"/>
  <c r="AD27" i="52"/>
  <c r="J65" i="52"/>
  <c r="R65" i="52"/>
  <c r="Z65" i="52"/>
  <c r="F65" i="52"/>
  <c r="N65" i="52"/>
  <c r="V65" i="52"/>
  <c r="AD65" i="52"/>
  <c r="I65" i="52"/>
  <c r="Q65" i="52"/>
  <c r="Y65" i="52"/>
  <c r="AG65" i="52"/>
  <c r="G57" i="52"/>
  <c r="O57" i="52"/>
  <c r="W65" i="52"/>
  <c r="AE65" i="52"/>
  <c r="H131" i="52"/>
  <c r="P131" i="52"/>
  <c r="X131" i="52"/>
  <c r="AF131" i="52"/>
  <c r="G131" i="52"/>
  <c r="O131" i="52"/>
  <c r="W131" i="52"/>
  <c r="AE131" i="52"/>
  <c r="L140" i="52"/>
  <c r="T140" i="52"/>
  <c r="AB140" i="52"/>
  <c r="L191" i="52"/>
  <c r="T191" i="52"/>
  <c r="AB191" i="52"/>
  <c r="F199" i="52"/>
  <c r="N199" i="52"/>
  <c r="V199" i="52"/>
  <c r="AD199" i="52"/>
  <c r="I198" i="52"/>
  <c r="Q198" i="52"/>
  <c r="Y198" i="52"/>
  <c r="AG198" i="52"/>
  <c r="L27" i="52"/>
  <c r="T27" i="52"/>
  <c r="AB27" i="52"/>
  <c r="G27" i="52"/>
  <c r="O27" i="52"/>
  <c r="E27" i="52"/>
  <c r="AC27" i="52"/>
  <c r="L47" i="52"/>
  <c r="T47" i="52"/>
  <c r="AB47" i="52"/>
  <c r="E47" i="52"/>
  <c r="M47" i="52"/>
  <c r="U47" i="52"/>
  <c r="AC47" i="52"/>
  <c r="Q47" i="52"/>
  <c r="K57" i="52"/>
  <c r="S57" i="52"/>
  <c r="AA57" i="52"/>
  <c r="E121" i="52"/>
  <c r="M121" i="52"/>
  <c r="U121" i="52"/>
  <c r="AC121" i="52"/>
  <c r="I121" i="52"/>
  <c r="Q121" i="52"/>
  <c r="Y121" i="52"/>
  <c r="AG121" i="52"/>
  <c r="L121" i="52"/>
  <c r="T121" i="52"/>
  <c r="AB121" i="52"/>
  <c r="I131" i="52"/>
  <c r="Q131" i="52"/>
  <c r="Y131" i="52"/>
  <c r="AG131" i="52"/>
  <c r="E140" i="52"/>
  <c r="M140" i="52"/>
  <c r="U140" i="52"/>
  <c r="AC140" i="52"/>
  <c r="H179" i="52"/>
  <c r="P179" i="52"/>
  <c r="X179" i="52"/>
  <c r="AF179" i="52"/>
  <c r="G179" i="52"/>
  <c r="O179" i="52"/>
  <c r="W179" i="52"/>
  <c r="AE179" i="52"/>
  <c r="E191" i="52"/>
  <c r="M191" i="52"/>
  <c r="U191" i="52"/>
  <c r="AC191" i="52"/>
  <c r="V198" i="52"/>
  <c r="G198" i="52"/>
  <c r="O198" i="52"/>
  <c r="W198" i="52"/>
  <c r="AE198" i="52"/>
  <c r="J199" i="52"/>
  <c r="R199" i="52"/>
  <c r="Z199" i="52"/>
  <c r="E198" i="52"/>
  <c r="M198" i="52"/>
  <c r="U198" i="52"/>
  <c r="AC198" i="52"/>
  <c r="H199" i="52"/>
  <c r="P199" i="52"/>
  <c r="X199" i="52"/>
  <c r="AF199" i="52"/>
  <c r="K198" i="52"/>
  <c r="S198" i="52"/>
  <c r="AA198" i="52"/>
  <c r="AG121" i="44"/>
  <c r="AF65" i="44"/>
  <c r="AD6" i="51"/>
  <c r="AD5" i="51"/>
  <c r="H6" i="50"/>
  <c r="P6" i="50"/>
  <c r="X6" i="50"/>
  <c r="AF6" i="50"/>
  <c r="L58" i="50"/>
  <c r="T58" i="50"/>
  <c r="AB58" i="50"/>
  <c r="X118" i="50"/>
  <c r="AG118" i="50"/>
  <c r="J121" i="50"/>
  <c r="S121" i="50"/>
  <c r="G122" i="50"/>
  <c r="O122" i="50"/>
  <c r="W122" i="50"/>
  <c r="AE122" i="50"/>
  <c r="N154" i="50"/>
  <c r="AD154" i="50"/>
  <c r="L155" i="50"/>
  <c r="T155" i="50"/>
  <c r="AB155" i="50"/>
  <c r="Y198" i="50"/>
  <c r="AF118" i="44"/>
  <c r="AF58" i="44"/>
  <c r="AF4" i="46"/>
  <c r="F5" i="50"/>
  <c r="N5" i="50"/>
  <c r="V5" i="50"/>
  <c r="AD5" i="50"/>
  <c r="I6" i="50"/>
  <c r="Q6" i="50"/>
  <c r="Y6" i="50"/>
  <c r="AG6" i="50"/>
  <c r="J57" i="50"/>
  <c r="R57" i="50"/>
  <c r="Z57" i="50"/>
  <c r="AA117" i="50"/>
  <c r="P118" i="50"/>
  <c r="U121" i="50"/>
  <c r="AD121" i="50"/>
  <c r="K140" i="50"/>
  <c r="S140" i="50"/>
  <c r="AA140" i="50"/>
  <c r="H6" i="51"/>
  <c r="AF6" i="51"/>
  <c r="K5" i="51"/>
  <c r="V6" i="51"/>
  <c r="V5" i="51"/>
  <c r="J6" i="50"/>
  <c r="R6" i="50"/>
  <c r="Z6" i="50"/>
  <c r="F58" i="50"/>
  <c r="N58" i="50"/>
  <c r="V58" i="50"/>
  <c r="AD58" i="50"/>
  <c r="H101" i="50"/>
  <c r="P101" i="50"/>
  <c r="X101" i="50"/>
  <c r="AF101" i="50"/>
  <c r="S117" i="50"/>
  <c r="V121" i="50"/>
  <c r="K117" i="50"/>
  <c r="E121" i="50"/>
  <c r="N121" i="50"/>
  <c r="E140" i="50"/>
  <c r="M140" i="50"/>
  <c r="U140" i="50"/>
  <c r="AC140" i="50"/>
  <c r="G154" i="50"/>
  <c r="O154" i="50"/>
  <c r="W154" i="50"/>
  <c r="AE154" i="50"/>
  <c r="J179" i="50"/>
  <c r="R179" i="50"/>
  <c r="Z179" i="50"/>
  <c r="E179" i="50"/>
  <c r="M179" i="50"/>
  <c r="U179" i="50"/>
  <c r="AC179" i="50"/>
  <c r="H191" i="50"/>
  <c r="P191" i="50"/>
  <c r="X191" i="50"/>
  <c r="AF191" i="50"/>
  <c r="K199" i="50"/>
  <c r="S199" i="50"/>
  <c r="AA199" i="50"/>
  <c r="I199" i="50"/>
  <c r="Q199" i="50"/>
  <c r="Z5" i="51"/>
  <c r="N6" i="51"/>
  <c r="N5" i="51"/>
  <c r="R6" i="51"/>
  <c r="R5" i="51"/>
  <c r="AD117" i="50"/>
  <c r="F121" i="50"/>
  <c r="AG121" i="50"/>
  <c r="AF122" i="50"/>
  <c r="H154" i="50"/>
  <c r="H155" i="50"/>
  <c r="P154" i="50"/>
  <c r="P155" i="50"/>
  <c r="X154" i="50"/>
  <c r="X155" i="50"/>
  <c r="AF154" i="50"/>
  <c r="AF155" i="50"/>
  <c r="L198" i="50"/>
  <c r="L199" i="50"/>
  <c r="T198" i="50"/>
  <c r="T199" i="50"/>
  <c r="AB198" i="50"/>
  <c r="AB199" i="50"/>
  <c r="G210" i="50"/>
  <c r="G211" i="50"/>
  <c r="AE211" i="50"/>
  <c r="AE210" i="50"/>
  <c r="S6" i="51"/>
  <c r="AF47" i="50"/>
  <c r="AG58" i="50"/>
  <c r="M117" i="50"/>
  <c r="V117" i="50"/>
  <c r="AE117" i="50"/>
  <c r="P121" i="50"/>
  <c r="Y121" i="50"/>
  <c r="L121" i="50"/>
  <c r="T121" i="50"/>
  <c r="AB121" i="50"/>
  <c r="G140" i="50"/>
  <c r="O140" i="50"/>
  <c r="W140" i="50"/>
  <c r="AE140" i="50"/>
  <c r="I154" i="50"/>
  <c r="Q154" i="50"/>
  <c r="Y154" i="50"/>
  <c r="AG154" i="50"/>
  <c r="H170" i="50"/>
  <c r="P170" i="50"/>
  <c r="X170" i="50"/>
  <c r="AF170" i="50"/>
  <c r="L179" i="50"/>
  <c r="T179" i="50"/>
  <c r="AB179" i="50"/>
  <c r="E198" i="50"/>
  <c r="M198" i="50"/>
  <c r="U198" i="50"/>
  <c r="AC199" i="50"/>
  <c r="H199" i="50"/>
  <c r="X198" i="50"/>
  <c r="AF199" i="50"/>
  <c r="F198" i="50"/>
  <c r="V199" i="50"/>
  <c r="X6" i="51"/>
  <c r="J5" i="51"/>
  <c r="F6" i="51"/>
  <c r="F5" i="51"/>
  <c r="AG8" i="44"/>
  <c r="U84" i="50"/>
  <c r="AC84" i="50"/>
  <c r="F111" i="50"/>
  <c r="N111" i="50"/>
  <c r="V111" i="50"/>
  <c r="AD111" i="50"/>
  <c r="J155" i="50"/>
  <c r="R155" i="50"/>
  <c r="Z155" i="50"/>
  <c r="E154" i="50"/>
  <c r="M154" i="50"/>
  <c r="U154" i="50"/>
  <c r="AC154" i="50"/>
  <c r="I170" i="50"/>
  <c r="Q170" i="50"/>
  <c r="Y170" i="50"/>
  <c r="AG170" i="50"/>
  <c r="N198" i="50"/>
  <c r="V198" i="50"/>
  <c r="AD198" i="50"/>
  <c r="W210" i="50"/>
  <c r="E6" i="51"/>
  <c r="M6" i="51"/>
  <c r="U5" i="51"/>
  <c r="AC6" i="51"/>
  <c r="H5" i="51"/>
  <c r="P6" i="51"/>
  <c r="S5" i="51"/>
  <c r="AA6" i="51"/>
  <c r="AF198" i="50"/>
  <c r="U199" i="50"/>
  <c r="AD199" i="50"/>
  <c r="J210" i="50"/>
  <c r="M5" i="51"/>
  <c r="L5" i="51"/>
  <c r="L6" i="51"/>
  <c r="T5" i="51"/>
  <c r="T6" i="51"/>
  <c r="AB5" i="51"/>
  <c r="AB6" i="51"/>
  <c r="V57" i="51"/>
  <c r="E57" i="51"/>
  <c r="M57" i="51"/>
  <c r="U57" i="51"/>
  <c r="AC57" i="51"/>
  <c r="I65" i="51"/>
  <c r="Q65" i="51"/>
  <c r="Y65" i="51"/>
  <c r="AG65" i="51"/>
  <c r="H117" i="51"/>
  <c r="H118" i="51"/>
  <c r="AF118" i="51"/>
  <c r="AF117" i="51"/>
  <c r="K118" i="51"/>
  <c r="K117" i="51"/>
  <c r="S117" i="51"/>
  <c r="S118" i="51"/>
  <c r="F154" i="51"/>
  <c r="N154" i="51"/>
  <c r="V154" i="51"/>
  <c r="M199" i="50"/>
  <c r="K27" i="51"/>
  <c r="S27" i="51"/>
  <c r="AA27" i="51"/>
  <c r="F27" i="51"/>
  <c r="N27" i="51"/>
  <c r="V27" i="51"/>
  <c r="AD27" i="51"/>
  <c r="I47" i="51"/>
  <c r="Q47" i="51"/>
  <c r="Y47" i="51"/>
  <c r="AG47" i="51"/>
  <c r="Z57" i="51"/>
  <c r="P118" i="51"/>
  <c r="H210" i="50"/>
  <c r="H211" i="50"/>
  <c r="P210" i="50"/>
  <c r="P211" i="50"/>
  <c r="X210" i="50"/>
  <c r="X211" i="50"/>
  <c r="AF210" i="50"/>
  <c r="AF211" i="50"/>
  <c r="G6" i="51"/>
  <c r="O6" i="51"/>
  <c r="W6" i="51"/>
  <c r="AE6" i="51"/>
  <c r="H57" i="51"/>
  <c r="H58" i="51"/>
  <c r="P57" i="51"/>
  <c r="P58" i="51"/>
  <c r="X57" i="51"/>
  <c r="X58" i="51"/>
  <c r="AF57" i="51"/>
  <c r="AF58" i="51"/>
  <c r="K58" i="51"/>
  <c r="K57" i="51"/>
  <c r="S58" i="51"/>
  <c r="S57" i="51"/>
  <c r="AA58" i="51"/>
  <c r="AA57" i="51"/>
  <c r="I198" i="50"/>
  <c r="AA198" i="50"/>
  <c r="R211" i="50"/>
  <c r="I57" i="51"/>
  <c r="Q57" i="51"/>
  <c r="Y57" i="51"/>
  <c r="AG57" i="51"/>
  <c r="E65" i="51"/>
  <c r="M65" i="51"/>
  <c r="U65" i="51"/>
  <c r="AC65" i="51"/>
  <c r="H65" i="51"/>
  <c r="P65" i="51"/>
  <c r="X65" i="51"/>
  <c r="AF65" i="51"/>
  <c r="K65" i="51"/>
  <c r="S65" i="51"/>
  <c r="AA65" i="51"/>
  <c r="F65" i="51"/>
  <c r="N65" i="51"/>
  <c r="V65" i="51"/>
  <c r="AD65" i="51"/>
  <c r="S198" i="50"/>
  <c r="AC198" i="50"/>
  <c r="G199" i="50"/>
  <c r="O199" i="50"/>
  <c r="W199" i="50"/>
  <c r="AE199" i="50"/>
  <c r="I5" i="51"/>
  <c r="Q5" i="51"/>
  <c r="Y5" i="51"/>
  <c r="AG5" i="51"/>
  <c r="G27" i="51"/>
  <c r="O27" i="51"/>
  <c r="W27" i="51"/>
  <c r="AE27" i="51"/>
  <c r="N57" i="51"/>
  <c r="E101" i="51"/>
  <c r="M101" i="51"/>
  <c r="U101" i="51"/>
  <c r="AC101" i="51"/>
  <c r="P101" i="51"/>
  <c r="K101" i="51"/>
  <c r="T101" i="51"/>
  <c r="H111" i="51"/>
  <c r="P111" i="51"/>
  <c r="X111" i="51"/>
  <c r="K198" i="50"/>
  <c r="U211" i="50"/>
  <c r="AF5" i="51"/>
  <c r="R57" i="51"/>
  <c r="N101" i="51"/>
  <c r="V101" i="51"/>
  <c r="AD101" i="51"/>
  <c r="J154" i="51"/>
  <c r="R154" i="51"/>
  <c r="Z154" i="51"/>
  <c r="K154" i="51"/>
  <c r="S154" i="51"/>
  <c r="AA154" i="51"/>
  <c r="AE198" i="50"/>
  <c r="AA5" i="51"/>
  <c r="G47" i="51"/>
  <c r="O47" i="51"/>
  <c r="W47" i="51"/>
  <c r="AE47" i="51"/>
  <c r="J47" i="51"/>
  <c r="R47" i="51"/>
  <c r="Z47" i="51"/>
  <c r="E47" i="51"/>
  <c r="M47" i="51"/>
  <c r="U47" i="51"/>
  <c r="AC47" i="51"/>
  <c r="L58" i="51"/>
  <c r="T58" i="51"/>
  <c r="AB58" i="51"/>
  <c r="K131" i="51"/>
  <c r="S131" i="51"/>
  <c r="AA131" i="51"/>
  <c r="Z118" i="51"/>
  <c r="F121" i="51"/>
  <c r="AA121" i="51"/>
  <c r="I122" i="51"/>
  <c r="S122" i="51"/>
  <c r="AD122" i="51"/>
  <c r="J121" i="51"/>
  <c r="R121" i="51"/>
  <c r="Z121" i="51"/>
  <c r="K179" i="51"/>
  <c r="S179" i="51"/>
  <c r="AA179" i="51"/>
  <c r="U199" i="51"/>
  <c r="K199" i="51"/>
  <c r="S199" i="51"/>
  <c r="AA199" i="51"/>
  <c r="F199" i="51"/>
  <c r="N199" i="51"/>
  <c r="V199" i="51"/>
  <c r="AD199" i="51"/>
  <c r="W198" i="51"/>
  <c r="AE198" i="51"/>
  <c r="J199" i="51"/>
  <c r="R199" i="51"/>
  <c r="Z199" i="51"/>
  <c r="Z5" i="52"/>
  <c r="H5" i="52"/>
  <c r="P5" i="52"/>
  <c r="X5" i="52"/>
  <c r="AF5" i="52"/>
  <c r="R118" i="51"/>
  <c r="I118" i="51"/>
  <c r="I117" i="51"/>
  <c r="Q118" i="51"/>
  <c r="Q117" i="51"/>
  <c r="Y118" i="51"/>
  <c r="Y117" i="51"/>
  <c r="AG118" i="51"/>
  <c r="AG117" i="51"/>
  <c r="K122" i="51"/>
  <c r="V122" i="51"/>
  <c r="AG122" i="51"/>
  <c r="K155" i="51"/>
  <c r="S155" i="51"/>
  <c r="AA155" i="51"/>
  <c r="E179" i="51"/>
  <c r="M179" i="51"/>
  <c r="U179" i="51"/>
  <c r="AC179" i="51"/>
  <c r="I101" i="51"/>
  <c r="Q101" i="51"/>
  <c r="Y101" i="51"/>
  <c r="AG101" i="51"/>
  <c r="AD118" i="51"/>
  <c r="L122" i="51"/>
  <c r="W122" i="51"/>
  <c r="E122" i="51"/>
  <c r="E121" i="51"/>
  <c r="M122" i="51"/>
  <c r="M121" i="51"/>
  <c r="U122" i="51"/>
  <c r="U121" i="51"/>
  <c r="AC122" i="51"/>
  <c r="AC121" i="51"/>
  <c r="L154" i="51"/>
  <c r="L155" i="51"/>
  <c r="T154" i="51"/>
  <c r="T155" i="51"/>
  <c r="AB154" i="51"/>
  <c r="AB155" i="51"/>
  <c r="I154" i="51"/>
  <c r="Q154" i="51"/>
  <c r="Y154" i="51"/>
  <c r="AG154" i="51"/>
  <c r="K6" i="52"/>
  <c r="K5" i="52"/>
  <c r="S6" i="52"/>
  <c r="S5" i="52"/>
  <c r="AA6" i="52"/>
  <c r="AA5" i="52"/>
  <c r="E5" i="52"/>
  <c r="M5" i="52"/>
  <c r="U5" i="52"/>
  <c r="AC5" i="52"/>
  <c r="I47" i="52"/>
  <c r="Y47" i="52"/>
  <c r="G111" i="51"/>
  <c r="O111" i="51"/>
  <c r="W111" i="51"/>
  <c r="AE111" i="51"/>
  <c r="J118" i="51"/>
  <c r="N122" i="51"/>
  <c r="H131" i="51"/>
  <c r="P131" i="51"/>
  <c r="X131" i="51"/>
  <c r="AF131" i="51"/>
  <c r="F140" i="51"/>
  <c r="N140" i="51"/>
  <c r="V140" i="51"/>
  <c r="AD140" i="51"/>
  <c r="E154" i="51"/>
  <c r="M154" i="51"/>
  <c r="U154" i="51"/>
  <c r="AC154" i="51"/>
  <c r="G179" i="51"/>
  <c r="O179" i="51"/>
  <c r="W179" i="51"/>
  <c r="AE179" i="51"/>
  <c r="J179" i="51"/>
  <c r="R179" i="51"/>
  <c r="Z179" i="51"/>
  <c r="F179" i="51"/>
  <c r="N179" i="51"/>
  <c r="V179" i="51"/>
  <c r="AD179" i="51"/>
  <c r="L210" i="51"/>
  <c r="L211" i="51"/>
  <c r="T210" i="51"/>
  <c r="T211" i="51"/>
  <c r="AB210" i="51"/>
  <c r="AB211" i="51"/>
  <c r="G5" i="52"/>
  <c r="O5" i="52"/>
  <c r="W5" i="52"/>
  <c r="AE6" i="52"/>
  <c r="J6" i="52"/>
  <c r="R6" i="52"/>
  <c r="U6" i="52"/>
  <c r="V118" i="51"/>
  <c r="Z122" i="51"/>
  <c r="H179" i="51"/>
  <c r="P179" i="51"/>
  <c r="X179" i="51"/>
  <c r="AF179" i="51"/>
  <c r="H198" i="51"/>
  <c r="H199" i="51"/>
  <c r="P198" i="51"/>
  <c r="P199" i="51"/>
  <c r="X198" i="51"/>
  <c r="X199" i="51"/>
  <c r="AF198" i="51"/>
  <c r="AF199" i="51"/>
  <c r="M6" i="52"/>
  <c r="H122" i="51"/>
  <c r="P122" i="51"/>
  <c r="X122" i="51"/>
  <c r="AF122" i="51"/>
  <c r="H140" i="51"/>
  <c r="P140" i="51"/>
  <c r="X140" i="51"/>
  <c r="AF140" i="51"/>
  <c r="G155" i="51"/>
  <c r="O155" i="51"/>
  <c r="W155" i="51"/>
  <c r="AE155" i="51"/>
  <c r="F5" i="52"/>
  <c r="N5" i="52"/>
  <c r="V6" i="52"/>
  <c r="AD6" i="52"/>
  <c r="AG6" i="52"/>
  <c r="O6" i="52"/>
  <c r="AC6" i="52"/>
  <c r="G154" i="51"/>
  <c r="O154" i="51"/>
  <c r="W154" i="51"/>
  <c r="AE154" i="51"/>
  <c r="J155" i="51"/>
  <c r="R155" i="51"/>
  <c r="Z155" i="51"/>
  <c r="K198" i="51"/>
  <c r="S198" i="51"/>
  <c r="AA198" i="51"/>
  <c r="G210" i="51"/>
  <c r="O210" i="51"/>
  <c r="W210" i="51"/>
  <c r="AE210" i="51"/>
  <c r="F6" i="52"/>
  <c r="L6" i="52"/>
  <c r="T6" i="52"/>
  <c r="AB6" i="52"/>
  <c r="AE57" i="52"/>
  <c r="H154" i="51"/>
  <c r="P154" i="51"/>
  <c r="X154" i="51"/>
  <c r="AF154" i="51"/>
  <c r="L198" i="51"/>
  <c r="T198" i="51"/>
  <c r="AB198" i="51"/>
  <c r="H210" i="51"/>
  <c r="P210" i="51"/>
  <c r="X210" i="51"/>
  <c r="AF210" i="51"/>
  <c r="L5" i="52"/>
  <c r="T5" i="52"/>
  <c r="AB5" i="52"/>
  <c r="G6" i="52"/>
  <c r="P6" i="52"/>
  <c r="Y6" i="52"/>
  <c r="F47" i="52"/>
  <c r="N47" i="52"/>
  <c r="V47" i="52"/>
  <c r="AD47" i="52"/>
  <c r="J57" i="52"/>
  <c r="R57" i="52"/>
  <c r="Z57" i="52"/>
  <c r="G47" i="52"/>
  <c r="O47" i="52"/>
  <c r="W47" i="52"/>
  <c r="AE47" i="52"/>
  <c r="J47" i="52"/>
  <c r="R47" i="52"/>
  <c r="Z47" i="52"/>
  <c r="E155" i="51"/>
  <c r="M155" i="51"/>
  <c r="U155" i="51"/>
  <c r="AC155" i="51"/>
  <c r="I199" i="51"/>
  <c r="Q199" i="51"/>
  <c r="Y199" i="51"/>
  <c r="AG199" i="51"/>
  <c r="E211" i="51"/>
  <c r="M211" i="51"/>
  <c r="U211" i="51"/>
  <c r="AC211" i="51"/>
  <c r="V5" i="52"/>
  <c r="AD5" i="52"/>
  <c r="I6" i="52"/>
  <c r="H47" i="52"/>
  <c r="P47" i="52"/>
  <c r="X47" i="52"/>
  <c r="AF47" i="52"/>
  <c r="K47" i="52"/>
  <c r="S47" i="52"/>
  <c r="AA47" i="52"/>
  <c r="L84" i="52"/>
  <c r="T84" i="52"/>
  <c r="AB84" i="52"/>
  <c r="I101" i="52"/>
  <c r="AE5" i="52"/>
  <c r="E57" i="52"/>
  <c r="E58" i="52"/>
  <c r="M57" i="52"/>
  <c r="M58" i="52"/>
  <c r="U57" i="52"/>
  <c r="U58" i="52"/>
  <c r="AC57" i="52"/>
  <c r="AC58" i="52"/>
  <c r="F57" i="52"/>
  <c r="N57" i="52"/>
  <c r="V57" i="52"/>
  <c r="AD57" i="52"/>
  <c r="I58" i="52"/>
  <c r="I57" i="52"/>
  <c r="Q58" i="52"/>
  <c r="Q57" i="52"/>
  <c r="Y58" i="52"/>
  <c r="Y57" i="52"/>
  <c r="AG58" i="52"/>
  <c r="AG57" i="52"/>
  <c r="L57" i="52"/>
  <c r="L58" i="52"/>
  <c r="T57" i="52"/>
  <c r="T58" i="52"/>
  <c r="AB57" i="52"/>
  <c r="AB58" i="52"/>
  <c r="K65" i="52"/>
  <c r="S65" i="52"/>
  <c r="AA65" i="52"/>
  <c r="E84" i="52"/>
  <c r="M84" i="52"/>
  <c r="U84" i="52"/>
  <c r="AC84" i="52"/>
  <c r="L65" i="52"/>
  <c r="T65" i="52"/>
  <c r="AB65" i="52"/>
  <c r="F84" i="52"/>
  <c r="N84" i="52"/>
  <c r="V84" i="52"/>
  <c r="AD84" i="52"/>
  <c r="I84" i="52"/>
  <c r="Q84" i="52"/>
  <c r="Y84" i="52"/>
  <c r="AG84" i="52"/>
  <c r="J27" i="52"/>
  <c r="R27" i="52"/>
  <c r="Z27" i="52"/>
  <c r="E65" i="52"/>
  <c r="M65" i="52"/>
  <c r="U65" i="52"/>
  <c r="AC65" i="52"/>
  <c r="H65" i="52"/>
  <c r="P65" i="52"/>
  <c r="X65" i="52"/>
  <c r="AF65" i="52"/>
  <c r="L122" i="52"/>
  <c r="T122" i="52"/>
  <c r="AB122" i="52"/>
  <c r="G155" i="52"/>
  <c r="O155" i="52"/>
  <c r="W155" i="52"/>
  <c r="AE155" i="52"/>
  <c r="I118" i="52"/>
  <c r="Q118" i="52"/>
  <c r="Y118" i="52"/>
  <c r="AG118" i="52"/>
  <c r="E122" i="52"/>
  <c r="M122" i="52"/>
  <c r="U122" i="52"/>
  <c r="AC122" i="52"/>
  <c r="H155" i="52"/>
  <c r="P155" i="52"/>
  <c r="X155" i="52"/>
  <c r="AF155" i="52"/>
  <c r="L199" i="52"/>
  <c r="T199" i="52"/>
  <c r="AB199" i="52"/>
  <c r="H211" i="52"/>
  <c r="P211" i="52"/>
  <c r="X211" i="52"/>
  <c r="AF211" i="52"/>
  <c r="H58" i="52"/>
  <c r="P58" i="52"/>
  <c r="X58" i="52"/>
  <c r="AF58" i="52"/>
  <c r="L118" i="52"/>
  <c r="T118" i="52"/>
  <c r="AB118" i="52"/>
  <c r="H122" i="52"/>
  <c r="P122" i="52"/>
  <c r="X122" i="52"/>
  <c r="AF122" i="52"/>
  <c r="K155" i="52"/>
  <c r="S155" i="52"/>
  <c r="AA155" i="52"/>
  <c r="G199" i="52"/>
  <c r="O199" i="52"/>
  <c r="W199" i="52"/>
  <c r="AE199" i="52"/>
  <c r="AG6" i="46"/>
  <c r="AF6" i="46"/>
  <c r="AG118" i="44" l="1"/>
  <c r="AF179" i="44"/>
  <c r="AG122" i="44"/>
  <c r="AG179" i="44"/>
  <c r="AG199" i="44"/>
  <c r="AF101" i="44"/>
  <c r="AG57" i="44"/>
  <c r="AF6" i="44"/>
  <c r="AF140" i="44"/>
  <c r="AG4" i="46"/>
  <c r="AF198" i="44"/>
  <c r="AF57" i="44"/>
  <c r="AG198" i="44"/>
  <c r="AG155" i="44"/>
  <c r="Q4" i="52"/>
  <c r="AF199" i="44"/>
  <c r="R4" i="52"/>
  <c r="K4" i="52"/>
  <c r="AG58" i="44"/>
  <c r="AF121" i="44"/>
  <c r="AF131" i="44"/>
  <c r="AF5" i="44"/>
  <c r="AF4" i="44" s="1"/>
  <c r="AG65" i="44"/>
  <c r="AF154" i="44"/>
  <c r="Q4" i="50"/>
  <c r="AG101" i="44"/>
  <c r="AG5" i="44"/>
  <c r="AG4" i="44" s="1"/>
  <c r="R4" i="50"/>
  <c r="W4" i="51"/>
  <c r="W4" i="52"/>
  <c r="AG4" i="52"/>
  <c r="J4" i="52"/>
  <c r="O4" i="52"/>
  <c r="AB4" i="50"/>
  <c r="O4" i="50"/>
  <c r="E4" i="50"/>
  <c r="AG27" i="44"/>
  <c r="AF155" i="44"/>
  <c r="AC4" i="50"/>
  <c r="L4" i="50"/>
  <c r="I4" i="52"/>
  <c r="N4" i="52"/>
  <c r="X4" i="52"/>
  <c r="U4" i="51"/>
  <c r="I4" i="50"/>
  <c r="Y4" i="50"/>
  <c r="P4" i="52"/>
  <c r="H4" i="50"/>
  <c r="AB4" i="52"/>
  <c r="H4" i="52"/>
  <c r="Y4" i="52"/>
  <c r="W4" i="50"/>
  <c r="AD4" i="51"/>
  <c r="P4" i="50"/>
  <c r="J4" i="50"/>
  <c r="AF27" i="44"/>
  <c r="G4" i="51"/>
  <c r="AE4" i="50"/>
  <c r="O4" i="51"/>
  <c r="AC4" i="51"/>
  <c r="AF4" i="50"/>
  <c r="AG4" i="50"/>
  <c r="M4" i="50"/>
  <c r="U4" i="50"/>
  <c r="X4" i="51"/>
  <c r="X4" i="50"/>
  <c r="K4" i="50"/>
  <c r="E4" i="51"/>
  <c r="M4" i="51"/>
  <c r="T4" i="50"/>
  <c r="G4" i="50"/>
  <c r="AA4" i="50"/>
  <c r="AE4" i="51"/>
  <c r="P4" i="51"/>
  <c r="S4" i="50"/>
  <c r="Z4" i="50"/>
  <c r="U4" i="52"/>
  <c r="T4" i="52"/>
  <c r="G4" i="52"/>
  <c r="AA4" i="52"/>
  <c r="S4" i="52"/>
  <c r="AF4" i="52"/>
  <c r="I4" i="51"/>
  <c r="H4" i="51"/>
  <c r="N4" i="50"/>
  <c r="F4" i="52"/>
  <c r="AC4" i="52"/>
  <c r="R4" i="51"/>
  <c r="F4" i="50"/>
  <c r="AG6" i="44"/>
  <c r="M4" i="52"/>
  <c r="Z4" i="52"/>
  <c r="AF4" i="51"/>
  <c r="AB4" i="51"/>
  <c r="F4" i="51"/>
  <c r="E4" i="52"/>
  <c r="N4" i="51"/>
  <c r="AG4" i="51"/>
  <c r="T4" i="51"/>
  <c r="J4" i="51"/>
  <c r="K4" i="51"/>
  <c r="AD4" i="52"/>
  <c r="V4" i="52"/>
  <c r="L4" i="52"/>
  <c r="AE4" i="52"/>
  <c r="Y4" i="51"/>
  <c r="S4" i="51"/>
  <c r="Z4" i="51"/>
  <c r="AD4" i="50"/>
  <c r="AA4" i="51"/>
  <c r="Q4" i="51"/>
  <c r="L4" i="51"/>
  <c r="V4" i="51"/>
  <c r="V4" i="50"/>
  <c r="E3" i="11" l="1" a="1"/>
  <c r="E3" i="11" s="1"/>
  <c r="B8" i="37"/>
  <c r="B7" i="37"/>
  <c r="B9" i="37"/>
  <c r="M17" i="37"/>
  <c r="L16" i="37"/>
  <c r="P18" i="37"/>
  <c r="C18" i="37"/>
  <c r="K16" i="37"/>
  <c r="U18" i="37"/>
  <c r="L18" i="37"/>
  <c r="J17" i="37"/>
  <c r="T16" i="37"/>
  <c r="T17" i="37"/>
  <c r="G17" i="37"/>
  <c r="E17" i="37"/>
  <c r="T15" i="37"/>
  <c r="U15" i="37"/>
  <c r="M16" i="37"/>
  <c r="S17" i="37"/>
  <c r="P17" i="37"/>
  <c r="N16" i="37"/>
  <c r="E18" i="37"/>
  <c r="U16" i="37"/>
  <c r="J18" i="37"/>
  <c r="D18" i="37"/>
  <c r="E16" i="37"/>
  <c r="U17" i="37"/>
  <c r="Q18" i="37"/>
  <c r="T18" i="37"/>
  <c r="Q17" i="37"/>
  <c r="O16" i="37"/>
  <c r="J16" i="37"/>
  <c r="K18" i="37"/>
  <c r="R16" i="37"/>
  <c r="I18" i="37"/>
  <c r="G16" i="37"/>
  <c r="R17" i="37"/>
  <c r="G18" i="37"/>
  <c r="L17" i="37"/>
  <c r="D17" i="37"/>
  <c r="F18" i="37"/>
  <c r="H16" i="37"/>
  <c r="C17" i="37"/>
  <c r="K17" i="37"/>
  <c r="O17" i="37"/>
  <c r="I16" i="37"/>
  <c r="O18" i="37"/>
  <c r="Q16" i="37"/>
  <c r="M18" i="37"/>
  <c r="U14" i="37"/>
  <c r="N18" i="37"/>
  <c r="D16" i="37"/>
  <c r="S18" i="37"/>
  <c r="T14" i="37"/>
  <c r="P16" i="37"/>
  <c r="N17" i="37"/>
  <c r="I17" i="37"/>
  <c r="S16" i="37"/>
  <c r="C16" i="37"/>
  <c r="H18" i="37"/>
  <c r="H17" i="37"/>
  <c r="F16" i="37"/>
  <c r="R18" i="37"/>
  <c r="F17" i="37"/>
  <c r="E3" i="22" l="1" a="1"/>
  <c r="E3" i="22" s="1"/>
  <c r="E3" i="26" a="1"/>
  <c r="E3" i="26" s="1"/>
  <c r="E3" i="25" a="1"/>
  <c r="E3" i="25" s="1"/>
  <c r="E3" i="50" a="1"/>
  <c r="E3" i="50" s="1"/>
  <c r="E3" i="51" a="1"/>
  <c r="E3" i="51" s="1"/>
  <c r="E3" i="52" a="1"/>
  <c r="E3" i="52" s="1"/>
  <c r="E3" i="44" a="1"/>
  <c r="E3" i="44" s="1"/>
  <c r="E3" i="46" a="1"/>
  <c r="E3" i="46" s="1"/>
  <c r="E3" i="21" a="1"/>
  <c r="E3" i="21" s="1"/>
  <c r="E3" i="15" a="1"/>
  <c r="E3" i="15" s="1"/>
  <c r="E3" i="19" a="1"/>
  <c r="E3" i="19" s="1"/>
  <c r="E3" i="53" a="1"/>
  <c r="E3" i="53" s="1"/>
  <c r="E3" i="20" a="1"/>
  <c r="E3" i="20" s="1"/>
  <c r="E3" i="28" a="1"/>
  <c r="E3" i="28" s="1"/>
  <c r="E3" i="16" a="1"/>
  <c r="E3" i="16" s="1"/>
  <c r="E3" i="55" s="1" a="1"/>
  <c r="E3" i="55" s="1"/>
  <c r="E3" i="27" a="1"/>
  <c r="E3" i="27" s="1"/>
  <c r="E3" i="14" a="1"/>
  <c r="E3" i="14" s="1"/>
  <c r="E3" i="54" s="1" a="1"/>
  <c r="E3" i="54" s="1"/>
  <c r="E3" i="41" a="1"/>
  <c r="E3" i="41" s="1"/>
  <c r="K20" i="37" l="1"/>
  <c r="AE13" i="44"/>
  <c r="AE21" i="44"/>
  <c r="AE66" i="44"/>
  <c r="AE119" i="44"/>
  <c r="AE129" i="44"/>
  <c r="AE138" i="44"/>
  <c r="AE147" i="44"/>
  <c r="AE183" i="44"/>
  <c r="AE192" i="44"/>
  <c r="AE202" i="44"/>
  <c r="AE212" i="44"/>
  <c r="AB212" i="44"/>
  <c r="AB210" i="44" s="1"/>
  <c r="Z211" i="46"/>
  <c r="Y210" i="46"/>
  <c r="T211" i="46"/>
  <c r="R211" i="46"/>
  <c r="Q210" i="46"/>
  <c r="L210" i="46"/>
  <c r="J211" i="46"/>
  <c r="I210" i="46"/>
  <c r="AD209" i="44"/>
  <c r="AA209" i="44"/>
  <c r="V209" i="44"/>
  <c r="S209" i="44"/>
  <c r="N209" i="44"/>
  <c r="K209" i="44"/>
  <c r="F209" i="44"/>
  <c r="AC208" i="44"/>
  <c r="X208" i="44"/>
  <c r="U208" i="44"/>
  <c r="P208" i="44"/>
  <c r="M208" i="44"/>
  <c r="H208" i="44"/>
  <c r="E208" i="44"/>
  <c r="Z207" i="44"/>
  <c r="W207" i="44"/>
  <c r="R207" i="44"/>
  <c r="O207" i="44"/>
  <c r="J207" i="44"/>
  <c r="G207" i="44"/>
  <c r="AB206" i="44"/>
  <c r="Y206" i="44"/>
  <c r="T206" i="44"/>
  <c r="Q206" i="44"/>
  <c r="L206" i="44"/>
  <c r="I206" i="44"/>
  <c r="AD205" i="44"/>
  <c r="AA205" i="44"/>
  <c r="V205" i="44"/>
  <c r="S205" i="44"/>
  <c r="N205" i="44"/>
  <c r="K205" i="44"/>
  <c r="F205" i="44"/>
  <c r="AC204" i="44"/>
  <c r="X204" i="44"/>
  <c r="U204" i="44"/>
  <c r="P204" i="44"/>
  <c r="M204" i="44"/>
  <c r="H204" i="44"/>
  <c r="E204" i="44"/>
  <c r="Z203" i="44"/>
  <c r="W203" i="44"/>
  <c r="R203" i="44"/>
  <c r="O203" i="44"/>
  <c r="J203" i="44"/>
  <c r="G203" i="44"/>
  <c r="AB202" i="44"/>
  <c r="Y202" i="44"/>
  <c r="T202" i="44"/>
  <c r="Q202" i="44"/>
  <c r="L202" i="44"/>
  <c r="I202" i="44"/>
  <c r="AD201" i="44"/>
  <c r="AA201" i="44"/>
  <c r="V201" i="44"/>
  <c r="S201" i="44"/>
  <c r="N201" i="44"/>
  <c r="K201" i="44"/>
  <c r="F201" i="44"/>
  <c r="AC200" i="44"/>
  <c r="X200" i="44"/>
  <c r="V199" i="46"/>
  <c r="U200" i="44"/>
  <c r="P200" i="44"/>
  <c r="N198" i="46"/>
  <c r="M200" i="44"/>
  <c r="H200" i="44"/>
  <c r="F198" i="46"/>
  <c r="Z197" i="44"/>
  <c r="Y197" i="44"/>
  <c r="R197" i="44"/>
  <c r="J197" i="44"/>
  <c r="I197" i="44"/>
  <c r="AB196" i="44"/>
  <c r="Y196" i="44"/>
  <c r="T196" i="44"/>
  <c r="Q196" i="44"/>
  <c r="L196" i="44"/>
  <c r="I196" i="44"/>
  <c r="AD195" i="44"/>
  <c r="AA195" i="44"/>
  <c r="V195" i="44"/>
  <c r="S195" i="44"/>
  <c r="N195" i="44"/>
  <c r="K195" i="44"/>
  <c r="F195" i="44"/>
  <c r="AC194" i="44"/>
  <c r="X194" i="44"/>
  <c r="U194" i="44"/>
  <c r="P194" i="44"/>
  <c r="M194" i="44"/>
  <c r="H194" i="44"/>
  <c r="E194" i="44"/>
  <c r="Z193" i="44"/>
  <c r="W193" i="44"/>
  <c r="R193" i="44"/>
  <c r="O193" i="44"/>
  <c r="J193" i="44"/>
  <c r="G193" i="44"/>
  <c r="Z191" i="46"/>
  <c r="Y192" i="44"/>
  <c r="R191" i="46"/>
  <c r="L192" i="44"/>
  <c r="I192" i="44"/>
  <c r="AD190" i="44"/>
  <c r="AA190" i="44"/>
  <c r="V190" i="44"/>
  <c r="S190" i="44"/>
  <c r="N190" i="44"/>
  <c r="K190" i="44"/>
  <c r="F190" i="44"/>
  <c r="AC189" i="44"/>
  <c r="X189" i="44"/>
  <c r="U189" i="44"/>
  <c r="P189" i="44"/>
  <c r="M189" i="44"/>
  <c r="H189" i="44"/>
  <c r="E189" i="44"/>
  <c r="Z188" i="44"/>
  <c r="W188" i="44"/>
  <c r="O188" i="44"/>
  <c r="J188" i="44"/>
  <c r="G188" i="44"/>
  <c r="AB187" i="44"/>
  <c r="T187" i="44"/>
  <c r="Q187" i="44"/>
  <c r="L187" i="44"/>
  <c r="I187" i="44"/>
  <c r="AD186" i="44"/>
  <c r="AA186" i="44"/>
  <c r="V186" i="44"/>
  <c r="S186" i="44"/>
  <c r="N186" i="44"/>
  <c r="K186" i="44"/>
  <c r="F186" i="44"/>
  <c r="AC185" i="44"/>
  <c r="X185" i="44"/>
  <c r="U185" i="44"/>
  <c r="P185" i="44"/>
  <c r="M185" i="44"/>
  <c r="H185" i="44"/>
  <c r="E185" i="44"/>
  <c r="Z184" i="44"/>
  <c r="W184" i="44"/>
  <c r="R184" i="44"/>
  <c r="O184" i="44"/>
  <c r="J184" i="44"/>
  <c r="G184" i="44"/>
  <c r="AB183" i="44"/>
  <c r="Y183" i="44"/>
  <c r="T183" i="44"/>
  <c r="Q183" i="44"/>
  <c r="L183" i="44"/>
  <c r="I183" i="44"/>
  <c r="AD182" i="44"/>
  <c r="AA182" i="44"/>
  <c r="V182" i="44"/>
  <c r="S182" i="44"/>
  <c r="N182" i="44"/>
  <c r="K182" i="44"/>
  <c r="F182" i="44"/>
  <c r="AC181" i="44"/>
  <c r="X181" i="44"/>
  <c r="U181" i="44"/>
  <c r="P181" i="44"/>
  <c r="M181" i="44"/>
  <c r="H181" i="44"/>
  <c r="E181" i="44"/>
  <c r="Z180" i="44"/>
  <c r="X179" i="46"/>
  <c r="R180" i="44"/>
  <c r="O180" i="44"/>
  <c r="H179" i="46"/>
  <c r="G180" i="44"/>
  <c r="AB178" i="44"/>
  <c r="Y178" i="44"/>
  <c r="T178" i="44"/>
  <c r="Q178" i="44"/>
  <c r="L178" i="44"/>
  <c r="I178" i="44"/>
  <c r="AD177" i="44"/>
  <c r="AA177" i="44"/>
  <c r="V177" i="44"/>
  <c r="S177" i="44"/>
  <c r="N177" i="44"/>
  <c r="K177" i="44"/>
  <c r="F177" i="44"/>
  <c r="AC176" i="44"/>
  <c r="X176" i="44"/>
  <c r="U176" i="44"/>
  <c r="P176" i="44"/>
  <c r="M176" i="44"/>
  <c r="E176" i="44"/>
  <c r="Z175" i="44"/>
  <c r="W175" i="44"/>
  <c r="R175" i="44"/>
  <c r="O175" i="44"/>
  <c r="J175" i="44"/>
  <c r="G175" i="44"/>
  <c r="AB174" i="44"/>
  <c r="Y174" i="44"/>
  <c r="T174" i="44"/>
  <c r="Q174" i="44"/>
  <c r="L174" i="44"/>
  <c r="I174" i="44"/>
  <c r="AD173" i="44"/>
  <c r="AA173" i="44"/>
  <c r="V173" i="44"/>
  <c r="S173" i="44"/>
  <c r="N173" i="44"/>
  <c r="K173" i="44"/>
  <c r="F173" i="44"/>
  <c r="AC172" i="44"/>
  <c r="X172" i="44"/>
  <c r="U172" i="44"/>
  <c r="P172" i="44"/>
  <c r="M172" i="44"/>
  <c r="H172" i="44"/>
  <c r="E172" i="44"/>
  <c r="X170" i="46"/>
  <c r="P170" i="46"/>
  <c r="AB169" i="44"/>
  <c r="Y169" i="44"/>
  <c r="T169" i="44"/>
  <c r="Q169" i="44"/>
  <c r="L169" i="44"/>
  <c r="I169" i="44"/>
  <c r="AD168" i="44"/>
  <c r="AA168" i="44"/>
  <c r="V168" i="44"/>
  <c r="S168" i="44"/>
  <c r="N168" i="44"/>
  <c r="K168" i="44"/>
  <c r="F168" i="44"/>
  <c r="AC167" i="44"/>
  <c r="X167" i="44"/>
  <c r="U167" i="44"/>
  <c r="P167" i="44"/>
  <c r="M167" i="44"/>
  <c r="H167" i="44"/>
  <c r="E167" i="44"/>
  <c r="Z166" i="44"/>
  <c r="W166" i="44"/>
  <c r="R166" i="44"/>
  <c r="O166" i="44"/>
  <c r="J166" i="44"/>
  <c r="G166" i="44"/>
  <c r="AB165" i="44"/>
  <c r="Y165" i="44"/>
  <c r="T165" i="44"/>
  <c r="Q165" i="44"/>
  <c r="L165" i="44"/>
  <c r="I165" i="44"/>
  <c r="AD164" i="44"/>
  <c r="AA164" i="44"/>
  <c r="V164" i="44"/>
  <c r="S164" i="44"/>
  <c r="N164" i="44"/>
  <c r="K164" i="44"/>
  <c r="F164" i="44"/>
  <c r="AC163" i="44"/>
  <c r="X163" i="44"/>
  <c r="U163" i="44"/>
  <c r="P163" i="44"/>
  <c r="M163" i="44"/>
  <c r="H163" i="44"/>
  <c r="E163" i="44"/>
  <c r="Z162" i="44"/>
  <c r="W162" i="44"/>
  <c r="R162" i="44"/>
  <c r="O162" i="44"/>
  <c r="J162" i="44"/>
  <c r="G162" i="44"/>
  <c r="AB161" i="44"/>
  <c r="Y161" i="44"/>
  <c r="T161" i="44"/>
  <c r="Q161" i="44"/>
  <c r="L161" i="44"/>
  <c r="I161" i="44"/>
  <c r="AA160" i="44"/>
  <c r="V160" i="44"/>
  <c r="S160" i="44"/>
  <c r="F160" i="44"/>
  <c r="AC159" i="44"/>
  <c r="X159" i="44"/>
  <c r="U159" i="44"/>
  <c r="M159" i="44"/>
  <c r="H159" i="44"/>
  <c r="E159" i="44"/>
  <c r="Z158" i="44"/>
  <c r="W158" i="44"/>
  <c r="R158" i="44"/>
  <c r="O158" i="44"/>
  <c r="J158" i="44"/>
  <c r="G158" i="44"/>
  <c r="AB157" i="44"/>
  <c r="Y157" i="44"/>
  <c r="T157" i="44"/>
  <c r="Q157" i="44"/>
  <c r="L157" i="44"/>
  <c r="I157" i="44"/>
  <c r="AB154" i="46"/>
  <c r="AA156" i="44"/>
  <c r="T154" i="46"/>
  <c r="AC153" i="44"/>
  <c r="X153" i="44"/>
  <c r="U153" i="44"/>
  <c r="M153" i="44"/>
  <c r="H153" i="44"/>
  <c r="E153" i="44"/>
  <c r="W152" i="44"/>
  <c r="R152" i="44"/>
  <c r="O152" i="44"/>
  <c r="G152" i="44"/>
  <c r="AB151" i="44"/>
  <c r="Y151" i="44"/>
  <c r="Q151" i="44"/>
  <c r="L151" i="44"/>
  <c r="I151" i="44"/>
  <c r="AD150" i="44"/>
  <c r="AA150" i="44"/>
  <c r="V150" i="44"/>
  <c r="S150" i="44"/>
  <c r="N150" i="44"/>
  <c r="K150" i="44"/>
  <c r="F150" i="44"/>
  <c r="AC149" i="44"/>
  <c r="X149" i="44"/>
  <c r="U149" i="44"/>
  <c r="P149" i="44"/>
  <c r="M149" i="44"/>
  <c r="E149" i="44"/>
  <c r="Z148" i="44"/>
  <c r="W148" i="44"/>
  <c r="O148" i="44"/>
  <c r="J148" i="44"/>
  <c r="G148" i="44"/>
  <c r="Y147" i="44"/>
  <c r="T147" i="44"/>
  <c r="Q147" i="44"/>
  <c r="L147" i="44"/>
  <c r="I147" i="44"/>
  <c r="AD146" i="44"/>
  <c r="AA146" i="44"/>
  <c r="V146" i="44"/>
  <c r="S146" i="44"/>
  <c r="N146" i="44"/>
  <c r="K146" i="44"/>
  <c r="F146" i="44"/>
  <c r="AC145" i="44"/>
  <c r="U145" i="44"/>
  <c r="P145" i="44"/>
  <c r="M145" i="44"/>
  <c r="E145" i="44"/>
  <c r="W144" i="44"/>
  <c r="R144" i="44"/>
  <c r="O144" i="44"/>
  <c r="G144" i="44"/>
  <c r="AB143" i="44"/>
  <c r="Y143" i="44"/>
  <c r="Q143" i="44"/>
  <c r="L143" i="44"/>
  <c r="I143" i="44"/>
  <c r="AA142" i="44"/>
  <c r="V142" i="44"/>
  <c r="S142" i="44"/>
  <c r="N142" i="44"/>
  <c r="K142" i="44"/>
  <c r="F142" i="44"/>
  <c r="AC141" i="44"/>
  <c r="X141" i="44"/>
  <c r="V140" i="46"/>
  <c r="U141" i="44"/>
  <c r="F140" i="46"/>
  <c r="E141" i="44"/>
  <c r="Z139" i="44"/>
  <c r="W139" i="44"/>
  <c r="O139" i="44"/>
  <c r="J139" i="44"/>
  <c r="G139" i="44"/>
  <c r="AB138" i="44"/>
  <c r="Y138" i="44"/>
  <c r="T138" i="44"/>
  <c r="Q138" i="44"/>
  <c r="L138" i="44"/>
  <c r="I138" i="44"/>
  <c r="AA137" i="44"/>
  <c r="S137" i="44"/>
  <c r="K137" i="44"/>
  <c r="F137" i="44"/>
  <c r="AC136" i="44"/>
  <c r="U136" i="44"/>
  <c r="M136" i="44"/>
  <c r="G136" i="44"/>
  <c r="E136" i="44"/>
  <c r="W135" i="44"/>
  <c r="O135" i="44"/>
  <c r="G135" i="44"/>
  <c r="AB134" i="44"/>
  <c r="Y134" i="44"/>
  <c r="Q134" i="44"/>
  <c r="I134" i="44"/>
  <c r="AA133" i="44"/>
  <c r="S133" i="44"/>
  <c r="K133" i="44"/>
  <c r="AD131" i="46"/>
  <c r="AC132" i="44"/>
  <c r="V131" i="46"/>
  <c r="U132" i="44"/>
  <c r="P132" i="44"/>
  <c r="M132" i="44"/>
  <c r="F131" i="46"/>
  <c r="E132" i="44"/>
  <c r="W130" i="44"/>
  <c r="O130" i="44"/>
  <c r="I130" i="44"/>
  <c r="G130" i="44"/>
  <c r="Y129" i="44"/>
  <c r="Q129" i="44"/>
  <c r="L129" i="44"/>
  <c r="I129" i="44"/>
  <c r="AD128" i="44"/>
  <c r="AC128" i="44"/>
  <c r="AA128" i="44"/>
  <c r="S128" i="44"/>
  <c r="M128" i="44"/>
  <c r="F128" i="44"/>
  <c r="E128" i="44"/>
  <c r="AC127" i="44"/>
  <c r="W127" i="44"/>
  <c r="U127" i="44"/>
  <c r="M127" i="44"/>
  <c r="H127" i="44"/>
  <c r="E127" i="44"/>
  <c r="Y126" i="44"/>
  <c r="W126" i="44"/>
  <c r="O126" i="44"/>
  <c r="G126" i="44"/>
  <c r="AB125" i="44"/>
  <c r="Y125" i="44"/>
  <c r="T125" i="44"/>
  <c r="Q125" i="44"/>
  <c r="I125" i="44"/>
  <c r="AD124" i="44"/>
  <c r="AA124" i="44"/>
  <c r="U124" i="44"/>
  <c r="S124" i="44"/>
  <c r="M124" i="44"/>
  <c r="K124" i="44"/>
  <c r="AD121" i="46"/>
  <c r="V121" i="46"/>
  <c r="U123" i="44"/>
  <c r="P123" i="44"/>
  <c r="N121" i="46"/>
  <c r="H123" i="44"/>
  <c r="F123" i="44"/>
  <c r="X118" i="46"/>
  <c r="R118" i="46"/>
  <c r="P118" i="46"/>
  <c r="J118" i="46"/>
  <c r="I117" i="46"/>
  <c r="H118" i="46"/>
  <c r="G119" i="44"/>
  <c r="Y116" i="44"/>
  <c r="S116" i="44"/>
  <c r="Q116" i="44"/>
  <c r="L116" i="44"/>
  <c r="I116" i="44"/>
  <c r="AC115" i="44"/>
  <c r="AA115" i="44"/>
  <c r="S115" i="44"/>
  <c r="M115" i="44"/>
  <c r="K115" i="44"/>
  <c r="F115" i="44"/>
  <c r="W114" i="44"/>
  <c r="U114" i="44"/>
  <c r="M114" i="44"/>
  <c r="E114" i="44"/>
  <c r="Z113" i="44"/>
  <c r="W113" i="44"/>
  <c r="O113" i="44"/>
  <c r="J113" i="44"/>
  <c r="I113" i="44"/>
  <c r="AC110" i="44"/>
  <c r="AA110" i="44"/>
  <c r="S110" i="44"/>
  <c r="M110" i="44"/>
  <c r="K110" i="44"/>
  <c r="AC109" i="44"/>
  <c r="U109" i="44"/>
  <c r="P109" i="44"/>
  <c r="M109" i="44"/>
  <c r="G109" i="44"/>
  <c r="E109" i="44"/>
  <c r="W108" i="44"/>
  <c r="O108" i="44"/>
  <c r="G108" i="44"/>
  <c r="AB107" i="44"/>
  <c r="Y107" i="44"/>
  <c r="Q107" i="44"/>
  <c r="K107" i="44"/>
  <c r="I107" i="44"/>
  <c r="AA106" i="44"/>
  <c r="U106" i="44"/>
  <c r="S106" i="44"/>
  <c r="K106" i="44"/>
  <c r="E106" i="44"/>
  <c r="AC105" i="44"/>
  <c r="U105" i="44"/>
  <c r="M105" i="44"/>
  <c r="G105" i="44"/>
  <c r="E105" i="44"/>
  <c r="Y104" i="44"/>
  <c r="W104" i="44"/>
  <c r="O104" i="44"/>
  <c r="G104" i="44"/>
  <c r="Y103" i="44"/>
  <c r="S103" i="44"/>
  <c r="Q103" i="44"/>
  <c r="I103" i="44"/>
  <c r="S102" i="44"/>
  <c r="O102" i="44"/>
  <c r="N102" i="44"/>
  <c r="L101" i="46"/>
  <c r="K102" i="44"/>
  <c r="F102" i="44"/>
  <c r="E102" i="44"/>
  <c r="AC100" i="44"/>
  <c r="Y100" i="44"/>
  <c r="U100" i="44"/>
  <c r="Q100" i="44"/>
  <c r="O100" i="44"/>
  <c r="M100" i="44"/>
  <c r="I100" i="44"/>
  <c r="E100" i="44"/>
  <c r="AA99" i="44"/>
  <c r="W99" i="44"/>
  <c r="S99" i="44"/>
  <c r="Q99" i="44"/>
  <c r="O99" i="44"/>
  <c r="K99" i="44"/>
  <c r="G99" i="44"/>
  <c r="AC98" i="44"/>
  <c r="AA98" i="44"/>
  <c r="Y98" i="44"/>
  <c r="U98" i="44"/>
  <c r="T98" i="44"/>
  <c r="S98" i="44"/>
  <c r="Q98" i="44"/>
  <c r="M98" i="44"/>
  <c r="K98" i="44"/>
  <c r="I98" i="44"/>
  <c r="AC97" i="44"/>
  <c r="AA97" i="44"/>
  <c r="W97" i="44"/>
  <c r="V97" i="44"/>
  <c r="S97" i="44"/>
  <c r="O97" i="44"/>
  <c r="M97" i="44"/>
  <c r="K97" i="44"/>
  <c r="G97" i="44"/>
  <c r="AC96" i="44"/>
  <c r="Y96" i="44"/>
  <c r="U96" i="44"/>
  <c r="Q96" i="44"/>
  <c r="O96" i="44"/>
  <c r="M96" i="44"/>
  <c r="I96" i="44"/>
  <c r="AA95" i="44"/>
  <c r="W95" i="44"/>
  <c r="S95" i="44"/>
  <c r="Q95" i="44"/>
  <c r="O95" i="44"/>
  <c r="K95" i="44"/>
  <c r="J95" i="44"/>
  <c r="G95" i="44"/>
  <c r="AC94" i="44"/>
  <c r="Y94" i="44"/>
  <c r="U94" i="44"/>
  <c r="S94" i="44"/>
  <c r="Q94" i="44"/>
  <c r="M94" i="44"/>
  <c r="I94" i="44"/>
  <c r="E94" i="44"/>
  <c r="AA93" i="44"/>
  <c r="W93" i="44"/>
  <c r="U93" i="44"/>
  <c r="S93" i="44"/>
  <c r="O93" i="44"/>
  <c r="K93" i="44"/>
  <c r="G93" i="44"/>
  <c r="AC92" i="44"/>
  <c r="Y92" i="44"/>
  <c r="W92" i="44"/>
  <c r="U92" i="44"/>
  <c r="Q92" i="44"/>
  <c r="M92" i="44"/>
  <c r="I92" i="44"/>
  <c r="E92" i="44"/>
  <c r="AA91" i="44"/>
  <c r="W91" i="44"/>
  <c r="S91" i="44"/>
  <c r="Q91" i="44"/>
  <c r="O91" i="44"/>
  <c r="K91" i="44"/>
  <c r="G91" i="44"/>
  <c r="AC90" i="44"/>
  <c r="AA90" i="44"/>
  <c r="Y90" i="44"/>
  <c r="U90" i="44"/>
  <c r="S90" i="44"/>
  <c r="M90" i="44"/>
  <c r="I90" i="44"/>
  <c r="E90" i="44"/>
  <c r="AA89" i="44"/>
  <c r="W89" i="44"/>
  <c r="U89" i="44"/>
  <c r="S89" i="44"/>
  <c r="O89" i="44"/>
  <c r="N89" i="44"/>
  <c r="K89" i="44"/>
  <c r="G89" i="44"/>
  <c r="AC88" i="44"/>
  <c r="Y88" i="44"/>
  <c r="W88" i="44"/>
  <c r="U88" i="44"/>
  <c r="Q88" i="44"/>
  <c r="M88" i="44"/>
  <c r="I88" i="44"/>
  <c r="E88" i="44"/>
  <c r="AA87" i="44"/>
  <c r="W87" i="44"/>
  <c r="S87" i="44"/>
  <c r="Q87" i="44"/>
  <c r="O87" i="44"/>
  <c r="K87" i="44"/>
  <c r="I87" i="44"/>
  <c r="G87" i="44"/>
  <c r="AC86" i="44"/>
  <c r="Y86" i="44"/>
  <c r="U86" i="44"/>
  <c r="T86" i="44"/>
  <c r="S86" i="44"/>
  <c r="Q86" i="44"/>
  <c r="M86" i="44"/>
  <c r="I86" i="44"/>
  <c r="E86" i="44"/>
  <c r="AA85" i="44"/>
  <c r="W85" i="44"/>
  <c r="N85" i="44"/>
  <c r="G85" i="44"/>
  <c r="E85" i="44"/>
  <c r="AC83" i="44"/>
  <c r="Y83" i="44"/>
  <c r="W83" i="44"/>
  <c r="U83" i="44"/>
  <c r="Q83" i="44"/>
  <c r="M83" i="44"/>
  <c r="I83" i="44"/>
  <c r="E83" i="44"/>
  <c r="AA82" i="44"/>
  <c r="W82" i="44"/>
  <c r="S82" i="44"/>
  <c r="Q82" i="44"/>
  <c r="O82" i="44"/>
  <c r="K82" i="44"/>
  <c r="I82" i="44"/>
  <c r="G82" i="44"/>
  <c r="AC81" i="44"/>
  <c r="Y81" i="44"/>
  <c r="U81" i="44"/>
  <c r="S81" i="44"/>
  <c r="Q81" i="44"/>
  <c r="M81" i="44"/>
  <c r="K81" i="44"/>
  <c r="I81" i="44"/>
  <c r="E81" i="44"/>
  <c r="AC80" i="44"/>
  <c r="AA80" i="44"/>
  <c r="W80" i="44"/>
  <c r="U80" i="44"/>
  <c r="S80" i="44"/>
  <c r="O80" i="44"/>
  <c r="K80" i="44"/>
  <c r="G80" i="44"/>
  <c r="AC79" i="44"/>
  <c r="Y79" i="44"/>
  <c r="W79" i="44"/>
  <c r="U79" i="44"/>
  <c r="O79" i="44"/>
  <c r="M79" i="44"/>
  <c r="I79" i="44"/>
  <c r="E79" i="44"/>
  <c r="AA78" i="44"/>
  <c r="Y78" i="44"/>
  <c r="W78" i="44"/>
  <c r="S78" i="44"/>
  <c r="R78" i="44"/>
  <c r="Q78" i="44"/>
  <c r="O78" i="44"/>
  <c r="K78" i="44"/>
  <c r="J78" i="44"/>
  <c r="G78" i="44"/>
  <c r="AC77" i="44"/>
  <c r="AB77" i="44"/>
  <c r="Y77" i="44"/>
  <c r="U77" i="44"/>
  <c r="T77" i="44"/>
  <c r="S77" i="44"/>
  <c r="Q77" i="44"/>
  <c r="M77" i="44"/>
  <c r="L77" i="44"/>
  <c r="K77" i="44"/>
  <c r="I77" i="44"/>
  <c r="E77" i="44"/>
  <c r="AD76" i="44"/>
  <c r="AC76" i="44"/>
  <c r="AA76" i="44"/>
  <c r="W76" i="44"/>
  <c r="V76" i="44"/>
  <c r="U76" i="44"/>
  <c r="S76" i="44"/>
  <c r="O76" i="44"/>
  <c r="N76" i="44"/>
  <c r="K76" i="44"/>
  <c r="G76" i="44"/>
  <c r="F76" i="44"/>
  <c r="AC75" i="44"/>
  <c r="Y75" i="44"/>
  <c r="X75" i="44"/>
  <c r="U75" i="44"/>
  <c r="Q75" i="44"/>
  <c r="P75" i="44"/>
  <c r="O75" i="44"/>
  <c r="M75" i="44"/>
  <c r="I75" i="44"/>
  <c r="H75" i="44"/>
  <c r="G75" i="44"/>
  <c r="E75" i="44"/>
  <c r="AA74" i="44"/>
  <c r="Z74" i="44"/>
  <c r="Y74" i="44"/>
  <c r="W74" i="44"/>
  <c r="S74" i="44"/>
  <c r="R74" i="44"/>
  <c r="O74" i="44"/>
  <c r="K74" i="44"/>
  <c r="J74" i="44"/>
  <c r="G74" i="44"/>
  <c r="AC73" i="44"/>
  <c r="AB73" i="44"/>
  <c r="AA73" i="44"/>
  <c r="Y73" i="44"/>
  <c r="U73" i="44"/>
  <c r="T73" i="44"/>
  <c r="Q73" i="44"/>
  <c r="M73" i="44"/>
  <c r="L73" i="44"/>
  <c r="K73" i="44"/>
  <c r="I73" i="44"/>
  <c r="E73" i="44"/>
  <c r="AD72" i="44"/>
  <c r="AC72" i="44"/>
  <c r="AA72" i="44"/>
  <c r="W72" i="44"/>
  <c r="V72" i="44"/>
  <c r="S72" i="44"/>
  <c r="O72" i="44"/>
  <c r="N72" i="44"/>
  <c r="M72" i="44"/>
  <c r="K72" i="44"/>
  <c r="G72" i="44"/>
  <c r="F72" i="44"/>
  <c r="AC71" i="44"/>
  <c r="Y71" i="44"/>
  <c r="X71" i="44"/>
  <c r="U71" i="44"/>
  <c r="Q71" i="44"/>
  <c r="P71" i="44"/>
  <c r="O71" i="44"/>
  <c r="M71" i="44"/>
  <c r="I71" i="44"/>
  <c r="H71" i="44"/>
  <c r="G71" i="44"/>
  <c r="E71" i="44"/>
  <c r="AA70" i="44"/>
  <c r="Z70" i="44"/>
  <c r="Y70" i="44"/>
  <c r="W70" i="44"/>
  <c r="S70" i="44"/>
  <c r="R70" i="44"/>
  <c r="O70" i="44"/>
  <c r="K70" i="44"/>
  <c r="J70" i="44"/>
  <c r="I70" i="44"/>
  <c r="G70" i="44"/>
  <c r="AC69" i="44"/>
  <c r="AB69" i="44"/>
  <c r="AA69" i="44"/>
  <c r="Y69" i="44"/>
  <c r="U69" i="44"/>
  <c r="T69" i="44"/>
  <c r="Q69" i="44"/>
  <c r="M69" i="44"/>
  <c r="K69" i="44"/>
  <c r="I69" i="44"/>
  <c r="E69" i="44"/>
  <c r="AD68" i="44"/>
  <c r="AA68" i="44"/>
  <c r="W68" i="44"/>
  <c r="S68" i="44"/>
  <c r="O68" i="44"/>
  <c r="M68" i="44"/>
  <c r="K68" i="44"/>
  <c r="G68" i="44"/>
  <c r="F68" i="44"/>
  <c r="E68" i="44"/>
  <c r="AC67" i="44"/>
  <c r="Y67" i="44"/>
  <c r="X67" i="44"/>
  <c r="W67" i="44"/>
  <c r="U67" i="44"/>
  <c r="Q67" i="44"/>
  <c r="O67" i="44"/>
  <c r="I67" i="44"/>
  <c r="G67" i="44"/>
  <c r="E67" i="44"/>
  <c r="W66" i="44"/>
  <c r="Q66" i="44"/>
  <c r="O66" i="44"/>
  <c r="G66" i="44"/>
  <c r="AC64" i="44"/>
  <c r="AB64" i="44"/>
  <c r="Y64" i="44"/>
  <c r="U64" i="44"/>
  <c r="T64" i="44"/>
  <c r="Q64" i="44"/>
  <c r="M64" i="44"/>
  <c r="L64" i="44"/>
  <c r="K64" i="44"/>
  <c r="I64" i="44"/>
  <c r="E64" i="44"/>
  <c r="AD63" i="44"/>
  <c r="AC63" i="44"/>
  <c r="AA63" i="44"/>
  <c r="W63" i="44"/>
  <c r="V63" i="44"/>
  <c r="U63" i="44"/>
  <c r="S63" i="44"/>
  <c r="O63" i="44"/>
  <c r="N63" i="44"/>
  <c r="M63" i="44"/>
  <c r="K63" i="44"/>
  <c r="G63" i="44"/>
  <c r="F63" i="44"/>
  <c r="E63" i="44"/>
  <c r="AC62" i="44"/>
  <c r="Y62" i="44"/>
  <c r="W62" i="44"/>
  <c r="U62" i="44"/>
  <c r="Q62" i="44"/>
  <c r="O62" i="44"/>
  <c r="M62" i="44"/>
  <c r="I62" i="44"/>
  <c r="E62" i="44"/>
  <c r="AA61" i="44"/>
  <c r="Y61" i="44"/>
  <c r="W61" i="44"/>
  <c r="S61" i="44"/>
  <c r="R61" i="44"/>
  <c r="O61" i="44"/>
  <c r="K61" i="44"/>
  <c r="G61" i="44"/>
  <c r="AC60" i="44"/>
  <c r="AB60" i="44"/>
  <c r="AA60" i="44"/>
  <c r="Y60" i="44"/>
  <c r="U60" i="44"/>
  <c r="S60" i="44"/>
  <c r="Q60" i="44"/>
  <c r="M60" i="44"/>
  <c r="I60" i="44"/>
  <c r="E60" i="44"/>
  <c r="AA59" i="44"/>
  <c r="U59" i="44"/>
  <c r="S59" i="44"/>
  <c r="E59" i="44"/>
  <c r="AC56" i="44"/>
  <c r="Y56" i="44"/>
  <c r="X56" i="44"/>
  <c r="W56" i="44"/>
  <c r="U56" i="44"/>
  <c r="Q56" i="44"/>
  <c r="P56" i="44"/>
  <c r="M56" i="44"/>
  <c r="I56" i="44"/>
  <c r="H56" i="44"/>
  <c r="G56" i="44"/>
  <c r="E56" i="44"/>
  <c r="AA55" i="44"/>
  <c r="Z55" i="44"/>
  <c r="W55" i="44"/>
  <c r="S55" i="44"/>
  <c r="R55" i="44"/>
  <c r="O55" i="44"/>
  <c r="M55" i="44"/>
  <c r="K55" i="44"/>
  <c r="J55" i="44"/>
  <c r="I55" i="44"/>
  <c r="G55" i="44"/>
  <c r="AC54" i="44"/>
  <c r="AB54" i="44"/>
  <c r="AA54" i="44"/>
  <c r="Y54" i="44"/>
  <c r="W54" i="44"/>
  <c r="U54" i="44"/>
  <c r="T54" i="44"/>
  <c r="S54" i="44"/>
  <c r="Q54" i="44"/>
  <c r="M54" i="44"/>
  <c r="L54" i="44"/>
  <c r="K54" i="44"/>
  <c r="I54" i="44"/>
  <c r="E54" i="44"/>
  <c r="AD53" i="44"/>
  <c r="AC53" i="44"/>
  <c r="AA53" i="44"/>
  <c r="W53" i="44"/>
  <c r="V53" i="44"/>
  <c r="U53" i="44"/>
  <c r="S53" i="44"/>
  <c r="O53" i="44"/>
  <c r="N53" i="44"/>
  <c r="M53" i="44"/>
  <c r="K53" i="44"/>
  <c r="G53" i="44"/>
  <c r="F53" i="44"/>
  <c r="E53" i="44"/>
  <c r="AC52" i="44"/>
  <c r="Y52" i="44"/>
  <c r="X52" i="44"/>
  <c r="W52" i="44"/>
  <c r="U52" i="44"/>
  <c r="Q52" i="44"/>
  <c r="P52" i="44"/>
  <c r="O52" i="44"/>
  <c r="M52" i="44"/>
  <c r="I52" i="44"/>
  <c r="H52" i="44"/>
  <c r="G52" i="44"/>
  <c r="E52" i="44"/>
  <c r="AA51" i="44"/>
  <c r="Y51" i="44"/>
  <c r="W51" i="44"/>
  <c r="S51" i="44"/>
  <c r="Q51" i="44"/>
  <c r="O51" i="44"/>
  <c r="J51" i="44"/>
  <c r="I51" i="44"/>
  <c r="G51" i="44"/>
  <c r="AC50" i="44"/>
  <c r="AB50" i="44"/>
  <c r="Y50" i="44"/>
  <c r="W50" i="44"/>
  <c r="U50" i="44"/>
  <c r="S50" i="44"/>
  <c r="Q50" i="44"/>
  <c r="M50" i="44"/>
  <c r="K50" i="44"/>
  <c r="I50" i="44"/>
  <c r="E50" i="44"/>
  <c r="AC49" i="44"/>
  <c r="AA49" i="44"/>
  <c r="W49" i="44"/>
  <c r="U49" i="44"/>
  <c r="S49" i="44"/>
  <c r="Q49" i="44"/>
  <c r="O49" i="44"/>
  <c r="N49" i="44"/>
  <c r="G49" i="44"/>
  <c r="E49" i="44"/>
  <c r="Y48" i="44"/>
  <c r="Q48" i="44"/>
  <c r="O48" i="44"/>
  <c r="H48" i="44"/>
  <c r="E48" i="44"/>
  <c r="AC46" i="44"/>
  <c r="AA46" i="44"/>
  <c r="Z46" i="44"/>
  <c r="W46" i="44"/>
  <c r="S46" i="44"/>
  <c r="R46" i="44"/>
  <c r="Q46" i="44"/>
  <c r="O46" i="44"/>
  <c r="K46" i="44"/>
  <c r="J46" i="44"/>
  <c r="I46" i="44"/>
  <c r="G46" i="44"/>
  <c r="AC45" i="44"/>
  <c r="AB45" i="44"/>
  <c r="AA45" i="44"/>
  <c r="Y45" i="44"/>
  <c r="U45" i="44"/>
  <c r="T45" i="44"/>
  <c r="Q45" i="44"/>
  <c r="M45" i="44"/>
  <c r="L45" i="44"/>
  <c r="K45" i="44"/>
  <c r="I45" i="44"/>
  <c r="E45" i="44"/>
  <c r="AD44" i="44"/>
  <c r="AC44" i="44"/>
  <c r="AA44" i="44"/>
  <c r="W44" i="44"/>
  <c r="V44" i="44"/>
  <c r="S44" i="44"/>
  <c r="O44" i="44"/>
  <c r="N44" i="44"/>
  <c r="M44" i="44"/>
  <c r="K44" i="44"/>
  <c r="G44" i="44"/>
  <c r="F44" i="44"/>
  <c r="E44" i="44"/>
  <c r="AC43" i="44"/>
  <c r="AA43" i="44"/>
  <c r="Y43" i="44"/>
  <c r="X43" i="44"/>
  <c r="W43" i="44"/>
  <c r="U43" i="44"/>
  <c r="Q43" i="44"/>
  <c r="P43" i="44"/>
  <c r="O43" i="44"/>
  <c r="M43" i="44"/>
  <c r="I43" i="44"/>
  <c r="H43" i="44"/>
  <c r="G43" i="44"/>
  <c r="E43" i="44"/>
  <c r="AC42" i="44"/>
  <c r="AA42" i="44"/>
  <c r="Z42" i="44"/>
  <c r="W42" i="44"/>
  <c r="S42" i="44"/>
  <c r="R42" i="44"/>
  <c r="Q42" i="44"/>
  <c r="O42" i="44"/>
  <c r="M42" i="44"/>
  <c r="K42" i="44"/>
  <c r="J42" i="44"/>
  <c r="I42" i="44"/>
  <c r="G42" i="44"/>
  <c r="E42" i="44"/>
  <c r="AC41" i="44"/>
  <c r="AB41" i="44"/>
  <c r="AA41" i="44"/>
  <c r="Y41" i="44"/>
  <c r="U41" i="44"/>
  <c r="T41" i="44"/>
  <c r="S41" i="44"/>
  <c r="Q41" i="44"/>
  <c r="M41" i="44"/>
  <c r="L41" i="44"/>
  <c r="K41" i="44"/>
  <c r="I41" i="44"/>
  <c r="E41" i="44"/>
  <c r="AD40" i="44"/>
  <c r="AA40" i="44"/>
  <c r="W40" i="44"/>
  <c r="V40" i="44"/>
  <c r="U40" i="44"/>
  <c r="S40" i="44"/>
  <c r="Q40" i="44"/>
  <c r="O40" i="44"/>
  <c r="N40" i="44"/>
  <c r="M40" i="44"/>
  <c r="K40" i="44"/>
  <c r="G40" i="44"/>
  <c r="F40" i="44"/>
  <c r="E40" i="44"/>
  <c r="AC39" i="44"/>
  <c r="Y39" i="44"/>
  <c r="X39" i="44"/>
  <c r="W39" i="44"/>
  <c r="U39" i="44"/>
  <c r="Q39" i="44"/>
  <c r="P39" i="44"/>
  <c r="M39" i="44"/>
  <c r="I39" i="44"/>
  <c r="H39" i="44"/>
  <c r="G39" i="44"/>
  <c r="E39" i="44"/>
  <c r="AC38" i="44"/>
  <c r="AA38" i="44"/>
  <c r="Z38" i="44"/>
  <c r="Y38" i="44"/>
  <c r="W38" i="44"/>
  <c r="S38" i="44"/>
  <c r="R38" i="44"/>
  <c r="Q38" i="44"/>
  <c r="O38" i="44"/>
  <c r="M38" i="44"/>
  <c r="K38" i="44"/>
  <c r="J38" i="44"/>
  <c r="I38" i="44"/>
  <c r="G38" i="44"/>
  <c r="AC37" i="44"/>
  <c r="AB37" i="44"/>
  <c r="AA37" i="44"/>
  <c r="Y37" i="44"/>
  <c r="U37" i="44"/>
  <c r="T37" i="44"/>
  <c r="S37" i="44"/>
  <c r="Q37" i="44"/>
  <c r="O37" i="44"/>
  <c r="M37" i="44"/>
  <c r="L37" i="44"/>
  <c r="K37" i="44"/>
  <c r="I37" i="44"/>
  <c r="E37" i="44"/>
  <c r="AD36" i="44"/>
  <c r="AC36" i="44"/>
  <c r="AA36" i="44"/>
  <c r="W36" i="44"/>
  <c r="V36" i="44"/>
  <c r="U36" i="44"/>
  <c r="S36" i="44"/>
  <c r="Q36" i="44"/>
  <c r="O36" i="44"/>
  <c r="N36" i="44"/>
  <c r="M36" i="44"/>
  <c r="K36" i="44"/>
  <c r="G36" i="44"/>
  <c r="F36" i="44"/>
  <c r="E36" i="44"/>
  <c r="AC35" i="44"/>
  <c r="Y35" i="44"/>
  <c r="X35" i="44"/>
  <c r="W35" i="44"/>
  <c r="U35" i="44"/>
  <c r="S35" i="44"/>
  <c r="Q35" i="44"/>
  <c r="P35" i="44"/>
  <c r="O35" i="44"/>
  <c r="M35" i="44"/>
  <c r="I35" i="44"/>
  <c r="H35" i="44"/>
  <c r="G35" i="44"/>
  <c r="E35" i="44"/>
  <c r="AA34" i="44"/>
  <c r="Z34" i="44"/>
  <c r="Y34" i="44"/>
  <c r="W34" i="44"/>
  <c r="U34" i="44"/>
  <c r="S34" i="44"/>
  <c r="R34" i="44"/>
  <c r="Q34" i="44"/>
  <c r="O34" i="44"/>
  <c r="K34" i="44"/>
  <c r="J34" i="44"/>
  <c r="I34" i="44"/>
  <c r="G34" i="44"/>
  <c r="AC33" i="44"/>
  <c r="AB33" i="44"/>
  <c r="AA33" i="44"/>
  <c r="Y33" i="44"/>
  <c r="T33" i="44"/>
  <c r="S33" i="44"/>
  <c r="Q33" i="44"/>
  <c r="M33" i="44"/>
  <c r="L33" i="44"/>
  <c r="K33" i="44"/>
  <c r="I33" i="44"/>
  <c r="E33" i="44"/>
  <c r="AD32" i="44"/>
  <c r="AC32" i="44"/>
  <c r="AA32" i="44"/>
  <c r="W32" i="44"/>
  <c r="V32" i="44"/>
  <c r="U32" i="44"/>
  <c r="S32" i="44"/>
  <c r="O32" i="44"/>
  <c r="N32" i="44"/>
  <c r="M32" i="44"/>
  <c r="K32" i="44"/>
  <c r="I32" i="44"/>
  <c r="G32" i="44"/>
  <c r="F32" i="44"/>
  <c r="E32" i="44"/>
  <c r="AC31" i="44"/>
  <c r="Y31" i="44"/>
  <c r="W31" i="44"/>
  <c r="U31" i="44"/>
  <c r="Q31" i="44"/>
  <c r="O31" i="44"/>
  <c r="M31" i="44"/>
  <c r="K31" i="44"/>
  <c r="I31" i="44"/>
  <c r="G31" i="44"/>
  <c r="E31" i="44"/>
  <c r="AA30" i="44"/>
  <c r="Z30" i="44"/>
  <c r="Y30" i="44"/>
  <c r="W30" i="44"/>
  <c r="S30" i="44"/>
  <c r="Q30" i="44"/>
  <c r="O30" i="44"/>
  <c r="K30" i="44"/>
  <c r="I30" i="44"/>
  <c r="G30" i="44"/>
  <c r="AC29" i="44"/>
  <c r="AA29" i="44"/>
  <c r="Y29" i="44"/>
  <c r="U29" i="44"/>
  <c r="S29" i="44"/>
  <c r="Q29" i="44"/>
  <c r="M29" i="44"/>
  <c r="K29" i="44"/>
  <c r="I29" i="44"/>
  <c r="E29" i="44"/>
  <c r="AC28" i="44"/>
  <c r="U28" i="44"/>
  <c r="S28" i="44"/>
  <c r="O28" i="44"/>
  <c r="M28" i="44"/>
  <c r="K28" i="44"/>
  <c r="I27" i="46"/>
  <c r="F28" i="44"/>
  <c r="E28" i="44"/>
  <c r="AC25" i="44"/>
  <c r="Y25" i="44"/>
  <c r="X25" i="44"/>
  <c r="W25" i="44"/>
  <c r="U25" i="44"/>
  <c r="Q25" i="44"/>
  <c r="P25" i="44"/>
  <c r="O25" i="44"/>
  <c r="M25" i="44"/>
  <c r="I25" i="44"/>
  <c r="H25" i="44"/>
  <c r="G25" i="44"/>
  <c r="E25" i="44"/>
  <c r="AA24" i="44"/>
  <c r="Z24" i="44"/>
  <c r="Y24" i="44"/>
  <c r="W24" i="44"/>
  <c r="S24" i="44"/>
  <c r="R24" i="44"/>
  <c r="Q24" i="44"/>
  <c r="K24" i="44"/>
  <c r="J24" i="44"/>
  <c r="I24" i="44"/>
  <c r="G24" i="44"/>
  <c r="AC23" i="44"/>
  <c r="AB23" i="44"/>
  <c r="Y23" i="44"/>
  <c r="U23" i="44"/>
  <c r="T23" i="44"/>
  <c r="S23" i="44"/>
  <c r="Q23" i="44"/>
  <c r="M23" i="44"/>
  <c r="L23" i="44"/>
  <c r="K23" i="44"/>
  <c r="I23" i="44"/>
  <c r="E23" i="44"/>
  <c r="AD22" i="44"/>
  <c r="AC22" i="44"/>
  <c r="AA22" i="44"/>
  <c r="W22" i="44"/>
  <c r="V22" i="44"/>
  <c r="U22" i="44"/>
  <c r="S22" i="44"/>
  <c r="O22" i="44"/>
  <c r="N22" i="44"/>
  <c r="M22" i="44"/>
  <c r="K22" i="44"/>
  <c r="I22" i="44"/>
  <c r="G22" i="44"/>
  <c r="F22" i="44"/>
  <c r="E22" i="44"/>
  <c r="AC21" i="44"/>
  <c r="Y21" i="44"/>
  <c r="X21" i="44"/>
  <c r="U21" i="44"/>
  <c r="Q21" i="44"/>
  <c r="P21" i="44"/>
  <c r="O21" i="44"/>
  <c r="M21" i="44"/>
  <c r="I21" i="44"/>
  <c r="H21" i="44"/>
  <c r="G21" i="44"/>
  <c r="E21" i="44"/>
  <c r="Z20" i="44"/>
  <c r="W20" i="44"/>
  <c r="S20" i="44"/>
  <c r="R20" i="44"/>
  <c r="O20" i="44"/>
  <c r="K20" i="44"/>
  <c r="J20" i="44"/>
  <c r="I20" i="44"/>
  <c r="G20" i="44"/>
  <c r="AC19" i="44"/>
  <c r="AB19" i="44"/>
  <c r="AA19" i="44"/>
  <c r="Y19" i="44"/>
  <c r="U19" i="44"/>
  <c r="T19" i="44"/>
  <c r="S19" i="44"/>
  <c r="Q19" i="44"/>
  <c r="M19" i="44"/>
  <c r="L19" i="44"/>
  <c r="K19" i="44"/>
  <c r="I19" i="44"/>
  <c r="E19" i="44"/>
  <c r="AD18" i="44"/>
  <c r="AC18" i="44"/>
  <c r="AA18" i="44"/>
  <c r="W18" i="44"/>
  <c r="V18" i="44"/>
  <c r="S18" i="44"/>
  <c r="O18" i="44"/>
  <c r="N18" i="44"/>
  <c r="K18" i="44"/>
  <c r="G18" i="44"/>
  <c r="F18" i="44"/>
  <c r="E18" i="44"/>
  <c r="AC17" i="44"/>
  <c r="Y17" i="44"/>
  <c r="X17" i="44"/>
  <c r="U17" i="44"/>
  <c r="Q17" i="44"/>
  <c r="P17" i="44"/>
  <c r="M17" i="44"/>
  <c r="K17" i="44"/>
  <c r="I17" i="44"/>
  <c r="H17" i="44"/>
  <c r="G17" i="44"/>
  <c r="E17" i="44"/>
  <c r="AA16" i="44"/>
  <c r="Z16" i="44"/>
  <c r="Y16" i="44"/>
  <c r="W16" i="44"/>
  <c r="S16" i="44"/>
  <c r="R16" i="44"/>
  <c r="Q16" i="44"/>
  <c r="O16" i="44"/>
  <c r="K16" i="44"/>
  <c r="J16" i="44"/>
  <c r="I16" i="44"/>
  <c r="G16" i="44"/>
  <c r="AC15" i="44"/>
  <c r="AB15" i="44"/>
  <c r="Y15" i="44"/>
  <c r="U15" i="44"/>
  <c r="T15" i="44"/>
  <c r="Q15" i="44"/>
  <c r="M15" i="44"/>
  <c r="L15" i="44"/>
  <c r="K15" i="44"/>
  <c r="I15" i="44"/>
  <c r="E15" i="44"/>
  <c r="AD14" i="44"/>
  <c r="AA14" i="44"/>
  <c r="W14" i="44"/>
  <c r="V14" i="44"/>
  <c r="U14" i="44"/>
  <c r="S14" i="44"/>
  <c r="O14" i="44"/>
  <c r="N14" i="44"/>
  <c r="M14" i="44"/>
  <c r="K14" i="44"/>
  <c r="G14" i="44"/>
  <c r="F14" i="44"/>
  <c r="AC13" i="44"/>
  <c r="Y13" i="44"/>
  <c r="X13" i="44"/>
  <c r="W13" i="44"/>
  <c r="U13" i="44"/>
  <c r="Q13" i="44"/>
  <c r="P13" i="44"/>
  <c r="O13" i="44"/>
  <c r="M13" i="44"/>
  <c r="I13" i="44"/>
  <c r="H13" i="44"/>
  <c r="G13" i="44"/>
  <c r="E13" i="44"/>
  <c r="AA12" i="44"/>
  <c r="Z12" i="44"/>
  <c r="W12" i="44"/>
  <c r="S12" i="44"/>
  <c r="R12" i="44"/>
  <c r="Q12" i="44"/>
  <c r="O12" i="44"/>
  <c r="K12" i="44"/>
  <c r="J12" i="44"/>
  <c r="I12" i="44"/>
  <c r="G12" i="44"/>
  <c r="AC11" i="44"/>
  <c r="AB11" i="44"/>
  <c r="Y11" i="44"/>
  <c r="U11" i="44"/>
  <c r="T11" i="44"/>
  <c r="Q11" i="44"/>
  <c r="M11" i="44"/>
  <c r="L11" i="44"/>
  <c r="I11" i="44"/>
  <c r="E11" i="44"/>
  <c r="AD10" i="44"/>
  <c r="AC10" i="44"/>
  <c r="AA10" i="44"/>
  <c r="W10" i="44"/>
  <c r="U10" i="44"/>
  <c r="S10" i="44"/>
  <c r="O10" i="44"/>
  <c r="N10" i="44"/>
  <c r="K10" i="44"/>
  <c r="G10" i="44"/>
  <c r="F10" i="44"/>
  <c r="AC9" i="44"/>
  <c r="Y9" i="44"/>
  <c r="X9" i="44"/>
  <c r="U9" i="44"/>
  <c r="Q9" i="44"/>
  <c r="P9" i="44"/>
  <c r="M9" i="44"/>
  <c r="I9" i="44"/>
  <c r="E9" i="44"/>
  <c r="AA8" i="44"/>
  <c r="Y8" i="44"/>
  <c r="W8" i="44"/>
  <c r="S8" i="44"/>
  <c r="O8" i="44"/>
  <c r="K8" i="44"/>
  <c r="I8" i="44"/>
  <c r="G8" i="44"/>
  <c r="AA7" i="44"/>
  <c r="U7" i="44"/>
  <c r="S7" i="44"/>
  <c r="K7" i="44"/>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7" i="55"/>
  <c r="A16" i="55"/>
  <c r="A15" i="55"/>
  <c r="A14" i="55"/>
  <c r="A13" i="55"/>
  <c r="A12" i="55"/>
  <c r="A11" i="55"/>
  <c r="A10" i="55"/>
  <c r="A9" i="55"/>
  <c r="A8" i="55"/>
  <c r="A7" i="55"/>
  <c r="A6" i="55"/>
  <c r="A5" i="55"/>
  <c r="A4" i="55"/>
  <c r="A209" i="54"/>
  <c r="A208" i="54"/>
  <c r="A207" i="54"/>
  <c r="A206" i="54"/>
  <c r="A205" i="54"/>
  <c r="A204" i="54"/>
  <c r="A203" i="54"/>
  <c r="A202" i="54"/>
  <c r="A201" i="54"/>
  <c r="A200" i="54"/>
  <c r="A199" i="54"/>
  <c r="A198" i="54"/>
  <c r="A197" i="54"/>
  <c r="A196" i="54"/>
  <c r="A195" i="54"/>
  <c r="A194" i="54"/>
  <c r="A193" i="54"/>
  <c r="A192" i="54"/>
  <c r="A191" i="54"/>
  <c r="A190" i="54"/>
  <c r="A189" i="54"/>
  <c r="A188" i="54"/>
  <c r="A187" i="54"/>
  <c r="A186" i="54"/>
  <c r="A185" i="54"/>
  <c r="A184" i="54"/>
  <c r="A183" i="54"/>
  <c r="A182" i="54"/>
  <c r="A181" i="54"/>
  <c r="A180" i="54"/>
  <c r="A179" i="54"/>
  <c r="A178" i="54"/>
  <c r="A177" i="54"/>
  <c r="A176" i="54"/>
  <c r="A175" i="54"/>
  <c r="A174" i="54"/>
  <c r="A173" i="54"/>
  <c r="A172" i="54"/>
  <c r="A171" i="54"/>
  <c r="A170" i="54"/>
  <c r="A169" i="54"/>
  <c r="A168" i="54"/>
  <c r="A167" i="54"/>
  <c r="A166" i="54"/>
  <c r="A165" i="54"/>
  <c r="A164" i="54"/>
  <c r="A163" i="54"/>
  <c r="A162" i="54"/>
  <c r="A161" i="54"/>
  <c r="A160" i="54"/>
  <c r="A159" i="54"/>
  <c r="A158" i="54"/>
  <c r="A157" i="54"/>
  <c r="A156" i="54"/>
  <c r="A155" i="54"/>
  <c r="A154" i="54"/>
  <c r="A153" i="54"/>
  <c r="A152" i="54"/>
  <c r="A151" i="54"/>
  <c r="A150" i="54"/>
  <c r="A149" i="54"/>
  <c r="A148" i="54"/>
  <c r="A147" i="54"/>
  <c r="A146" i="54"/>
  <c r="A145" i="54"/>
  <c r="A144" i="54"/>
  <c r="A143" i="54"/>
  <c r="A142" i="54"/>
  <c r="A141" i="54"/>
  <c r="A140" i="54"/>
  <c r="A139" i="54"/>
  <c r="A138" i="54"/>
  <c r="A137" i="54"/>
  <c r="A136" i="54"/>
  <c r="A135" i="54"/>
  <c r="A134" i="54"/>
  <c r="A133" i="54"/>
  <c r="A132" i="54"/>
  <c r="A131" i="54"/>
  <c r="A130" i="54"/>
  <c r="A129" i="54"/>
  <c r="A128" i="54"/>
  <c r="A127" i="54"/>
  <c r="A126" i="54"/>
  <c r="A125" i="54"/>
  <c r="A124" i="54"/>
  <c r="A123" i="54"/>
  <c r="A122" i="54"/>
  <c r="A121" i="54"/>
  <c r="A120" i="54"/>
  <c r="A119" i="54"/>
  <c r="A118" i="54"/>
  <c r="A117" i="54"/>
  <c r="A116" i="54"/>
  <c r="A115" i="54"/>
  <c r="A114" i="54"/>
  <c r="A113" i="54"/>
  <c r="A112" i="54"/>
  <c r="A111" i="54"/>
  <c r="A110" i="54"/>
  <c r="A109" i="54"/>
  <c r="A108" i="54"/>
  <c r="A107" i="54"/>
  <c r="A106" i="54"/>
  <c r="A105" i="54"/>
  <c r="A104" i="54"/>
  <c r="A103" i="54"/>
  <c r="A102" i="54"/>
  <c r="A101" i="54"/>
  <c r="A100" i="54"/>
  <c r="A99" i="54"/>
  <c r="A98" i="54"/>
  <c r="A97" i="54"/>
  <c r="A96" i="54"/>
  <c r="A95" i="54"/>
  <c r="A94" i="54"/>
  <c r="A93" i="54"/>
  <c r="A92" i="54"/>
  <c r="A91" i="54"/>
  <c r="A90" i="54"/>
  <c r="A89" i="54"/>
  <c r="A88" i="54"/>
  <c r="A87" i="54"/>
  <c r="A86" i="54"/>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7" i="54"/>
  <c r="A16" i="54"/>
  <c r="A15" i="54"/>
  <c r="A14" i="54"/>
  <c r="A13" i="54"/>
  <c r="A12" i="54"/>
  <c r="A11" i="54"/>
  <c r="A10" i="54"/>
  <c r="A9" i="54"/>
  <c r="A8" i="54"/>
  <c r="A7" i="54"/>
  <c r="A6" i="54"/>
  <c r="A5" i="54"/>
  <c r="A4" i="54"/>
  <c r="A209" i="53"/>
  <c r="A208" i="53"/>
  <c r="A207" i="53"/>
  <c r="A206" i="53"/>
  <c r="A205" i="53"/>
  <c r="A204" i="53"/>
  <c r="A203" i="53"/>
  <c r="A202" i="53"/>
  <c r="A201" i="53"/>
  <c r="A200" i="53"/>
  <c r="A199" i="53"/>
  <c r="A198" i="53"/>
  <c r="A197" i="53"/>
  <c r="A196" i="53"/>
  <c r="A195" i="53"/>
  <c r="A194" i="53"/>
  <c r="A193" i="53"/>
  <c r="A192" i="53"/>
  <c r="A191" i="53"/>
  <c r="A190" i="53"/>
  <c r="A189" i="53"/>
  <c r="A188" i="53"/>
  <c r="A187" i="53"/>
  <c r="A186" i="53"/>
  <c r="A185" i="53"/>
  <c r="A184" i="53"/>
  <c r="A183" i="53"/>
  <c r="A182" i="53"/>
  <c r="A181" i="53"/>
  <c r="A180" i="53"/>
  <c r="A179" i="53"/>
  <c r="A178" i="53"/>
  <c r="A177" i="53"/>
  <c r="A176" i="53"/>
  <c r="A175" i="53"/>
  <c r="A174" i="53"/>
  <c r="A173" i="53"/>
  <c r="A172" i="53"/>
  <c r="A171" i="53"/>
  <c r="A170" i="53"/>
  <c r="A169" i="53"/>
  <c r="A168" i="53"/>
  <c r="A167" i="53"/>
  <c r="A166" i="53"/>
  <c r="A165" i="53"/>
  <c r="A164" i="53"/>
  <c r="A163" i="53"/>
  <c r="A162" i="53"/>
  <c r="A161" i="53"/>
  <c r="A160" i="53"/>
  <c r="A159" i="53"/>
  <c r="A158" i="53"/>
  <c r="A157" i="53"/>
  <c r="A156" i="53"/>
  <c r="A155" i="53"/>
  <c r="A154" i="53"/>
  <c r="A153" i="53"/>
  <c r="A152" i="53"/>
  <c r="A151" i="53"/>
  <c r="A150" i="53"/>
  <c r="A149" i="53"/>
  <c r="A148" i="53"/>
  <c r="A147" i="53"/>
  <c r="A146" i="53"/>
  <c r="A145" i="53"/>
  <c r="A144" i="53"/>
  <c r="A143" i="53"/>
  <c r="A142" i="53"/>
  <c r="A141" i="53"/>
  <c r="A140" i="53"/>
  <c r="A139" i="53"/>
  <c r="A138" i="53"/>
  <c r="A137" i="53"/>
  <c r="A136" i="53"/>
  <c r="A135" i="53"/>
  <c r="A134" i="53"/>
  <c r="A133" i="53"/>
  <c r="A132" i="53"/>
  <c r="A131" i="53"/>
  <c r="A130" i="53"/>
  <c r="A129" i="53"/>
  <c r="A128" i="53"/>
  <c r="A127" i="53"/>
  <c r="A126" i="53"/>
  <c r="A125" i="53"/>
  <c r="A124" i="53"/>
  <c r="A123" i="53"/>
  <c r="A122" i="53"/>
  <c r="A121" i="53"/>
  <c r="A120" i="53"/>
  <c r="A119" i="53"/>
  <c r="A118" i="53"/>
  <c r="A117" i="53"/>
  <c r="A116" i="53"/>
  <c r="A115" i="53"/>
  <c r="A114" i="53"/>
  <c r="A113" i="53"/>
  <c r="A112" i="53"/>
  <c r="A111" i="53"/>
  <c r="A110" i="53"/>
  <c r="A109" i="53"/>
  <c r="A108" i="53"/>
  <c r="A107" i="53"/>
  <c r="A106" i="53"/>
  <c r="A105" i="53"/>
  <c r="A104" i="53"/>
  <c r="A103" i="53"/>
  <c r="A102" i="53"/>
  <c r="A101" i="53"/>
  <c r="A100" i="53"/>
  <c r="A99" i="53"/>
  <c r="A98" i="53"/>
  <c r="A97" i="53"/>
  <c r="A96" i="53"/>
  <c r="A95" i="53"/>
  <c r="A94" i="53"/>
  <c r="A93" i="53"/>
  <c r="A92" i="53"/>
  <c r="A91" i="53"/>
  <c r="A90" i="53"/>
  <c r="A89" i="53"/>
  <c r="A88" i="53"/>
  <c r="A87" i="53"/>
  <c r="A86" i="53"/>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7" i="53"/>
  <c r="A16" i="53"/>
  <c r="A15" i="53"/>
  <c r="A14" i="53"/>
  <c r="A13" i="53"/>
  <c r="A12" i="53"/>
  <c r="A11" i="53"/>
  <c r="A10" i="53"/>
  <c r="A9" i="53"/>
  <c r="A8" i="53"/>
  <c r="A7" i="53"/>
  <c r="A6" i="53"/>
  <c r="A5" i="53"/>
  <c r="A4" i="53"/>
  <c r="A212" i="52"/>
  <c r="A211" i="52"/>
  <c r="A210" i="52"/>
  <c r="A209" i="52"/>
  <c r="A208" i="52"/>
  <c r="A207" i="52"/>
  <c r="A206" i="52"/>
  <c r="A205" i="52"/>
  <c r="A204" i="52"/>
  <c r="A203" i="52"/>
  <c r="A202" i="52"/>
  <c r="A201" i="52"/>
  <c r="A200" i="52"/>
  <c r="A199" i="52"/>
  <c r="A198" i="52"/>
  <c r="A197" i="52"/>
  <c r="A196" i="52"/>
  <c r="A195" i="52"/>
  <c r="A194" i="52"/>
  <c r="A193" i="52"/>
  <c r="A192" i="52"/>
  <c r="A191" i="52"/>
  <c r="A190" i="52"/>
  <c r="A189" i="52"/>
  <c r="A188" i="52"/>
  <c r="A187" i="52"/>
  <c r="A186" i="52"/>
  <c r="A185" i="52"/>
  <c r="A184" i="52"/>
  <c r="A183" i="52"/>
  <c r="A182" i="52"/>
  <c r="A181" i="52"/>
  <c r="A180" i="52"/>
  <c r="A179" i="52"/>
  <c r="A178" i="52"/>
  <c r="A177" i="52"/>
  <c r="A176" i="52"/>
  <c r="A175" i="52"/>
  <c r="A174" i="52"/>
  <c r="A173" i="52"/>
  <c r="A172" i="52"/>
  <c r="A171" i="52"/>
  <c r="A170" i="52"/>
  <c r="A169" i="52"/>
  <c r="A168" i="52"/>
  <c r="A167" i="52"/>
  <c r="A166" i="52"/>
  <c r="A165" i="52"/>
  <c r="A164" i="52"/>
  <c r="A163" i="52"/>
  <c r="A162" i="52"/>
  <c r="A161" i="52"/>
  <c r="A160" i="52"/>
  <c r="A159" i="52"/>
  <c r="A158" i="52"/>
  <c r="A157" i="52"/>
  <c r="A156" i="52"/>
  <c r="A155" i="52"/>
  <c r="A154" i="52"/>
  <c r="A153" i="52"/>
  <c r="A152" i="52"/>
  <c r="A151" i="52"/>
  <c r="A150" i="52"/>
  <c r="A149" i="52"/>
  <c r="A148" i="52"/>
  <c r="A147" i="52"/>
  <c r="A146" i="52"/>
  <c r="A145" i="52"/>
  <c r="A144" i="52"/>
  <c r="A143" i="52"/>
  <c r="A142" i="52"/>
  <c r="A141" i="52"/>
  <c r="A140" i="52"/>
  <c r="A139" i="52"/>
  <c r="A138" i="52"/>
  <c r="A137" i="52"/>
  <c r="A136" i="52"/>
  <c r="A135" i="52"/>
  <c r="A134" i="52"/>
  <c r="A133" i="52"/>
  <c r="A132" i="52"/>
  <c r="A131" i="52"/>
  <c r="A130" i="52"/>
  <c r="A129" i="52"/>
  <c r="A128" i="52"/>
  <c r="A127" i="52"/>
  <c r="A126" i="52"/>
  <c r="A125" i="52"/>
  <c r="A124" i="52"/>
  <c r="A123" i="52"/>
  <c r="A122" i="52"/>
  <c r="A121" i="52"/>
  <c r="A120" i="52"/>
  <c r="A119" i="52"/>
  <c r="A118" i="52"/>
  <c r="A117" i="52"/>
  <c r="A116" i="52"/>
  <c r="A115" i="52"/>
  <c r="A114" i="52"/>
  <c r="A113" i="52"/>
  <c r="A112" i="52"/>
  <c r="A111" i="52"/>
  <c r="A110" i="52"/>
  <c r="A109" i="52"/>
  <c r="A108" i="52"/>
  <c r="A107" i="52"/>
  <c r="A106" i="52"/>
  <c r="A105" i="52"/>
  <c r="A104" i="52"/>
  <c r="A103" i="52"/>
  <c r="A102" i="52"/>
  <c r="A101" i="52"/>
  <c r="A100" i="52"/>
  <c r="A99" i="52"/>
  <c r="A98" i="52"/>
  <c r="A97" i="52"/>
  <c r="A96" i="52"/>
  <c r="A95" i="52"/>
  <c r="A94" i="52"/>
  <c r="A93" i="52"/>
  <c r="A92" i="52"/>
  <c r="A91" i="52"/>
  <c r="A90" i="52"/>
  <c r="A89" i="52"/>
  <c r="A88" i="52"/>
  <c r="A87" i="52"/>
  <c r="A86" i="52"/>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8" i="52"/>
  <c r="A17" i="52"/>
  <c r="A16" i="52"/>
  <c r="A15" i="52"/>
  <c r="A14" i="52"/>
  <c r="A13" i="52"/>
  <c r="A12" i="52"/>
  <c r="A11" i="52"/>
  <c r="A10" i="52"/>
  <c r="A9" i="52"/>
  <c r="A8" i="52"/>
  <c r="A7" i="52"/>
  <c r="A6" i="52"/>
  <c r="A5" i="52"/>
  <c r="A4" i="52"/>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8" i="51"/>
  <c r="A17" i="51"/>
  <c r="A16" i="51"/>
  <c r="A15" i="51"/>
  <c r="A14" i="51"/>
  <c r="A13" i="51"/>
  <c r="A12" i="51"/>
  <c r="A11" i="51"/>
  <c r="A10" i="51"/>
  <c r="A9" i="51"/>
  <c r="A8" i="51"/>
  <c r="A7" i="51"/>
  <c r="A6" i="51"/>
  <c r="A5" i="51"/>
  <c r="A4" i="51"/>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8" i="50"/>
  <c r="A17" i="50"/>
  <c r="A16" i="50"/>
  <c r="A15" i="50"/>
  <c r="A14" i="50"/>
  <c r="A13" i="50"/>
  <c r="A12" i="50"/>
  <c r="A11" i="50"/>
  <c r="A10" i="50"/>
  <c r="A9" i="50"/>
  <c r="A8" i="50"/>
  <c r="A7" i="50"/>
  <c r="A6" i="50"/>
  <c r="A5" i="50"/>
  <c r="A4" i="50"/>
  <c r="I26" i="44"/>
  <c r="L26" i="44"/>
  <c r="M26" i="44"/>
  <c r="Q26" i="44"/>
  <c r="T26" i="44"/>
  <c r="U26" i="44"/>
  <c r="Y26" i="44"/>
  <c r="AB26" i="44"/>
  <c r="AC26" i="44"/>
  <c r="M49" i="44"/>
  <c r="Y53" i="44"/>
  <c r="M61" i="44"/>
  <c r="J62" i="44"/>
  <c r="AB70" i="44"/>
  <c r="S73" i="44"/>
  <c r="L78" i="44"/>
  <c r="T78" i="44"/>
  <c r="AB78" i="44"/>
  <c r="Q79" i="44"/>
  <c r="AA81" i="44"/>
  <c r="Y85" i="44"/>
  <c r="F86" i="44"/>
  <c r="N86" i="44"/>
  <c r="V86" i="44"/>
  <c r="AD86" i="44"/>
  <c r="M89" i="44"/>
  <c r="AC89" i="44"/>
  <c r="Q93" i="44"/>
  <c r="Y93" i="44"/>
  <c r="F94" i="44"/>
  <c r="N94" i="44"/>
  <c r="V94" i="44"/>
  <c r="AD94" i="44"/>
  <c r="U97" i="44"/>
  <c r="H102" i="44"/>
  <c r="I102" i="44"/>
  <c r="P102" i="44"/>
  <c r="Q102" i="44"/>
  <c r="X102" i="44"/>
  <c r="Y102" i="44"/>
  <c r="M103" i="44"/>
  <c r="O103" i="44"/>
  <c r="U103" i="44"/>
  <c r="AC103" i="44"/>
  <c r="I104" i="44"/>
  <c r="M104" i="44"/>
  <c r="Q104" i="44"/>
  <c r="AC104" i="44"/>
  <c r="K105" i="44"/>
  <c r="O105" i="44"/>
  <c r="S105" i="44"/>
  <c r="M106" i="44"/>
  <c r="AC106" i="44"/>
  <c r="S107" i="44"/>
  <c r="AA107" i="44"/>
  <c r="I108" i="44"/>
  <c r="M108" i="44"/>
  <c r="Q108" i="44"/>
  <c r="U108" i="44"/>
  <c r="Y108" i="44"/>
  <c r="O109" i="44"/>
  <c r="W109" i="44"/>
  <c r="H110" i="44"/>
  <c r="P110" i="44"/>
  <c r="Q110" i="44"/>
  <c r="X110" i="44"/>
  <c r="Y110" i="44"/>
  <c r="Q113" i="44"/>
  <c r="Y113" i="44"/>
  <c r="J114" i="44"/>
  <c r="R114" i="44"/>
  <c r="Z114" i="44"/>
  <c r="U115" i="44"/>
  <c r="K119" i="44"/>
  <c r="F120" i="44"/>
  <c r="G120" i="44"/>
  <c r="I120" i="44"/>
  <c r="J120" i="44"/>
  <c r="L120" i="44"/>
  <c r="M120" i="44"/>
  <c r="N120" i="44"/>
  <c r="O120" i="44"/>
  <c r="Q120" i="44"/>
  <c r="R120" i="44"/>
  <c r="S120" i="44"/>
  <c r="T120" i="44"/>
  <c r="U120" i="44"/>
  <c r="V120" i="44"/>
  <c r="W120" i="44"/>
  <c r="Y120" i="44"/>
  <c r="Z120" i="44"/>
  <c r="AA120" i="44"/>
  <c r="AB120" i="44"/>
  <c r="AC120" i="44"/>
  <c r="AD120" i="44"/>
  <c r="I124" i="44"/>
  <c r="F125" i="44"/>
  <c r="N125" i="44"/>
  <c r="O125" i="44"/>
  <c r="V125" i="44"/>
  <c r="W125" i="44"/>
  <c r="AD125" i="44"/>
  <c r="K126" i="44"/>
  <c r="L126" i="44"/>
  <c r="S126" i="44"/>
  <c r="T126" i="44"/>
  <c r="AA126" i="44"/>
  <c r="AB126" i="44"/>
  <c r="I127" i="44"/>
  <c r="Q127" i="44"/>
  <c r="Y127" i="44"/>
  <c r="H128" i="44"/>
  <c r="P128" i="44"/>
  <c r="U128" i="44"/>
  <c r="X128" i="44"/>
  <c r="K129" i="44"/>
  <c r="S129" i="44"/>
  <c r="AA129" i="44"/>
  <c r="L130" i="44"/>
  <c r="T130" i="44"/>
  <c r="AB130" i="44"/>
  <c r="S132" i="44"/>
  <c r="AA132" i="44"/>
  <c r="H133" i="44"/>
  <c r="I133" i="44"/>
  <c r="M133" i="44"/>
  <c r="P133" i="44"/>
  <c r="Q133" i="44"/>
  <c r="U133" i="44"/>
  <c r="X133" i="44"/>
  <c r="Y133" i="44"/>
  <c r="AC133" i="44"/>
  <c r="F134" i="44"/>
  <c r="M134" i="44"/>
  <c r="N134" i="44"/>
  <c r="U134" i="44"/>
  <c r="V134" i="44"/>
  <c r="AC134" i="44"/>
  <c r="AD134" i="44"/>
  <c r="K135" i="44"/>
  <c r="S135" i="44"/>
  <c r="AA135" i="44"/>
  <c r="I136" i="44"/>
  <c r="J136" i="44"/>
  <c r="O136" i="44"/>
  <c r="Q136" i="44"/>
  <c r="R136" i="44"/>
  <c r="W136" i="44"/>
  <c r="Y136" i="44"/>
  <c r="Z136" i="44"/>
  <c r="G137" i="44"/>
  <c r="I137" i="44"/>
  <c r="M137" i="44"/>
  <c r="O137" i="44"/>
  <c r="Q137" i="44"/>
  <c r="U137" i="44"/>
  <c r="W137" i="44"/>
  <c r="Y137" i="44"/>
  <c r="AC137" i="44"/>
  <c r="F138" i="44"/>
  <c r="M138" i="44"/>
  <c r="N138" i="44"/>
  <c r="U138" i="44"/>
  <c r="V138" i="44"/>
  <c r="AC138" i="44"/>
  <c r="AD138" i="44"/>
  <c r="K139" i="44"/>
  <c r="S139" i="44"/>
  <c r="AA139" i="44"/>
  <c r="J141" i="44"/>
  <c r="R141" i="44"/>
  <c r="Z141" i="44"/>
  <c r="G142" i="44"/>
  <c r="H142" i="44"/>
  <c r="O142" i="44"/>
  <c r="P142" i="44"/>
  <c r="W142" i="44"/>
  <c r="X142" i="44"/>
  <c r="G143" i="44"/>
  <c r="K143" i="44"/>
  <c r="M143" i="44"/>
  <c r="S143" i="44"/>
  <c r="U143" i="44"/>
  <c r="AA143" i="44"/>
  <c r="AC143" i="44"/>
  <c r="I144" i="44"/>
  <c r="L144" i="44"/>
  <c r="Q144" i="44"/>
  <c r="T144" i="44"/>
  <c r="Y144" i="44"/>
  <c r="AB144" i="44"/>
  <c r="G145" i="44"/>
  <c r="I145" i="44"/>
  <c r="O145" i="44"/>
  <c r="Q145" i="44"/>
  <c r="W145" i="44"/>
  <c r="Y145" i="44"/>
  <c r="K147" i="44"/>
  <c r="M147" i="44"/>
  <c r="S147" i="44"/>
  <c r="U147" i="44"/>
  <c r="W147" i="44"/>
  <c r="AA147" i="44"/>
  <c r="AC147" i="44"/>
  <c r="M148" i="44"/>
  <c r="AC148" i="44"/>
  <c r="J149" i="44"/>
  <c r="K149" i="44"/>
  <c r="R149" i="44"/>
  <c r="S149" i="44"/>
  <c r="Z149" i="44"/>
  <c r="AA149" i="44"/>
  <c r="G150" i="44"/>
  <c r="H150" i="44"/>
  <c r="O150" i="44"/>
  <c r="P150" i="44"/>
  <c r="W150" i="44"/>
  <c r="X150" i="44"/>
  <c r="K151" i="44"/>
  <c r="M151" i="44"/>
  <c r="O151" i="44"/>
  <c r="S151" i="44"/>
  <c r="U151" i="44"/>
  <c r="W151" i="44"/>
  <c r="AA151" i="44"/>
  <c r="AC151" i="44"/>
  <c r="I152" i="44"/>
  <c r="L152" i="44"/>
  <c r="Q152" i="44"/>
  <c r="T152" i="44"/>
  <c r="Y152" i="44"/>
  <c r="AB152" i="44"/>
  <c r="G153" i="44"/>
  <c r="I153" i="44"/>
  <c r="O153" i="44"/>
  <c r="Q153" i="44"/>
  <c r="W153" i="44"/>
  <c r="Y153" i="44"/>
  <c r="F157" i="44"/>
  <c r="N157" i="44"/>
  <c r="O157" i="44"/>
  <c r="V157" i="44"/>
  <c r="W157" i="44"/>
  <c r="AD157" i="44"/>
  <c r="K158" i="44"/>
  <c r="L158" i="44"/>
  <c r="S158" i="44"/>
  <c r="T158" i="44"/>
  <c r="AA158" i="44"/>
  <c r="AB158" i="44"/>
  <c r="I159" i="44"/>
  <c r="Q159" i="44"/>
  <c r="S159" i="44"/>
  <c r="Y159" i="44"/>
  <c r="M160" i="44"/>
  <c r="U160" i="44"/>
  <c r="AC160" i="44"/>
  <c r="K161" i="44"/>
  <c r="M161" i="44"/>
  <c r="S161" i="44"/>
  <c r="U161" i="44"/>
  <c r="AA161" i="44"/>
  <c r="AC161" i="44"/>
  <c r="G163" i="44"/>
  <c r="O163" i="44"/>
  <c r="W163" i="44"/>
  <c r="H164" i="44"/>
  <c r="P164" i="44"/>
  <c r="X164" i="44"/>
  <c r="F165" i="44"/>
  <c r="G165" i="44"/>
  <c r="K165" i="44"/>
  <c r="N165" i="44"/>
  <c r="O165" i="44"/>
  <c r="S165" i="44"/>
  <c r="V165" i="44"/>
  <c r="W165" i="44"/>
  <c r="AA165" i="44"/>
  <c r="AD165" i="44"/>
  <c r="K166" i="44"/>
  <c r="L166" i="44"/>
  <c r="S166" i="44"/>
  <c r="T166" i="44"/>
  <c r="AA166" i="44"/>
  <c r="AB166" i="44"/>
  <c r="I167" i="44"/>
  <c r="Q167" i="44"/>
  <c r="S167" i="44"/>
  <c r="Y167" i="44"/>
  <c r="H168" i="44"/>
  <c r="M168" i="44"/>
  <c r="P168" i="44"/>
  <c r="U168" i="44"/>
  <c r="X168" i="44"/>
  <c r="AC168" i="44"/>
  <c r="G169" i="44"/>
  <c r="K169" i="44"/>
  <c r="M169" i="44"/>
  <c r="S169" i="44"/>
  <c r="U169" i="44"/>
  <c r="W169" i="44"/>
  <c r="AA169" i="44"/>
  <c r="AC169" i="44"/>
  <c r="K171" i="44"/>
  <c r="S171" i="44"/>
  <c r="AA171" i="44"/>
  <c r="G172" i="44"/>
  <c r="K172" i="44"/>
  <c r="O172" i="44"/>
  <c r="S172" i="44"/>
  <c r="W172" i="44"/>
  <c r="AA172" i="44"/>
  <c r="H173" i="44"/>
  <c r="M173" i="44"/>
  <c r="P173" i="44"/>
  <c r="Q173" i="44"/>
  <c r="U173" i="44"/>
  <c r="X173" i="44"/>
  <c r="AC173" i="44"/>
  <c r="F174" i="44"/>
  <c r="G174" i="44"/>
  <c r="M174" i="44"/>
  <c r="N174" i="44"/>
  <c r="O174" i="44"/>
  <c r="U174" i="44"/>
  <c r="V174" i="44"/>
  <c r="W174" i="44"/>
  <c r="AC174" i="44"/>
  <c r="AD174" i="44"/>
  <c r="K175" i="44"/>
  <c r="M175" i="44"/>
  <c r="S175" i="44"/>
  <c r="U175" i="44"/>
  <c r="AA175" i="44"/>
  <c r="AC175" i="44"/>
  <c r="G176" i="44"/>
  <c r="J176" i="44"/>
  <c r="K176" i="44"/>
  <c r="O176" i="44"/>
  <c r="R176" i="44"/>
  <c r="S176" i="44"/>
  <c r="W176" i="44"/>
  <c r="Z176" i="44"/>
  <c r="AA176" i="44"/>
  <c r="G177" i="44"/>
  <c r="H177" i="44"/>
  <c r="I177" i="44"/>
  <c r="M177" i="44"/>
  <c r="O177" i="44"/>
  <c r="P177" i="44"/>
  <c r="Q177" i="44"/>
  <c r="U177" i="44"/>
  <c r="W177" i="44"/>
  <c r="X177" i="44"/>
  <c r="Y177" i="44"/>
  <c r="AC177" i="44"/>
  <c r="K178" i="44"/>
  <c r="S178" i="44"/>
  <c r="AA178" i="44"/>
  <c r="M180" i="44"/>
  <c r="U180" i="44"/>
  <c r="AC180" i="44"/>
  <c r="G181" i="44"/>
  <c r="I181" i="44"/>
  <c r="J181" i="44"/>
  <c r="O181" i="44"/>
  <c r="Q181" i="44"/>
  <c r="R181" i="44"/>
  <c r="W181" i="44"/>
  <c r="Y181" i="44"/>
  <c r="Z181" i="44"/>
  <c r="G182" i="44"/>
  <c r="H182" i="44"/>
  <c r="O182" i="44"/>
  <c r="P182" i="44"/>
  <c r="W182" i="44"/>
  <c r="X182" i="44"/>
  <c r="G183" i="44"/>
  <c r="M183" i="44"/>
  <c r="O183" i="44"/>
  <c r="U183" i="44"/>
  <c r="W183" i="44"/>
  <c r="AC183" i="44"/>
  <c r="I184" i="44"/>
  <c r="L184" i="44"/>
  <c r="M184" i="44"/>
  <c r="Q184" i="44"/>
  <c r="T184" i="44"/>
  <c r="U184" i="44"/>
  <c r="Y184" i="44"/>
  <c r="AB184" i="44"/>
  <c r="AC184" i="44"/>
  <c r="I185" i="44"/>
  <c r="K185" i="44"/>
  <c r="Q185" i="44"/>
  <c r="S185" i="44"/>
  <c r="Y185" i="44"/>
  <c r="AA185" i="44"/>
  <c r="H186" i="44"/>
  <c r="P186" i="44"/>
  <c r="X186" i="44"/>
  <c r="K187" i="44"/>
  <c r="S187" i="44"/>
  <c r="Y187" i="44"/>
  <c r="AA187" i="44"/>
  <c r="I188" i="44"/>
  <c r="L188" i="44"/>
  <c r="M188" i="44"/>
  <c r="Q188" i="44"/>
  <c r="R188" i="44"/>
  <c r="T188" i="44"/>
  <c r="U188" i="44"/>
  <c r="Y188" i="44"/>
  <c r="AB188" i="44"/>
  <c r="AC188" i="44"/>
  <c r="G189" i="44"/>
  <c r="I189" i="44"/>
  <c r="J189" i="44"/>
  <c r="K189" i="44"/>
  <c r="O189" i="44"/>
  <c r="Q189" i="44"/>
  <c r="R189" i="44"/>
  <c r="S189" i="44"/>
  <c r="W189" i="44"/>
  <c r="Y189" i="44"/>
  <c r="Z189" i="44"/>
  <c r="AA189" i="44"/>
  <c r="G190" i="44"/>
  <c r="H190" i="44"/>
  <c r="O190" i="44"/>
  <c r="P190" i="44"/>
  <c r="W190" i="44"/>
  <c r="X190" i="44"/>
  <c r="F192" i="44"/>
  <c r="K192" i="44"/>
  <c r="N192" i="44"/>
  <c r="S192" i="44"/>
  <c r="V192" i="44"/>
  <c r="AA192" i="44"/>
  <c r="AD192" i="44"/>
  <c r="I193" i="44"/>
  <c r="K193" i="44"/>
  <c r="L193" i="44"/>
  <c r="M193" i="44"/>
  <c r="Q193" i="44"/>
  <c r="S193" i="44"/>
  <c r="T193" i="44"/>
  <c r="U193" i="44"/>
  <c r="Y193" i="44"/>
  <c r="AA193" i="44"/>
  <c r="AB193" i="44"/>
  <c r="AC193" i="44"/>
  <c r="I194" i="44"/>
  <c r="J194" i="44"/>
  <c r="Q194" i="44"/>
  <c r="R194" i="44"/>
  <c r="Y194" i="44"/>
  <c r="Z194" i="44"/>
  <c r="G195" i="44"/>
  <c r="M195" i="44"/>
  <c r="O195" i="44"/>
  <c r="U195" i="44"/>
  <c r="W195" i="44"/>
  <c r="AC195" i="44"/>
  <c r="G196" i="44"/>
  <c r="O196" i="44"/>
  <c r="W196" i="44"/>
  <c r="L197" i="44"/>
  <c r="Q197" i="44"/>
  <c r="T197" i="44"/>
  <c r="AB197" i="44"/>
  <c r="I200" i="44"/>
  <c r="J200" i="44"/>
  <c r="Q200" i="44"/>
  <c r="R200" i="44"/>
  <c r="Y200" i="44"/>
  <c r="Z200" i="44"/>
  <c r="I201" i="44"/>
  <c r="M201" i="44"/>
  <c r="Q201" i="44"/>
  <c r="U201" i="44"/>
  <c r="Y201" i="44"/>
  <c r="AC201" i="44"/>
  <c r="G202" i="44"/>
  <c r="M202" i="44"/>
  <c r="O202" i="44"/>
  <c r="U202" i="44"/>
  <c r="W202" i="44"/>
  <c r="AC202" i="44"/>
  <c r="AD202" i="44"/>
  <c r="I203" i="44"/>
  <c r="K203" i="44"/>
  <c r="Q203" i="44"/>
  <c r="S203" i="44"/>
  <c r="Y203" i="44"/>
  <c r="AA203" i="44"/>
  <c r="K204" i="44"/>
  <c r="S204" i="44"/>
  <c r="AA204" i="44"/>
  <c r="H205" i="44"/>
  <c r="I205" i="44"/>
  <c r="M205" i="44"/>
  <c r="P205" i="44"/>
  <c r="Q205" i="44"/>
  <c r="U205" i="44"/>
  <c r="X205" i="44"/>
  <c r="Y205" i="44"/>
  <c r="AC205" i="44"/>
  <c r="F206" i="44"/>
  <c r="K206" i="44"/>
  <c r="M206" i="44"/>
  <c r="N206" i="44"/>
  <c r="S206" i="44"/>
  <c r="U206" i="44"/>
  <c r="V206" i="44"/>
  <c r="AA206" i="44"/>
  <c r="AC206" i="44"/>
  <c r="AD206" i="44"/>
  <c r="K207" i="44"/>
  <c r="M207" i="44"/>
  <c r="S207" i="44"/>
  <c r="U207" i="44"/>
  <c r="AA207" i="44"/>
  <c r="AC207" i="44"/>
  <c r="G208" i="44"/>
  <c r="I208" i="44"/>
  <c r="J208" i="44"/>
  <c r="O208" i="44"/>
  <c r="Q208" i="44"/>
  <c r="R208" i="44"/>
  <c r="W208" i="44"/>
  <c r="Y208" i="44"/>
  <c r="Z208" i="44"/>
  <c r="G209" i="44"/>
  <c r="I209" i="44"/>
  <c r="M209" i="44"/>
  <c r="O209" i="44"/>
  <c r="Q209" i="44"/>
  <c r="U209" i="44"/>
  <c r="W209" i="44"/>
  <c r="Y209" i="44"/>
  <c r="AC209" i="44"/>
  <c r="H210" i="46"/>
  <c r="K212" i="44"/>
  <c r="K210" i="44" s="1"/>
  <c r="M212" i="44"/>
  <c r="S212" i="44"/>
  <c r="S211" i="44" s="1"/>
  <c r="U212" i="44"/>
  <c r="U210" i="44" s="1"/>
  <c r="X210" i="46"/>
  <c r="AA212" i="44"/>
  <c r="AC212" i="44"/>
  <c r="AC210" i="44" s="1"/>
  <c r="E212" i="44"/>
  <c r="E210" i="44" s="1"/>
  <c r="E203" i="44"/>
  <c r="E205" i="44"/>
  <c r="E207" i="44"/>
  <c r="E193" i="44"/>
  <c r="E192" i="44"/>
  <c r="E187" i="44"/>
  <c r="E188" i="44"/>
  <c r="E173" i="44"/>
  <c r="E147" i="44"/>
  <c r="E133" i="44"/>
  <c r="E134" i="44"/>
  <c r="E124" i="44"/>
  <c r="E125" i="44"/>
  <c r="E120" i="44"/>
  <c r="E87" i="44"/>
  <c r="E196" i="44"/>
  <c r="E130" i="44"/>
  <c r="E91" i="44"/>
  <c r="E165" i="44"/>
  <c r="E157" i="44"/>
  <c r="E150" i="44"/>
  <c r="E142" i="44"/>
  <c r="E171" i="44"/>
  <c r="E182" i="44"/>
  <c r="AB207" i="44"/>
  <c r="L207" i="44"/>
  <c r="U196" i="44"/>
  <c r="AB171" i="44"/>
  <c r="L171" i="44"/>
  <c r="W167" i="44"/>
  <c r="O167" i="44"/>
  <c r="G167" i="44"/>
  <c r="AA163" i="44"/>
  <c r="S163" i="44"/>
  <c r="K163" i="44"/>
  <c r="W159" i="44"/>
  <c r="E190" i="44"/>
  <c r="T207" i="44"/>
  <c r="AC196" i="44"/>
  <c r="M196" i="44"/>
  <c r="T171" i="44"/>
  <c r="E51" i="44"/>
  <c r="E162" i="44"/>
  <c r="AA188" i="44"/>
  <c r="S188" i="44"/>
  <c r="K188" i="44"/>
  <c r="AA180" i="44"/>
  <c r="S180" i="44"/>
  <c r="K180" i="44"/>
  <c r="Z172" i="44"/>
  <c r="R172" i="44"/>
  <c r="J172" i="44"/>
  <c r="AB108" i="44"/>
  <c r="T108" i="44"/>
  <c r="L108" i="44"/>
  <c r="AA83" i="44"/>
  <c r="S83" i="44"/>
  <c r="G79" i="44"/>
  <c r="Y207" i="44"/>
  <c r="Q207" i="44"/>
  <c r="I207" i="44"/>
  <c r="AC203" i="44"/>
  <c r="U203" i="44"/>
  <c r="M203" i="44"/>
  <c r="AD183" i="44"/>
  <c r="V183" i="44"/>
  <c r="N183" i="44"/>
  <c r="F183" i="44"/>
  <c r="W173" i="44"/>
  <c r="O173" i="44"/>
  <c r="G173" i="44"/>
  <c r="AC166" i="44"/>
  <c r="U166" i="44"/>
  <c r="M166" i="44"/>
  <c r="W164" i="44"/>
  <c r="O164" i="44"/>
  <c r="G164" i="44"/>
  <c r="Y162" i="44"/>
  <c r="Q162" i="44"/>
  <c r="I162" i="44"/>
  <c r="K160" i="44"/>
  <c r="AC158" i="44"/>
  <c r="U158" i="44"/>
  <c r="M158" i="44"/>
  <c r="P153" i="44"/>
  <c r="AB203" i="44"/>
  <c r="T203" i="44"/>
  <c r="L203" i="44"/>
  <c r="AA194" i="44"/>
  <c r="S194" i="44"/>
  <c r="K194" i="44"/>
  <c r="AC165" i="44"/>
  <c r="U165" i="44"/>
  <c r="M165" i="44"/>
  <c r="AC157" i="44"/>
  <c r="U157" i="44"/>
  <c r="M157" i="44"/>
  <c r="Z204" i="44"/>
  <c r="R204" i="44"/>
  <c r="J204" i="44"/>
  <c r="Y195" i="44"/>
  <c r="Q195" i="44"/>
  <c r="I195" i="44"/>
  <c r="AC190" i="44"/>
  <c r="U190" i="44"/>
  <c r="M190" i="44"/>
  <c r="Y186" i="44"/>
  <c r="Q186" i="44"/>
  <c r="I186" i="44"/>
  <c r="AC182" i="44"/>
  <c r="U182" i="44"/>
  <c r="M182" i="44"/>
  <c r="AA148" i="44"/>
  <c r="S148" i="44"/>
  <c r="K148" i="44"/>
  <c r="W206" i="44"/>
  <c r="O206" i="44"/>
  <c r="G206" i="44"/>
  <c r="Y204" i="44"/>
  <c r="Q204" i="44"/>
  <c r="I204" i="44"/>
  <c r="AA202" i="44"/>
  <c r="S202" i="44"/>
  <c r="K202" i="44"/>
  <c r="X195" i="44"/>
  <c r="P195" i="44"/>
  <c r="H195" i="44"/>
  <c r="W187" i="44"/>
  <c r="O187" i="44"/>
  <c r="G187" i="44"/>
  <c r="AA183" i="44"/>
  <c r="S183" i="44"/>
  <c r="K183" i="44"/>
  <c r="W178" i="44"/>
  <c r="O178" i="44"/>
  <c r="G178" i="44"/>
  <c r="AA174" i="44"/>
  <c r="S174" i="44"/>
  <c r="K174" i="44"/>
  <c r="Y149" i="44"/>
  <c r="Q149" i="44"/>
  <c r="I149" i="44"/>
  <c r="Y141" i="44"/>
  <c r="Q141" i="44"/>
  <c r="I141" i="44"/>
  <c r="X124" i="44"/>
  <c r="P124" i="44"/>
  <c r="H124" i="44"/>
  <c r="Q115" i="44"/>
  <c r="I115" i="44"/>
  <c r="U110" i="44"/>
  <c r="Y106" i="44"/>
  <c r="Q106" i="44"/>
  <c r="W205" i="44"/>
  <c r="O205" i="44"/>
  <c r="G205" i="44"/>
  <c r="AD196" i="44"/>
  <c r="V196" i="44"/>
  <c r="N196" i="44"/>
  <c r="F196" i="44"/>
  <c r="AD187" i="44"/>
  <c r="V187" i="44"/>
  <c r="N187" i="44"/>
  <c r="F187" i="44"/>
  <c r="Y175" i="44"/>
  <c r="Q175" i="44"/>
  <c r="I175" i="44"/>
  <c r="Y166" i="44"/>
  <c r="Q166" i="44"/>
  <c r="I166" i="44"/>
  <c r="W107" i="44"/>
  <c r="G107" i="44"/>
  <c r="AA103" i="44"/>
  <c r="O159" i="44"/>
  <c r="G159" i="44"/>
  <c r="AC125" i="44"/>
  <c r="U125" i="44"/>
  <c r="M125" i="44"/>
  <c r="AD116" i="44"/>
  <c r="V116" i="44"/>
  <c r="N116" i="44"/>
  <c r="F116" i="44"/>
  <c r="E46" i="44"/>
  <c r="Y190" i="44"/>
  <c r="Q190" i="44"/>
  <c r="I190" i="44"/>
  <c r="AC186" i="44"/>
  <c r="U186" i="44"/>
  <c r="M186" i="44"/>
  <c r="Y182" i="44"/>
  <c r="Q182" i="44"/>
  <c r="I182" i="44"/>
  <c r="AA152" i="44"/>
  <c r="S152" i="44"/>
  <c r="K152" i="44"/>
  <c r="AA144" i="44"/>
  <c r="S144" i="44"/>
  <c r="K144" i="44"/>
  <c r="Z127" i="44"/>
  <c r="R127" i="44"/>
  <c r="J127" i="44"/>
  <c r="O114" i="44"/>
  <c r="G114" i="44"/>
  <c r="O128" i="44"/>
  <c r="O86" i="44"/>
  <c r="G128" i="44"/>
  <c r="G94" i="44"/>
  <c r="AB175" i="44"/>
  <c r="T175" i="44"/>
  <c r="L175" i="44"/>
  <c r="AC129" i="44"/>
  <c r="U129" i="44"/>
  <c r="M129" i="44"/>
  <c r="AD112" i="44"/>
  <c r="V112" i="44"/>
  <c r="N112" i="44"/>
  <c r="F112" i="44"/>
  <c r="AD103" i="44"/>
  <c r="V103" i="44"/>
  <c r="N103" i="44"/>
  <c r="F103" i="44"/>
  <c r="W128" i="44"/>
  <c r="O94" i="44"/>
  <c r="E55" i="44"/>
  <c r="E112" i="44"/>
  <c r="AA184" i="44"/>
  <c r="S184" i="44"/>
  <c r="K184" i="44"/>
  <c r="Z167" i="44"/>
  <c r="R167" i="44"/>
  <c r="J167" i="44"/>
  <c r="Z159" i="44"/>
  <c r="R159" i="44"/>
  <c r="J159" i="44"/>
  <c r="Y150" i="44"/>
  <c r="Q150" i="44"/>
  <c r="I150" i="44"/>
  <c r="AC146" i="44"/>
  <c r="U146" i="44"/>
  <c r="M146" i="44"/>
  <c r="Y142" i="44"/>
  <c r="Q142" i="44"/>
  <c r="I142" i="44"/>
  <c r="G86" i="44"/>
  <c r="Y176" i="44"/>
  <c r="Q176" i="44"/>
  <c r="I176" i="44"/>
  <c r="AA138" i="44"/>
  <c r="S138" i="44"/>
  <c r="K138" i="44"/>
  <c r="AA113" i="44"/>
  <c r="S113" i="44"/>
  <c r="K113" i="44"/>
  <c r="W94" i="44"/>
  <c r="K90" i="44"/>
  <c r="W168" i="44"/>
  <c r="O168" i="44"/>
  <c r="G168" i="44"/>
  <c r="W160" i="44"/>
  <c r="O160" i="44"/>
  <c r="G160" i="44"/>
  <c r="AD151" i="44"/>
  <c r="V151" i="44"/>
  <c r="N151" i="44"/>
  <c r="F151" i="44"/>
  <c r="AD143" i="44"/>
  <c r="V143" i="44"/>
  <c r="N143" i="44"/>
  <c r="Y139" i="44"/>
  <c r="Q139" i="44"/>
  <c r="I139" i="44"/>
  <c r="AC135" i="44"/>
  <c r="U135" i="44"/>
  <c r="M135" i="44"/>
  <c r="Y130" i="44"/>
  <c r="Q130" i="44"/>
  <c r="AC126" i="44"/>
  <c r="U126" i="44"/>
  <c r="M126" i="44"/>
  <c r="Y105" i="44"/>
  <c r="Q105" i="44"/>
  <c r="W86" i="44"/>
  <c r="E78" i="44"/>
  <c r="E70" i="44"/>
  <c r="W194" i="44"/>
  <c r="O194" i="44"/>
  <c r="G194" i="44"/>
  <c r="AB135" i="44"/>
  <c r="T135" i="44"/>
  <c r="L135" i="44"/>
  <c r="AA127" i="44"/>
  <c r="S127" i="44"/>
  <c r="K127" i="44"/>
  <c r="G123" i="44"/>
  <c r="AA39" i="44"/>
  <c r="K39" i="44"/>
  <c r="AA31" i="44"/>
  <c r="Y99" i="44"/>
  <c r="I99" i="44"/>
  <c r="AC95" i="44"/>
  <c r="U95" i="44"/>
  <c r="M95" i="44"/>
  <c r="Y91" i="44"/>
  <c r="I91" i="44"/>
  <c r="AC87" i="44"/>
  <c r="U87" i="44"/>
  <c r="M87" i="44"/>
  <c r="Y82" i="44"/>
  <c r="AC78" i="44"/>
  <c r="U78" i="44"/>
  <c r="M78" i="44"/>
  <c r="Q74" i="44"/>
  <c r="I74" i="44"/>
  <c r="AC70" i="44"/>
  <c r="U70" i="44"/>
  <c r="M70" i="44"/>
  <c r="AB104" i="44"/>
  <c r="T104" i="44"/>
  <c r="L104" i="44"/>
  <c r="AB95" i="44"/>
  <c r="T95" i="44"/>
  <c r="L95" i="44"/>
  <c r="AB87" i="44"/>
  <c r="T87" i="44"/>
  <c r="L87" i="44"/>
  <c r="O83" i="44"/>
  <c r="G83" i="44"/>
  <c r="AA79" i="44"/>
  <c r="S79" i="44"/>
  <c r="K79" i="44"/>
  <c r="W75" i="44"/>
  <c r="AA71" i="44"/>
  <c r="S71" i="44"/>
  <c r="K71" i="44"/>
  <c r="AA62" i="44"/>
  <c r="S62" i="44"/>
  <c r="K62" i="44"/>
  <c r="U33" i="44"/>
  <c r="AA104" i="44"/>
  <c r="S104" i="44"/>
  <c r="K104" i="44"/>
  <c r="Z96" i="44"/>
  <c r="R96" i="44"/>
  <c r="J96" i="44"/>
  <c r="Z88" i="44"/>
  <c r="R88" i="44"/>
  <c r="J88" i="44"/>
  <c r="Z79" i="44"/>
  <c r="R79" i="44"/>
  <c r="J79" i="44"/>
  <c r="Z71" i="44"/>
  <c r="R71" i="44"/>
  <c r="J71" i="44"/>
  <c r="Y63" i="44"/>
  <c r="Q63" i="44"/>
  <c r="I63" i="44"/>
  <c r="I105" i="44"/>
  <c r="X80" i="44"/>
  <c r="P80" i="44"/>
  <c r="H80" i="44"/>
  <c r="X72" i="44"/>
  <c r="P72" i="44"/>
  <c r="H72" i="44"/>
  <c r="O54" i="44"/>
  <c r="G54" i="44"/>
  <c r="AA50" i="44"/>
  <c r="AD64" i="44"/>
  <c r="AC55" i="44"/>
  <c r="U55" i="44"/>
  <c r="U46" i="44"/>
  <c r="M46" i="44"/>
  <c r="Y42" i="44"/>
  <c r="U38" i="44"/>
  <c r="U30" i="44"/>
  <c r="AA116" i="44"/>
  <c r="K116" i="44"/>
  <c r="W112" i="44"/>
  <c r="O112" i="44"/>
  <c r="G112" i="44"/>
  <c r="Z185" i="44"/>
  <c r="R185" i="44"/>
  <c r="J185" i="44"/>
  <c r="Y168" i="44"/>
  <c r="Q168" i="44"/>
  <c r="I168" i="44"/>
  <c r="AC164" i="44"/>
  <c r="U164" i="44"/>
  <c r="M164" i="44"/>
  <c r="Y160" i="44"/>
  <c r="Q160" i="44"/>
  <c r="I160" i="44"/>
  <c r="AA130" i="44"/>
  <c r="S130" i="44"/>
  <c r="K130" i="44"/>
  <c r="AB113" i="44"/>
  <c r="T113" i="44"/>
  <c r="L113" i="44"/>
  <c r="W100" i="44"/>
  <c r="G100" i="44"/>
  <c r="AA96" i="44"/>
  <c r="S96" i="44"/>
  <c r="K96" i="44"/>
  <c r="O92" i="44"/>
  <c r="G92" i="44"/>
  <c r="AA88" i="44"/>
  <c r="S88" i="44"/>
  <c r="K88" i="44"/>
  <c r="Z105" i="44"/>
  <c r="R105" i="44"/>
  <c r="J105" i="44"/>
  <c r="Y80" i="44"/>
  <c r="Q80" i="44"/>
  <c r="I80" i="44"/>
  <c r="M76" i="44"/>
  <c r="Y72" i="44"/>
  <c r="Q72" i="44"/>
  <c r="I72" i="44"/>
  <c r="AC68" i="44"/>
  <c r="Y114" i="44"/>
  <c r="Q114" i="44"/>
  <c r="I114" i="44"/>
  <c r="X97" i="44"/>
  <c r="P97" i="44"/>
  <c r="H97" i="44"/>
  <c r="X89" i="44"/>
  <c r="P89" i="44"/>
  <c r="H89" i="44"/>
  <c r="W64" i="44"/>
  <c r="O64" i="44"/>
  <c r="G64" i="44"/>
  <c r="W106" i="44"/>
  <c r="O106" i="44"/>
  <c r="G106" i="44"/>
  <c r="AD81" i="44"/>
  <c r="V81" i="44"/>
  <c r="N81" i="44"/>
  <c r="F81" i="44"/>
  <c r="AD73" i="44"/>
  <c r="V73" i="44"/>
  <c r="N73" i="44"/>
  <c r="F73" i="44"/>
  <c r="AD45" i="44"/>
  <c r="E156" i="44"/>
  <c r="AA56" i="44"/>
  <c r="S56" i="44"/>
  <c r="K56" i="44"/>
  <c r="E76" i="44"/>
  <c r="AA114" i="44"/>
  <c r="S114" i="44"/>
  <c r="K114" i="44"/>
  <c r="AC162" i="44"/>
  <c r="U162" i="44"/>
  <c r="M162" i="44"/>
  <c r="Y158" i="44"/>
  <c r="Q158" i="44"/>
  <c r="I158" i="44"/>
  <c r="K128" i="44"/>
  <c r="W124" i="44"/>
  <c r="O124" i="44"/>
  <c r="X115" i="44"/>
  <c r="P115" i="44"/>
  <c r="H115" i="44"/>
  <c r="Z163" i="44"/>
  <c r="R163" i="44"/>
  <c r="J163" i="44"/>
  <c r="AC150" i="44"/>
  <c r="U150" i="44"/>
  <c r="M150" i="44"/>
  <c r="Y146" i="44"/>
  <c r="Q146" i="44"/>
  <c r="I146" i="44"/>
  <c r="AC142" i="44"/>
  <c r="U142" i="44"/>
  <c r="M142" i="44"/>
  <c r="AC116" i="44"/>
  <c r="U116" i="44"/>
  <c r="M116" i="44"/>
  <c r="AB99" i="44"/>
  <c r="T99" i="44"/>
  <c r="L99" i="44"/>
  <c r="AB91" i="44"/>
  <c r="T91" i="44"/>
  <c r="L91" i="44"/>
  <c r="G62" i="44"/>
  <c r="T46" i="44"/>
  <c r="Y172" i="44"/>
  <c r="Q172" i="44"/>
  <c r="I172" i="44"/>
  <c r="W138" i="44"/>
  <c r="O138" i="44"/>
  <c r="G138" i="44"/>
  <c r="AA134" i="44"/>
  <c r="S134" i="44"/>
  <c r="K134" i="44"/>
  <c r="AD147" i="44"/>
  <c r="V147" i="44"/>
  <c r="N147" i="44"/>
  <c r="F147" i="44"/>
  <c r="AC130" i="44"/>
  <c r="U130" i="44"/>
  <c r="M130" i="44"/>
  <c r="Q126" i="44"/>
  <c r="I126" i="44"/>
  <c r="AB139" i="44"/>
  <c r="T139" i="44"/>
  <c r="L139" i="44"/>
  <c r="W186" i="44"/>
  <c r="O186" i="44"/>
  <c r="G186" i="44"/>
  <c r="AD169" i="44"/>
  <c r="V169" i="44"/>
  <c r="N169" i="44"/>
  <c r="F169" i="44"/>
  <c r="AD161" i="44"/>
  <c r="V161" i="44"/>
  <c r="N161" i="44"/>
  <c r="F161" i="44"/>
  <c r="AC152" i="44"/>
  <c r="U152" i="44"/>
  <c r="M152" i="44"/>
  <c r="Y148" i="44"/>
  <c r="Q148" i="44"/>
  <c r="I148" i="44"/>
  <c r="AC144" i="44"/>
  <c r="U144" i="44"/>
  <c r="M144" i="44"/>
  <c r="K103" i="44"/>
  <c r="W98" i="44"/>
  <c r="O98" i="44"/>
  <c r="G98" i="44"/>
  <c r="AA94" i="44"/>
  <c r="K94" i="44"/>
  <c r="W90" i="44"/>
  <c r="O90" i="44"/>
  <c r="G90" i="44"/>
  <c r="AA86" i="44"/>
  <c r="K86" i="44"/>
  <c r="E202" i="44"/>
  <c r="AA208" i="44"/>
  <c r="S208" i="44"/>
  <c r="K208" i="44"/>
  <c r="W204" i="44"/>
  <c r="O204" i="44"/>
  <c r="G204" i="44"/>
  <c r="AA200" i="44"/>
  <c r="S200" i="44"/>
  <c r="K200" i="44"/>
  <c r="AC178" i="44"/>
  <c r="U178" i="44"/>
  <c r="M178" i="44"/>
  <c r="AB162" i="44"/>
  <c r="T162" i="44"/>
  <c r="L162" i="44"/>
  <c r="AA153" i="44"/>
  <c r="S153" i="44"/>
  <c r="K153" i="44"/>
  <c r="W149" i="44"/>
  <c r="O149" i="44"/>
  <c r="G149" i="44"/>
  <c r="AA145" i="44"/>
  <c r="S145" i="44"/>
  <c r="K145" i="44"/>
  <c r="AA136" i="44"/>
  <c r="S136" i="44"/>
  <c r="K136" i="44"/>
  <c r="W132" i="44"/>
  <c r="O132" i="44"/>
  <c r="G132" i="44"/>
  <c r="W115" i="44"/>
  <c r="O115" i="44"/>
  <c r="G115" i="44"/>
  <c r="K162" i="44"/>
  <c r="Z153" i="44"/>
  <c r="J153" i="44"/>
  <c r="R145" i="44"/>
  <c r="Y128" i="44"/>
  <c r="I128" i="44"/>
  <c r="AA162" i="44"/>
  <c r="S162" i="44"/>
  <c r="R153" i="44"/>
  <c r="Z145" i="44"/>
  <c r="J145" i="44"/>
  <c r="Q128" i="44"/>
  <c r="AC124" i="44"/>
  <c r="W212" i="44"/>
  <c r="W211" i="44" s="1"/>
  <c r="O212" i="44"/>
  <c r="O210" i="44" s="1"/>
  <c r="G212" i="44"/>
  <c r="G210" i="44" s="1"/>
  <c r="X209" i="44"/>
  <c r="P209" i="44"/>
  <c r="H209" i="44"/>
  <c r="X201" i="44"/>
  <c r="P201" i="44"/>
  <c r="H201" i="44"/>
  <c r="AA196" i="44"/>
  <c r="S196" i="44"/>
  <c r="K196" i="44"/>
  <c r="Y163" i="44"/>
  <c r="Q163" i="44"/>
  <c r="I163" i="44"/>
  <c r="X146" i="44"/>
  <c r="P146" i="44"/>
  <c r="H146" i="44"/>
  <c r="X137" i="44"/>
  <c r="P137" i="44"/>
  <c r="H137" i="44"/>
  <c r="AA108" i="44"/>
  <c r="S108" i="44"/>
  <c r="K108" i="44"/>
  <c r="W146" i="44"/>
  <c r="O146" i="44"/>
  <c r="G146" i="44"/>
  <c r="AD129" i="44"/>
  <c r="V129" i="44"/>
  <c r="N129" i="44"/>
  <c r="F129" i="44"/>
  <c r="W45" i="44"/>
  <c r="O45" i="44"/>
  <c r="G45" i="44"/>
  <c r="W37" i="44"/>
  <c r="G37" i="44"/>
  <c r="AD107" i="44"/>
  <c r="V107" i="44"/>
  <c r="N107" i="44"/>
  <c r="F107" i="44"/>
  <c r="AC99" i="44"/>
  <c r="U99" i="44"/>
  <c r="M99" i="44"/>
  <c r="Y95" i="44"/>
  <c r="I95" i="44"/>
  <c r="AC91" i="44"/>
  <c r="U91" i="44"/>
  <c r="M91" i="44"/>
  <c r="AC82" i="44"/>
  <c r="U82" i="44"/>
  <c r="M82" i="44"/>
  <c r="I78" i="44"/>
  <c r="AC74" i="44"/>
  <c r="U74" i="44"/>
  <c r="M74" i="44"/>
  <c r="Q70" i="44"/>
  <c r="U66" i="44"/>
  <c r="M66" i="44"/>
  <c r="K49" i="44"/>
  <c r="Z100" i="44"/>
  <c r="R100" i="44"/>
  <c r="J100" i="44"/>
  <c r="Z92" i="44"/>
  <c r="R92" i="44"/>
  <c r="J92" i="44"/>
  <c r="Z83" i="44"/>
  <c r="R83" i="44"/>
  <c r="J83" i="44"/>
  <c r="Z75" i="44"/>
  <c r="R75" i="44"/>
  <c r="J75" i="44"/>
  <c r="Z67" i="44"/>
  <c r="R67" i="44"/>
  <c r="J67" i="44"/>
  <c r="W69" i="44"/>
  <c r="O69" i="44"/>
  <c r="G69" i="44"/>
  <c r="O50" i="44"/>
  <c r="G50" i="44"/>
  <c r="Y46" i="44"/>
  <c r="U42" i="44"/>
  <c r="AC34" i="44"/>
  <c r="M34" i="44"/>
  <c r="Z132" i="44"/>
  <c r="R132" i="44"/>
  <c r="J132" i="44"/>
  <c r="Y44" i="44"/>
  <c r="I44" i="44"/>
  <c r="AC40" i="44"/>
  <c r="Y36" i="44"/>
  <c r="I36" i="44"/>
  <c r="Q44" i="44"/>
  <c r="W133" i="44"/>
  <c r="O133" i="44"/>
  <c r="G133" i="44"/>
  <c r="W116" i="44"/>
  <c r="O116" i="44"/>
  <c r="G116" i="44"/>
  <c r="AA100" i="44"/>
  <c r="S100" i="44"/>
  <c r="K100" i="44"/>
  <c r="W96" i="44"/>
  <c r="G96" i="44"/>
  <c r="AA92" i="44"/>
  <c r="S92" i="44"/>
  <c r="K92" i="44"/>
  <c r="O88" i="44"/>
  <c r="G88" i="44"/>
  <c r="AA75" i="44"/>
  <c r="S75" i="44"/>
  <c r="K75" i="44"/>
  <c r="W71" i="44"/>
  <c r="AA67" i="44"/>
  <c r="S67" i="44"/>
  <c r="K67" i="44"/>
  <c r="Z109" i="44"/>
  <c r="R109" i="44"/>
  <c r="J109" i="44"/>
  <c r="M80" i="44"/>
  <c r="Y76" i="44"/>
  <c r="Q76" i="44"/>
  <c r="I76" i="44"/>
  <c r="U72" i="44"/>
  <c r="Y68" i="44"/>
  <c r="Q68" i="44"/>
  <c r="I68" i="44"/>
  <c r="AA211" i="46"/>
  <c r="K210" i="46"/>
  <c r="Y135" i="44"/>
  <c r="Q135" i="44"/>
  <c r="I135" i="44"/>
  <c r="AC114" i="44"/>
  <c r="Y109" i="44"/>
  <c r="Q109" i="44"/>
  <c r="I109" i="44"/>
  <c r="O127" i="44"/>
  <c r="G127" i="44"/>
  <c r="AA123" i="44"/>
  <c r="S123" i="44"/>
  <c r="K123" i="44"/>
  <c r="W110" i="44"/>
  <c r="O110" i="44"/>
  <c r="G110" i="44"/>
  <c r="AD77" i="44"/>
  <c r="V77" i="44"/>
  <c r="N77" i="44"/>
  <c r="F77" i="44"/>
  <c r="AD69" i="44"/>
  <c r="V69" i="44"/>
  <c r="N69" i="44"/>
  <c r="F69" i="44"/>
  <c r="N60" i="44"/>
  <c r="AC51" i="44"/>
  <c r="U51" i="44"/>
  <c r="M51" i="44"/>
  <c r="X93" i="44"/>
  <c r="P93" i="44"/>
  <c r="H93" i="44"/>
  <c r="X76" i="44"/>
  <c r="P76" i="44"/>
  <c r="H76" i="44"/>
  <c r="X68" i="44"/>
  <c r="P68" i="44"/>
  <c r="H68" i="44"/>
  <c r="AA64" i="44"/>
  <c r="S64" i="44"/>
  <c r="W60" i="44"/>
  <c r="O60" i="44"/>
  <c r="G60" i="44"/>
  <c r="Q90" i="44"/>
  <c r="O56" i="44"/>
  <c r="AA52" i="44"/>
  <c r="S52" i="44"/>
  <c r="K52" i="44"/>
  <c r="S43" i="44"/>
  <c r="K43" i="44"/>
  <c r="O39" i="44"/>
  <c r="AA35" i="44"/>
  <c r="K35" i="44"/>
  <c r="P53" i="44"/>
  <c r="U113" i="44"/>
  <c r="M113" i="44"/>
  <c r="Y97" i="44"/>
  <c r="Q97" i="44"/>
  <c r="I97" i="44"/>
  <c r="AC93" i="44"/>
  <c r="M93" i="44"/>
  <c r="Y89" i="44"/>
  <c r="Q89" i="44"/>
  <c r="I89" i="44"/>
  <c r="K211" i="46"/>
  <c r="X106" i="44"/>
  <c r="P106" i="44"/>
  <c r="H106" i="44"/>
  <c r="W81" i="44"/>
  <c r="O81" i="44"/>
  <c r="G81" i="44"/>
  <c r="AA77" i="44"/>
  <c r="S69" i="44"/>
  <c r="AD98" i="44"/>
  <c r="V98" i="44"/>
  <c r="N98" i="44"/>
  <c r="F98" i="44"/>
  <c r="AD90" i="44"/>
  <c r="V90" i="44"/>
  <c r="N90" i="44"/>
  <c r="F90" i="44"/>
  <c r="Q61" i="44"/>
  <c r="AA210" i="46"/>
  <c r="AC107" i="44"/>
  <c r="U107" i="44"/>
  <c r="M107" i="44"/>
  <c r="E104" i="44"/>
  <c r="E146" i="44"/>
  <c r="E168" i="44"/>
  <c r="E160" i="44"/>
  <c r="E175" i="44"/>
  <c r="E174" i="44"/>
  <c r="E186" i="44"/>
  <c r="E206" i="44"/>
  <c r="E166" i="44"/>
  <c r="E158" i="44"/>
  <c r="E26" i="44"/>
  <c r="E80" i="44"/>
  <c r="E72" i="44"/>
  <c r="E98" i="44"/>
  <c r="E108" i="44"/>
  <c r="E115" i="44"/>
  <c r="E180" i="44"/>
  <c r="E113" i="44"/>
  <c r="E126" i="44"/>
  <c r="E148" i="44"/>
  <c r="E96" i="44"/>
  <c r="E66" i="44"/>
  <c r="E119" i="44"/>
  <c r="E117" i="44" s="1"/>
  <c r="E169" i="44"/>
  <c r="E161" i="44"/>
  <c r="E82" i="44"/>
  <c r="E74" i="44"/>
  <c r="E93" i="44"/>
  <c r="E103" i="44"/>
  <c r="E34" i="44"/>
  <c r="E110" i="44"/>
  <c r="E152" i="44"/>
  <c r="E144" i="44"/>
  <c r="E195" i="44"/>
  <c r="E116" i="44"/>
  <c r="E129" i="44"/>
  <c r="E138" i="44"/>
  <c r="E151" i="44"/>
  <c r="E143" i="44"/>
  <c r="E184" i="44"/>
  <c r="E137" i="44"/>
  <c r="E164" i="44"/>
  <c r="E183" i="44"/>
  <c r="E61" i="44"/>
  <c r="E97" i="44"/>
  <c r="E89" i="44"/>
  <c r="E107" i="44"/>
  <c r="E178" i="44"/>
  <c r="E135" i="44"/>
  <c r="E177" i="44"/>
  <c r="E209" i="44"/>
  <c r="E201" i="44"/>
  <c r="S211" i="46"/>
  <c r="AB82" i="44"/>
  <c r="T82" i="44"/>
  <c r="L82" i="44"/>
  <c r="AB74" i="44"/>
  <c r="T74" i="44"/>
  <c r="L74" i="44"/>
  <c r="AB66" i="44"/>
  <c r="T66" i="44"/>
  <c r="L66" i="44"/>
  <c r="W26" i="44"/>
  <c r="O26" i="44"/>
  <c r="G26" i="44"/>
  <c r="Y49" i="44"/>
  <c r="I49" i="44"/>
  <c r="U44" i="44"/>
  <c r="Y40" i="44"/>
  <c r="I40" i="44"/>
  <c r="AA26" i="44"/>
  <c r="S26" i="44"/>
  <c r="K26" i="44"/>
  <c r="K51" i="44"/>
  <c r="U20" i="44"/>
  <c r="Y32" i="44"/>
  <c r="Q32" i="44"/>
  <c r="AD26" i="44"/>
  <c r="V26" i="44"/>
  <c r="N26" i="44"/>
  <c r="F26" i="44"/>
  <c r="V210" i="46"/>
  <c r="V212" i="44"/>
  <c r="V210" i="44" s="1"/>
  <c r="F210" i="46"/>
  <c r="F212" i="44"/>
  <c r="AA191" i="46"/>
  <c r="AA197" i="44"/>
  <c r="K191" i="46"/>
  <c r="K197" i="44"/>
  <c r="V191" i="46"/>
  <c r="P191" i="46"/>
  <c r="AD179" i="46"/>
  <c r="V179" i="46"/>
  <c r="N179" i="46"/>
  <c r="F179" i="46"/>
  <c r="AC155" i="46"/>
  <c r="U155" i="46"/>
  <c r="M155" i="46"/>
  <c r="W155" i="46"/>
  <c r="W161" i="44"/>
  <c r="O155" i="46"/>
  <c r="O161" i="44"/>
  <c r="G155" i="46"/>
  <c r="G161" i="44"/>
  <c r="X154" i="46"/>
  <c r="X160" i="44"/>
  <c r="P154" i="46"/>
  <c r="P160" i="44"/>
  <c r="H154" i="46"/>
  <c r="H160" i="44"/>
  <c r="Z155" i="46"/>
  <c r="AA157" i="44"/>
  <c r="S157" i="44"/>
  <c r="K157" i="44"/>
  <c r="L154" i="46"/>
  <c r="W131" i="46"/>
  <c r="W134" i="44"/>
  <c r="O131" i="46"/>
  <c r="O134" i="44"/>
  <c r="G131" i="46"/>
  <c r="G134" i="44"/>
  <c r="Y131" i="46"/>
  <c r="Y132" i="44"/>
  <c r="Q131" i="46"/>
  <c r="Q132" i="44"/>
  <c r="I131" i="46"/>
  <c r="I132" i="44"/>
  <c r="Y121" i="46"/>
  <c r="Y123" i="44"/>
  <c r="Q121" i="46"/>
  <c r="Q123" i="44"/>
  <c r="I121" i="46"/>
  <c r="I123" i="44"/>
  <c r="AA118" i="46"/>
  <c r="AA119" i="44"/>
  <c r="AA117" i="46"/>
  <c r="S118" i="46"/>
  <c r="S119" i="44"/>
  <c r="S118" i="44" s="1"/>
  <c r="AA109" i="44"/>
  <c r="S109" i="44"/>
  <c r="K101" i="46"/>
  <c r="K109" i="44"/>
  <c r="Y101" i="46"/>
  <c r="I101" i="46"/>
  <c r="O210" i="46"/>
  <c r="AB118" i="46"/>
  <c r="AB119" i="44"/>
  <c r="AB118" i="44" s="1"/>
  <c r="AD210" i="46"/>
  <c r="AD212" i="44"/>
  <c r="N210" i="46"/>
  <c r="N212" i="44"/>
  <c r="S191" i="46"/>
  <c r="S197" i="44"/>
  <c r="AD191" i="46"/>
  <c r="N191" i="46"/>
  <c r="F191" i="46"/>
  <c r="X191" i="46"/>
  <c r="H191" i="46"/>
  <c r="G211" i="46"/>
  <c r="W191" i="46"/>
  <c r="W192" i="44"/>
  <c r="O191" i="46"/>
  <c r="O192" i="44"/>
  <c r="G191" i="46"/>
  <c r="G192" i="44"/>
  <c r="AD170" i="46"/>
  <c r="AD178" i="44"/>
  <c r="V170" i="46"/>
  <c r="V178" i="44"/>
  <c r="N170" i="46"/>
  <c r="N178" i="44"/>
  <c r="F170" i="46"/>
  <c r="F178" i="44"/>
  <c r="H176" i="44"/>
  <c r="AA170" i="46"/>
  <c r="S170" i="46"/>
  <c r="K170" i="46"/>
  <c r="AB170" i="46"/>
  <c r="T170" i="46"/>
  <c r="L170" i="46"/>
  <c r="AC170" i="46"/>
  <c r="AC171" i="44"/>
  <c r="U170" i="46"/>
  <c r="U171" i="44"/>
  <c r="M170" i="46"/>
  <c r="M171" i="44"/>
  <c r="U154" i="46"/>
  <c r="U156" i="44"/>
  <c r="Z121" i="46"/>
  <c r="Z123" i="44"/>
  <c r="K118" i="46"/>
  <c r="K120" i="44"/>
  <c r="F199" i="46"/>
  <c r="F202" i="44"/>
  <c r="G198" i="46"/>
  <c r="G201" i="44"/>
  <c r="AC179" i="46"/>
  <c r="AC187" i="44"/>
  <c r="K179" i="46"/>
  <c r="K181" i="44"/>
  <c r="W140" i="46"/>
  <c r="W141" i="44"/>
  <c r="O140" i="46"/>
  <c r="O141" i="44"/>
  <c r="G140" i="46"/>
  <c r="G141" i="44"/>
  <c r="W122" i="46"/>
  <c r="W123" i="44"/>
  <c r="O122" i="46"/>
  <c r="O123" i="44"/>
  <c r="X120" i="44"/>
  <c r="P120" i="44"/>
  <c r="H120" i="44"/>
  <c r="Y117" i="46"/>
  <c r="Y119" i="44"/>
  <c r="Y118" i="44" s="1"/>
  <c r="Q117" i="46"/>
  <c r="Q119" i="44"/>
  <c r="I119" i="44"/>
  <c r="S117" i="46"/>
  <c r="AC111" i="46"/>
  <c r="AC112" i="44"/>
  <c r="U111" i="46"/>
  <c r="U112" i="44"/>
  <c r="M111" i="46"/>
  <c r="M112" i="44"/>
  <c r="X85" i="44"/>
  <c r="P85" i="44"/>
  <c r="H85" i="44"/>
  <c r="AC154" i="46"/>
  <c r="AC156" i="44"/>
  <c r="G210" i="46"/>
  <c r="N202" i="44"/>
  <c r="O198" i="46"/>
  <c r="O201" i="44"/>
  <c r="M179" i="46"/>
  <c r="M187" i="44"/>
  <c r="W185" i="44"/>
  <c r="AA179" i="46"/>
  <c r="AA181" i="44"/>
  <c r="T179" i="46"/>
  <c r="T180" i="44"/>
  <c r="AA210" i="44"/>
  <c r="AA211" i="44"/>
  <c r="K211" i="44"/>
  <c r="W211" i="46"/>
  <c r="W199" i="46"/>
  <c r="W200" i="44"/>
  <c r="O199" i="46"/>
  <c r="O200" i="44"/>
  <c r="G199" i="46"/>
  <c r="G200" i="44"/>
  <c r="AC191" i="46"/>
  <c r="AC192" i="44"/>
  <c r="U191" i="46"/>
  <c r="U192" i="44"/>
  <c r="M191" i="46"/>
  <c r="M192" i="44"/>
  <c r="Y154" i="46"/>
  <c r="Y156" i="44"/>
  <c r="Q154" i="46"/>
  <c r="Q156" i="44"/>
  <c r="I154" i="46"/>
  <c r="I156" i="44"/>
  <c r="J123" i="44"/>
  <c r="L118" i="46"/>
  <c r="L119" i="44"/>
  <c r="W198" i="46"/>
  <c r="W201" i="44"/>
  <c r="O185" i="44"/>
  <c r="S179" i="46"/>
  <c r="S181" i="44"/>
  <c r="L179" i="46"/>
  <c r="L180" i="44"/>
  <c r="W210" i="46"/>
  <c r="AD198" i="46"/>
  <c r="L191" i="46"/>
  <c r="X155" i="46"/>
  <c r="X156" i="44"/>
  <c r="P155" i="46"/>
  <c r="P156" i="44"/>
  <c r="H155" i="46"/>
  <c r="H156" i="44"/>
  <c r="K117" i="46"/>
  <c r="M154" i="46"/>
  <c r="M156" i="44"/>
  <c r="R123" i="44"/>
  <c r="T118" i="46"/>
  <c r="T119" i="44"/>
  <c r="V202" i="44"/>
  <c r="U179" i="46"/>
  <c r="U187" i="44"/>
  <c r="G179" i="46"/>
  <c r="G185" i="44"/>
  <c r="AB179" i="46"/>
  <c r="AB180" i="44"/>
  <c r="V198" i="46"/>
  <c r="S210" i="46"/>
  <c r="Y179" i="46"/>
  <c r="Y180" i="44"/>
  <c r="Q179" i="46"/>
  <c r="Q180" i="44"/>
  <c r="I179" i="46"/>
  <c r="I180" i="44"/>
  <c r="Y170" i="46"/>
  <c r="Y171" i="44"/>
  <c r="Q170" i="46"/>
  <c r="Q171" i="44"/>
  <c r="I170" i="46"/>
  <c r="I171" i="44"/>
  <c r="W154" i="46"/>
  <c r="W156" i="44"/>
  <c r="O154" i="46"/>
  <c r="O156" i="44"/>
  <c r="G154" i="46"/>
  <c r="G156" i="44"/>
  <c r="AC139" i="44"/>
  <c r="X211" i="46"/>
  <c r="P211" i="46"/>
  <c r="H211" i="46"/>
  <c r="O211" i="46"/>
  <c r="P210" i="46"/>
  <c r="P179" i="46"/>
  <c r="AB140" i="46"/>
  <c r="AB148" i="44"/>
  <c r="T140" i="46"/>
  <c r="T148" i="44"/>
  <c r="L140" i="46"/>
  <c r="L148" i="44"/>
  <c r="AD140" i="46"/>
  <c r="Y140" i="46"/>
  <c r="Q140" i="46"/>
  <c r="I140" i="46"/>
  <c r="Z140" i="46"/>
  <c r="R140" i="46"/>
  <c r="J140" i="46"/>
  <c r="AA140" i="46"/>
  <c r="AA141" i="44"/>
  <c r="S140" i="46"/>
  <c r="S141" i="44"/>
  <c r="K140" i="46"/>
  <c r="K141" i="44"/>
  <c r="AC117" i="46"/>
  <c r="AC119" i="44"/>
  <c r="U117" i="46"/>
  <c r="U119" i="44"/>
  <c r="M117" i="46"/>
  <c r="M119" i="44"/>
  <c r="U139" i="44"/>
  <c r="M131" i="46"/>
  <c r="M139" i="44"/>
  <c r="Z131" i="46"/>
  <c r="R131" i="46"/>
  <c r="J131" i="46"/>
  <c r="AA131" i="46"/>
  <c r="S131" i="46"/>
  <c r="K131" i="46"/>
  <c r="AB131" i="46"/>
  <c r="T131" i="46"/>
  <c r="AD117" i="46"/>
  <c r="V117" i="46"/>
  <c r="N117" i="46"/>
  <c r="F117" i="46"/>
  <c r="Y84" i="46"/>
  <c r="Y87" i="44"/>
  <c r="Q84" i="46"/>
  <c r="I84" i="46"/>
  <c r="K85" i="44"/>
  <c r="AC66" i="44"/>
  <c r="Y55" i="44"/>
  <c r="Q55" i="44"/>
  <c r="W48" i="44"/>
  <c r="Y59" i="44"/>
  <c r="Q59" i="44"/>
  <c r="I59" i="44"/>
  <c r="Y28" i="44"/>
  <c r="Q28" i="44"/>
  <c r="Z26" i="44"/>
  <c r="R26" i="44"/>
  <c r="J26" i="44"/>
  <c r="W29" i="44"/>
  <c r="O29" i="44"/>
  <c r="G29" i="44"/>
  <c r="F143" i="44"/>
  <c r="X140" i="46"/>
  <c r="G122" i="46"/>
  <c r="G124" i="44"/>
  <c r="G117" i="46"/>
  <c r="AA111" i="46"/>
  <c r="AA112" i="44"/>
  <c r="S111" i="46"/>
  <c r="S112" i="44"/>
  <c r="K111" i="46"/>
  <c r="K112" i="44"/>
  <c r="W102" i="44"/>
  <c r="Y65" i="46"/>
  <c r="Y66" i="44"/>
  <c r="I66" i="44"/>
  <c r="X26" i="44"/>
  <c r="P26" i="44"/>
  <c r="H26" i="44"/>
  <c r="AA23" i="44"/>
  <c r="AA48" i="44"/>
  <c r="S47" i="46"/>
  <c r="S48" i="44"/>
  <c r="K48" i="44"/>
  <c r="N131" i="46"/>
  <c r="AC101" i="46"/>
  <c r="AC102" i="44"/>
  <c r="U102" i="44"/>
  <c r="M101" i="46"/>
  <c r="M102" i="44"/>
  <c r="AC85" i="44"/>
  <c r="U85" i="44"/>
  <c r="M85" i="44"/>
  <c r="AC57" i="46"/>
  <c r="AC59" i="44"/>
  <c r="M59" i="44"/>
  <c r="S5" i="46"/>
  <c r="AC140" i="46"/>
  <c r="W121" i="46"/>
  <c r="W129" i="44"/>
  <c r="O121" i="46"/>
  <c r="O129" i="44"/>
  <c r="G121" i="46"/>
  <c r="G129" i="44"/>
  <c r="AA121" i="46"/>
  <c r="AA125" i="44"/>
  <c r="S121" i="46"/>
  <c r="S125" i="44"/>
  <c r="K121" i="46"/>
  <c r="K125" i="44"/>
  <c r="AB121" i="46"/>
  <c r="T121" i="46"/>
  <c r="L121" i="46"/>
  <c r="AC123" i="44"/>
  <c r="AD111" i="46"/>
  <c r="V111" i="46"/>
  <c r="N111" i="46"/>
  <c r="F111" i="46"/>
  <c r="W111" i="46"/>
  <c r="O111" i="46"/>
  <c r="G111" i="46"/>
  <c r="G113" i="44"/>
  <c r="X111" i="46"/>
  <c r="P111" i="46"/>
  <c r="H111" i="46"/>
  <c r="W73" i="44"/>
  <c r="O73" i="44"/>
  <c r="G73" i="44"/>
  <c r="M65" i="46"/>
  <c r="M67" i="44"/>
  <c r="K60" i="44"/>
  <c r="S45" i="44"/>
  <c r="W41" i="44"/>
  <c r="O41" i="44"/>
  <c r="G41" i="44"/>
  <c r="W33" i="44"/>
  <c r="O33" i="44"/>
  <c r="G33" i="44"/>
  <c r="O24" i="44"/>
  <c r="AA20" i="44"/>
  <c r="Z199" i="46"/>
  <c r="R199" i="46"/>
  <c r="J199" i="46"/>
  <c r="V211" i="46"/>
  <c r="F211" i="46"/>
  <c r="Y198" i="46"/>
  <c r="Q198" i="46"/>
  <c r="I198" i="46"/>
  <c r="Y199" i="46"/>
  <c r="Q199" i="46"/>
  <c r="I199" i="46"/>
  <c r="Z198" i="46"/>
  <c r="R198" i="46"/>
  <c r="J198" i="46"/>
  <c r="AA199" i="46"/>
  <c r="S199" i="46"/>
  <c r="K199" i="46"/>
  <c r="AB198" i="46"/>
  <c r="T198" i="46"/>
  <c r="L198" i="46"/>
  <c r="AD199" i="46"/>
  <c r="AC211" i="46"/>
  <c r="AC210" i="46"/>
  <c r="U211" i="46"/>
  <c r="U210" i="46"/>
  <c r="M211" i="46"/>
  <c r="M210" i="46"/>
  <c r="AD211" i="46"/>
  <c r="N211" i="46"/>
  <c r="U198" i="46"/>
  <c r="AB199" i="46"/>
  <c r="T199" i="46"/>
  <c r="L199" i="46"/>
  <c r="AA198" i="46"/>
  <c r="S198" i="46"/>
  <c r="K198" i="46"/>
  <c r="H121" i="46"/>
  <c r="AB117" i="46"/>
  <c r="T117" i="46"/>
  <c r="L117" i="46"/>
  <c r="H57" i="46"/>
  <c r="P199" i="46"/>
  <c r="L155" i="46"/>
  <c r="M122" i="46"/>
  <c r="Y118" i="46"/>
  <c r="Q118" i="46"/>
  <c r="I118" i="46"/>
  <c r="AC58" i="46"/>
  <c r="U58" i="46"/>
  <c r="M58" i="46"/>
  <c r="AB122" i="46"/>
  <c r="T122" i="46"/>
  <c r="L122" i="46"/>
  <c r="R155" i="46"/>
  <c r="J155" i="46"/>
  <c r="AA122" i="46"/>
  <c r="S122" i="46"/>
  <c r="K122" i="46"/>
  <c r="M199" i="46"/>
  <c r="Y155" i="46"/>
  <c r="Q155" i="46"/>
  <c r="I155" i="46"/>
  <c r="Z122" i="46"/>
  <c r="R122" i="46"/>
  <c r="J122" i="46"/>
  <c r="AD118" i="46"/>
  <c r="V118" i="46"/>
  <c r="N118" i="46"/>
  <c r="F118" i="46"/>
  <c r="Y122" i="46"/>
  <c r="Q122" i="46"/>
  <c r="I122" i="46"/>
  <c r="AC118" i="46"/>
  <c r="U118" i="46"/>
  <c r="M118" i="46"/>
  <c r="Q58" i="46"/>
  <c r="I58" i="46"/>
  <c r="K118" i="44"/>
  <c r="Q101" i="44"/>
  <c r="N210" i="44"/>
  <c r="N211" i="44"/>
  <c r="K117" i="44"/>
  <c r="A212" i="46"/>
  <c r="E211" i="46"/>
  <c r="A211" i="46"/>
  <c r="E210" i="46"/>
  <c r="A210" i="46"/>
  <c r="A209" i="46"/>
  <c r="A208" i="46"/>
  <c r="A207" i="46"/>
  <c r="A206" i="46"/>
  <c r="A205" i="46"/>
  <c r="A204" i="46"/>
  <c r="A203" i="46"/>
  <c r="A202" i="46"/>
  <c r="A201" i="46"/>
  <c r="A200" i="46"/>
  <c r="A199" i="46"/>
  <c r="A198" i="46"/>
  <c r="A197" i="46"/>
  <c r="A196" i="46"/>
  <c r="A195" i="46"/>
  <c r="A194" i="46"/>
  <c r="A193" i="46"/>
  <c r="A192" i="46"/>
  <c r="E191" i="46"/>
  <c r="A191" i="46"/>
  <c r="A190" i="46"/>
  <c r="A189" i="46"/>
  <c r="A188" i="46"/>
  <c r="A187" i="46"/>
  <c r="A186" i="46"/>
  <c r="A185" i="46"/>
  <c r="A184" i="46"/>
  <c r="A183" i="46"/>
  <c r="A182" i="46"/>
  <c r="A181" i="46"/>
  <c r="A180" i="46"/>
  <c r="E179" i="46"/>
  <c r="A179" i="46"/>
  <c r="A178" i="46"/>
  <c r="A177" i="46"/>
  <c r="A176" i="46"/>
  <c r="A175" i="46"/>
  <c r="A174" i="46"/>
  <c r="A173" i="46"/>
  <c r="A172" i="46"/>
  <c r="A171" i="46"/>
  <c r="E170" i="46"/>
  <c r="A170" i="46"/>
  <c r="A169" i="46"/>
  <c r="A168" i="46"/>
  <c r="A167" i="46"/>
  <c r="A166" i="46"/>
  <c r="A165" i="46"/>
  <c r="A164" i="46"/>
  <c r="A163" i="46"/>
  <c r="A162" i="46"/>
  <c r="A161" i="46"/>
  <c r="A160" i="46"/>
  <c r="A159" i="46"/>
  <c r="A158" i="46"/>
  <c r="A157" i="46"/>
  <c r="A156" i="46"/>
  <c r="E155" i="46"/>
  <c r="A155" i="46"/>
  <c r="E154" i="46"/>
  <c r="A154" i="46"/>
  <c r="A153" i="46"/>
  <c r="A152" i="46"/>
  <c r="A151" i="46"/>
  <c r="A150" i="46"/>
  <c r="A149" i="46"/>
  <c r="A148" i="46"/>
  <c r="A147" i="46"/>
  <c r="A146" i="46"/>
  <c r="A145" i="46"/>
  <c r="A144" i="46"/>
  <c r="A143" i="46"/>
  <c r="A142" i="46"/>
  <c r="A141" i="46"/>
  <c r="A140" i="46"/>
  <c r="A139" i="46"/>
  <c r="A138" i="46"/>
  <c r="A137" i="46"/>
  <c r="A136" i="46"/>
  <c r="A135" i="46"/>
  <c r="A134" i="46"/>
  <c r="A133" i="46"/>
  <c r="A132" i="46"/>
  <c r="A131" i="46"/>
  <c r="A130" i="46"/>
  <c r="A129" i="46"/>
  <c r="A128" i="46"/>
  <c r="A127" i="46"/>
  <c r="A126" i="46"/>
  <c r="A125" i="46"/>
  <c r="A124" i="46"/>
  <c r="A123" i="46"/>
  <c r="E122" i="46"/>
  <c r="A122" i="46"/>
  <c r="A121" i="46"/>
  <c r="A120" i="46"/>
  <c r="A119" i="46"/>
  <c r="E118" i="46"/>
  <c r="A118" i="46"/>
  <c r="E117" i="46"/>
  <c r="A117" i="46"/>
  <c r="A116" i="46"/>
  <c r="A115" i="46"/>
  <c r="A114" i="46"/>
  <c r="A113" i="46"/>
  <c r="A112" i="46"/>
  <c r="E111" i="46"/>
  <c r="A111" i="46"/>
  <c r="A110" i="46"/>
  <c r="A109" i="46"/>
  <c r="A108" i="46"/>
  <c r="A107" i="46"/>
  <c r="A106" i="46"/>
  <c r="A105" i="46"/>
  <c r="A104" i="46"/>
  <c r="A103" i="46"/>
  <c r="A102" i="46"/>
  <c r="E101" i="46"/>
  <c r="A101" i="46"/>
  <c r="A100" i="46"/>
  <c r="A99" i="46"/>
  <c r="A98" i="46"/>
  <c r="A97" i="46"/>
  <c r="A96" i="46"/>
  <c r="A95" i="46"/>
  <c r="A94" i="46"/>
  <c r="A93" i="46"/>
  <c r="A92" i="46"/>
  <c r="A91" i="46"/>
  <c r="A90" i="46"/>
  <c r="A89" i="46"/>
  <c r="A88" i="46"/>
  <c r="A87" i="46"/>
  <c r="A86" i="46"/>
  <c r="A85" i="46"/>
  <c r="E84" i="46"/>
  <c r="A84" i="46"/>
  <c r="A83" i="46"/>
  <c r="A82" i="46"/>
  <c r="A81" i="46"/>
  <c r="A80" i="46"/>
  <c r="A79" i="46"/>
  <c r="A78" i="46"/>
  <c r="A77" i="46"/>
  <c r="A76" i="46"/>
  <c r="A75" i="46"/>
  <c r="A74" i="46"/>
  <c r="A73" i="46"/>
  <c r="A72" i="46"/>
  <c r="A71" i="46"/>
  <c r="A70" i="46"/>
  <c r="A69" i="46"/>
  <c r="A68" i="46"/>
  <c r="A67" i="46"/>
  <c r="A66" i="46"/>
  <c r="E65" i="46"/>
  <c r="A65" i="46"/>
  <c r="A64" i="46"/>
  <c r="A63" i="46"/>
  <c r="A62" i="46"/>
  <c r="A61" i="46"/>
  <c r="A60" i="46"/>
  <c r="A59" i="46"/>
  <c r="E58" i="46"/>
  <c r="A58" i="46"/>
  <c r="E57" i="46"/>
  <c r="A57" i="46"/>
  <c r="A56" i="46"/>
  <c r="A55" i="46"/>
  <c r="A54" i="46"/>
  <c r="A53" i="46"/>
  <c r="A52" i="46"/>
  <c r="A51" i="46"/>
  <c r="A50" i="46"/>
  <c r="A49" i="46"/>
  <c r="A48" i="46"/>
  <c r="A47" i="46"/>
  <c r="A46" i="46"/>
  <c r="A45" i="46"/>
  <c r="A44" i="46"/>
  <c r="A43" i="46"/>
  <c r="A42" i="46"/>
  <c r="A41" i="46"/>
  <c r="A40" i="46"/>
  <c r="A39" i="46"/>
  <c r="A38" i="46"/>
  <c r="A37" i="46"/>
  <c r="A36" i="46"/>
  <c r="A35" i="46"/>
  <c r="A34" i="46"/>
  <c r="A33" i="46"/>
  <c r="A32" i="46"/>
  <c r="A31" i="46"/>
  <c r="A30" i="46"/>
  <c r="A29" i="46"/>
  <c r="A28" i="46"/>
  <c r="A27" i="46"/>
  <c r="A26" i="46"/>
  <c r="A25" i="46"/>
  <c r="A24" i="46"/>
  <c r="A23" i="46"/>
  <c r="A22" i="46"/>
  <c r="A21" i="46"/>
  <c r="A20" i="46"/>
  <c r="A18" i="46"/>
  <c r="A17" i="46"/>
  <c r="A16" i="46"/>
  <c r="A15" i="46"/>
  <c r="A14" i="46"/>
  <c r="A13" i="46"/>
  <c r="A12" i="46"/>
  <c r="A11" i="46"/>
  <c r="A10" i="46"/>
  <c r="A9" i="46"/>
  <c r="A8" i="46"/>
  <c r="A7" i="46"/>
  <c r="A6" i="46"/>
  <c r="A5" i="46"/>
  <c r="A4" i="46"/>
  <c r="A212" i="44"/>
  <c r="A211" i="44"/>
  <c r="A210" i="44"/>
  <c r="A209" i="44"/>
  <c r="A208" i="44"/>
  <c r="A207" i="44"/>
  <c r="A206" i="44"/>
  <c r="A205" i="44"/>
  <c r="A204" i="44"/>
  <c r="A203" i="44"/>
  <c r="A202" i="44"/>
  <c r="A201" i="44"/>
  <c r="A200" i="44"/>
  <c r="A199" i="44"/>
  <c r="A198" i="44"/>
  <c r="A197" i="44"/>
  <c r="A196" i="44"/>
  <c r="A195" i="44"/>
  <c r="A194" i="44"/>
  <c r="A193" i="44"/>
  <c r="A192" i="44"/>
  <c r="A191" i="44"/>
  <c r="A190" i="44"/>
  <c r="A189" i="44"/>
  <c r="A188" i="44"/>
  <c r="A187" i="44"/>
  <c r="A186" i="44"/>
  <c r="A185" i="44"/>
  <c r="A184" i="44"/>
  <c r="A183" i="44"/>
  <c r="A182" i="44"/>
  <c r="A181" i="44"/>
  <c r="A180" i="44"/>
  <c r="A179" i="44"/>
  <c r="A178" i="44"/>
  <c r="A177" i="44"/>
  <c r="A176" i="44"/>
  <c r="A175" i="44"/>
  <c r="A174" i="44"/>
  <c r="A173" i="44"/>
  <c r="A172" i="44"/>
  <c r="A171" i="44"/>
  <c r="A170" i="44"/>
  <c r="A169" i="44"/>
  <c r="A168" i="44"/>
  <c r="A167" i="44"/>
  <c r="A166" i="44"/>
  <c r="A165" i="44"/>
  <c r="A164" i="44"/>
  <c r="A163" i="44"/>
  <c r="A162" i="44"/>
  <c r="A161" i="44"/>
  <c r="A160" i="44"/>
  <c r="A159" i="44"/>
  <c r="A158" i="44"/>
  <c r="A157" i="44"/>
  <c r="A156" i="44"/>
  <c r="A155" i="44"/>
  <c r="A154" i="44"/>
  <c r="A153" i="44"/>
  <c r="A152" i="44"/>
  <c r="A151" i="44"/>
  <c r="A150" i="44"/>
  <c r="A149" i="44"/>
  <c r="A148" i="44"/>
  <c r="A147" i="44"/>
  <c r="A146" i="44"/>
  <c r="A145" i="44"/>
  <c r="A144" i="44"/>
  <c r="A143" i="44"/>
  <c r="A142" i="44"/>
  <c r="A141" i="44"/>
  <c r="A140" i="44"/>
  <c r="A139" i="44"/>
  <c r="A138" i="44"/>
  <c r="A137" i="44"/>
  <c r="A136" i="44"/>
  <c r="A135" i="44"/>
  <c r="A134" i="44"/>
  <c r="A133" i="44"/>
  <c r="A132" i="44"/>
  <c r="A131" i="44"/>
  <c r="A130" i="44"/>
  <c r="A129" i="44"/>
  <c r="A128" i="44"/>
  <c r="A127" i="44"/>
  <c r="A126" i="44"/>
  <c r="A125" i="44"/>
  <c r="A124" i="44"/>
  <c r="A123" i="44"/>
  <c r="A122" i="44"/>
  <c r="A121" i="44"/>
  <c r="A120" i="44"/>
  <c r="A119" i="44"/>
  <c r="E118" i="44"/>
  <c r="A118" i="44"/>
  <c r="A117" i="44"/>
  <c r="A116" i="44"/>
  <c r="A115" i="44"/>
  <c r="A114" i="44"/>
  <c r="A113" i="44"/>
  <c r="A112" i="44"/>
  <c r="A111" i="44"/>
  <c r="A110" i="44"/>
  <c r="A109" i="44"/>
  <c r="A108" i="44"/>
  <c r="A107" i="44"/>
  <c r="A106" i="44"/>
  <c r="A105" i="44"/>
  <c r="A104" i="44"/>
  <c r="A103" i="44"/>
  <c r="A102" i="44"/>
  <c r="A101" i="44"/>
  <c r="A100" i="44"/>
  <c r="A99" i="44"/>
  <c r="A98" i="44"/>
  <c r="A97" i="44"/>
  <c r="A96" i="44"/>
  <c r="A95" i="44"/>
  <c r="A94" i="44"/>
  <c r="A93" i="44"/>
  <c r="A92" i="44"/>
  <c r="A91" i="44"/>
  <c r="A90" i="44"/>
  <c r="A89" i="44"/>
  <c r="A88" i="44"/>
  <c r="A87" i="44"/>
  <c r="A86" i="44"/>
  <c r="A85" i="44"/>
  <c r="A84" i="44"/>
  <c r="A83" i="44"/>
  <c r="A82" i="44"/>
  <c r="A81" i="44"/>
  <c r="A80" i="44"/>
  <c r="A79" i="44"/>
  <c r="A78" i="44"/>
  <c r="A77" i="44"/>
  <c r="A76" i="44"/>
  <c r="A75" i="44"/>
  <c r="A74" i="44"/>
  <c r="A73" i="44"/>
  <c r="A72" i="44"/>
  <c r="A71" i="44"/>
  <c r="A70" i="44"/>
  <c r="A69" i="44"/>
  <c r="A68" i="44"/>
  <c r="A67" i="44"/>
  <c r="A66" i="44"/>
  <c r="A65" i="44"/>
  <c r="A64" i="44"/>
  <c r="A63" i="44"/>
  <c r="A62" i="44"/>
  <c r="A61" i="44"/>
  <c r="A60" i="44"/>
  <c r="A59" i="44"/>
  <c r="A58" i="44"/>
  <c r="A57" i="44"/>
  <c r="A56" i="44"/>
  <c r="A55" i="44"/>
  <c r="A54" i="44"/>
  <c r="A53" i="44"/>
  <c r="A52" i="44"/>
  <c r="A51" i="44"/>
  <c r="A50" i="44"/>
  <c r="A49" i="44"/>
  <c r="A48" i="44"/>
  <c r="A47" i="44"/>
  <c r="A46" i="44"/>
  <c r="A45" i="44"/>
  <c r="A44" i="44"/>
  <c r="A43" i="44"/>
  <c r="A42" i="44"/>
  <c r="A41" i="44"/>
  <c r="A40" i="44"/>
  <c r="A39" i="44"/>
  <c r="A38" i="44"/>
  <c r="A37" i="44"/>
  <c r="A36" i="44"/>
  <c r="A35" i="44"/>
  <c r="A34" i="44"/>
  <c r="A33" i="44"/>
  <c r="A32" i="44"/>
  <c r="A31" i="44"/>
  <c r="A30" i="44"/>
  <c r="A29" i="44"/>
  <c r="A28" i="44"/>
  <c r="A27" i="44"/>
  <c r="A26" i="44"/>
  <c r="A25" i="44"/>
  <c r="A24" i="44"/>
  <c r="A23" i="44"/>
  <c r="A22" i="44"/>
  <c r="A21" i="44"/>
  <c r="A20" i="44"/>
  <c r="A18" i="44"/>
  <c r="A17" i="44"/>
  <c r="A16" i="44"/>
  <c r="A15" i="44"/>
  <c r="A14" i="44"/>
  <c r="A13" i="44"/>
  <c r="A12" i="44"/>
  <c r="A11" i="44"/>
  <c r="A10" i="44"/>
  <c r="A9" i="44"/>
  <c r="A8" i="44"/>
  <c r="A7" i="44"/>
  <c r="A6" i="44"/>
  <c r="A5" i="44"/>
  <c r="A4" i="44"/>
  <c r="B11" i="37"/>
  <c r="B10" i="37"/>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7" i="28"/>
  <c r="A16" i="28"/>
  <c r="A15" i="28"/>
  <c r="A14" i="28"/>
  <c r="A13" i="28"/>
  <c r="A12" i="28"/>
  <c r="A11" i="28"/>
  <c r="A10" i="28"/>
  <c r="A9" i="28"/>
  <c r="A8" i="28"/>
  <c r="A7" i="28"/>
  <c r="A6" i="28"/>
  <c r="A5" i="28"/>
  <c r="A4" i="28"/>
  <c r="A209" i="27"/>
  <c r="A208" i="27"/>
  <c r="A207" i="27"/>
  <c r="A206" i="27"/>
  <c r="A205" i="27"/>
  <c r="A204" i="27"/>
  <c r="A203" i="27"/>
  <c r="A202" i="27"/>
  <c r="A201" i="27"/>
  <c r="A200" i="27"/>
  <c r="A199" i="27"/>
  <c r="A198" i="27"/>
  <c r="A197" i="27"/>
  <c r="A196" i="27"/>
  <c r="A195" i="27"/>
  <c r="A194" i="27"/>
  <c r="A193" i="27"/>
  <c r="A192" i="27"/>
  <c r="A191" i="27"/>
  <c r="A190" i="27"/>
  <c r="A189" i="27"/>
  <c r="A188" i="27"/>
  <c r="A187" i="27"/>
  <c r="A186" i="27"/>
  <c r="A185" i="27"/>
  <c r="A184" i="27"/>
  <c r="A183" i="27"/>
  <c r="A182" i="27"/>
  <c r="A181" i="27"/>
  <c r="A180" i="27"/>
  <c r="A179" i="27"/>
  <c r="A178" i="27"/>
  <c r="A177" i="27"/>
  <c r="A176" i="27"/>
  <c r="A175" i="27"/>
  <c r="A174" i="27"/>
  <c r="A173" i="27"/>
  <c r="A172" i="27"/>
  <c r="A171" i="27"/>
  <c r="A170" i="27"/>
  <c r="A169" i="27"/>
  <c r="A168" i="27"/>
  <c r="A167" i="27"/>
  <c r="A166" i="27"/>
  <c r="A165" i="27"/>
  <c r="A164" i="27"/>
  <c r="A163" i="27"/>
  <c r="A162" i="27"/>
  <c r="A161" i="27"/>
  <c r="A160" i="27"/>
  <c r="A159" i="27"/>
  <c r="A158" i="27"/>
  <c r="A157" i="27"/>
  <c r="A156" i="27"/>
  <c r="A155" i="27"/>
  <c r="A154" i="27"/>
  <c r="A153" i="27"/>
  <c r="A152" i="27"/>
  <c r="A151" i="27"/>
  <c r="A150" i="27"/>
  <c r="A149" i="27"/>
  <c r="A148" i="27"/>
  <c r="A147" i="27"/>
  <c r="A146" i="27"/>
  <c r="A145" i="27"/>
  <c r="A144" i="27"/>
  <c r="A143" i="27"/>
  <c r="A142" i="27"/>
  <c r="A141" i="27"/>
  <c r="A140" i="27"/>
  <c r="A139" i="27"/>
  <c r="A138" i="27"/>
  <c r="A137" i="27"/>
  <c r="A136" i="27"/>
  <c r="A135" i="27"/>
  <c r="A134" i="27"/>
  <c r="A133" i="27"/>
  <c r="A132" i="27"/>
  <c r="A131" i="27"/>
  <c r="A130" i="27"/>
  <c r="A129" i="27"/>
  <c r="A128" i="27"/>
  <c r="A127" i="27"/>
  <c r="A126" i="27"/>
  <c r="A125" i="27"/>
  <c r="A124" i="27"/>
  <c r="A123" i="27"/>
  <c r="A122" i="27"/>
  <c r="A121" i="27"/>
  <c r="A120" i="27"/>
  <c r="A119" i="27"/>
  <c r="A118" i="27"/>
  <c r="A117" i="27"/>
  <c r="A116" i="27"/>
  <c r="A115" i="27"/>
  <c r="A114" i="27"/>
  <c r="A113" i="27"/>
  <c r="A112" i="27"/>
  <c r="A111" i="27"/>
  <c r="A110" i="27"/>
  <c r="A109" i="27"/>
  <c r="A108" i="27"/>
  <c r="A107" i="27"/>
  <c r="A106" i="27"/>
  <c r="A105" i="27"/>
  <c r="A104" i="27"/>
  <c r="A103" i="27"/>
  <c r="A102" i="27"/>
  <c r="A101" i="27"/>
  <c r="A100" i="27"/>
  <c r="A99" i="27"/>
  <c r="A98" i="27"/>
  <c r="A97" i="27"/>
  <c r="A96" i="27"/>
  <c r="A95" i="27"/>
  <c r="A94" i="27"/>
  <c r="A93" i="27"/>
  <c r="A92" i="27"/>
  <c r="A91" i="27"/>
  <c r="A90" i="27"/>
  <c r="A89" i="27"/>
  <c r="A88" i="27"/>
  <c r="A87" i="27"/>
  <c r="A86" i="27"/>
  <c r="A85" i="27"/>
  <c r="A84" i="27"/>
  <c r="A83" i="27"/>
  <c r="A82" i="27"/>
  <c r="A81" i="27"/>
  <c r="A80" i="27"/>
  <c r="A79" i="27"/>
  <c r="A78" i="27"/>
  <c r="A77" i="27"/>
  <c r="A76" i="27"/>
  <c r="A75" i="27"/>
  <c r="A74" i="27"/>
  <c r="A73" i="27"/>
  <c r="A72" i="27"/>
  <c r="A71" i="27"/>
  <c r="A70" i="27"/>
  <c r="A69" i="27"/>
  <c r="A68" i="27"/>
  <c r="A67" i="27"/>
  <c r="A66" i="27"/>
  <c r="A65" i="27"/>
  <c r="A64" i="27"/>
  <c r="A63" i="27"/>
  <c r="A62" i="27"/>
  <c r="A61" i="27"/>
  <c r="A60" i="27"/>
  <c r="A59" i="27"/>
  <c r="A58" i="27"/>
  <c r="A57" i="27"/>
  <c r="A56" i="27"/>
  <c r="A55" i="27"/>
  <c r="A54" i="27"/>
  <c r="A53" i="27"/>
  <c r="A52" i="27"/>
  <c r="A51" i="27"/>
  <c r="A50" i="27"/>
  <c r="A49" i="27"/>
  <c r="A48" i="27"/>
  <c r="A47" i="27"/>
  <c r="A46" i="27"/>
  <c r="A45" i="27"/>
  <c r="A44" i="27"/>
  <c r="A43" i="27"/>
  <c r="A42" i="27"/>
  <c r="A41" i="27"/>
  <c r="A40" i="27"/>
  <c r="A39" i="27"/>
  <c r="A38" i="27"/>
  <c r="A37" i="27"/>
  <c r="A36" i="27"/>
  <c r="A35" i="27"/>
  <c r="A34" i="27"/>
  <c r="A33" i="27"/>
  <c r="A32" i="27"/>
  <c r="A31" i="27"/>
  <c r="A30" i="27"/>
  <c r="A29" i="27"/>
  <c r="A28" i="27"/>
  <c r="A27" i="27"/>
  <c r="A26" i="27"/>
  <c r="A25" i="27"/>
  <c r="A24" i="27"/>
  <c r="A23" i="27"/>
  <c r="A22" i="27"/>
  <c r="A21" i="27"/>
  <c r="A20" i="27"/>
  <c r="A19" i="27"/>
  <c r="A17" i="27"/>
  <c r="A16" i="27"/>
  <c r="A15" i="27"/>
  <c r="A14" i="27"/>
  <c r="A13" i="27"/>
  <c r="A12" i="27"/>
  <c r="A11" i="27"/>
  <c r="A10" i="27"/>
  <c r="A9" i="27"/>
  <c r="A8" i="27"/>
  <c r="A7" i="27"/>
  <c r="A6" i="27"/>
  <c r="A5" i="27"/>
  <c r="A4" i="27"/>
  <c r="A209" i="26"/>
  <c r="A208" i="26"/>
  <c r="A207" i="26"/>
  <c r="A206" i="26"/>
  <c r="A205" i="26"/>
  <c r="A204" i="26"/>
  <c r="A203" i="26"/>
  <c r="A202" i="26"/>
  <c r="A201" i="26"/>
  <c r="A200" i="26"/>
  <c r="A199" i="26"/>
  <c r="A198" i="26"/>
  <c r="A197"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1"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7" i="26"/>
  <c r="A16" i="26"/>
  <c r="A15" i="26"/>
  <c r="A14" i="26"/>
  <c r="A13" i="26"/>
  <c r="A12" i="26"/>
  <c r="A11" i="26"/>
  <c r="A10" i="26"/>
  <c r="A9" i="26"/>
  <c r="A8" i="26"/>
  <c r="A7" i="26"/>
  <c r="A6" i="26"/>
  <c r="A5" i="26"/>
  <c r="A4" i="26"/>
  <c r="A18" i="22"/>
  <c r="A18" i="21"/>
  <c r="A18" i="19"/>
  <c r="A18" i="20"/>
  <c r="A209" i="21"/>
  <c r="A208" i="21"/>
  <c r="A207" i="21"/>
  <c r="A206" i="21"/>
  <c r="A205" i="21"/>
  <c r="A204" i="21"/>
  <c r="A203" i="21"/>
  <c r="A202" i="21"/>
  <c r="A201" i="21"/>
  <c r="A200" i="21"/>
  <c r="A199" i="21"/>
  <c r="A198" i="21"/>
  <c r="A197" i="21"/>
  <c r="A196" i="21"/>
  <c r="A195" i="21"/>
  <c r="A194" i="21"/>
  <c r="A193" i="21"/>
  <c r="A192" i="21"/>
  <c r="A191" i="21"/>
  <c r="A190" i="21"/>
  <c r="A189" i="21"/>
  <c r="A188" i="21"/>
  <c r="A187" i="21"/>
  <c r="A186" i="21"/>
  <c r="A185" i="21"/>
  <c r="A184" i="21"/>
  <c r="A183" i="21"/>
  <c r="A182" i="21"/>
  <c r="A181" i="21"/>
  <c r="A180" i="21"/>
  <c r="A179" i="21"/>
  <c r="A178" i="21"/>
  <c r="A177" i="21"/>
  <c r="A176" i="21"/>
  <c r="A175" i="21"/>
  <c r="A174" i="21"/>
  <c r="A173" i="21"/>
  <c r="A172" i="21"/>
  <c r="A171" i="21"/>
  <c r="A170" i="21"/>
  <c r="A169" i="21"/>
  <c r="A168" i="21"/>
  <c r="A167" i="21"/>
  <c r="A166" i="21"/>
  <c r="A165" i="21"/>
  <c r="A164" i="21"/>
  <c r="A163" i="21"/>
  <c r="A162" i="21"/>
  <c r="A161" i="21"/>
  <c r="A160" i="21"/>
  <c r="A159" i="21"/>
  <c r="A158" i="21"/>
  <c r="A157" i="21"/>
  <c r="A156" i="21"/>
  <c r="A155" i="21"/>
  <c r="A154" i="21"/>
  <c r="A153" i="21"/>
  <c r="A152" i="21"/>
  <c r="A151" i="21"/>
  <c r="A150" i="21"/>
  <c r="A149" i="21"/>
  <c r="A148" i="21"/>
  <c r="A147" i="21"/>
  <c r="A146" i="21"/>
  <c r="A145" i="21"/>
  <c r="A144" i="21"/>
  <c r="A143" i="21"/>
  <c r="A142" i="21"/>
  <c r="A141" i="21"/>
  <c r="A140" i="21"/>
  <c r="A139" i="21"/>
  <c r="A138" i="21"/>
  <c r="A137" i="21"/>
  <c r="A136" i="21"/>
  <c r="A135" i="21"/>
  <c r="A134" i="21"/>
  <c r="A133" i="21"/>
  <c r="A132" i="21"/>
  <c r="A131" i="21"/>
  <c r="A130" i="21"/>
  <c r="A129" i="21"/>
  <c r="A128" i="21"/>
  <c r="A127" i="21"/>
  <c r="A126" i="21"/>
  <c r="A125" i="21"/>
  <c r="A124" i="21"/>
  <c r="A123" i="21"/>
  <c r="A122" i="21"/>
  <c r="A121" i="21"/>
  <c r="A120" i="21"/>
  <c r="A119" i="21"/>
  <c r="A118" i="21"/>
  <c r="A117" i="21"/>
  <c r="A116" i="21"/>
  <c r="A115" i="21"/>
  <c r="A114" i="21"/>
  <c r="A113" i="21"/>
  <c r="A112" i="21"/>
  <c r="A111" i="21"/>
  <c r="A110" i="21"/>
  <c r="A109" i="21"/>
  <c r="A108" i="21"/>
  <c r="A107" i="21"/>
  <c r="A106" i="21"/>
  <c r="A105" i="21"/>
  <c r="A104" i="21"/>
  <c r="A103" i="21"/>
  <c r="A102" i="21"/>
  <c r="A101" i="21"/>
  <c r="A100" i="21"/>
  <c r="A99" i="21"/>
  <c r="A98" i="21"/>
  <c r="A97" i="21"/>
  <c r="A96" i="21"/>
  <c r="A95" i="21"/>
  <c r="A94" i="21"/>
  <c r="A93" i="21"/>
  <c r="A92" i="21"/>
  <c r="A91" i="21"/>
  <c r="A90" i="21"/>
  <c r="A89" i="21"/>
  <c r="A88" i="21"/>
  <c r="A87" i="21"/>
  <c r="A86" i="21"/>
  <c r="A85" i="21"/>
  <c r="A84" i="21"/>
  <c r="A83" i="21"/>
  <c r="A82" i="21"/>
  <c r="A81" i="21"/>
  <c r="A80" i="21"/>
  <c r="A79" i="21"/>
  <c r="A78" i="21"/>
  <c r="A77" i="21"/>
  <c r="A76" i="21"/>
  <c r="A75" i="21"/>
  <c r="A74" i="21"/>
  <c r="A73" i="21"/>
  <c r="A72" i="21"/>
  <c r="A71" i="21"/>
  <c r="A70" i="21"/>
  <c r="A69" i="21"/>
  <c r="A68" i="21"/>
  <c r="A67" i="21"/>
  <c r="A66" i="21"/>
  <c r="A65" i="21"/>
  <c r="A64" i="21"/>
  <c r="A63" i="21"/>
  <c r="A62" i="21"/>
  <c r="A61" i="21"/>
  <c r="A60" i="21"/>
  <c r="A59" i="21"/>
  <c r="A58" i="21"/>
  <c r="A57" i="21"/>
  <c r="A56" i="21"/>
  <c r="A55" i="21"/>
  <c r="A54" i="21"/>
  <c r="A53" i="21"/>
  <c r="A52" i="21"/>
  <c r="A51" i="21"/>
  <c r="A50" i="21"/>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7" i="21"/>
  <c r="A16" i="21"/>
  <c r="A15" i="21"/>
  <c r="A14" i="21"/>
  <c r="A13" i="21"/>
  <c r="A12" i="21"/>
  <c r="A11" i="21"/>
  <c r="A10" i="21"/>
  <c r="A9" i="21"/>
  <c r="A8" i="21"/>
  <c r="A7" i="21"/>
  <c r="A6" i="21"/>
  <c r="A5" i="21"/>
  <c r="A4" i="21"/>
  <c r="AG15" i="37"/>
  <c r="A209" i="41"/>
  <c r="A208" i="41"/>
  <c r="A207" i="41"/>
  <c r="A206" i="41"/>
  <c r="A205" i="41"/>
  <c r="A204" i="41"/>
  <c r="A203" i="41"/>
  <c r="A202" i="41"/>
  <c r="A201" i="41"/>
  <c r="A200" i="41"/>
  <c r="A199" i="41"/>
  <c r="A198" i="41"/>
  <c r="A197" i="41"/>
  <c r="A196" i="41"/>
  <c r="A195" i="41"/>
  <c r="A194" i="41"/>
  <c r="A193" i="41"/>
  <c r="A192" i="41"/>
  <c r="A191" i="41"/>
  <c r="A190" i="41"/>
  <c r="A189" i="41"/>
  <c r="A188" i="41"/>
  <c r="A187" i="41"/>
  <c r="A186" i="41"/>
  <c r="A185" i="41"/>
  <c r="A184" i="41"/>
  <c r="A183" i="41"/>
  <c r="A182" i="41"/>
  <c r="A181" i="41"/>
  <c r="A180" i="41"/>
  <c r="A179" i="41"/>
  <c r="A178" i="41"/>
  <c r="A177" i="41"/>
  <c r="A176" i="41"/>
  <c r="A175" i="41"/>
  <c r="A174" i="41"/>
  <c r="A173" i="41"/>
  <c r="A172" i="41"/>
  <c r="A171" i="41"/>
  <c r="A170" i="41"/>
  <c r="A169" i="41"/>
  <c r="A168" i="41"/>
  <c r="A167" i="41"/>
  <c r="A166" i="41"/>
  <c r="A165" i="41"/>
  <c r="A164" i="41"/>
  <c r="A163" i="41"/>
  <c r="A162" i="41"/>
  <c r="A161" i="41"/>
  <c r="A160" i="41"/>
  <c r="A159" i="41"/>
  <c r="A158" i="41"/>
  <c r="A157" i="41"/>
  <c r="A156" i="41"/>
  <c r="A155" i="41"/>
  <c r="A154" i="41"/>
  <c r="A153" i="41"/>
  <c r="A152" i="41"/>
  <c r="A151" i="41"/>
  <c r="A150" i="41"/>
  <c r="A149" i="41"/>
  <c r="A148" i="41"/>
  <c r="A147" i="41"/>
  <c r="A146" i="41"/>
  <c r="A145" i="41"/>
  <c r="A144" i="41"/>
  <c r="A143" i="41"/>
  <c r="A142" i="41"/>
  <c r="A141" i="41"/>
  <c r="A140" i="41"/>
  <c r="A139" i="41"/>
  <c r="A138" i="41"/>
  <c r="A137" i="41"/>
  <c r="A136" i="41"/>
  <c r="A135" i="41"/>
  <c r="A134" i="41"/>
  <c r="A133" i="41"/>
  <c r="A132" i="41"/>
  <c r="A131" i="41"/>
  <c r="A130" i="41"/>
  <c r="A129" i="41"/>
  <c r="A128" i="41"/>
  <c r="A127" i="41"/>
  <c r="A126" i="41"/>
  <c r="A125" i="41"/>
  <c r="A124" i="41"/>
  <c r="A123" i="41"/>
  <c r="A122" i="41"/>
  <c r="A121" i="41"/>
  <c r="A120" i="41"/>
  <c r="A119" i="41"/>
  <c r="A118" i="41"/>
  <c r="A117" i="41"/>
  <c r="A116" i="41"/>
  <c r="A115" i="41"/>
  <c r="A114" i="41"/>
  <c r="A113" i="41"/>
  <c r="A112" i="41"/>
  <c r="A111" i="41"/>
  <c r="A110" i="41"/>
  <c r="A109" i="41"/>
  <c r="A108" i="41"/>
  <c r="A107" i="41"/>
  <c r="A106" i="41"/>
  <c r="A105" i="41"/>
  <c r="A104" i="41"/>
  <c r="A103" i="41"/>
  <c r="A102" i="41"/>
  <c r="A101" i="41"/>
  <c r="A100" i="41"/>
  <c r="A99" i="41"/>
  <c r="A98" i="41"/>
  <c r="A97" i="41"/>
  <c r="A96" i="41"/>
  <c r="A95" i="41"/>
  <c r="A94" i="41"/>
  <c r="A93" i="41"/>
  <c r="A92" i="41"/>
  <c r="A91" i="41"/>
  <c r="A90" i="41"/>
  <c r="A89" i="41"/>
  <c r="A88" i="41"/>
  <c r="A87" i="41"/>
  <c r="A86" i="41"/>
  <c r="A85" i="41"/>
  <c r="A84" i="41"/>
  <c r="A83" i="41"/>
  <c r="A82" i="41"/>
  <c r="A81" i="41"/>
  <c r="A80" i="41"/>
  <c r="A79" i="41"/>
  <c r="A78" i="41"/>
  <c r="A77" i="41"/>
  <c r="A76" i="41"/>
  <c r="A75" i="41"/>
  <c r="A74" i="41"/>
  <c r="A73" i="41"/>
  <c r="A72" i="41"/>
  <c r="A71" i="41"/>
  <c r="A70" i="41"/>
  <c r="A69" i="41"/>
  <c r="A68" i="41"/>
  <c r="A67" i="41"/>
  <c r="A66" i="41"/>
  <c r="A65" i="41"/>
  <c r="A64" i="41"/>
  <c r="A63" i="41"/>
  <c r="A62" i="41"/>
  <c r="A61"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A31" i="41"/>
  <c r="A30" i="41"/>
  <c r="A29" i="41"/>
  <c r="A28" i="41"/>
  <c r="A27" i="41"/>
  <c r="A26" i="41"/>
  <c r="A25" i="41"/>
  <c r="A24" i="41"/>
  <c r="A23" i="41"/>
  <c r="A22" i="41"/>
  <c r="A21" i="41"/>
  <c r="A20" i="41"/>
  <c r="A19" i="41"/>
  <c r="A17" i="41"/>
  <c r="A16" i="41"/>
  <c r="A15" i="41"/>
  <c r="A14" i="41"/>
  <c r="A13" i="41"/>
  <c r="A12" i="41"/>
  <c r="A11" i="41"/>
  <c r="A10" i="41"/>
  <c r="A9" i="41"/>
  <c r="A8" i="41"/>
  <c r="A7" i="41"/>
  <c r="A6" i="41"/>
  <c r="A5" i="41"/>
  <c r="A4" i="41"/>
  <c r="B20" i="37"/>
  <c r="A209" i="25"/>
  <c r="A208" i="25"/>
  <c r="A207" i="25"/>
  <c r="A206" i="25"/>
  <c r="A205" i="25"/>
  <c r="A204" i="25"/>
  <c r="A203" i="25"/>
  <c r="A202" i="25"/>
  <c r="A201" i="25"/>
  <c r="A200" i="25"/>
  <c r="A199" i="25"/>
  <c r="A198" i="25"/>
  <c r="A197" i="25"/>
  <c r="A196" i="25"/>
  <c r="A195" i="25"/>
  <c r="A194" i="25"/>
  <c r="A193" i="25"/>
  <c r="A192" i="25"/>
  <c r="A191" i="25"/>
  <c r="A190" i="25"/>
  <c r="A189" i="25"/>
  <c r="A188" i="25"/>
  <c r="A187" i="25"/>
  <c r="A186" i="25"/>
  <c r="A185" i="25"/>
  <c r="A184" i="25"/>
  <c r="A183" i="25"/>
  <c r="A182" i="25"/>
  <c r="A181" i="25"/>
  <c r="A180" i="25"/>
  <c r="A179" i="25"/>
  <c r="A178" i="25"/>
  <c r="A177" i="25"/>
  <c r="A176" i="25"/>
  <c r="A175" i="25"/>
  <c r="A174" i="25"/>
  <c r="A173" i="25"/>
  <c r="A172" i="25"/>
  <c r="A171" i="25"/>
  <c r="A170" i="25"/>
  <c r="A169" i="25"/>
  <c r="A168" i="25"/>
  <c r="A167" i="25"/>
  <c r="A166" i="25"/>
  <c r="A165" i="25"/>
  <c r="A164" i="25"/>
  <c r="A163" i="25"/>
  <c r="A162" i="25"/>
  <c r="A161" i="25"/>
  <c r="A160" i="25"/>
  <c r="A159" i="25"/>
  <c r="A158" i="25"/>
  <c r="A157" i="25"/>
  <c r="A156" i="25"/>
  <c r="A155" i="25"/>
  <c r="A154" i="25"/>
  <c r="A153" i="25"/>
  <c r="A152" i="25"/>
  <c r="A151" i="25"/>
  <c r="A150" i="25"/>
  <c r="A149" i="25"/>
  <c r="A148" i="25"/>
  <c r="A147" i="25"/>
  <c r="A146" i="25"/>
  <c r="A145" i="25"/>
  <c r="A144" i="25"/>
  <c r="A143" i="25"/>
  <c r="A142" i="25"/>
  <c r="A141" i="25"/>
  <c r="A140" i="25"/>
  <c r="A139" i="25"/>
  <c r="A138" i="25"/>
  <c r="A137" i="25"/>
  <c r="A136" i="25"/>
  <c r="A135" i="25"/>
  <c r="A134" i="25"/>
  <c r="A133" i="25"/>
  <c r="A132" i="25"/>
  <c r="A131" i="25"/>
  <c r="A130" i="25"/>
  <c r="A129" i="25"/>
  <c r="A128" i="25"/>
  <c r="A127" i="25"/>
  <c r="A126" i="25"/>
  <c r="A125" i="25"/>
  <c r="A124" i="25"/>
  <c r="A123" i="25"/>
  <c r="A122" i="25"/>
  <c r="A121" i="25"/>
  <c r="A120" i="25"/>
  <c r="A119" i="25"/>
  <c r="A118" i="25"/>
  <c r="A117" i="25"/>
  <c r="A116" i="25"/>
  <c r="A115" i="25"/>
  <c r="A114" i="25"/>
  <c r="A113" i="25"/>
  <c r="A112" i="25"/>
  <c r="A111" i="25"/>
  <c r="A110" i="25"/>
  <c r="A109" i="25"/>
  <c r="A108" i="25"/>
  <c r="A107" i="25"/>
  <c r="A106" i="25"/>
  <c r="A105" i="25"/>
  <c r="A104" i="25"/>
  <c r="A103" i="25"/>
  <c r="A102" i="25"/>
  <c r="A101" i="25"/>
  <c r="A100" i="25"/>
  <c r="A99" i="25"/>
  <c r="A98" i="25"/>
  <c r="A97" i="25"/>
  <c r="A96" i="25"/>
  <c r="A95" i="25"/>
  <c r="A94" i="25"/>
  <c r="A93" i="25"/>
  <c r="A92" i="25"/>
  <c r="A91" i="25"/>
  <c r="A90" i="25"/>
  <c r="A89" i="25"/>
  <c r="A88" i="25"/>
  <c r="A87" i="25"/>
  <c r="A86" i="25"/>
  <c r="A85" i="25"/>
  <c r="A84" i="25"/>
  <c r="A83" i="25"/>
  <c r="A82" i="25"/>
  <c r="A81" i="25"/>
  <c r="A80" i="25"/>
  <c r="A79" i="25"/>
  <c r="A78" i="25"/>
  <c r="A77" i="25"/>
  <c r="A76" i="25"/>
  <c r="A75" i="25"/>
  <c r="A74" i="25"/>
  <c r="A73" i="25"/>
  <c r="A72" i="25"/>
  <c r="A71" i="25"/>
  <c r="A70" i="25"/>
  <c r="A69" i="25"/>
  <c r="A68" i="25"/>
  <c r="A67" i="25"/>
  <c r="A66" i="25"/>
  <c r="A65" i="25"/>
  <c r="A64" i="25"/>
  <c r="A63" i="25"/>
  <c r="A62" i="25"/>
  <c r="A61" i="25"/>
  <c r="A60" i="25"/>
  <c r="A59" i="25"/>
  <c r="A58" i="25"/>
  <c r="A57" i="25"/>
  <c r="A56" i="25"/>
  <c r="A55" i="25"/>
  <c r="A54" i="25"/>
  <c r="A53" i="25"/>
  <c r="A52" i="25"/>
  <c r="A51" i="25"/>
  <c r="A50" i="25"/>
  <c r="A49" i="25"/>
  <c r="A48" i="25"/>
  <c r="A47" i="25"/>
  <c r="A46" i="25"/>
  <c r="A45" i="25"/>
  <c r="A44" i="25"/>
  <c r="A43" i="25"/>
  <c r="A42" i="25"/>
  <c r="A41" i="25"/>
  <c r="A40" i="25"/>
  <c r="A39" i="25"/>
  <c r="A38" i="25"/>
  <c r="A37" i="25"/>
  <c r="A36" i="25"/>
  <c r="A35" i="25"/>
  <c r="A34" i="25"/>
  <c r="A33" i="25"/>
  <c r="A32" i="25"/>
  <c r="A31" i="25"/>
  <c r="A30" i="25"/>
  <c r="A29" i="25"/>
  <c r="A28" i="25"/>
  <c r="A27" i="25"/>
  <c r="A26" i="25"/>
  <c r="A25" i="25"/>
  <c r="A24" i="25"/>
  <c r="A23" i="25"/>
  <c r="A22" i="25"/>
  <c r="A21" i="25"/>
  <c r="A20" i="25"/>
  <c r="A19" i="25"/>
  <c r="A17" i="25"/>
  <c r="A16" i="25"/>
  <c r="A15" i="25"/>
  <c r="A14" i="25"/>
  <c r="A13" i="25"/>
  <c r="A12" i="25"/>
  <c r="A11" i="25"/>
  <c r="A10" i="25"/>
  <c r="A9" i="25"/>
  <c r="A8" i="25"/>
  <c r="A7" i="25"/>
  <c r="A6" i="25"/>
  <c r="A5" i="25"/>
  <c r="A4" i="25"/>
  <c r="A209" i="22"/>
  <c r="A208" i="22"/>
  <c r="A207" i="22"/>
  <c r="A206" i="22"/>
  <c r="A205" i="22"/>
  <c r="A204" i="22"/>
  <c r="A203" i="22"/>
  <c r="A202"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8" i="22"/>
  <c r="A167" i="22"/>
  <c r="A166" i="22"/>
  <c r="A165" i="22"/>
  <c r="A164" i="22"/>
  <c r="A163" i="22"/>
  <c r="A162" i="22"/>
  <c r="A161" i="22"/>
  <c r="A160" i="22"/>
  <c r="A159" i="22"/>
  <c r="A158" i="22"/>
  <c r="A157" i="22"/>
  <c r="A156" i="22"/>
  <c r="A155" i="22"/>
  <c r="A154" i="22"/>
  <c r="A153" i="22"/>
  <c r="A152" i="22"/>
  <c r="A151" i="22"/>
  <c r="A150" i="22"/>
  <c r="A149" i="22"/>
  <c r="A148" i="22"/>
  <c r="A147" i="22"/>
  <c r="A146" i="22"/>
  <c r="A145" i="22"/>
  <c r="A144" i="22"/>
  <c r="A143" i="22"/>
  <c r="A142" i="22"/>
  <c r="A141" i="22"/>
  <c r="A140" i="22"/>
  <c r="A139" i="22"/>
  <c r="A138" i="22"/>
  <c r="A137" i="22"/>
  <c r="A136" i="22"/>
  <c r="A135" i="22"/>
  <c r="A134" i="22"/>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7" i="22"/>
  <c r="A16" i="22"/>
  <c r="A15" i="22"/>
  <c r="A14" i="22"/>
  <c r="A13" i="22"/>
  <c r="A12" i="22"/>
  <c r="A11" i="22"/>
  <c r="A10" i="22"/>
  <c r="A9" i="22"/>
  <c r="A8" i="22"/>
  <c r="A7" i="22"/>
  <c r="A6" i="22"/>
  <c r="A5" i="22"/>
  <c r="A4" i="22"/>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7" i="19"/>
  <c r="A16" i="19"/>
  <c r="A15" i="19"/>
  <c r="A14" i="19"/>
  <c r="A13" i="19"/>
  <c r="A12" i="19"/>
  <c r="A11" i="19"/>
  <c r="A10" i="19"/>
  <c r="A9" i="19"/>
  <c r="A8" i="19"/>
  <c r="A7" i="19"/>
  <c r="A6" i="19"/>
  <c r="A5" i="19"/>
  <c r="A4" i="19"/>
  <c r="A209" i="20"/>
  <c r="A208" i="20"/>
  <c r="A207" i="20"/>
  <c r="A206" i="20"/>
  <c r="A205" i="20"/>
  <c r="A204" i="20"/>
  <c r="A203" i="20"/>
  <c r="A202" i="20"/>
  <c r="A201" i="20"/>
  <c r="A200" i="20"/>
  <c r="A199" i="20"/>
  <c r="A198" i="20"/>
  <c r="A197" i="20"/>
  <c r="A196" i="20"/>
  <c r="A195" i="20"/>
  <c r="A194" i="20"/>
  <c r="A193" i="20"/>
  <c r="A192" i="20"/>
  <c r="A191" i="20"/>
  <c r="A190" i="20"/>
  <c r="A189" i="20"/>
  <c r="A188" i="20"/>
  <c r="A187" i="20"/>
  <c r="A186" i="20"/>
  <c r="A185" i="20"/>
  <c r="A184" i="20"/>
  <c r="A183" i="20"/>
  <c r="A182" i="20"/>
  <c r="A181" i="20"/>
  <c r="A180" i="20"/>
  <c r="A179" i="20"/>
  <c r="A178" i="20"/>
  <c r="A177" i="20"/>
  <c r="A176" i="20"/>
  <c r="A175" i="20"/>
  <c r="A174" i="20"/>
  <c r="A173" i="20"/>
  <c r="A172" i="20"/>
  <c r="A171" i="20"/>
  <c r="A170" i="20"/>
  <c r="A169" i="20"/>
  <c r="A168" i="20"/>
  <c r="A167" i="20"/>
  <c r="A166" i="20"/>
  <c r="A165" i="20"/>
  <c r="A164" i="20"/>
  <c r="A163" i="20"/>
  <c r="A162" i="20"/>
  <c r="A161" i="20"/>
  <c r="A160" i="20"/>
  <c r="A159" i="20"/>
  <c r="A158" i="20"/>
  <c r="A157" i="20"/>
  <c r="A156" i="20"/>
  <c r="A155" i="20"/>
  <c r="A154" i="20"/>
  <c r="A153" i="20"/>
  <c r="A152" i="20"/>
  <c r="A151" i="20"/>
  <c r="A150" i="20"/>
  <c r="A149" i="20"/>
  <c r="A148" i="20"/>
  <c r="A147" i="20"/>
  <c r="A146" i="20"/>
  <c r="A145" i="20"/>
  <c r="A144" i="20"/>
  <c r="A143" i="20"/>
  <c r="A142" i="20"/>
  <c r="A141" i="20"/>
  <c r="A140" i="20"/>
  <c r="A139" i="20"/>
  <c r="A138" i="20"/>
  <c r="A137" i="20"/>
  <c r="A136" i="20"/>
  <c r="A135" i="20"/>
  <c r="A134" i="20"/>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7" i="20"/>
  <c r="A16" i="20"/>
  <c r="A15" i="20"/>
  <c r="A14" i="20"/>
  <c r="A13" i="20"/>
  <c r="A12" i="20"/>
  <c r="A11" i="20"/>
  <c r="A10" i="20"/>
  <c r="A9" i="20"/>
  <c r="A8" i="20"/>
  <c r="A7" i="20"/>
  <c r="A6" i="20"/>
  <c r="A5" i="20"/>
  <c r="A4" i="20"/>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6" i="16"/>
  <c r="A185" i="16"/>
  <c r="A184" i="16"/>
  <c r="A183" i="16"/>
  <c r="A182" i="16"/>
  <c r="A181" i="16"/>
  <c r="A180" i="16"/>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8" i="16"/>
  <c r="A17" i="16"/>
  <c r="A16" i="16"/>
  <c r="A15" i="16"/>
  <c r="A14" i="16"/>
  <c r="A13" i="16"/>
  <c r="A12" i="16"/>
  <c r="A11" i="16"/>
  <c r="A10" i="16"/>
  <c r="A9" i="16"/>
  <c r="A8" i="16"/>
  <c r="A7" i="16"/>
  <c r="A6" i="16"/>
  <c r="A5" i="16"/>
  <c r="A4" i="16"/>
  <c r="A8"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8" i="14"/>
  <c r="A17" i="14"/>
  <c r="A16" i="14"/>
  <c r="A15" i="14"/>
  <c r="A14" i="14"/>
  <c r="A13" i="14"/>
  <c r="A12" i="14"/>
  <c r="A11" i="14"/>
  <c r="A10" i="14"/>
  <c r="A9" i="14"/>
  <c r="A7" i="14"/>
  <c r="A6" i="14"/>
  <c r="A5" i="14"/>
  <c r="A4" i="14"/>
  <c r="A209" i="15"/>
  <c r="A208" i="15"/>
  <c r="A207" i="15"/>
  <c r="A206" i="15"/>
  <c r="A205" i="15"/>
  <c r="A204" i="15"/>
  <c r="A203" i="15"/>
  <c r="A202" i="15"/>
  <c r="A201" i="15"/>
  <c r="A200" i="15"/>
  <c r="A199" i="15"/>
  <c r="A198" i="15"/>
  <c r="A197" i="15"/>
  <c r="A196" i="15"/>
  <c r="A195" i="15"/>
  <c r="A194" i="15"/>
  <c r="A193" i="15"/>
  <c r="A192" i="15"/>
  <c r="A191" i="15"/>
  <c r="A190" i="15"/>
  <c r="A189" i="15"/>
  <c r="A188" i="15"/>
  <c r="A187" i="15"/>
  <c r="A186" i="15"/>
  <c r="A185" i="15"/>
  <c r="A184" i="15"/>
  <c r="A183" i="15"/>
  <c r="A182" i="15"/>
  <c r="A181" i="15"/>
  <c r="A180" i="15"/>
  <c r="A179" i="15"/>
  <c r="A178" i="15"/>
  <c r="A177" i="15"/>
  <c r="A176" i="15"/>
  <c r="A175" i="15"/>
  <c r="A174" i="15"/>
  <c r="A173" i="15"/>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8" i="15"/>
  <c r="A17" i="15"/>
  <c r="A16" i="15"/>
  <c r="A15" i="15"/>
  <c r="A14" i="15"/>
  <c r="A13" i="15"/>
  <c r="A12" i="15"/>
  <c r="A11" i="15"/>
  <c r="A10" i="15"/>
  <c r="A9" i="15"/>
  <c r="A8" i="15"/>
  <c r="A7" i="15"/>
  <c r="A6" i="15"/>
  <c r="A5" i="15"/>
  <c r="A4" i="15"/>
  <c r="A9"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8" i="11"/>
  <c r="A17" i="11"/>
  <c r="A16" i="11"/>
  <c r="A15" i="11"/>
  <c r="A14" i="11"/>
  <c r="A13" i="11"/>
  <c r="A12" i="11"/>
  <c r="A11" i="11"/>
  <c r="A10" i="11"/>
  <c r="A8" i="11"/>
  <c r="A7" i="11"/>
  <c r="A6" i="11"/>
  <c r="A5" i="11"/>
  <c r="A4" i="11"/>
  <c r="L118" i="44" l="1"/>
  <c r="U118" i="44"/>
  <c r="O179" i="44"/>
  <c r="U111" i="44"/>
  <c r="E155" i="44"/>
  <c r="AA179" i="44"/>
  <c r="X15" i="44"/>
  <c r="Z89" i="44"/>
  <c r="T92" i="44"/>
  <c r="F130" i="44"/>
  <c r="AD162" i="44"/>
  <c r="H165" i="44"/>
  <c r="L46" i="44"/>
  <c r="AB46" i="44"/>
  <c r="J48" i="44"/>
  <c r="R48" i="44"/>
  <c r="Z48" i="44"/>
  <c r="H49" i="44"/>
  <c r="P49" i="44"/>
  <c r="X49" i="44"/>
  <c r="F50" i="44"/>
  <c r="N50" i="44"/>
  <c r="V50" i="44"/>
  <c r="AD50" i="44"/>
  <c r="L51" i="44"/>
  <c r="T51" i="44"/>
  <c r="AB51" i="44"/>
  <c r="J52" i="44"/>
  <c r="R52" i="44"/>
  <c r="Z52" i="44"/>
  <c r="H53" i="44"/>
  <c r="X53" i="44"/>
  <c r="F54" i="44"/>
  <c r="N54" i="44"/>
  <c r="V54" i="44"/>
  <c r="AD54" i="44"/>
  <c r="L55" i="44"/>
  <c r="T55" i="44"/>
  <c r="AB55" i="44"/>
  <c r="J56" i="44"/>
  <c r="R56" i="44"/>
  <c r="Z56" i="44"/>
  <c r="P59" i="44"/>
  <c r="X59" i="44"/>
  <c r="F60" i="44"/>
  <c r="V60" i="44"/>
  <c r="AD60" i="44"/>
  <c r="L61" i="44"/>
  <c r="T61" i="44"/>
  <c r="AB61" i="44"/>
  <c r="R62" i="44"/>
  <c r="Z62" i="44"/>
  <c r="H63" i="44"/>
  <c r="P63" i="44"/>
  <c r="X63" i="44"/>
  <c r="F64" i="44"/>
  <c r="N64" i="44"/>
  <c r="V64" i="44"/>
  <c r="L70" i="44"/>
  <c r="T70" i="44"/>
  <c r="E211" i="44"/>
  <c r="Q117" i="44"/>
  <c r="K191" i="44"/>
  <c r="O131" i="44"/>
  <c r="G6" i="46"/>
  <c r="O6" i="46"/>
  <c r="W6" i="46"/>
  <c r="G47" i="46"/>
  <c r="O47" i="44"/>
  <c r="W47" i="46"/>
  <c r="AA47" i="46"/>
  <c r="E58" i="44"/>
  <c r="M57" i="46"/>
  <c r="I57" i="46"/>
  <c r="Q57" i="46"/>
  <c r="I65" i="46"/>
  <c r="U65" i="46"/>
  <c r="AC65" i="46"/>
  <c r="M84" i="46"/>
  <c r="U84" i="46"/>
  <c r="AC84" i="46"/>
  <c r="U101" i="46"/>
  <c r="Q101" i="46"/>
  <c r="W101" i="46"/>
  <c r="S111" i="44"/>
  <c r="L111" i="46"/>
  <c r="T111" i="46"/>
  <c r="X122" i="46"/>
  <c r="H131" i="46"/>
  <c r="P140" i="46"/>
  <c r="F154" i="46"/>
  <c r="V155" i="46"/>
  <c r="R170" i="46"/>
  <c r="AB191" i="46"/>
  <c r="G111" i="44"/>
  <c r="Y198" i="44"/>
  <c r="I121" i="44"/>
  <c r="AA122" i="44"/>
  <c r="U179" i="44"/>
  <c r="AA111" i="44"/>
  <c r="Y131" i="44"/>
  <c r="T155" i="46"/>
  <c r="O211" i="44"/>
  <c r="R210" i="46"/>
  <c r="E179" i="44"/>
  <c r="U155" i="44"/>
  <c r="Q6" i="46"/>
  <c r="S47" i="44"/>
  <c r="M57" i="44"/>
  <c r="Y65" i="44"/>
  <c r="E197" i="44"/>
  <c r="M197" i="44"/>
  <c r="M154" i="44" s="1"/>
  <c r="U197" i="44"/>
  <c r="AC197" i="44"/>
  <c r="AC191" i="44" s="1"/>
  <c r="AB155" i="46"/>
  <c r="F122" i="46"/>
  <c r="J210" i="46"/>
  <c r="H59" i="44"/>
  <c r="Q58" i="44"/>
  <c r="V122" i="46"/>
  <c r="Z210" i="46"/>
  <c r="AD122" i="46"/>
  <c r="F27" i="46"/>
  <c r="AA118" i="44"/>
  <c r="N199" i="46"/>
  <c r="S198" i="44"/>
  <c r="S121" i="44"/>
  <c r="J191" i="46"/>
  <c r="Z154" i="46"/>
  <c r="J154" i="46"/>
  <c r="R154" i="46"/>
  <c r="G197" i="44"/>
  <c r="O197" i="44"/>
  <c r="W197" i="44"/>
  <c r="W191" i="44" s="1"/>
  <c r="Y199" i="44"/>
  <c r="Y58" i="46"/>
  <c r="AC211" i="44"/>
  <c r="U57" i="46"/>
  <c r="Q65" i="46"/>
  <c r="Y57" i="46"/>
  <c r="AC117" i="44"/>
  <c r="M111" i="44"/>
  <c r="I61" i="44"/>
  <c r="U68" i="44"/>
  <c r="U65" i="44" s="1"/>
  <c r="W105" i="44"/>
  <c r="M65" i="44"/>
  <c r="K47" i="46"/>
  <c r="Q199" i="44"/>
  <c r="E27" i="46"/>
  <c r="U27" i="46"/>
  <c r="AA117" i="44"/>
  <c r="AC27" i="46"/>
  <c r="M58" i="44"/>
  <c r="G48" i="44"/>
  <c r="G47" i="44" s="1"/>
  <c r="M84" i="44"/>
  <c r="Y140" i="44"/>
  <c r="T22" i="44"/>
  <c r="AB68" i="44"/>
  <c r="F75" i="44"/>
  <c r="H78" i="44"/>
  <c r="R86" i="44"/>
  <c r="F96" i="44"/>
  <c r="L102" i="44"/>
  <c r="T102" i="44"/>
  <c r="F114" i="44"/>
  <c r="N114" i="44"/>
  <c r="V114" i="44"/>
  <c r="N123" i="44"/>
  <c r="T124" i="44"/>
  <c r="AB124" i="44"/>
  <c r="F132" i="44"/>
  <c r="N132" i="44"/>
  <c r="V132" i="44"/>
  <c r="R134" i="44"/>
  <c r="Z134" i="44"/>
  <c r="X135" i="44"/>
  <c r="N136" i="44"/>
  <c r="T156" i="44"/>
  <c r="H158" i="44"/>
  <c r="X158" i="44"/>
  <c r="N159" i="44"/>
  <c r="X162" i="44"/>
  <c r="V167" i="44"/>
  <c r="V172" i="44"/>
  <c r="H180" i="44"/>
  <c r="X180" i="44"/>
  <c r="F181" i="44"/>
  <c r="N189" i="44"/>
  <c r="P193" i="44"/>
  <c r="F194" i="44"/>
  <c r="N194" i="44"/>
  <c r="V194" i="44"/>
  <c r="AD194" i="44"/>
  <c r="AD200" i="44"/>
  <c r="L201" i="44"/>
  <c r="H203" i="44"/>
  <c r="L205" i="44"/>
  <c r="T205" i="44"/>
  <c r="P207" i="44"/>
  <c r="X207" i="44"/>
  <c r="N208" i="44"/>
  <c r="P7" i="44"/>
  <c r="X7" i="44"/>
  <c r="F8" i="44"/>
  <c r="N8" i="44"/>
  <c r="V8" i="44"/>
  <c r="AD8" i="44"/>
  <c r="L9" i="44"/>
  <c r="T9" i="44"/>
  <c r="AB9" i="44"/>
  <c r="J10" i="44"/>
  <c r="R10" i="44"/>
  <c r="Z10" i="44"/>
  <c r="H11" i="44"/>
  <c r="P11" i="44"/>
  <c r="X11" i="44"/>
  <c r="N12" i="44"/>
  <c r="L13" i="44"/>
  <c r="T13" i="44"/>
  <c r="AB13" i="44"/>
  <c r="J14" i="44"/>
  <c r="R14" i="44"/>
  <c r="Z14" i="44"/>
  <c r="H15" i="44"/>
  <c r="P15" i="44"/>
  <c r="F16" i="44"/>
  <c r="N16" i="44"/>
  <c r="V16" i="44"/>
  <c r="AD16" i="44"/>
  <c r="L17" i="44"/>
  <c r="T17" i="44"/>
  <c r="AB17" i="44"/>
  <c r="J18" i="44"/>
  <c r="R18" i="44"/>
  <c r="Z18" i="44"/>
  <c r="P19" i="44"/>
  <c r="X19" i="44"/>
  <c r="N20" i="44"/>
  <c r="AD20" i="44"/>
  <c r="J22" i="44"/>
  <c r="R22" i="44"/>
  <c r="Z22" i="44"/>
  <c r="H23" i="44"/>
  <c r="P23" i="44"/>
  <c r="X23" i="44"/>
  <c r="F24" i="44"/>
  <c r="N24" i="44"/>
  <c r="V24" i="44"/>
  <c r="AD24" i="44"/>
  <c r="L25" i="44"/>
  <c r="AB25" i="44"/>
  <c r="J28" i="44"/>
  <c r="V30" i="44"/>
  <c r="L31" i="44"/>
  <c r="T31" i="44"/>
  <c r="J32" i="44"/>
  <c r="R32" i="44"/>
  <c r="Z32" i="44"/>
  <c r="H33" i="44"/>
  <c r="P33" i="44"/>
  <c r="X33" i="44"/>
  <c r="F34" i="44"/>
  <c r="N34" i="44"/>
  <c r="V34" i="44"/>
  <c r="AD34" i="44"/>
  <c r="L35" i="44"/>
  <c r="T35" i="44"/>
  <c r="AB35" i="44"/>
  <c r="J36" i="44"/>
  <c r="R36" i="44"/>
  <c r="Z36" i="44"/>
  <c r="H37" i="44"/>
  <c r="P37" i="44"/>
  <c r="N38" i="44"/>
  <c r="T39" i="44"/>
  <c r="AB39" i="44"/>
  <c r="J40" i="44"/>
  <c r="R40" i="44"/>
  <c r="Z40" i="44"/>
  <c r="H41" i="44"/>
  <c r="P41" i="44"/>
  <c r="X41" i="44"/>
  <c r="F42" i="44"/>
  <c r="N42" i="44"/>
  <c r="V42" i="44"/>
  <c r="AD42" i="44"/>
  <c r="L43" i="44"/>
  <c r="T43" i="44"/>
  <c r="AB43" i="44"/>
  <c r="J44" i="44"/>
  <c r="R44" i="44"/>
  <c r="P45" i="44"/>
  <c r="F46" i="44"/>
  <c r="V46" i="44"/>
  <c r="L48" i="44"/>
  <c r="T48" i="44"/>
  <c r="AB48" i="44"/>
  <c r="J49" i="44"/>
  <c r="R49" i="44"/>
  <c r="Z49" i="44"/>
  <c r="H50" i="44"/>
  <c r="P50" i="44"/>
  <c r="X50" i="44"/>
  <c r="F51" i="44"/>
  <c r="N51" i="44"/>
  <c r="V51" i="44"/>
  <c r="AD51" i="44"/>
  <c r="R53" i="44"/>
  <c r="H54" i="44"/>
  <c r="F55" i="44"/>
  <c r="AD55" i="44"/>
  <c r="L56" i="44"/>
  <c r="T56" i="44"/>
  <c r="AB56" i="44"/>
  <c r="H60" i="44"/>
  <c r="P60" i="44"/>
  <c r="X60" i="44"/>
  <c r="F61" i="44"/>
  <c r="AD61" i="44"/>
  <c r="T62" i="44"/>
  <c r="AB62" i="44"/>
  <c r="R63" i="44"/>
  <c r="Z63" i="44"/>
  <c r="H64" i="44"/>
  <c r="P64" i="44"/>
  <c r="X64" i="44"/>
  <c r="F66" i="44"/>
  <c r="V66" i="44"/>
  <c r="AD66" i="44"/>
  <c r="L67" i="44"/>
  <c r="T67" i="44"/>
  <c r="AB67" i="44"/>
  <c r="H73" i="44"/>
  <c r="F74" i="44"/>
  <c r="N74" i="44"/>
  <c r="V74" i="44"/>
  <c r="AD74" i="44"/>
  <c r="L75" i="44"/>
  <c r="T75" i="44"/>
  <c r="AB75" i="44"/>
  <c r="H77" i="44"/>
  <c r="P81" i="44"/>
  <c r="F82" i="44"/>
  <c r="N82" i="44"/>
  <c r="V82" i="44"/>
  <c r="AD82" i="44"/>
  <c r="J85" i="44"/>
  <c r="W47" i="44"/>
  <c r="L117" i="44"/>
  <c r="Y27" i="46"/>
  <c r="N5" i="46"/>
  <c r="S210" i="44"/>
  <c r="AA5" i="46"/>
  <c r="K47" i="44"/>
  <c r="I5" i="46"/>
  <c r="Q5" i="46"/>
  <c r="Y5" i="46"/>
  <c r="AA27" i="46"/>
  <c r="U47" i="46"/>
  <c r="AC47" i="46"/>
  <c r="K84" i="46"/>
  <c r="S84" i="46"/>
  <c r="I111" i="46"/>
  <c r="E121" i="46"/>
  <c r="M121" i="46"/>
  <c r="AC122" i="46"/>
  <c r="M140" i="46"/>
  <c r="G170" i="46"/>
  <c r="O170" i="46"/>
  <c r="E199" i="46"/>
  <c r="Z85" i="44"/>
  <c r="F87" i="44"/>
  <c r="V87" i="44"/>
  <c r="L88" i="44"/>
  <c r="T88" i="44"/>
  <c r="AB88" i="44"/>
  <c r="J89" i="44"/>
  <c r="R89" i="44"/>
  <c r="X90" i="44"/>
  <c r="F91" i="44"/>
  <c r="N91" i="44"/>
  <c r="V91" i="44"/>
  <c r="AD91" i="44"/>
  <c r="L92" i="44"/>
  <c r="AB92" i="44"/>
  <c r="R93" i="44"/>
  <c r="Z93" i="44"/>
  <c r="F95" i="44"/>
  <c r="N95" i="44"/>
  <c r="AD95" i="44"/>
  <c r="L96" i="44"/>
  <c r="T96" i="44"/>
  <c r="AB96" i="44"/>
  <c r="J97" i="44"/>
  <c r="R97" i="44"/>
  <c r="Z97" i="44"/>
  <c r="H98" i="44"/>
  <c r="X98" i="44"/>
  <c r="F99" i="44"/>
  <c r="N99" i="44"/>
  <c r="V99" i="44"/>
  <c r="AD99" i="44"/>
  <c r="J102" i="44"/>
  <c r="Z102" i="44"/>
  <c r="H103" i="44"/>
  <c r="P103" i="44"/>
  <c r="X103" i="44"/>
  <c r="F104" i="44"/>
  <c r="N104" i="44"/>
  <c r="V104" i="44"/>
  <c r="AD104" i="44"/>
  <c r="L105" i="44"/>
  <c r="T105" i="44"/>
  <c r="AB105" i="44"/>
  <c r="J106" i="44"/>
  <c r="R106" i="44"/>
  <c r="Z106" i="44"/>
  <c r="P107" i="44"/>
  <c r="L109" i="44"/>
  <c r="T109" i="44"/>
  <c r="R110" i="44"/>
  <c r="Z110" i="44"/>
  <c r="H112" i="44"/>
  <c r="P112" i="44"/>
  <c r="X112" i="44"/>
  <c r="F113" i="44"/>
  <c r="F111" i="44" s="1"/>
  <c r="N113" i="44"/>
  <c r="V113" i="44"/>
  <c r="AD113" i="44"/>
  <c r="T114" i="44"/>
  <c r="J115" i="44"/>
  <c r="R115" i="44"/>
  <c r="Z115" i="44"/>
  <c r="N119" i="44"/>
  <c r="N118" i="44" s="1"/>
  <c r="R124" i="44"/>
  <c r="H125" i="44"/>
  <c r="X125" i="44"/>
  <c r="F126" i="44"/>
  <c r="N126" i="44"/>
  <c r="AD126" i="44"/>
  <c r="AD122" i="44" s="1"/>
  <c r="L127" i="44"/>
  <c r="T127" i="44"/>
  <c r="AB127" i="44"/>
  <c r="J128" i="44"/>
  <c r="R128" i="44"/>
  <c r="Z128" i="44"/>
  <c r="H129" i="44"/>
  <c r="P129" i="44"/>
  <c r="X129" i="44"/>
  <c r="N130" i="44"/>
  <c r="V130" i="44"/>
  <c r="AD130" i="44"/>
  <c r="T132" i="44"/>
  <c r="J133" i="44"/>
  <c r="R133" i="44"/>
  <c r="Z133" i="44"/>
  <c r="H134" i="44"/>
  <c r="P134" i="44"/>
  <c r="X134" i="44"/>
  <c r="F135" i="44"/>
  <c r="N135" i="44"/>
  <c r="V135" i="44"/>
  <c r="AD135" i="44"/>
  <c r="L136" i="44"/>
  <c r="T136" i="44"/>
  <c r="AB136" i="44"/>
  <c r="J137" i="44"/>
  <c r="R137" i="44"/>
  <c r="Z137" i="44"/>
  <c r="H138" i="44"/>
  <c r="X138" i="44"/>
  <c r="F139" i="44"/>
  <c r="N139" i="44"/>
  <c r="V139" i="44"/>
  <c r="AD139" i="44"/>
  <c r="J142" i="44"/>
  <c r="R142" i="44"/>
  <c r="Z142" i="44"/>
  <c r="H143" i="44"/>
  <c r="P143" i="44"/>
  <c r="P140" i="44" s="1"/>
  <c r="X143" i="44"/>
  <c r="F144" i="44"/>
  <c r="N144" i="44"/>
  <c r="AD144" i="44"/>
  <c r="L145" i="44"/>
  <c r="T145" i="44"/>
  <c r="AB145" i="44"/>
  <c r="J146" i="44"/>
  <c r="R146" i="44"/>
  <c r="Z146" i="44"/>
  <c r="H147" i="44"/>
  <c r="P147" i="44"/>
  <c r="F148" i="44"/>
  <c r="V148" i="44"/>
  <c r="AD148" i="44"/>
  <c r="L149" i="44"/>
  <c r="T149" i="44"/>
  <c r="AB149" i="44"/>
  <c r="J150" i="44"/>
  <c r="R150" i="44"/>
  <c r="Z150" i="44"/>
  <c r="H151" i="44"/>
  <c r="P151" i="44"/>
  <c r="X151" i="44"/>
  <c r="N152" i="44"/>
  <c r="V152" i="44"/>
  <c r="L153" i="44"/>
  <c r="T153" i="44"/>
  <c r="AB153" i="44"/>
  <c r="R156" i="44"/>
  <c r="H157" i="44"/>
  <c r="P157" i="44"/>
  <c r="X157" i="44"/>
  <c r="F158" i="44"/>
  <c r="N158" i="44"/>
  <c r="V158" i="44"/>
  <c r="L159" i="44"/>
  <c r="T159" i="44"/>
  <c r="AB159" i="44"/>
  <c r="J160" i="44"/>
  <c r="R160" i="44"/>
  <c r="Z160" i="44"/>
  <c r="H161" i="44"/>
  <c r="P161" i="44"/>
  <c r="X161" i="44"/>
  <c r="F162" i="44"/>
  <c r="N162" i="44"/>
  <c r="V162" i="44"/>
  <c r="L163" i="44"/>
  <c r="T163" i="44"/>
  <c r="J164" i="44"/>
  <c r="R164" i="44"/>
  <c r="Z164" i="44"/>
  <c r="P165" i="44"/>
  <c r="X165" i="44"/>
  <c r="F166" i="44"/>
  <c r="N166" i="44"/>
  <c r="V166" i="44"/>
  <c r="AD166" i="44"/>
  <c r="L167" i="44"/>
  <c r="T167" i="44"/>
  <c r="AB167" i="44"/>
  <c r="J168" i="44"/>
  <c r="R168" i="44"/>
  <c r="H169" i="44"/>
  <c r="P169" i="44"/>
  <c r="X169" i="44"/>
  <c r="AD171" i="44"/>
  <c r="L172" i="44"/>
  <c r="T172" i="44"/>
  <c r="AB172" i="44"/>
  <c r="J173" i="44"/>
  <c r="R173" i="44"/>
  <c r="Z173" i="44"/>
  <c r="H174" i="44"/>
  <c r="P174" i="44"/>
  <c r="X174" i="44"/>
  <c r="F175" i="44"/>
  <c r="N175" i="44"/>
  <c r="V175" i="44"/>
  <c r="AD175" i="44"/>
  <c r="L176" i="44"/>
  <c r="T176" i="44"/>
  <c r="AB176" i="44"/>
  <c r="J177" i="44"/>
  <c r="R177" i="44"/>
  <c r="Z177" i="44"/>
  <c r="H178" i="44"/>
  <c r="P178" i="44"/>
  <c r="X178" i="44"/>
  <c r="F180" i="44"/>
  <c r="N180" i="44"/>
  <c r="V180" i="44"/>
  <c r="AD180" i="44"/>
  <c r="L181" i="44"/>
  <c r="T181" i="44"/>
  <c r="AB181" i="44"/>
  <c r="J182" i="44"/>
  <c r="R182" i="44"/>
  <c r="Z182" i="44"/>
  <c r="H183" i="44"/>
  <c r="P183" i="44"/>
  <c r="X183" i="44"/>
  <c r="F184" i="44"/>
  <c r="N184" i="44"/>
  <c r="V184" i="44"/>
  <c r="AD184" i="44"/>
  <c r="L185" i="44"/>
  <c r="T185" i="44"/>
  <c r="AB185" i="44"/>
  <c r="J186" i="44"/>
  <c r="R186" i="44"/>
  <c r="Z186" i="44"/>
  <c r="H187" i="44"/>
  <c r="P187" i="44"/>
  <c r="X187" i="44"/>
  <c r="F188" i="44"/>
  <c r="N188" i="44"/>
  <c r="V188" i="44"/>
  <c r="AD188" i="44"/>
  <c r="L189" i="44"/>
  <c r="T189" i="44"/>
  <c r="AB189" i="44"/>
  <c r="J190" i="44"/>
  <c r="R190" i="44"/>
  <c r="Z190" i="44"/>
  <c r="H192" i="44"/>
  <c r="P192" i="44"/>
  <c r="X192" i="44"/>
  <c r="F193" i="44"/>
  <c r="F191" i="44" s="1"/>
  <c r="N193" i="44"/>
  <c r="V193" i="44"/>
  <c r="AD193" i="44"/>
  <c r="L194" i="44"/>
  <c r="T194" i="44"/>
  <c r="AB194" i="44"/>
  <c r="J195" i="44"/>
  <c r="R195" i="44"/>
  <c r="Z195" i="44"/>
  <c r="H196" i="44"/>
  <c r="P196" i="44"/>
  <c r="X196" i="44"/>
  <c r="F197" i="44"/>
  <c r="N197" i="44"/>
  <c r="V197" i="44"/>
  <c r="AD197" i="44"/>
  <c r="AD191" i="44" s="1"/>
  <c r="L200" i="44"/>
  <c r="J201" i="44"/>
  <c r="R201" i="44"/>
  <c r="Z201" i="44"/>
  <c r="H202" i="44"/>
  <c r="P202" i="44"/>
  <c r="X202" i="44"/>
  <c r="F203" i="44"/>
  <c r="N203" i="44"/>
  <c r="V203" i="44"/>
  <c r="AD203" i="44"/>
  <c r="L204" i="44"/>
  <c r="T204" i="44"/>
  <c r="AB204" i="44"/>
  <c r="J205" i="44"/>
  <c r="R205" i="44"/>
  <c r="Z205" i="44"/>
  <c r="H206" i="44"/>
  <c r="P206" i="44"/>
  <c r="X206" i="44"/>
  <c r="F207" i="44"/>
  <c r="N207" i="44"/>
  <c r="N198" i="44" s="1"/>
  <c r="V207" i="44"/>
  <c r="AD207" i="44"/>
  <c r="L208" i="44"/>
  <c r="T208" i="44"/>
  <c r="AB208" i="44"/>
  <c r="J209" i="44"/>
  <c r="R209" i="44"/>
  <c r="Z209" i="44"/>
  <c r="F7" i="44"/>
  <c r="V11" i="44"/>
  <c r="AD11" i="44"/>
  <c r="AD15" i="44"/>
  <c r="H18" i="44"/>
  <c r="X18" i="44"/>
  <c r="F19" i="44"/>
  <c r="N19" i="44"/>
  <c r="AD19" i="44"/>
  <c r="L20" i="44"/>
  <c r="T20" i="44"/>
  <c r="AB20" i="44"/>
  <c r="V23" i="44"/>
  <c r="AB24" i="44"/>
  <c r="J25" i="44"/>
  <c r="H28" i="44"/>
  <c r="P28" i="44"/>
  <c r="X28" i="44"/>
  <c r="F29" i="44"/>
  <c r="L30" i="44"/>
  <c r="F33" i="44"/>
  <c r="N33" i="44"/>
  <c r="L34" i="44"/>
  <c r="T34" i="44"/>
  <c r="J35" i="44"/>
  <c r="R35" i="44"/>
  <c r="Z35" i="44"/>
  <c r="H36" i="44"/>
  <c r="P36" i="44"/>
  <c r="X36" i="44"/>
  <c r="N37" i="44"/>
  <c r="V37" i="44"/>
  <c r="L38" i="44"/>
  <c r="T38" i="44"/>
  <c r="J39" i="44"/>
  <c r="R39" i="44"/>
  <c r="Z39" i="44"/>
  <c r="H40" i="44"/>
  <c r="P40" i="44"/>
  <c r="X40" i="44"/>
  <c r="N41" i="44"/>
  <c r="V41" i="44"/>
  <c r="L42" i="44"/>
  <c r="T42" i="44"/>
  <c r="AB42" i="44"/>
  <c r="J43" i="44"/>
  <c r="R43" i="44"/>
  <c r="Z43" i="44"/>
  <c r="H44" i="44"/>
  <c r="P44" i="44"/>
  <c r="X44" i="44"/>
  <c r="F45" i="44"/>
  <c r="N45" i="44"/>
  <c r="V45" i="44"/>
  <c r="J192" i="44"/>
  <c r="V119" i="44"/>
  <c r="V118" i="44" s="1"/>
  <c r="V171" i="44"/>
  <c r="H212" i="44"/>
  <c r="H210" i="44" s="1"/>
  <c r="H199" i="46"/>
  <c r="P141" i="44"/>
  <c r="AB132" i="44"/>
  <c r="R171" i="44"/>
  <c r="X131" i="46"/>
  <c r="X132" i="44"/>
  <c r="N155" i="46"/>
  <c r="N154" i="46"/>
  <c r="J59" i="44"/>
  <c r="X199" i="46"/>
  <c r="P121" i="46"/>
  <c r="AB211" i="46"/>
  <c r="N66" i="44"/>
  <c r="R117" i="46"/>
  <c r="P180" i="44"/>
  <c r="L212" i="44"/>
  <c r="AB192" i="44"/>
  <c r="Z119" i="44"/>
  <c r="Z118" i="46"/>
  <c r="Z117" i="46"/>
  <c r="F155" i="46"/>
  <c r="F156" i="44"/>
  <c r="AD154" i="46"/>
  <c r="AD155" i="46"/>
  <c r="AD156" i="44"/>
  <c r="Z170" i="46"/>
  <c r="Z171" i="44"/>
  <c r="R192" i="44"/>
  <c r="N200" i="44"/>
  <c r="L132" i="44"/>
  <c r="T141" i="44"/>
  <c r="L211" i="46"/>
  <c r="X121" i="46"/>
  <c r="AB210" i="46"/>
  <c r="V123" i="44"/>
  <c r="R59" i="44"/>
  <c r="R102" i="44"/>
  <c r="V154" i="46"/>
  <c r="V156" i="44"/>
  <c r="Z212" i="44"/>
  <c r="AB141" i="44"/>
  <c r="Z156" i="44"/>
  <c r="H7" i="44"/>
  <c r="R179" i="46"/>
  <c r="N171" i="44"/>
  <c r="H140" i="46"/>
  <c r="H141" i="44"/>
  <c r="J171" i="44"/>
  <c r="J170" i="46"/>
  <c r="T192" i="44"/>
  <c r="T191" i="46"/>
  <c r="J212" i="44"/>
  <c r="J210" i="44" s="1"/>
  <c r="F119" i="44"/>
  <c r="F117" i="44" s="1"/>
  <c r="T200" i="44"/>
  <c r="H198" i="46"/>
  <c r="AD119" i="44"/>
  <c r="AD117" i="44" s="1"/>
  <c r="X212" i="44"/>
  <c r="F200" i="44"/>
  <c r="J117" i="46"/>
  <c r="J119" i="44"/>
  <c r="V200" i="44"/>
  <c r="R28" i="44"/>
  <c r="Z59" i="44"/>
  <c r="L141" i="44"/>
  <c r="AB200" i="44"/>
  <c r="P198" i="46"/>
  <c r="H132" i="44"/>
  <c r="Z179" i="46"/>
  <c r="J179" i="46"/>
  <c r="J180" i="44"/>
  <c r="T212" i="44"/>
  <c r="T211" i="44" s="1"/>
  <c r="T210" i="46"/>
  <c r="R212" i="44"/>
  <c r="P212" i="44"/>
  <c r="P210" i="44" s="1"/>
  <c r="X198" i="46"/>
  <c r="P131" i="46"/>
  <c r="N156" i="44"/>
  <c r="Z192" i="44"/>
  <c r="Z28" i="44"/>
  <c r="V7" i="44"/>
  <c r="AD7" i="44"/>
  <c r="L8" i="44"/>
  <c r="T8" i="44"/>
  <c r="AB8" i="44"/>
  <c r="R9" i="44"/>
  <c r="Z9" i="44"/>
  <c r="H10" i="44"/>
  <c r="P10" i="44"/>
  <c r="X10" i="44"/>
  <c r="F11" i="44"/>
  <c r="N11" i="44"/>
  <c r="L12" i="44"/>
  <c r="T12" i="44"/>
  <c r="AB12" i="44"/>
  <c r="Z13" i="44"/>
  <c r="X14" i="44"/>
  <c r="F15" i="44"/>
  <c r="N15" i="44"/>
  <c r="V15" i="44"/>
  <c r="L16" i="44"/>
  <c r="T16" i="44"/>
  <c r="J17" i="44"/>
  <c r="J7" i="44"/>
  <c r="R7" i="44"/>
  <c r="H8" i="44"/>
  <c r="P8" i="44"/>
  <c r="X8" i="44"/>
  <c r="F9" i="44"/>
  <c r="N9" i="44"/>
  <c r="V9" i="44"/>
  <c r="AD9" i="44"/>
  <c r="L10" i="44"/>
  <c r="T10" i="44"/>
  <c r="AB10" i="44"/>
  <c r="J11" i="44"/>
  <c r="R11" i="44"/>
  <c r="Z11" i="44"/>
  <c r="H12" i="44"/>
  <c r="P12" i="44"/>
  <c r="X12" i="44"/>
  <c r="F13" i="44"/>
  <c r="N13" i="44"/>
  <c r="V13" i="44"/>
  <c r="AD13" i="44"/>
  <c r="L14" i="44"/>
  <c r="T14" i="44"/>
  <c r="AB14" i="44"/>
  <c r="J15" i="44"/>
  <c r="R15" i="44"/>
  <c r="Z15" i="44"/>
  <c r="H16" i="44"/>
  <c r="P16" i="44"/>
  <c r="X16" i="44"/>
  <c r="F17" i="44"/>
  <c r="N17" i="44"/>
  <c r="V17" i="44"/>
  <c r="AD17" i="44"/>
  <c r="L18" i="44"/>
  <c r="T18" i="44"/>
  <c r="AB18" i="44"/>
  <c r="J19" i="44"/>
  <c r="R19" i="44"/>
  <c r="Z19" i="44"/>
  <c r="H20" i="44"/>
  <c r="P20" i="44"/>
  <c r="X20" i="44"/>
  <c r="F21" i="44"/>
  <c r="N21" i="44"/>
  <c r="V21" i="44"/>
  <c r="AD21" i="44"/>
  <c r="L22" i="44"/>
  <c r="AB22" i="44"/>
  <c r="J23" i="44"/>
  <c r="R23" i="44"/>
  <c r="Z23" i="44"/>
  <c r="H24" i="44"/>
  <c r="P24" i="44"/>
  <c r="X24" i="44"/>
  <c r="F25" i="44"/>
  <c r="N25" i="44"/>
  <c r="V25" i="44"/>
  <c r="AD25" i="44"/>
  <c r="L28" i="44"/>
  <c r="T28" i="44"/>
  <c r="AB28" i="44"/>
  <c r="J29" i="44"/>
  <c r="R29" i="44"/>
  <c r="Z29" i="44"/>
  <c r="H30" i="44"/>
  <c r="P30" i="44"/>
  <c r="X30" i="44"/>
  <c r="F31" i="44"/>
  <c r="N31" i="44"/>
  <c r="V31" i="44"/>
  <c r="AD31" i="44"/>
  <c r="L32" i="44"/>
  <c r="T32" i="44"/>
  <c r="AB32" i="44"/>
  <c r="J33" i="44"/>
  <c r="R33" i="44"/>
  <c r="Z33" i="44"/>
  <c r="H34" i="44"/>
  <c r="P34" i="44"/>
  <c r="X34" i="44"/>
  <c r="F35" i="44"/>
  <c r="N35" i="44"/>
  <c r="V35" i="44"/>
  <c r="AD35" i="44"/>
  <c r="L36" i="44"/>
  <c r="T36" i="44"/>
  <c r="AB36" i="44"/>
  <c r="J37" i="44"/>
  <c r="R37" i="44"/>
  <c r="Z37" i="44"/>
  <c r="H38" i="44"/>
  <c r="P38" i="44"/>
  <c r="X38" i="44"/>
  <c r="F39" i="44"/>
  <c r="N39" i="44"/>
  <c r="V39" i="44"/>
  <c r="AD39" i="44"/>
  <c r="L40" i="44"/>
  <c r="T40" i="44"/>
  <c r="AB40" i="44"/>
  <c r="J41" i="44"/>
  <c r="R41" i="44"/>
  <c r="Z41" i="44"/>
  <c r="H42" i="44"/>
  <c r="P42" i="44"/>
  <c r="X42" i="44"/>
  <c r="F43" i="44"/>
  <c r="N43" i="44"/>
  <c r="V43" i="44"/>
  <c r="AD43" i="44"/>
  <c r="L44" i="44"/>
  <c r="T44" i="44"/>
  <c r="AB44" i="44"/>
  <c r="J45" i="44"/>
  <c r="R45" i="44"/>
  <c r="Z45" i="44"/>
  <c r="H46" i="44"/>
  <c r="P46" i="44"/>
  <c r="X46" i="44"/>
  <c r="F48" i="44"/>
  <c r="N48" i="44"/>
  <c r="V48" i="44"/>
  <c r="AD48" i="44"/>
  <c r="L49" i="44"/>
  <c r="T49" i="44"/>
  <c r="AB49" i="44"/>
  <c r="J50" i="44"/>
  <c r="R50" i="44"/>
  <c r="Z50" i="44"/>
  <c r="H51" i="44"/>
  <c r="P51" i="44"/>
  <c r="X51" i="44"/>
  <c r="F52" i="44"/>
  <c r="N52" i="44"/>
  <c r="V52" i="44"/>
  <c r="AD52" i="44"/>
  <c r="L53" i="44"/>
  <c r="T53" i="44"/>
  <c r="AB53" i="44"/>
  <c r="J54" i="44"/>
  <c r="R54" i="44"/>
  <c r="Z54" i="44"/>
  <c r="H55" i="44"/>
  <c r="P55" i="44"/>
  <c r="X55" i="44"/>
  <c r="F56" i="44"/>
  <c r="N56" i="44"/>
  <c r="V56" i="44"/>
  <c r="AD56" i="44"/>
  <c r="L59" i="44"/>
  <c r="T59" i="44"/>
  <c r="AB59" i="44"/>
  <c r="AB58" i="44" s="1"/>
  <c r="J60" i="44"/>
  <c r="R60" i="44"/>
  <c r="Z60" i="44"/>
  <c r="H61" i="44"/>
  <c r="P61" i="44"/>
  <c r="X61" i="44"/>
  <c r="F62" i="44"/>
  <c r="N62" i="44"/>
  <c r="V62" i="44"/>
  <c r="AD62" i="44"/>
  <c r="L63" i="44"/>
  <c r="T63" i="44"/>
  <c r="AB63" i="44"/>
  <c r="J64" i="44"/>
  <c r="R64" i="44"/>
  <c r="Z64" i="44"/>
  <c r="H66" i="44"/>
  <c r="P66" i="44"/>
  <c r="X66" i="44"/>
  <c r="F67" i="44"/>
  <c r="N67" i="44"/>
  <c r="V67" i="44"/>
  <c r="AD67" i="44"/>
  <c r="L68" i="44"/>
  <c r="J69" i="44"/>
  <c r="R69" i="44"/>
  <c r="Z69" i="44"/>
  <c r="H70" i="44"/>
  <c r="P70" i="44"/>
  <c r="X70" i="44"/>
  <c r="F71" i="44"/>
  <c r="N71" i="44"/>
  <c r="V71" i="44"/>
  <c r="AD71" i="44"/>
  <c r="L72" i="44"/>
  <c r="T72" i="44"/>
  <c r="AB72" i="44"/>
  <c r="J73" i="44"/>
  <c r="R73" i="44"/>
  <c r="Z73" i="44"/>
  <c r="H74" i="44"/>
  <c r="P74" i="44"/>
  <c r="X74" i="44"/>
  <c r="N75" i="44"/>
  <c r="V75" i="44"/>
  <c r="AD75" i="44"/>
  <c r="L76" i="44"/>
  <c r="T76" i="44"/>
  <c r="AB76" i="44"/>
  <c r="J77" i="44"/>
  <c r="R77" i="44"/>
  <c r="Z77" i="44"/>
  <c r="P78" i="44"/>
  <c r="X78" i="44"/>
  <c r="F79" i="44"/>
  <c r="N79" i="44"/>
  <c r="V79" i="44"/>
  <c r="AD79" i="44"/>
  <c r="L80" i="44"/>
  <c r="T80" i="44"/>
  <c r="AB80" i="44"/>
  <c r="J81" i="44"/>
  <c r="R81" i="44"/>
  <c r="Z81" i="44"/>
  <c r="H82" i="44"/>
  <c r="P82" i="44"/>
  <c r="X82" i="44"/>
  <c r="F83" i="44"/>
  <c r="N83" i="44"/>
  <c r="V83" i="44"/>
  <c r="AD83" i="44"/>
  <c r="L85" i="44"/>
  <c r="T85" i="44"/>
  <c r="AB85" i="44"/>
  <c r="J86" i="44"/>
  <c r="Z86" i="44"/>
  <c r="H87" i="44"/>
  <c r="P87" i="44"/>
  <c r="X87" i="44"/>
  <c r="F88" i="44"/>
  <c r="N88" i="44"/>
  <c r="V88" i="44"/>
  <c r="AD88" i="44"/>
  <c r="L89" i="44"/>
  <c r="T89" i="44"/>
  <c r="AB89" i="44"/>
  <c r="J90" i="44"/>
  <c r="R90" i="44"/>
  <c r="Z90" i="44"/>
  <c r="H91" i="44"/>
  <c r="P91" i="44"/>
  <c r="X91" i="44"/>
  <c r="F92" i="44"/>
  <c r="N92" i="44"/>
  <c r="V92" i="44"/>
  <c r="AD92" i="44"/>
  <c r="L93" i="44"/>
  <c r="T93" i="44"/>
  <c r="AB93" i="44"/>
  <c r="J94" i="44"/>
  <c r="R94" i="44"/>
  <c r="Z94" i="44"/>
  <c r="H95" i="44"/>
  <c r="P95" i="44"/>
  <c r="X95" i="44"/>
  <c r="N96" i="44"/>
  <c r="V96" i="44"/>
  <c r="AD96" i="44"/>
  <c r="L97" i="44"/>
  <c r="T97" i="44"/>
  <c r="AB97" i="44"/>
  <c r="J98" i="44"/>
  <c r="R98" i="44"/>
  <c r="Z98" i="44"/>
  <c r="H99" i="44"/>
  <c r="P99" i="44"/>
  <c r="X99" i="44"/>
  <c r="F100" i="44"/>
  <c r="N100" i="44"/>
  <c r="V100" i="44"/>
  <c r="AD100" i="44"/>
  <c r="AB102" i="44"/>
  <c r="J103" i="44"/>
  <c r="R103" i="44"/>
  <c r="Z103" i="44"/>
  <c r="H104" i="44"/>
  <c r="P104" i="44"/>
  <c r="F105" i="44"/>
  <c r="N105" i="44"/>
  <c r="V105" i="44"/>
  <c r="AD105" i="44"/>
  <c r="L106" i="44"/>
  <c r="T106" i="44"/>
  <c r="AB106" i="44"/>
  <c r="J107" i="44"/>
  <c r="R107" i="44"/>
  <c r="Z107" i="44"/>
  <c r="H108" i="44"/>
  <c r="P108" i="44"/>
  <c r="X108" i="44"/>
  <c r="F109" i="44"/>
  <c r="N109" i="44"/>
  <c r="V109" i="44"/>
  <c r="AD109" i="44"/>
  <c r="L110" i="44"/>
  <c r="T110" i="44"/>
  <c r="AB110" i="44"/>
  <c r="J112" i="44"/>
  <c r="R112" i="44"/>
  <c r="Z112" i="44"/>
  <c r="H113" i="44"/>
  <c r="P113" i="44"/>
  <c r="X113" i="44"/>
  <c r="AD114" i="44"/>
  <c r="L115" i="44"/>
  <c r="T115" i="44"/>
  <c r="AB115" i="44"/>
  <c r="J116" i="44"/>
  <c r="J111" i="44" s="1"/>
  <c r="R116" i="44"/>
  <c r="Z116" i="44"/>
  <c r="H119" i="44"/>
  <c r="P119" i="44"/>
  <c r="X119" i="44"/>
  <c r="AD123" i="44"/>
  <c r="L124" i="44"/>
  <c r="J125" i="44"/>
  <c r="R125" i="44"/>
  <c r="Z125" i="44"/>
  <c r="H126" i="44"/>
  <c r="P126" i="44"/>
  <c r="X126" i="44"/>
  <c r="F127" i="44"/>
  <c r="N127" i="44"/>
  <c r="V127" i="44"/>
  <c r="AD127" i="44"/>
  <c r="L128" i="44"/>
  <c r="T128" i="44"/>
  <c r="AB128" i="44"/>
  <c r="J129" i="44"/>
  <c r="R129" i="44"/>
  <c r="Z129" i="44"/>
  <c r="H130" i="44"/>
  <c r="P130" i="44"/>
  <c r="X130" i="44"/>
  <c r="AD132" i="44"/>
  <c r="L133" i="44"/>
  <c r="T133" i="44"/>
  <c r="AB133" i="44"/>
  <c r="J134" i="44"/>
  <c r="H135" i="44"/>
  <c r="P135" i="44"/>
  <c r="F136" i="44"/>
  <c r="V136" i="44"/>
  <c r="AD136" i="44"/>
  <c r="L137" i="44"/>
  <c r="T137" i="44"/>
  <c r="AB137" i="44"/>
  <c r="J138" i="44"/>
  <c r="R138" i="44"/>
  <c r="Z138" i="44"/>
  <c r="H139" i="44"/>
  <c r="P139" i="44"/>
  <c r="X139" i="44"/>
  <c r="F141" i="44"/>
  <c r="N141" i="44"/>
  <c r="V141" i="44"/>
  <c r="AD141" i="44"/>
  <c r="L142" i="44"/>
  <c r="T142" i="44"/>
  <c r="AB142" i="44"/>
  <c r="J143" i="44"/>
  <c r="R143" i="44"/>
  <c r="Z143" i="44"/>
  <c r="H144" i="44"/>
  <c r="P144" i="44"/>
  <c r="X144" i="44"/>
  <c r="F145" i="44"/>
  <c r="N145" i="44"/>
  <c r="V145" i="44"/>
  <c r="AD145" i="44"/>
  <c r="L146" i="44"/>
  <c r="T146" i="44"/>
  <c r="AB146" i="44"/>
  <c r="J147" i="44"/>
  <c r="R147" i="44"/>
  <c r="Z147" i="44"/>
  <c r="H148" i="44"/>
  <c r="P148" i="44"/>
  <c r="X148" i="44"/>
  <c r="F149" i="44"/>
  <c r="N149" i="44"/>
  <c r="V149" i="44"/>
  <c r="AD149" i="44"/>
  <c r="L150" i="44"/>
  <c r="T150" i="44"/>
  <c r="AB150" i="44"/>
  <c r="J151" i="44"/>
  <c r="R151" i="44"/>
  <c r="Z151" i="44"/>
  <c r="H152" i="44"/>
  <c r="P152" i="44"/>
  <c r="X152" i="44"/>
  <c r="F153" i="44"/>
  <c r="N153" i="44"/>
  <c r="V153" i="44"/>
  <c r="AD153" i="44"/>
  <c r="L156" i="44"/>
  <c r="AB156" i="44"/>
  <c r="J157" i="44"/>
  <c r="R157" i="44"/>
  <c r="Z157" i="44"/>
  <c r="P158" i="44"/>
  <c r="F159" i="44"/>
  <c r="V159" i="44"/>
  <c r="AD159" i="44"/>
  <c r="L160" i="44"/>
  <c r="T160" i="44"/>
  <c r="AB160" i="44"/>
  <c r="J161" i="44"/>
  <c r="R161" i="44"/>
  <c r="Z161" i="44"/>
  <c r="H162" i="44"/>
  <c r="P162" i="44"/>
  <c r="F163" i="44"/>
  <c r="N163" i="44"/>
  <c r="V163" i="44"/>
  <c r="AD163" i="44"/>
  <c r="L164" i="44"/>
  <c r="T164" i="44"/>
  <c r="AB164" i="44"/>
  <c r="J165" i="44"/>
  <c r="R165" i="44"/>
  <c r="Z165" i="44"/>
  <c r="H166" i="44"/>
  <c r="P166" i="44"/>
  <c r="X166" i="44"/>
  <c r="F167" i="44"/>
  <c r="N167" i="44"/>
  <c r="AD167" i="44"/>
  <c r="L168" i="44"/>
  <c r="T168" i="44"/>
  <c r="AB168" i="44"/>
  <c r="J169" i="44"/>
  <c r="R169" i="44"/>
  <c r="Z169" i="44"/>
  <c r="P171" i="44"/>
  <c r="X171" i="44"/>
  <c r="F172" i="44"/>
  <c r="AE5" i="46"/>
  <c r="N172" i="44"/>
  <c r="AD172" i="44"/>
  <c r="L173" i="44"/>
  <c r="T173" i="44"/>
  <c r="AB173" i="44"/>
  <c r="J174" i="44"/>
  <c r="R174" i="44"/>
  <c r="R170" i="44" s="1"/>
  <c r="Z174" i="44"/>
  <c r="H175" i="44"/>
  <c r="P175" i="44"/>
  <c r="X175" i="44"/>
  <c r="F176" i="44"/>
  <c r="N176" i="44"/>
  <c r="V176" i="44"/>
  <c r="AD176" i="44"/>
  <c r="L177" i="44"/>
  <c r="T177" i="44"/>
  <c r="AB177" i="44"/>
  <c r="J178" i="44"/>
  <c r="R178" i="44"/>
  <c r="Z178" i="44"/>
  <c r="N181" i="44"/>
  <c r="V181" i="44"/>
  <c r="AD181" i="44"/>
  <c r="L182" i="44"/>
  <c r="T182" i="44"/>
  <c r="AB182" i="44"/>
  <c r="J183" i="44"/>
  <c r="R183" i="44"/>
  <c r="R179" i="44" s="1"/>
  <c r="Z183" i="44"/>
  <c r="H184" i="44"/>
  <c r="P184" i="44"/>
  <c r="X184" i="44"/>
  <c r="F185" i="44"/>
  <c r="N185" i="44"/>
  <c r="V185" i="44"/>
  <c r="AD185" i="44"/>
  <c r="L186" i="44"/>
  <c r="T186" i="44"/>
  <c r="AB186" i="44"/>
  <c r="J187" i="44"/>
  <c r="R187" i="44"/>
  <c r="Z187" i="44"/>
  <c r="H188" i="44"/>
  <c r="P188" i="44"/>
  <c r="P179" i="44" s="1"/>
  <c r="X188" i="44"/>
  <c r="F189" i="44"/>
  <c r="V189" i="44"/>
  <c r="AD189" i="44"/>
  <c r="L190" i="44"/>
  <c r="T190" i="44"/>
  <c r="AB190" i="44"/>
  <c r="H193" i="44"/>
  <c r="X193" i="44"/>
  <c r="L195" i="44"/>
  <c r="T195" i="44"/>
  <c r="AB195" i="44"/>
  <c r="J196" i="44"/>
  <c r="R196" i="44"/>
  <c r="Z196" i="44"/>
  <c r="H197" i="44"/>
  <c r="P197" i="44"/>
  <c r="X197" i="44"/>
  <c r="T201" i="44"/>
  <c r="AB201" i="44"/>
  <c r="J202" i="44"/>
  <c r="R202" i="44"/>
  <c r="Z202" i="44"/>
  <c r="P203" i="44"/>
  <c r="X203" i="44"/>
  <c r="F204" i="44"/>
  <c r="N204" i="44"/>
  <c r="V204" i="44"/>
  <c r="AD204" i="44"/>
  <c r="AB205" i="44"/>
  <c r="J206" i="44"/>
  <c r="R206" i="44"/>
  <c r="Z206" i="44"/>
  <c r="H207" i="44"/>
  <c r="H198" i="44" s="1"/>
  <c r="F208" i="44"/>
  <c r="V208" i="44"/>
  <c r="AD208" i="44"/>
  <c r="L209" i="44"/>
  <c r="T209" i="44"/>
  <c r="AB209" i="44"/>
  <c r="I65" i="44"/>
  <c r="L191" i="44"/>
  <c r="Y117" i="44"/>
  <c r="O191" i="44"/>
  <c r="Q131" i="44"/>
  <c r="I140" i="44"/>
  <c r="S179" i="44"/>
  <c r="Y84" i="44"/>
  <c r="Q140" i="44"/>
  <c r="K170" i="44"/>
  <c r="S199" i="44"/>
  <c r="K140" i="44"/>
  <c r="W27" i="46"/>
  <c r="I47" i="46"/>
  <c r="Y47" i="44"/>
  <c r="K65" i="46"/>
  <c r="AA65" i="46"/>
  <c r="Q65" i="44"/>
  <c r="AC65" i="44"/>
  <c r="O84" i="46"/>
  <c r="W84" i="44"/>
  <c r="E154" i="44"/>
  <c r="O198" i="44"/>
  <c r="AA6" i="46"/>
  <c r="S117" i="44"/>
  <c r="G131" i="44"/>
  <c r="AA140" i="44"/>
  <c r="AA47" i="44"/>
  <c r="E191" i="44"/>
  <c r="U84" i="44"/>
  <c r="U170" i="44"/>
  <c r="K122" i="44"/>
  <c r="E65" i="44"/>
  <c r="E101" i="44"/>
  <c r="M198" i="44"/>
  <c r="S191" i="44"/>
  <c r="AC84" i="44"/>
  <c r="W199" i="44"/>
  <c r="T65" i="46"/>
  <c r="R84" i="46"/>
  <c r="X101" i="46"/>
  <c r="F121" i="46"/>
  <c r="N122" i="46"/>
  <c r="H170" i="46"/>
  <c r="F12" i="44"/>
  <c r="F30" i="44"/>
  <c r="X94" i="44"/>
  <c r="AE122" i="46"/>
  <c r="E170" i="44"/>
  <c r="M131" i="44"/>
  <c r="K179" i="44"/>
  <c r="S131" i="44"/>
  <c r="F210" i="44"/>
  <c r="F211" i="44"/>
  <c r="E7" i="44"/>
  <c r="E6" i="46"/>
  <c r="M7" i="44"/>
  <c r="M6" i="46"/>
  <c r="AC7" i="44"/>
  <c r="AC6" i="46"/>
  <c r="G28" i="44"/>
  <c r="G27" i="44" s="1"/>
  <c r="G27" i="46"/>
  <c r="G59" i="44"/>
  <c r="G58" i="44" s="1"/>
  <c r="G57" i="46"/>
  <c r="O58" i="46"/>
  <c r="O59" i="44"/>
  <c r="W57" i="46"/>
  <c r="W59" i="44"/>
  <c r="W58" i="44" s="1"/>
  <c r="S65" i="46"/>
  <c r="S66" i="44"/>
  <c r="S65" i="44" s="1"/>
  <c r="G101" i="46"/>
  <c r="G102" i="44"/>
  <c r="W28" i="44"/>
  <c r="W27" i="44" s="1"/>
  <c r="W198" i="44"/>
  <c r="E5" i="46"/>
  <c r="O57" i="46"/>
  <c r="Y47" i="46"/>
  <c r="M211" i="44"/>
  <c r="M210" i="44"/>
  <c r="J211" i="44"/>
  <c r="G58" i="46"/>
  <c r="G84" i="46"/>
  <c r="K66" i="44"/>
  <c r="I48" i="44"/>
  <c r="W58" i="46"/>
  <c r="O85" i="44"/>
  <c r="O84" i="44" s="1"/>
  <c r="M5" i="46"/>
  <c r="V198" i="44"/>
  <c r="AD210" i="44"/>
  <c r="AD211" i="44"/>
  <c r="W84" i="46"/>
  <c r="AA66" i="44"/>
  <c r="AA65" i="44" s="1"/>
  <c r="O101" i="46"/>
  <c r="AB16" i="44"/>
  <c r="R17" i="44"/>
  <c r="Z17" i="44"/>
  <c r="P18" i="44"/>
  <c r="V19" i="44"/>
  <c r="J21" i="44"/>
  <c r="R21" i="44"/>
  <c r="Z21" i="44"/>
  <c r="H22" i="44"/>
  <c r="P22" i="44"/>
  <c r="X22" i="44"/>
  <c r="F23" i="44"/>
  <c r="N23" i="44"/>
  <c r="AD23" i="44"/>
  <c r="L24" i="44"/>
  <c r="T24" i="44"/>
  <c r="R25" i="44"/>
  <c r="Z25" i="44"/>
  <c r="N29" i="44"/>
  <c r="V29" i="44"/>
  <c r="AD29" i="44"/>
  <c r="T30" i="44"/>
  <c r="AB30" i="44"/>
  <c r="J31" i="44"/>
  <c r="R31" i="44"/>
  <c r="Z31" i="44"/>
  <c r="P32" i="44"/>
  <c r="X32" i="44"/>
  <c r="V33" i="44"/>
  <c r="AD33" i="44"/>
  <c r="AB34" i="44"/>
  <c r="F37" i="44"/>
  <c r="AD37" i="44"/>
  <c r="AB38" i="44"/>
  <c r="F41" i="44"/>
  <c r="AD41" i="44"/>
  <c r="H171" i="44"/>
  <c r="Y179" i="44"/>
  <c r="U154" i="44"/>
  <c r="M170" i="44"/>
  <c r="AA121" i="44"/>
  <c r="Y27" i="44"/>
  <c r="K198" i="44"/>
  <c r="G198" i="44"/>
  <c r="G191" i="44"/>
  <c r="Q170" i="44"/>
  <c r="I122" i="44"/>
  <c r="M117" i="44"/>
  <c r="G84" i="44"/>
  <c r="S140" i="44"/>
  <c r="N140" i="46"/>
  <c r="H117" i="46"/>
  <c r="M101" i="44"/>
  <c r="S122" i="44"/>
  <c r="K111" i="44"/>
  <c r="AA131" i="44"/>
  <c r="W122" i="44"/>
  <c r="W111" i="44"/>
  <c r="O27" i="44"/>
  <c r="E111" i="44"/>
  <c r="Z78" i="44"/>
  <c r="H79" i="44"/>
  <c r="P79" i="44"/>
  <c r="X79" i="44"/>
  <c r="F80" i="44"/>
  <c r="N80" i="44"/>
  <c r="V80" i="44"/>
  <c r="AD80" i="44"/>
  <c r="L81" i="44"/>
  <c r="T81" i="44"/>
  <c r="AB81" i="44"/>
  <c r="J82" i="44"/>
  <c r="R82" i="44"/>
  <c r="Z82" i="44"/>
  <c r="H83" i="44"/>
  <c r="P83" i="44"/>
  <c r="X83" i="44"/>
  <c r="AD85" i="44"/>
  <c r="AB86" i="44"/>
  <c r="J87" i="44"/>
  <c r="R87" i="44"/>
  <c r="Z87" i="44"/>
  <c r="P88" i="44"/>
  <c r="X88" i="44"/>
  <c r="F89" i="44"/>
  <c r="V89" i="44"/>
  <c r="AD89" i="44"/>
  <c r="L90" i="44"/>
  <c r="T90" i="44"/>
  <c r="AB90" i="44"/>
  <c r="J91" i="44"/>
  <c r="R91" i="44"/>
  <c r="Z91" i="44"/>
  <c r="H92" i="44"/>
  <c r="P92" i="44"/>
  <c r="X92" i="44"/>
  <c r="F93" i="44"/>
  <c r="N93" i="44"/>
  <c r="V93" i="44"/>
  <c r="AD93" i="44"/>
  <c r="L94" i="44"/>
  <c r="T94" i="44"/>
  <c r="AB94" i="44"/>
  <c r="R95" i="44"/>
  <c r="Z95" i="44"/>
  <c r="H96" i="44"/>
  <c r="P96" i="44"/>
  <c r="X96" i="44"/>
  <c r="F97" i="44"/>
  <c r="N97" i="44"/>
  <c r="AD97" i="44"/>
  <c r="L98" i="44"/>
  <c r="AB98" i="44"/>
  <c r="J99" i="44"/>
  <c r="R99" i="44"/>
  <c r="Z99" i="44"/>
  <c r="H100" i="44"/>
  <c r="P100" i="44"/>
  <c r="X100" i="44"/>
  <c r="AD102" i="44"/>
  <c r="L103" i="44"/>
  <c r="J104" i="44"/>
  <c r="R104" i="44"/>
  <c r="H105" i="44"/>
  <c r="P105" i="44"/>
  <c r="X105" i="44"/>
  <c r="F106" i="44"/>
  <c r="N106" i="44"/>
  <c r="V106" i="44"/>
  <c r="AD106" i="44"/>
  <c r="L107" i="44"/>
  <c r="T107" i="44"/>
  <c r="J108" i="44"/>
  <c r="R108" i="44"/>
  <c r="Z108" i="44"/>
  <c r="H109" i="44"/>
  <c r="X109" i="44"/>
  <c r="F110" i="44"/>
  <c r="N110" i="44"/>
  <c r="V110" i="44"/>
  <c r="AD110" i="44"/>
  <c r="L112" i="44"/>
  <c r="T112" i="44"/>
  <c r="R113" i="44"/>
  <c r="AE209" i="44"/>
  <c r="AE201" i="44"/>
  <c r="AE156" i="44"/>
  <c r="AE146" i="44"/>
  <c r="AE137" i="44"/>
  <c r="AE128" i="44"/>
  <c r="AE81" i="44"/>
  <c r="AE29" i="44"/>
  <c r="AE20" i="44"/>
  <c r="AE12" i="44"/>
  <c r="H114" i="44"/>
  <c r="P114" i="44"/>
  <c r="X114" i="44"/>
  <c r="N115" i="44"/>
  <c r="N111" i="44" s="1"/>
  <c r="V115" i="44"/>
  <c r="AD115" i="44"/>
  <c r="T116" i="44"/>
  <c r="AB116" i="44"/>
  <c r="R119" i="44"/>
  <c r="X123" i="44"/>
  <c r="F124" i="44"/>
  <c r="N124" i="44"/>
  <c r="V124" i="44"/>
  <c r="L125" i="44"/>
  <c r="J126" i="44"/>
  <c r="R126" i="44"/>
  <c r="R122" i="44" s="1"/>
  <c r="Z126" i="44"/>
  <c r="P127" i="44"/>
  <c r="X127" i="44"/>
  <c r="N128" i="44"/>
  <c r="V128" i="44"/>
  <c r="T129" i="44"/>
  <c r="AB129" i="44"/>
  <c r="J130" i="44"/>
  <c r="R130" i="44"/>
  <c r="Z130" i="44"/>
  <c r="F133" i="44"/>
  <c r="N133" i="44"/>
  <c r="V133" i="44"/>
  <c r="AD133" i="44"/>
  <c r="L134" i="44"/>
  <c r="T134" i="44"/>
  <c r="J135" i="44"/>
  <c r="R135" i="44"/>
  <c r="Z135" i="44"/>
  <c r="H136" i="44"/>
  <c r="P136" i="44"/>
  <c r="X136" i="44"/>
  <c r="N137" i="44"/>
  <c r="V137" i="44"/>
  <c r="AD137" i="44"/>
  <c r="R139" i="44"/>
  <c r="AD142" i="44"/>
  <c r="T143" i="44"/>
  <c r="J144" i="44"/>
  <c r="Z144" i="44"/>
  <c r="H145" i="44"/>
  <c r="X145" i="44"/>
  <c r="AB147" i="44"/>
  <c r="R148" i="44"/>
  <c r="H149" i="44"/>
  <c r="T151" i="44"/>
  <c r="J152" i="44"/>
  <c r="Z152" i="44"/>
  <c r="P159" i="44"/>
  <c r="N160" i="44"/>
  <c r="AD160" i="44"/>
  <c r="AE205" i="44"/>
  <c r="AE195" i="44"/>
  <c r="AE186" i="44"/>
  <c r="AE177" i="44"/>
  <c r="AE168" i="44"/>
  <c r="AE160" i="44"/>
  <c r="AE150" i="44"/>
  <c r="AE142" i="44"/>
  <c r="AE133" i="44"/>
  <c r="AE124" i="44"/>
  <c r="AE112" i="44"/>
  <c r="AE103" i="44"/>
  <c r="AE94" i="44"/>
  <c r="AE86" i="44"/>
  <c r="AE77" i="44"/>
  <c r="AE69" i="44"/>
  <c r="AE60" i="44"/>
  <c r="AE50" i="44"/>
  <c r="AE41" i="44"/>
  <c r="AE33" i="44"/>
  <c r="AE24" i="44"/>
  <c r="AE16" i="44"/>
  <c r="AE8" i="44"/>
  <c r="AE204" i="44"/>
  <c r="AE194" i="44"/>
  <c r="AE185" i="44"/>
  <c r="AE176" i="44"/>
  <c r="AE167" i="44"/>
  <c r="AE159" i="44"/>
  <c r="AE149" i="44"/>
  <c r="AE141" i="44"/>
  <c r="AE110" i="44"/>
  <c r="AE102" i="44"/>
  <c r="AE93" i="44"/>
  <c r="AE85" i="44"/>
  <c r="AE76" i="44"/>
  <c r="AE68" i="44"/>
  <c r="AE49" i="44"/>
  <c r="AE40" i="44"/>
  <c r="AE32" i="44"/>
  <c r="AE193" i="44"/>
  <c r="AE184" i="44"/>
  <c r="AE175" i="44"/>
  <c r="AE166" i="44"/>
  <c r="AE120" i="44"/>
  <c r="AE109" i="44"/>
  <c r="AE100" i="44"/>
  <c r="AE92" i="44"/>
  <c r="AE56" i="44"/>
  <c r="V12" i="44"/>
  <c r="AD12" i="44"/>
  <c r="H19" i="44"/>
  <c r="F20" i="44"/>
  <c r="V20" i="44"/>
  <c r="L21" i="44"/>
  <c r="T25" i="44"/>
  <c r="H29" i="44"/>
  <c r="P29" i="44"/>
  <c r="X29" i="44"/>
  <c r="N30" i="44"/>
  <c r="AD30" i="44"/>
  <c r="AB31" i="44"/>
  <c r="X37" i="44"/>
  <c r="F38" i="44"/>
  <c r="V38" i="44"/>
  <c r="AD38" i="44"/>
  <c r="L39" i="44"/>
  <c r="H45" i="44"/>
  <c r="X45" i="44"/>
  <c r="N46" i="44"/>
  <c r="AD46" i="44"/>
  <c r="AB52" i="44"/>
  <c r="J53" i="44"/>
  <c r="Z53" i="44"/>
  <c r="P54" i="44"/>
  <c r="X54" i="44"/>
  <c r="N55" i="44"/>
  <c r="V55" i="44"/>
  <c r="N61" i="44"/>
  <c r="V61" i="44"/>
  <c r="L62" i="44"/>
  <c r="J63" i="44"/>
  <c r="P73" i="44"/>
  <c r="X73" i="44"/>
  <c r="N78" i="44"/>
  <c r="U6" i="46"/>
  <c r="P57" i="46"/>
  <c r="U211" i="44"/>
  <c r="AC122" i="44"/>
  <c r="N7" i="44"/>
  <c r="J111" i="46"/>
  <c r="I179" i="44"/>
  <c r="AB117" i="44"/>
  <c r="X57" i="46"/>
  <c r="T68" i="44"/>
  <c r="Y7" i="44"/>
  <c r="U5" i="46"/>
  <c r="Q27" i="46"/>
  <c r="R111" i="46"/>
  <c r="X104" i="44"/>
  <c r="U27" i="44"/>
  <c r="AA191" i="44"/>
  <c r="J198" i="44"/>
  <c r="AC118" i="44"/>
  <c r="F5" i="46"/>
  <c r="V57" i="46"/>
  <c r="Z65" i="46"/>
  <c r="F84" i="46"/>
  <c r="N84" i="46"/>
  <c r="V84" i="46"/>
  <c r="H84" i="46"/>
  <c r="F101" i="46"/>
  <c r="N101" i="46"/>
  <c r="V101" i="46"/>
  <c r="Z101" i="46"/>
  <c r="AB111" i="46"/>
  <c r="H122" i="46"/>
  <c r="P122" i="46"/>
  <c r="M155" i="44"/>
  <c r="O122" i="44"/>
  <c r="F118" i="44"/>
  <c r="K84" i="44"/>
  <c r="Q179" i="44"/>
  <c r="K199" i="44"/>
  <c r="AD6" i="46"/>
  <c r="K6" i="46"/>
  <c r="AC5" i="46"/>
  <c r="G5" i="46"/>
  <c r="V211" i="44"/>
  <c r="Q118" i="44"/>
  <c r="O199" i="44"/>
  <c r="J58" i="46"/>
  <c r="O5" i="46"/>
  <c r="O111" i="44"/>
  <c r="M179" i="44"/>
  <c r="AC179" i="44"/>
  <c r="R58" i="46"/>
  <c r="AB211" i="44"/>
  <c r="M27" i="46"/>
  <c r="K5" i="46"/>
  <c r="S6" i="46"/>
  <c r="O27" i="46"/>
  <c r="O47" i="46"/>
  <c r="W5" i="46"/>
  <c r="K27" i="46"/>
  <c r="Q47" i="46"/>
  <c r="U191" i="44"/>
  <c r="Q4" i="46"/>
  <c r="Y4" i="46"/>
  <c r="K27" i="44"/>
  <c r="E47" i="44"/>
  <c r="AA58" i="44"/>
  <c r="AA84" i="44"/>
  <c r="K101" i="44"/>
  <c r="S101" i="44"/>
  <c r="G118" i="44"/>
  <c r="U131" i="44"/>
  <c r="AC131" i="44"/>
  <c r="E140" i="44"/>
  <c r="AA170" i="44"/>
  <c r="S170" i="44"/>
  <c r="G179" i="44"/>
  <c r="I191" i="44"/>
  <c r="Y191" i="44"/>
  <c r="M199" i="44"/>
  <c r="AC199" i="44"/>
  <c r="Q198" i="44"/>
  <c r="E8" i="44"/>
  <c r="M8" i="44"/>
  <c r="K9" i="44"/>
  <c r="S9" i="44"/>
  <c r="AA9" i="44"/>
  <c r="I10" i="44"/>
  <c r="Q10" i="44"/>
  <c r="Y10" i="44"/>
  <c r="G11" i="44"/>
  <c r="O11" i="44"/>
  <c r="W11" i="44"/>
  <c r="M12" i="44"/>
  <c r="U12" i="44"/>
  <c r="AC12" i="44"/>
  <c r="K13" i="44"/>
  <c r="S13" i="44"/>
  <c r="AA13" i="44"/>
  <c r="Y14" i="44"/>
  <c r="O15" i="44"/>
  <c r="E16" i="44"/>
  <c r="U16" i="44"/>
  <c r="S17" i="44"/>
  <c r="AA17" i="44"/>
  <c r="I18" i="44"/>
  <c r="Q18" i="44"/>
  <c r="Y18" i="44"/>
  <c r="G19" i="44"/>
  <c r="O19" i="44"/>
  <c r="W19" i="44"/>
  <c r="E20" i="44"/>
  <c r="M20" i="44"/>
  <c r="AC20" i="44"/>
  <c r="K21" i="44"/>
  <c r="S21" i="44"/>
  <c r="AA21" i="44"/>
  <c r="Q22" i="44"/>
  <c r="Y22" i="44"/>
  <c r="G23" i="44"/>
  <c r="O23" i="44"/>
  <c r="W23" i="44"/>
  <c r="E24" i="44"/>
  <c r="M24" i="44"/>
  <c r="U24" i="44"/>
  <c r="AC24" i="44"/>
  <c r="K25" i="44"/>
  <c r="S25" i="44"/>
  <c r="AA25" i="44"/>
  <c r="E30" i="44"/>
  <c r="M30" i="44"/>
  <c r="M27" i="44" s="1"/>
  <c r="AC30" i="44"/>
  <c r="AC27" i="44" s="1"/>
  <c r="S31" i="44"/>
  <c r="S39" i="44"/>
  <c r="I53" i="44"/>
  <c r="AC61" i="44"/>
  <c r="AC58" i="44" s="1"/>
  <c r="O77" i="44"/>
  <c r="O65" i="44" s="1"/>
  <c r="K83" i="44"/>
  <c r="K65" i="44" s="1"/>
  <c r="I85" i="44"/>
  <c r="E95" i="44"/>
  <c r="E99" i="44"/>
  <c r="G103" i="44"/>
  <c r="I106" i="44"/>
  <c r="O107" i="44"/>
  <c r="O101" i="44" s="1"/>
  <c r="Y115" i="44"/>
  <c r="Y124" i="44"/>
  <c r="K132" i="44"/>
  <c r="K131" i="44" s="1"/>
  <c r="E139" i="44"/>
  <c r="E131" i="44" s="1"/>
  <c r="O143" i="44"/>
  <c r="W143" i="44"/>
  <c r="W140" i="44" s="1"/>
  <c r="G147" i="44"/>
  <c r="O147" i="44"/>
  <c r="U148" i="44"/>
  <c r="U140" i="44" s="1"/>
  <c r="G151" i="44"/>
  <c r="G157" i="44"/>
  <c r="K159" i="44"/>
  <c r="AA159" i="44"/>
  <c r="I164" i="44"/>
  <c r="I155" i="44" s="1"/>
  <c r="Q164" i="44"/>
  <c r="Y164" i="44"/>
  <c r="K167" i="44"/>
  <c r="AA167" i="44"/>
  <c r="O169" i="44"/>
  <c r="O155" i="44" s="1"/>
  <c r="I173" i="44"/>
  <c r="I170" i="44" s="1"/>
  <c r="Y173" i="44"/>
  <c r="AE179" i="46"/>
  <c r="AD78" i="44"/>
  <c r="L79" i="44"/>
  <c r="J80" i="44"/>
  <c r="R80" i="44"/>
  <c r="H81" i="44"/>
  <c r="X81" i="44"/>
  <c r="R85" i="44"/>
  <c r="H86" i="44"/>
  <c r="N87" i="44"/>
  <c r="AD87" i="44"/>
  <c r="H90" i="44"/>
  <c r="P90" i="44"/>
  <c r="J93" i="44"/>
  <c r="P94" i="44"/>
  <c r="V95" i="44"/>
  <c r="P98" i="44"/>
  <c r="AB100" i="44"/>
  <c r="AB109" i="44"/>
  <c r="J110" i="44"/>
  <c r="L114" i="44"/>
  <c r="AB114" i="44"/>
  <c r="X116" i="44"/>
  <c r="L123" i="44"/>
  <c r="Z124" i="44"/>
  <c r="P125" i="44"/>
  <c r="V126" i="44"/>
  <c r="P138" i="44"/>
  <c r="V144" i="44"/>
  <c r="X147" i="44"/>
  <c r="N148" i="44"/>
  <c r="N140" i="44" s="1"/>
  <c r="F152" i="44"/>
  <c r="AD152" i="44"/>
  <c r="J156" i="44"/>
  <c r="AD158" i="44"/>
  <c r="AB163" i="44"/>
  <c r="Z168" i="44"/>
  <c r="F171" i="44"/>
  <c r="AE27" i="46"/>
  <c r="AE210" i="46"/>
  <c r="U122" i="44"/>
  <c r="S58" i="44"/>
  <c r="W155" i="44"/>
  <c r="I6" i="46"/>
  <c r="M198" i="46"/>
  <c r="G117" i="44"/>
  <c r="U121" i="46"/>
  <c r="U140" i="46"/>
  <c r="Q7" i="44"/>
  <c r="I191" i="46"/>
  <c r="M47" i="46"/>
  <c r="M48" i="44"/>
  <c r="M47" i="44" s="1"/>
  <c r="K59" i="44"/>
  <c r="K58" i="46"/>
  <c r="AA102" i="44"/>
  <c r="AA101" i="46"/>
  <c r="Q111" i="46"/>
  <c r="Q112" i="44"/>
  <c r="Q111" i="44" s="1"/>
  <c r="Y112" i="44"/>
  <c r="Y111" i="46"/>
  <c r="O117" i="46"/>
  <c r="O119" i="44"/>
  <c r="O118" i="46"/>
  <c r="W119" i="44"/>
  <c r="W118" i="46"/>
  <c r="W117" i="46"/>
  <c r="AC140" i="44"/>
  <c r="K156" i="44"/>
  <c r="K154" i="46"/>
  <c r="S156" i="44"/>
  <c r="S155" i="44" s="1"/>
  <c r="S154" i="46"/>
  <c r="W170" i="46"/>
  <c r="W171" i="44"/>
  <c r="W170" i="44" s="1"/>
  <c r="W180" i="44"/>
  <c r="W179" i="44" s="1"/>
  <c r="W179" i="46"/>
  <c r="Q192" i="44"/>
  <c r="Q191" i="44" s="1"/>
  <c r="Q191" i="46"/>
  <c r="U199" i="44"/>
  <c r="G7" i="44"/>
  <c r="O7" i="44"/>
  <c r="I28" i="44"/>
  <c r="I27" i="44" s="1"/>
  <c r="U199" i="46"/>
  <c r="Y6" i="46"/>
  <c r="U122" i="46"/>
  <c r="AC198" i="46"/>
  <c r="K57" i="46"/>
  <c r="AC121" i="46"/>
  <c r="S27" i="46"/>
  <c r="S85" i="44"/>
  <c r="S84" i="44" s="1"/>
  <c r="Y191" i="46"/>
  <c r="E131" i="46"/>
  <c r="AC198" i="44"/>
  <c r="AC199" i="46"/>
  <c r="AA28" i="44"/>
  <c r="AA27" i="44" s="1"/>
  <c r="AA84" i="46"/>
  <c r="U131" i="46"/>
  <c r="I212" i="44"/>
  <c r="O179" i="46"/>
  <c r="O171" i="44"/>
  <c r="O170" i="44" s="1"/>
  <c r="S101" i="46"/>
  <c r="E123" i="44"/>
  <c r="Q27" i="44"/>
  <c r="I112" i="44"/>
  <c r="I111" i="44" s="1"/>
  <c r="E47" i="46"/>
  <c r="G211" i="44"/>
  <c r="I211" i="46"/>
  <c r="G65" i="46"/>
  <c r="S57" i="46"/>
  <c r="S58" i="46"/>
  <c r="G118" i="46"/>
  <c r="U48" i="44"/>
  <c r="U47" i="44" s="1"/>
  <c r="Q212" i="44"/>
  <c r="Q210" i="44" s="1"/>
  <c r="E140" i="46"/>
  <c r="E198" i="46"/>
  <c r="Q211" i="46"/>
  <c r="K155" i="46"/>
  <c r="O65" i="46"/>
  <c r="M123" i="44"/>
  <c r="M122" i="44" s="1"/>
  <c r="M141" i="44"/>
  <c r="M140" i="44" s="1"/>
  <c r="AC48" i="44"/>
  <c r="AC47" i="44" s="1"/>
  <c r="AC131" i="46"/>
  <c r="Y212" i="44"/>
  <c r="E200" i="44"/>
  <c r="Y211" i="46"/>
  <c r="S155" i="46"/>
  <c r="W65" i="46"/>
  <c r="AA58" i="46"/>
  <c r="AA57" i="46"/>
  <c r="G171" i="44"/>
  <c r="G170" i="44" s="1"/>
  <c r="AA154" i="46"/>
  <c r="AA155" i="46"/>
  <c r="I7" i="44"/>
  <c r="W7" i="44"/>
  <c r="X117" i="46"/>
  <c r="G199" i="44"/>
  <c r="P117" i="46"/>
  <c r="AA198" i="44"/>
  <c r="U8" i="44"/>
  <c r="Q14" i="44"/>
  <c r="M16" i="44"/>
  <c r="AC155" i="44"/>
  <c r="I199" i="44"/>
  <c r="M118" i="44"/>
  <c r="T58" i="46"/>
  <c r="Y101" i="44"/>
  <c r="AC8" i="44"/>
  <c r="E12" i="44"/>
  <c r="I14" i="44"/>
  <c r="G15" i="44"/>
  <c r="W15" i="44"/>
  <c r="AC16" i="44"/>
  <c r="E38" i="44"/>
  <c r="Q53" i="44"/>
  <c r="Q47" i="44" s="1"/>
  <c r="U61" i="44"/>
  <c r="G77" i="44"/>
  <c r="G65" i="44" s="1"/>
  <c r="W77" i="44"/>
  <c r="Q85" i="44"/>
  <c r="I93" i="44"/>
  <c r="W103" i="44"/>
  <c r="W101" i="44" s="1"/>
  <c r="U104" i="44"/>
  <c r="U101" i="44" s="1"/>
  <c r="AA105" i="44"/>
  <c r="AA57" i="44" s="1"/>
  <c r="AC108" i="44"/>
  <c r="AC101" i="44" s="1"/>
  <c r="I110" i="44"/>
  <c r="AC113" i="44"/>
  <c r="AC111" i="44" s="1"/>
  <c r="Q124" i="44"/>
  <c r="Q121" i="44" s="1"/>
  <c r="G125" i="44"/>
  <c r="G122" i="44" s="1"/>
  <c r="L84" i="46"/>
  <c r="T84" i="46"/>
  <c r="T101" i="46"/>
  <c r="AB101" i="46"/>
  <c r="Z111" i="46"/>
  <c r="J9" i="44"/>
  <c r="J13" i="44"/>
  <c r="R13" i="44"/>
  <c r="H14" i="44"/>
  <c r="P14" i="44"/>
  <c r="H32" i="44"/>
  <c r="T21" i="44"/>
  <c r="AB21" i="44"/>
  <c r="Z44" i="44"/>
  <c r="L52" i="44"/>
  <c r="Q8" i="44"/>
  <c r="G9" i="44"/>
  <c r="O9" i="44"/>
  <c r="W9" i="44"/>
  <c r="E10" i="44"/>
  <c r="M10" i="44"/>
  <c r="K11" i="44"/>
  <c r="S11" i="44"/>
  <c r="AA11" i="44"/>
  <c r="Y12" i="44"/>
  <c r="E14" i="44"/>
  <c r="AC14" i="44"/>
  <c r="S15" i="44"/>
  <c r="AA15" i="44"/>
  <c r="O17" i="44"/>
  <c r="W17" i="44"/>
  <c r="M18" i="44"/>
  <c r="U18" i="44"/>
  <c r="Q20" i="44"/>
  <c r="Y20" i="44"/>
  <c r="W21" i="44"/>
  <c r="AE208" i="44"/>
  <c r="AE163" i="44"/>
  <c r="AE136" i="44"/>
  <c r="AE127" i="44"/>
  <c r="AE106" i="44"/>
  <c r="AE97" i="44"/>
  <c r="AE44" i="44"/>
  <c r="AE36" i="44"/>
  <c r="AE171" i="44"/>
  <c r="AE162" i="44"/>
  <c r="AE152" i="44"/>
  <c r="AE144" i="44"/>
  <c r="AE135" i="44"/>
  <c r="AE52" i="44"/>
  <c r="AE26" i="44"/>
  <c r="AE18" i="44"/>
  <c r="AE10" i="44"/>
  <c r="AE178" i="44"/>
  <c r="AE161" i="44"/>
  <c r="AE151" i="44"/>
  <c r="AE143" i="44"/>
  <c r="AE134" i="44"/>
  <c r="AE125" i="44"/>
  <c r="AE113" i="44"/>
  <c r="AE104" i="44"/>
  <c r="AE95" i="44"/>
  <c r="AE87" i="44"/>
  <c r="AE78" i="44"/>
  <c r="AE70" i="44"/>
  <c r="AE61" i="44"/>
  <c r="AE51" i="44"/>
  <c r="AE42" i="44"/>
  <c r="AE34" i="44"/>
  <c r="AE25" i="44"/>
  <c r="AE17" i="44"/>
  <c r="AE9" i="44"/>
  <c r="T52" i="44"/>
  <c r="J68" i="44"/>
  <c r="R68" i="44"/>
  <c r="Z68" i="44"/>
  <c r="H69" i="44"/>
  <c r="P69" i="44"/>
  <c r="X69" i="44"/>
  <c r="F70" i="44"/>
  <c r="N70" i="44"/>
  <c r="V70" i="44"/>
  <c r="AD70" i="44"/>
  <c r="L71" i="44"/>
  <c r="T71" i="44"/>
  <c r="AB71" i="44"/>
  <c r="J72" i="44"/>
  <c r="R72" i="44"/>
  <c r="Z72" i="44"/>
  <c r="J76" i="44"/>
  <c r="R76" i="44"/>
  <c r="Z76" i="44"/>
  <c r="P77" i="44"/>
  <c r="X77" i="44"/>
  <c r="F78" i="44"/>
  <c r="V78" i="44"/>
  <c r="T79" i="44"/>
  <c r="AB79" i="44"/>
  <c r="Z80" i="44"/>
  <c r="L83" i="44"/>
  <c r="T83" i="44"/>
  <c r="AB83" i="44"/>
  <c r="P86" i="44"/>
  <c r="X86" i="44"/>
  <c r="H94" i="44"/>
  <c r="L100" i="44"/>
  <c r="T100" i="44"/>
  <c r="H107" i="44"/>
  <c r="X107" i="44"/>
  <c r="F108" i="44"/>
  <c r="N108" i="44"/>
  <c r="V108" i="44"/>
  <c r="AD108" i="44"/>
  <c r="H116" i="44"/>
  <c r="H111" i="44" s="1"/>
  <c r="P116" i="44"/>
  <c r="T123" i="44"/>
  <c r="AB123" i="44"/>
  <c r="J124" i="44"/>
  <c r="K121" i="44"/>
  <c r="I58" i="44"/>
  <c r="U198" i="44"/>
  <c r="P6" i="46"/>
  <c r="Z27" i="46"/>
  <c r="F65" i="46"/>
  <c r="N47" i="46"/>
  <c r="AB6" i="46"/>
  <c r="AB7" i="44"/>
  <c r="AC121" i="44"/>
  <c r="AA199" i="44"/>
  <c r="F6" i="46"/>
  <c r="X6" i="46"/>
  <c r="I117" i="44"/>
  <c r="I118" i="44"/>
  <c r="J6" i="46"/>
  <c r="Z5" i="46"/>
  <c r="P5" i="46"/>
  <c r="V5" i="46"/>
  <c r="AD5" i="46"/>
  <c r="J8" i="44"/>
  <c r="J5" i="46"/>
  <c r="J199" i="44"/>
  <c r="N6" i="46"/>
  <c r="AB5" i="46"/>
  <c r="X5" i="46"/>
  <c r="T118" i="44"/>
  <c r="T117" i="44"/>
  <c r="L5" i="46"/>
  <c r="L6" i="46"/>
  <c r="L7" i="44"/>
  <c r="T5" i="46"/>
  <c r="T6" i="46"/>
  <c r="R8" i="44"/>
  <c r="R6" i="46"/>
  <c r="Z6" i="46"/>
  <c r="Z8" i="44"/>
  <c r="H5" i="46"/>
  <c r="H9" i="44"/>
  <c r="N27" i="46"/>
  <c r="N28" i="44"/>
  <c r="V27" i="46"/>
  <c r="V28" i="44"/>
  <c r="AD27" i="46"/>
  <c r="AD28" i="44"/>
  <c r="L29" i="44"/>
  <c r="L27" i="46"/>
  <c r="T27" i="46"/>
  <c r="T29" i="44"/>
  <c r="AB29" i="44"/>
  <c r="AB27" i="46"/>
  <c r="J27" i="46"/>
  <c r="J30" i="44"/>
  <c r="R27" i="46"/>
  <c r="R30" i="44"/>
  <c r="H31" i="44"/>
  <c r="H27" i="46"/>
  <c r="P31" i="44"/>
  <c r="P27" i="46"/>
  <c r="X27" i="46"/>
  <c r="X31" i="44"/>
  <c r="P47" i="46"/>
  <c r="P48" i="44"/>
  <c r="X47" i="46"/>
  <c r="X48" i="44"/>
  <c r="F49" i="44"/>
  <c r="F47" i="46"/>
  <c r="V49" i="44"/>
  <c r="V47" i="46"/>
  <c r="AD49" i="44"/>
  <c r="AD47" i="46"/>
  <c r="L50" i="44"/>
  <c r="L47" i="46"/>
  <c r="T50" i="44"/>
  <c r="T47" i="46"/>
  <c r="R47" i="46"/>
  <c r="R51" i="44"/>
  <c r="Z47" i="46"/>
  <c r="Z51" i="44"/>
  <c r="F57" i="46"/>
  <c r="F59" i="44"/>
  <c r="F58" i="46"/>
  <c r="N57" i="46"/>
  <c r="N58" i="46"/>
  <c r="N59" i="44"/>
  <c r="V58" i="46"/>
  <c r="V59" i="44"/>
  <c r="AD57" i="46"/>
  <c r="AD59" i="44"/>
  <c r="AD58" i="46"/>
  <c r="L60" i="44"/>
  <c r="L57" i="46"/>
  <c r="T57" i="46"/>
  <c r="T60" i="44"/>
  <c r="AB58" i="46"/>
  <c r="AB57" i="46"/>
  <c r="J61" i="44"/>
  <c r="J57" i="46"/>
  <c r="Z61" i="44"/>
  <c r="Z57" i="46"/>
  <c r="H62" i="44"/>
  <c r="H58" i="46"/>
  <c r="P62" i="44"/>
  <c r="P58" i="46"/>
  <c r="X62" i="44"/>
  <c r="X58" i="46"/>
  <c r="J66" i="44"/>
  <c r="J65" i="46"/>
  <c r="R65" i="46"/>
  <c r="R66" i="44"/>
  <c r="H65" i="46"/>
  <c r="H67" i="44"/>
  <c r="P67" i="44"/>
  <c r="P65" i="46"/>
  <c r="N68" i="44"/>
  <c r="N65" i="46"/>
  <c r="V68" i="44"/>
  <c r="V65" i="46"/>
  <c r="L65" i="46"/>
  <c r="L69" i="44"/>
  <c r="AD65" i="46"/>
  <c r="X65" i="46"/>
  <c r="V6" i="46"/>
  <c r="V10" i="44"/>
  <c r="Y58" i="44"/>
  <c r="AB65" i="46"/>
  <c r="AB47" i="46"/>
  <c r="R57" i="46"/>
  <c r="H47" i="46"/>
  <c r="Z66" i="44"/>
  <c r="O58" i="44"/>
  <c r="Z58" i="46"/>
  <c r="R5" i="46"/>
  <c r="T7" i="44"/>
  <c r="H6" i="46"/>
  <c r="L58" i="46"/>
  <c r="J47" i="46"/>
  <c r="I198" i="44"/>
  <c r="Z179" i="44"/>
  <c r="AD84" i="46"/>
  <c r="AD101" i="46"/>
  <c r="P84" i="46"/>
  <c r="J101" i="46"/>
  <c r="H88" i="44"/>
  <c r="J84" i="46"/>
  <c r="AB84" i="46"/>
  <c r="F85" i="44"/>
  <c r="Z104" i="44"/>
  <c r="Z101" i="44" s="1"/>
  <c r="AB103" i="44"/>
  <c r="Y170" i="44"/>
  <c r="X84" i="46"/>
  <c r="R101" i="46"/>
  <c r="L86" i="44"/>
  <c r="Z7" i="44"/>
  <c r="AB112" i="44"/>
  <c r="I131" i="44"/>
  <c r="T103" i="44"/>
  <c r="Z84" i="46"/>
  <c r="R121" i="46"/>
  <c r="V85" i="44"/>
  <c r="V102" i="44"/>
  <c r="J121" i="46"/>
  <c r="W210" i="44"/>
  <c r="H101" i="46"/>
  <c r="L131" i="46"/>
  <c r="U117" i="44"/>
  <c r="AC170" i="44"/>
  <c r="P101" i="46"/>
  <c r="W131" i="44"/>
  <c r="AE198" i="46"/>
  <c r="AE140" i="46"/>
  <c r="AE117" i="46"/>
  <c r="AE207" i="44"/>
  <c r="AE197" i="44"/>
  <c r="AE188" i="44"/>
  <c r="AE180" i="44"/>
  <c r="AE115" i="44"/>
  <c r="AE89" i="44"/>
  <c r="AE80" i="44"/>
  <c r="AE72" i="44"/>
  <c r="AE63" i="44"/>
  <c r="AE53" i="44"/>
  <c r="AE28" i="44"/>
  <c r="AE19" i="44"/>
  <c r="AE11" i="44"/>
  <c r="AE58" i="46"/>
  <c r="AE211" i="46"/>
  <c r="AE206" i="44"/>
  <c r="AE196" i="44"/>
  <c r="AE187" i="44"/>
  <c r="AE169" i="44"/>
  <c r="AE126" i="44"/>
  <c r="AE114" i="44"/>
  <c r="AE105" i="44"/>
  <c r="AE96" i="44"/>
  <c r="AE88" i="44"/>
  <c r="AE79" i="44"/>
  <c r="AE71" i="44"/>
  <c r="AE62" i="44"/>
  <c r="AE43" i="44"/>
  <c r="AE35" i="44"/>
  <c r="AE170" i="46"/>
  <c r="AE57" i="46"/>
  <c r="AE111" i="46"/>
  <c r="AE203" i="44"/>
  <c r="AE158" i="44"/>
  <c r="AE148" i="44"/>
  <c r="AE131" i="46"/>
  <c r="AE132" i="44"/>
  <c r="AE123" i="44"/>
  <c r="AE59" i="44"/>
  <c r="AE23" i="44"/>
  <c r="AE15" i="44"/>
  <c r="AE7" i="44"/>
  <c r="AE84" i="46"/>
  <c r="AE155" i="46"/>
  <c r="AE174" i="44"/>
  <c r="AE165" i="44"/>
  <c r="AE157" i="44"/>
  <c r="AE139" i="44"/>
  <c r="AE130" i="44"/>
  <c r="AE83" i="44"/>
  <c r="AE75" i="44"/>
  <c r="AE67" i="44"/>
  <c r="AE47" i="46"/>
  <c r="AE39" i="44"/>
  <c r="AE31" i="44"/>
  <c r="AE22" i="44"/>
  <c r="AE14" i="44"/>
  <c r="AE6" i="46"/>
  <c r="AE101" i="46"/>
  <c r="AE154" i="46"/>
  <c r="AE190" i="44"/>
  <c r="AE182" i="44"/>
  <c r="AE173" i="44"/>
  <c r="AE164" i="44"/>
  <c r="AE108" i="44"/>
  <c r="AE99" i="44"/>
  <c r="AE91" i="44"/>
  <c r="AE82" i="44"/>
  <c r="AE74" i="44"/>
  <c r="AE55" i="44"/>
  <c r="AE46" i="44"/>
  <c r="AE38" i="44"/>
  <c r="AE30" i="44"/>
  <c r="AE118" i="46"/>
  <c r="AE121" i="46"/>
  <c r="AE65" i="46"/>
  <c r="AE200" i="44"/>
  <c r="AE189" i="44"/>
  <c r="AE181" i="44"/>
  <c r="AE172" i="44"/>
  <c r="AE153" i="44"/>
  <c r="AE145" i="44"/>
  <c r="AE116" i="44"/>
  <c r="AE107" i="44"/>
  <c r="AE98" i="44"/>
  <c r="AE90" i="44"/>
  <c r="AE73" i="44"/>
  <c r="AE64" i="44"/>
  <c r="AE54" i="44"/>
  <c r="AE45" i="44"/>
  <c r="AE37" i="44"/>
  <c r="AE210" i="44"/>
  <c r="AE211" i="44"/>
  <c r="AE117" i="44"/>
  <c r="AE118" i="44"/>
  <c r="AE199" i="46"/>
  <c r="T210" i="44"/>
  <c r="AE48" i="44"/>
  <c r="AE191" i="46"/>
  <c r="E15" i="37"/>
  <c r="M15" i="37"/>
  <c r="P198" i="44" l="1"/>
  <c r="P154" i="44"/>
  <c r="R154" i="44"/>
  <c r="AB111" i="44"/>
  <c r="O154" i="44"/>
  <c r="H191" i="44"/>
  <c r="M191" i="44"/>
  <c r="X84" i="44"/>
  <c r="AE191" i="44"/>
  <c r="M4" i="46"/>
  <c r="X47" i="44"/>
  <c r="N199" i="44"/>
  <c r="AA5" i="44"/>
  <c r="Y57" i="44"/>
  <c r="R140" i="44"/>
  <c r="N101" i="44"/>
  <c r="V122" i="44"/>
  <c r="J131" i="44"/>
  <c r="AB101" i="44"/>
  <c r="AD179" i="44"/>
  <c r="N170" i="44"/>
  <c r="H155" i="44"/>
  <c r="AB170" i="44"/>
  <c r="H122" i="44"/>
  <c r="V117" i="44"/>
  <c r="X131" i="44"/>
  <c r="X111" i="44"/>
  <c r="T179" i="44"/>
  <c r="AB121" i="44"/>
  <c r="F121" i="44"/>
  <c r="H131" i="44"/>
  <c r="Z199" i="44"/>
  <c r="P191" i="44"/>
  <c r="V170" i="44"/>
  <c r="X198" i="44"/>
  <c r="J191" i="44"/>
  <c r="L65" i="44"/>
  <c r="H27" i="44"/>
  <c r="F27" i="44"/>
  <c r="K5" i="44"/>
  <c r="G4" i="46"/>
  <c r="N154" i="44"/>
  <c r="T131" i="44"/>
  <c r="H65" i="44"/>
  <c r="P84" i="44"/>
  <c r="H84" i="44"/>
  <c r="J155" i="44"/>
  <c r="P211" i="44"/>
  <c r="X199" i="44"/>
  <c r="P155" i="44"/>
  <c r="L131" i="44"/>
  <c r="H101" i="44"/>
  <c r="AD121" i="44"/>
  <c r="G101" i="44"/>
  <c r="AD111" i="44"/>
  <c r="R111" i="44"/>
  <c r="T101" i="44"/>
  <c r="V111" i="44"/>
  <c r="AB179" i="44"/>
  <c r="T154" i="44"/>
  <c r="V199" i="44"/>
  <c r="N117" i="44"/>
  <c r="U121" i="44"/>
  <c r="H154" i="44"/>
  <c r="R155" i="44"/>
  <c r="R121" i="44"/>
  <c r="AC5" i="44"/>
  <c r="O57" i="44"/>
  <c r="AA154" i="44"/>
  <c r="AA4" i="44" s="1"/>
  <c r="H121" i="44"/>
  <c r="T111" i="44"/>
  <c r="H170" i="44"/>
  <c r="V65" i="44"/>
  <c r="N47" i="44"/>
  <c r="AD6" i="44"/>
  <c r="AB199" i="44"/>
  <c r="L199" i="44"/>
  <c r="F179" i="44"/>
  <c r="Q211" i="44"/>
  <c r="V4" i="46"/>
  <c r="AD155" i="44"/>
  <c r="V179" i="44"/>
  <c r="AD154" i="44"/>
  <c r="L154" i="44"/>
  <c r="AB154" i="44"/>
  <c r="F131" i="44"/>
  <c r="P111" i="44"/>
  <c r="F47" i="44"/>
  <c r="N6" i="44"/>
  <c r="X6" i="44"/>
  <c r="R191" i="44"/>
  <c r="J179" i="44"/>
  <c r="X154" i="44"/>
  <c r="L170" i="44"/>
  <c r="Z170" i="44"/>
  <c r="V155" i="44"/>
  <c r="AB131" i="44"/>
  <c r="R58" i="44"/>
  <c r="V47" i="44"/>
  <c r="J47" i="44"/>
  <c r="F6" i="44"/>
  <c r="P6" i="44"/>
  <c r="AD198" i="44"/>
  <c r="T155" i="44"/>
  <c r="AB122" i="44"/>
  <c r="I4" i="46"/>
  <c r="H47" i="44"/>
  <c r="F122" i="44"/>
  <c r="S4" i="46"/>
  <c r="Y5" i="44"/>
  <c r="P65" i="44"/>
  <c r="Y111" i="44"/>
  <c r="L47" i="44"/>
  <c r="J101" i="44"/>
  <c r="AE170" i="44"/>
  <c r="S154" i="44"/>
  <c r="U5" i="44"/>
  <c r="N84" i="44"/>
  <c r="X65" i="44"/>
  <c r="T170" i="44"/>
  <c r="T47" i="44"/>
  <c r="F5" i="44"/>
  <c r="P27" i="44"/>
  <c r="AB27" i="44"/>
  <c r="AD101" i="44"/>
  <c r="Z122" i="44"/>
  <c r="AB47" i="44"/>
  <c r="AB140" i="44"/>
  <c r="AC154" i="44"/>
  <c r="X57" i="44"/>
  <c r="T27" i="44"/>
  <c r="I154" i="44"/>
  <c r="F140" i="44"/>
  <c r="R84" i="44"/>
  <c r="L155" i="44"/>
  <c r="Z65" i="44"/>
  <c r="Z47" i="44"/>
  <c r="P47" i="44"/>
  <c r="F101" i="44"/>
  <c r="AB155" i="44"/>
  <c r="F170" i="44"/>
  <c r="X140" i="44"/>
  <c r="J84" i="44"/>
  <c r="H199" i="44"/>
  <c r="X179" i="44"/>
  <c r="V101" i="44"/>
  <c r="V84" i="44"/>
  <c r="F84" i="44"/>
  <c r="AD47" i="44"/>
  <c r="L27" i="44"/>
  <c r="Z27" i="44"/>
  <c r="Z154" i="44"/>
  <c r="L84" i="44"/>
  <c r="R47" i="44"/>
  <c r="X27" i="44"/>
  <c r="J27" i="44"/>
  <c r="AD27" i="44"/>
  <c r="T122" i="44"/>
  <c r="H211" i="44"/>
  <c r="P131" i="44"/>
  <c r="K6" i="44"/>
  <c r="T84" i="44"/>
  <c r="AD65" i="44"/>
  <c r="Z131" i="44"/>
  <c r="P101" i="44"/>
  <c r="V154" i="44"/>
  <c r="N65" i="44"/>
  <c r="V27" i="44"/>
  <c r="AB84" i="44"/>
  <c r="X4" i="46"/>
  <c r="AB4" i="46"/>
  <c r="O4" i="46"/>
  <c r="F4" i="46"/>
  <c r="E4" i="46"/>
  <c r="Q5" i="44"/>
  <c r="H140" i="44"/>
  <c r="AD199" i="44"/>
  <c r="Z4" i="46"/>
  <c r="S27" i="44"/>
  <c r="X58" i="44"/>
  <c r="J65" i="44"/>
  <c r="F199" i="44"/>
  <c r="AE57" i="44"/>
  <c r="AC57" i="44"/>
  <c r="AB191" i="44"/>
  <c r="Z111" i="44"/>
  <c r="F155" i="44"/>
  <c r="N179" i="44"/>
  <c r="L101" i="44"/>
  <c r="U4" i="46"/>
  <c r="V140" i="44"/>
  <c r="L111" i="44"/>
  <c r="AD131" i="44"/>
  <c r="AD84" i="44"/>
  <c r="T121" i="44"/>
  <c r="P4" i="46"/>
  <c r="AD170" i="44"/>
  <c r="J4" i="46"/>
  <c r="W4" i="46"/>
  <c r="P170" i="44"/>
  <c r="Y154" i="44"/>
  <c r="X155" i="44"/>
  <c r="P199" i="44"/>
  <c r="AE140" i="44"/>
  <c r="J140" i="44"/>
  <c r="V131" i="44"/>
  <c r="F198" i="44"/>
  <c r="T191" i="44"/>
  <c r="L179" i="44"/>
  <c r="N131" i="44"/>
  <c r="N122" i="44"/>
  <c r="X170" i="44"/>
  <c r="Z198" i="44"/>
  <c r="W154" i="44"/>
  <c r="Z191" i="44"/>
  <c r="T198" i="44"/>
  <c r="J170" i="44"/>
  <c r="R199" i="44"/>
  <c r="R198" i="44"/>
  <c r="H179" i="44"/>
  <c r="Y6" i="44"/>
  <c r="X122" i="44"/>
  <c r="V191" i="44"/>
  <c r="AE198" i="44"/>
  <c r="Q6" i="44"/>
  <c r="Z84" i="44"/>
  <c r="AB198" i="44"/>
  <c r="L198" i="44"/>
  <c r="N191" i="44"/>
  <c r="X191" i="44"/>
  <c r="Z140" i="44"/>
  <c r="L140" i="44"/>
  <c r="H4" i="46"/>
  <c r="X210" i="44"/>
  <c r="X211" i="44"/>
  <c r="T199" i="44"/>
  <c r="N4" i="46"/>
  <c r="AD118" i="44"/>
  <c r="X117" i="44"/>
  <c r="X118" i="44"/>
  <c r="Z210" i="44"/>
  <c r="Z211" i="44"/>
  <c r="P118" i="44"/>
  <c r="P117" i="44"/>
  <c r="J117" i="44"/>
  <c r="J118" i="44"/>
  <c r="AA4" i="46"/>
  <c r="I47" i="44"/>
  <c r="H118" i="44"/>
  <c r="H117" i="44"/>
  <c r="Z117" i="44"/>
  <c r="Z118" i="44"/>
  <c r="L210" i="44"/>
  <c r="L211" i="44"/>
  <c r="R27" i="44"/>
  <c r="R210" i="44"/>
  <c r="R211" i="44"/>
  <c r="AE121" i="44"/>
  <c r="T65" i="44"/>
  <c r="Q154" i="44"/>
  <c r="I101" i="44"/>
  <c r="AA6" i="44"/>
  <c r="T140" i="44"/>
  <c r="W57" i="44"/>
  <c r="U6" i="44"/>
  <c r="K4" i="46"/>
  <c r="AE58" i="44"/>
  <c r="AE84" i="44"/>
  <c r="AE155" i="44"/>
  <c r="AA155" i="44"/>
  <c r="O140" i="44"/>
  <c r="R131" i="44"/>
  <c r="R101" i="44"/>
  <c r="U57" i="44"/>
  <c r="E84" i="44"/>
  <c r="M5" i="44"/>
  <c r="I57" i="44"/>
  <c r="N155" i="44"/>
  <c r="R117" i="44"/>
  <c r="R118" i="44"/>
  <c r="J122" i="44"/>
  <c r="J121" i="44"/>
  <c r="AB65" i="44"/>
  <c r="L122" i="44"/>
  <c r="L121" i="44"/>
  <c r="G140" i="44"/>
  <c r="G57" i="44"/>
  <c r="AE5" i="44"/>
  <c r="AE65" i="44"/>
  <c r="S6" i="44"/>
  <c r="S5" i="44"/>
  <c r="U58" i="44"/>
  <c r="Q122" i="44"/>
  <c r="Z155" i="44"/>
  <c r="Q155" i="44"/>
  <c r="X121" i="44"/>
  <c r="E57" i="44"/>
  <c r="Z121" i="44"/>
  <c r="W121" i="44"/>
  <c r="AE199" i="44"/>
  <c r="AE101" i="44"/>
  <c r="Q84" i="44"/>
  <c r="Q57" i="44"/>
  <c r="N121" i="44"/>
  <c r="AE111" i="44"/>
  <c r="G6" i="44"/>
  <c r="G155" i="44"/>
  <c r="G154" i="44"/>
  <c r="I84" i="44"/>
  <c r="Y155" i="44"/>
  <c r="W65" i="44"/>
  <c r="O121" i="44"/>
  <c r="L4" i="46"/>
  <c r="AA101" i="44"/>
  <c r="Y122" i="44"/>
  <c r="Y121" i="44"/>
  <c r="E27" i="44"/>
  <c r="S57" i="44"/>
  <c r="J154" i="44"/>
  <c r="M6" i="44"/>
  <c r="AD140" i="44"/>
  <c r="AE154" i="44"/>
  <c r="AE122" i="44"/>
  <c r="F65" i="44"/>
  <c r="AC6" i="44"/>
  <c r="P122" i="44"/>
  <c r="P121" i="44"/>
  <c r="F154" i="44"/>
  <c r="V121" i="44"/>
  <c r="G121" i="44"/>
  <c r="AE131" i="44"/>
  <c r="E6" i="44"/>
  <c r="E5" i="44"/>
  <c r="X101" i="44"/>
  <c r="W5" i="44"/>
  <c r="W6" i="44"/>
  <c r="W117" i="44"/>
  <c r="W118" i="44"/>
  <c r="I6" i="44"/>
  <c r="I5" i="44"/>
  <c r="E198" i="44"/>
  <c r="E199" i="44"/>
  <c r="I210" i="44"/>
  <c r="I211" i="44"/>
  <c r="O117" i="44"/>
  <c r="O118" i="44"/>
  <c r="Y210" i="44"/>
  <c r="Y211" i="44"/>
  <c r="K154" i="44"/>
  <c r="K155" i="44"/>
  <c r="K58" i="44"/>
  <c r="K57" i="44"/>
  <c r="AE6" i="44"/>
  <c r="O6" i="44"/>
  <c r="O5" i="44"/>
  <c r="M121" i="44"/>
  <c r="AE4" i="46"/>
  <c r="E121" i="44"/>
  <c r="E122" i="44"/>
  <c r="AC4" i="46"/>
  <c r="G5" i="44"/>
  <c r="R5" i="44"/>
  <c r="R6" i="44"/>
  <c r="J57" i="44"/>
  <c r="J58" i="44"/>
  <c r="AD57" i="44"/>
  <c r="AD58" i="44"/>
  <c r="F57" i="44"/>
  <c r="F58" i="44"/>
  <c r="N5" i="44"/>
  <c r="N27" i="44"/>
  <c r="AD5" i="44"/>
  <c r="AB57" i="44"/>
  <c r="T6" i="44"/>
  <c r="T5" i="44"/>
  <c r="T4" i="46"/>
  <c r="R4" i="46"/>
  <c r="P57" i="44"/>
  <c r="P58" i="44"/>
  <c r="V58" i="44"/>
  <c r="V57" i="44"/>
  <c r="H5" i="44"/>
  <c r="H6" i="44"/>
  <c r="L5" i="44"/>
  <c r="L6" i="44"/>
  <c r="R65" i="44"/>
  <c r="R57" i="44"/>
  <c r="T58" i="44"/>
  <c r="T57" i="44"/>
  <c r="J6" i="44"/>
  <c r="J5" i="44"/>
  <c r="X5" i="44"/>
  <c r="H58" i="44"/>
  <c r="H57" i="44"/>
  <c r="N57" i="44"/>
  <c r="N58" i="44"/>
  <c r="AD4" i="46"/>
  <c r="P5" i="44"/>
  <c r="AE47" i="44"/>
  <c r="AE27" i="44"/>
  <c r="AE179" i="44"/>
  <c r="Z6" i="44"/>
  <c r="Z5" i="44"/>
  <c r="V5" i="44"/>
  <c r="V6" i="44"/>
  <c r="Z58" i="44"/>
  <c r="Z57" i="44"/>
  <c r="L57" i="44"/>
  <c r="L58" i="44"/>
  <c r="AB6" i="44"/>
  <c r="AB5" i="44"/>
  <c r="Q15" i="37"/>
  <c r="D15" i="37"/>
  <c r="F15" i="37"/>
  <c r="O14" i="37"/>
  <c r="J15" i="37"/>
  <c r="I15" i="37"/>
  <c r="H15" i="37"/>
  <c r="G15" i="37"/>
  <c r="L15" i="37"/>
  <c r="P15" i="37"/>
  <c r="O15" i="37"/>
  <c r="S15" i="37"/>
  <c r="C15" i="37"/>
  <c r="R15" i="37"/>
  <c r="K15" i="37"/>
  <c r="N15" i="37"/>
  <c r="U4" i="44" l="1"/>
  <c r="AC4" i="44"/>
  <c r="F4" i="44"/>
  <c r="M4" i="44"/>
  <c r="Q4" i="44"/>
  <c r="Y4" i="44"/>
  <c r="J4" i="44"/>
  <c r="G4" i="44"/>
  <c r="K4" i="44"/>
  <c r="P4" i="44"/>
  <c r="O4" i="44"/>
  <c r="V4" i="44"/>
  <c r="AE4" i="44"/>
  <c r="S4" i="44"/>
  <c r="X4" i="44"/>
  <c r="W4" i="44"/>
  <c r="AB4" i="44"/>
  <c r="E4" i="44"/>
  <c r="I4" i="44"/>
  <c r="T4" i="44"/>
  <c r="H4" i="44"/>
  <c r="AD4" i="44"/>
  <c r="Z4" i="44"/>
  <c r="N4" i="44"/>
  <c r="L4" i="44"/>
  <c r="R4" i="44"/>
  <c r="S14" i="37"/>
  <c r="P14" i="37"/>
  <c r="F14" i="37"/>
  <c r="J14" i="37"/>
  <c r="H14" i="37"/>
  <c r="G14" i="37"/>
  <c r="C14" i="37" a="1"/>
  <c r="M14" i="37"/>
  <c r="N14" i="37"/>
  <c r="E14" i="37"/>
  <c r="Q14" i="37"/>
  <c r="I14" i="37"/>
  <c r="K14" i="37"/>
  <c r="L14" i="37"/>
  <c r="D14" i="37"/>
  <c r="R14" i="37"/>
  <c r="C14" i="37" l="1"/>
  <c r="F9" i="37"/>
  <c r="N9" i="37"/>
  <c r="J10" i="37"/>
  <c r="P10" i="37"/>
  <c r="E11" i="37"/>
  <c r="I11" i="37"/>
  <c r="C11" i="37"/>
  <c r="N7" i="37"/>
  <c r="T7" i="37" a="1"/>
  <c r="U7" i="37"/>
  <c r="K7" i="37"/>
  <c r="H32" i="37"/>
  <c r="G32" i="37"/>
  <c r="U11" i="37"/>
  <c r="J9" i="37"/>
  <c r="D9" i="37"/>
  <c r="O9" i="37"/>
  <c r="U10" i="37"/>
  <c r="E10" i="37"/>
  <c r="S11" i="37"/>
  <c r="M11" i="37"/>
  <c r="E7" i="37"/>
  <c r="J7" i="37"/>
  <c r="E32" i="37"/>
  <c r="S32" i="37"/>
  <c r="O32" i="37"/>
  <c r="K9" i="37"/>
  <c r="R32" i="37"/>
  <c r="M9" i="37"/>
  <c r="G9" i="37"/>
  <c r="U9" i="37"/>
  <c r="H10" i="37"/>
  <c r="M10" i="37"/>
  <c r="H11" i="37"/>
  <c r="P11" i="37"/>
  <c r="L7" i="37"/>
  <c r="L32" i="37"/>
  <c r="M7" i="37"/>
  <c r="I32" i="37"/>
  <c r="Q7" i="37"/>
  <c r="G7" i="37"/>
  <c r="H7" i="37"/>
  <c r="L10" i="37"/>
  <c r="H9" i="37"/>
  <c r="S9" i="37"/>
  <c r="N10" i="37"/>
  <c r="T10" i="37"/>
  <c r="G10" i="37"/>
  <c r="N11" i="37"/>
  <c r="O11" i="37"/>
  <c r="P7" i="37"/>
  <c r="U32" i="37"/>
  <c r="C32" i="37"/>
  <c r="O7" i="37"/>
  <c r="D7" i="37"/>
  <c r="J11" i="37"/>
  <c r="K32" i="37"/>
  <c r="L9" i="37"/>
  <c r="I9" i="37"/>
  <c r="Q10" i="37"/>
  <c r="D10" i="37"/>
  <c r="K10" i="37"/>
  <c r="Q11" i="37"/>
  <c r="G11" i="37"/>
  <c r="T32" i="37"/>
  <c r="S7" i="37"/>
  <c r="D32" i="37"/>
  <c r="C10" i="37"/>
  <c r="P9" i="37"/>
  <c r="E9" i="37"/>
  <c r="S10" i="37"/>
  <c r="O10" i="37"/>
  <c r="R10" i="37"/>
  <c r="L11" i="37"/>
  <c r="D11" i="37"/>
  <c r="N32" i="37"/>
  <c r="C7" i="37"/>
  <c r="I7" i="37"/>
  <c r="R7" i="37"/>
  <c r="J32" i="37"/>
  <c r="Q9" i="37"/>
  <c r="M32" i="37"/>
  <c r="R9" i="37"/>
  <c r="T9" i="37"/>
  <c r="F10" i="37"/>
  <c r="I10" i="37"/>
  <c r="F11" i="37"/>
  <c r="R11" i="37"/>
  <c r="K11" i="37"/>
  <c r="Q32" i="37"/>
  <c r="P32" i="37"/>
  <c r="F7" i="37"/>
  <c r="T11" i="37"/>
  <c r="F32" i="37"/>
  <c r="D8" i="37" l="1"/>
  <c r="I8" i="37"/>
  <c r="R8" i="37"/>
  <c r="P8" i="37"/>
  <c r="T8" i="37"/>
  <c r="E8" i="37"/>
  <c r="S8" i="37"/>
  <c r="M8" i="37"/>
  <c r="F8" i="37"/>
  <c r="G8" i="37"/>
  <c r="T7" i="37"/>
  <c r="K8" i="37"/>
  <c r="U8" i="37"/>
  <c r="J8" i="37"/>
  <c r="H8" i="37"/>
  <c r="Q8" i="37"/>
  <c r="N8" i="37"/>
  <c r="O8" i="37"/>
  <c r="L8" i="37"/>
  <c r="C8" i="3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<sst xmlns="http://schemas.openxmlformats.org/spreadsheetml/2006/main" count="13412" uniqueCount="301">
  <si>
    <t>CRU's NPK Database</t>
  </si>
  <si>
    <t>Please refer questions or queries to:</t>
  </si>
  <si>
    <t>Maurício Fortuna</t>
  </si>
  <si>
    <t>Analyst, Phosphates</t>
  </si>
  <si>
    <t>Mauricio.Fortuna@crugroup.com</t>
  </si>
  <si>
    <t>+44 207 903 2122</t>
  </si>
  <si>
    <t>Table of Contents</t>
  </si>
  <si>
    <t>Tab</t>
  </si>
  <si>
    <t>Content</t>
  </si>
  <si>
    <t>Data Dashboard</t>
  </si>
  <si>
    <t>A viewer for statistical data. Shows a country by country statistics of production, imports, exports, consumption, and capacity.</t>
  </si>
  <si>
    <t>Capacity</t>
  </si>
  <si>
    <t>Breakdown of country by country capacity. For asset by asset capacity, please refer to the capacity database.</t>
  </si>
  <si>
    <t>NPK</t>
  </si>
  <si>
    <t>Shows NPK statistics by year, country, and statistic.</t>
  </si>
  <si>
    <t>NP</t>
  </si>
  <si>
    <t>Shows NP statistics by year, country, and statistic.</t>
  </si>
  <si>
    <t>PK</t>
  </si>
  <si>
    <t>Shows PK statistics by year, country, and statistic.</t>
  </si>
  <si>
    <t>NPK+NP+PK</t>
  </si>
  <si>
    <t>Sums of the above three.</t>
  </si>
  <si>
    <t>Copyright © 2024 CRU International Ltd. All rights reserved.</t>
  </si>
  <si>
    <t>By reading this publication you agree that you will not copy or replicate any part of it (including any supply data) in any format without the express permission of CRU. If you need to share CRU data please contact customer.service@crugroup.com for more information.</t>
  </si>
  <si>
    <t>`</t>
  </si>
  <si>
    <t>All values in kt product</t>
  </si>
  <si>
    <r>
      <t xml:space="preserve">Select product from dropdown list in cell </t>
    </r>
    <r>
      <rPr>
        <b/>
        <sz val="10"/>
        <color theme="6"/>
        <rFont val="Arial"/>
        <family val="2"/>
      </rPr>
      <t>B6</t>
    </r>
  </si>
  <si>
    <t>World Total</t>
  </si>
  <si>
    <r>
      <t xml:space="preserve">Select country/region from dropdown list in cell </t>
    </r>
    <r>
      <rPr>
        <b/>
        <sz val="10"/>
        <color theme="6"/>
        <rFont val="Arial"/>
        <family val="2"/>
      </rPr>
      <t>B7</t>
    </r>
  </si>
  <si>
    <t>=SERIES('Data Dashboard'!$B$16,'Data Dashboard'!$D$7:$R$7,'Phosphate Fertilizer Market Outlook Flat Database- linked.xlsx'!Exports,3)</t>
  </si>
  <si>
    <t>Europe &amp; CIS Total</t>
  </si>
  <si>
    <t>Statistic</t>
  </si>
  <si>
    <t>France</t>
  </si>
  <si>
    <t>Germany</t>
  </si>
  <si>
    <t>Greece</t>
  </si>
  <si>
    <t>Iceland</t>
  </si>
  <si>
    <t>Italy</t>
  </si>
  <si>
    <t>Luxembourg</t>
  </si>
  <si>
    <t>West Europe Total</t>
  </si>
  <si>
    <t>Capacity Breakdown</t>
  </si>
  <si>
    <t>NPK+NP+PK Total Capacity</t>
  </si>
  <si>
    <t>Austria</t>
  </si>
  <si>
    <t>Phos Acid Ammonia</t>
  </si>
  <si>
    <t>Belgium</t>
  </si>
  <si>
    <t>Nitrophosphate</t>
  </si>
  <si>
    <t>Cyprus</t>
  </si>
  <si>
    <t>Steam Granulation</t>
  </si>
  <si>
    <t>Denmark</t>
  </si>
  <si>
    <t>kt Product</t>
  </si>
  <si>
    <t>Urea or AN Melt</t>
  </si>
  <si>
    <t>Finland</t>
  </si>
  <si>
    <t>Malta</t>
  </si>
  <si>
    <t>Netherlands</t>
  </si>
  <si>
    <t>Norway</t>
  </si>
  <si>
    <t>Portugal</t>
  </si>
  <si>
    <t>Spain</t>
  </si>
  <si>
    <t>Sweden</t>
  </si>
  <si>
    <t>Switzerland</t>
  </si>
  <si>
    <t>United Kingdom</t>
  </si>
  <si>
    <t>East Europe Total</t>
  </si>
  <si>
    <t>Albania</t>
  </si>
  <si>
    <t>Bosnia &amp; Herzegovina</t>
  </si>
  <si>
    <t>Bulgaria</t>
  </si>
  <si>
    <t>Croatia</t>
  </si>
  <si>
    <t>Czech Republic</t>
  </si>
  <si>
    <t>Estonia</t>
  </si>
  <si>
    <t>Georgia</t>
  </si>
  <si>
    <t>Hungary</t>
  </si>
  <si>
    <t>Latvia</t>
  </si>
  <si>
    <t>Lithuania</t>
  </si>
  <si>
    <t>Macedonia</t>
  </si>
  <si>
    <t>Moldova</t>
  </si>
  <si>
    <t>Montenegro</t>
  </si>
  <si>
    <t>Poland</t>
  </si>
  <si>
    <t>Romania</t>
  </si>
  <si>
    <t>Serbia</t>
  </si>
  <si>
    <t>Slovakia</t>
  </si>
  <si>
    <t>Slovenia</t>
  </si>
  <si>
    <t>Ukraine</t>
  </si>
  <si>
    <t>CIS Total</t>
  </si>
  <si>
    <t>Armenia</t>
  </si>
  <si>
    <t>Azerbaijan</t>
  </si>
  <si>
    <t>Belarus</t>
  </si>
  <si>
    <t>Kazakhstan</t>
  </si>
  <si>
    <t>Kyrgyzstan</t>
  </si>
  <si>
    <t>Russia</t>
  </si>
  <si>
    <t>Tajikistan</t>
  </si>
  <si>
    <t>Turkmenistan</t>
  </si>
  <si>
    <t>Uzbekistan</t>
  </si>
  <si>
    <t>Africa Total</t>
  </si>
  <si>
    <t>North Africa Total</t>
  </si>
  <si>
    <t>Algeria</t>
  </si>
  <si>
    <t>Egypt</t>
  </si>
  <si>
    <t>Libya</t>
  </si>
  <si>
    <t>Morocco</t>
  </si>
  <si>
    <t>Sudan</t>
  </si>
  <si>
    <t>Tunisia</t>
  </si>
  <si>
    <t>East Africa Total</t>
  </si>
  <si>
    <t>Burundi</t>
  </si>
  <si>
    <t>Comoros</t>
  </si>
  <si>
    <t>Djibouti</t>
  </si>
  <si>
    <t>Eritrea</t>
  </si>
  <si>
    <t>Ethiopia</t>
  </si>
  <si>
    <t>Kenya</t>
  </si>
  <si>
    <t>Madagascar</t>
  </si>
  <si>
    <t>Malawi</t>
  </si>
  <si>
    <t>Mauritius</t>
  </si>
  <si>
    <t>Mozambique</t>
  </si>
  <si>
    <t>Reunion</t>
  </si>
  <si>
    <t>Rwanda</t>
  </si>
  <si>
    <t>Seychelles</t>
  </si>
  <si>
    <t>Somalia</t>
  </si>
  <si>
    <t>Tanzania</t>
  </si>
  <si>
    <t>Uganda</t>
  </si>
  <si>
    <t>Zambia</t>
  </si>
  <si>
    <t>Zimbabwe</t>
  </si>
  <si>
    <t>West Africa Total</t>
  </si>
  <si>
    <t>Benin</t>
  </si>
  <si>
    <t>Burkina Faso</t>
  </si>
  <si>
    <t>Cape Verde</t>
  </si>
  <si>
    <t>Cote d'Ivoire</t>
  </si>
  <si>
    <t>Gambia</t>
  </si>
  <si>
    <t>Ghana</t>
  </si>
  <si>
    <t>Guinea</t>
  </si>
  <si>
    <t>Guinea-Bissau</t>
  </si>
  <si>
    <t>Liberia</t>
  </si>
  <si>
    <t>Mali</t>
  </si>
  <si>
    <t>Mauritania</t>
  </si>
  <si>
    <t>Niger</t>
  </si>
  <si>
    <t>Nigeria</t>
  </si>
  <si>
    <t>Senegal</t>
  </si>
  <si>
    <t>Sierra Leone</t>
  </si>
  <si>
    <t>Togo</t>
  </si>
  <si>
    <t>Central Africa Total</t>
  </si>
  <si>
    <t>Angola</t>
  </si>
  <si>
    <t>Cameroon</t>
  </si>
  <si>
    <t>Central African Republic</t>
  </si>
  <si>
    <t>Chad</t>
  </si>
  <si>
    <t>Congo</t>
  </si>
  <si>
    <t>DR Congo</t>
  </si>
  <si>
    <t>Equatorial Guinea</t>
  </si>
  <si>
    <t>Gabon</t>
  </si>
  <si>
    <t>South Sudan</t>
  </si>
  <si>
    <t>Southern Africa Total</t>
  </si>
  <si>
    <t>Botswana</t>
  </si>
  <si>
    <t>Lesotho</t>
  </si>
  <si>
    <t>Namibia</t>
  </si>
  <si>
    <t>South Africa</t>
  </si>
  <si>
    <t>Swaziland</t>
  </si>
  <si>
    <t>North America Total</t>
  </si>
  <si>
    <t>Canada</t>
  </si>
  <si>
    <t>United States</t>
  </si>
  <si>
    <t>Central &amp; South America Total</t>
  </si>
  <si>
    <t>Caribbean Total</t>
  </si>
  <si>
    <t>Bahamas</t>
  </si>
  <si>
    <t>Cuba</t>
  </si>
  <si>
    <t>Dominican Republic</t>
  </si>
  <si>
    <t>Haiti</t>
  </si>
  <si>
    <t>Jamaica</t>
  </si>
  <si>
    <t>Lesser Antilles</t>
  </si>
  <si>
    <t>Puerto Rico</t>
  </si>
  <si>
    <t>Trinidad</t>
  </si>
  <si>
    <t>Central America Total</t>
  </si>
  <si>
    <t>Belize</t>
  </si>
  <si>
    <t>Costa Rica</t>
  </si>
  <si>
    <t>El Salvador</t>
  </si>
  <si>
    <t>Guatemala</t>
  </si>
  <si>
    <t>Honduras</t>
  </si>
  <si>
    <t>Mexico</t>
  </si>
  <si>
    <t>Nicaragua</t>
  </si>
  <si>
    <t>Panama</t>
  </si>
  <si>
    <t>South America Total</t>
  </si>
  <si>
    <t>Argentina</t>
  </si>
  <si>
    <t>Bolivia</t>
  </si>
  <si>
    <t>Brazil</t>
  </si>
  <si>
    <t>Chile</t>
  </si>
  <si>
    <t>Colombia</t>
  </si>
  <si>
    <t>Ecuador</t>
  </si>
  <si>
    <t>French Guiana</t>
  </si>
  <si>
    <t>Guyana</t>
  </si>
  <si>
    <t>Paraguay</t>
  </si>
  <si>
    <t>Peru</t>
  </si>
  <si>
    <t>Suriname</t>
  </si>
  <si>
    <t>Uruguay</t>
  </si>
  <si>
    <t>Venezuela</t>
  </si>
  <si>
    <t>Asia Total</t>
  </si>
  <si>
    <t>Middle East Total</t>
  </si>
  <si>
    <t>Bahrain</t>
  </si>
  <si>
    <t>Iran</t>
  </si>
  <si>
    <t>Iraq</t>
  </si>
  <si>
    <t>Israel</t>
  </si>
  <si>
    <t>Jordan</t>
  </si>
  <si>
    <t>Kuwait</t>
  </si>
  <si>
    <t>Lebanon</t>
  </si>
  <si>
    <t>Oman</t>
  </si>
  <si>
    <t>Qatar</t>
  </si>
  <si>
    <t>Saudi Arabia</t>
  </si>
  <si>
    <t>Syria</t>
  </si>
  <si>
    <t>Turkey</t>
  </si>
  <si>
    <t>United Arab Emirates</t>
  </si>
  <si>
    <t>Yemen</t>
  </si>
  <si>
    <t>South Asia Total</t>
  </si>
  <si>
    <t>Afghanistan</t>
  </si>
  <si>
    <t>Bangladesh</t>
  </si>
  <si>
    <t>Bhutan</t>
  </si>
  <si>
    <t>India</t>
  </si>
  <si>
    <t>Maldives</t>
  </si>
  <si>
    <t>Nepal</t>
  </si>
  <si>
    <t>Pakistan</t>
  </si>
  <si>
    <t>Sri Lanka</t>
  </si>
  <si>
    <t>South-East Asia Total</t>
  </si>
  <si>
    <t>Brunei</t>
  </si>
  <si>
    <t>Cambodia</t>
  </si>
  <si>
    <t>East Timor</t>
  </si>
  <si>
    <t>Indonesia</t>
  </si>
  <si>
    <t>Laos</t>
  </si>
  <si>
    <t>Malaysia</t>
  </si>
  <si>
    <t>Myanmar</t>
  </si>
  <si>
    <t>Philippines</t>
  </si>
  <si>
    <t>Singapore</t>
  </si>
  <si>
    <t>Thailand</t>
  </si>
  <si>
    <t>Vietnam</t>
  </si>
  <si>
    <t>East Asia Total</t>
  </si>
  <si>
    <t>China</t>
  </si>
  <si>
    <t>Japan</t>
  </si>
  <si>
    <t>Mongolia</t>
  </si>
  <si>
    <t>North Korea</t>
  </si>
  <si>
    <t>South Korea</t>
  </si>
  <si>
    <t>Taiwan, China</t>
  </si>
  <si>
    <t>Oceania Total</t>
  </si>
  <si>
    <t>Australia</t>
  </si>
  <si>
    <t>Christmas Island</t>
  </si>
  <si>
    <t>Fiji</t>
  </si>
  <si>
    <t>Nauru</t>
  </si>
  <si>
    <t>New Caledonia</t>
  </si>
  <si>
    <t>New Zealand</t>
  </si>
  <si>
    <t>Papua New Guinea</t>
  </si>
  <si>
    <t>Polynesia</t>
  </si>
  <si>
    <t>Solomon Islands</t>
  </si>
  <si>
    <t>Vanuatu</t>
  </si>
  <si>
    <t>Unidentified Total</t>
  </si>
  <si>
    <t>Unidentified</t>
  </si>
  <si>
    <t xml:space="preserve">NPK Market Outlook </t>
  </si>
  <si>
    <t>© CRU International</t>
  </si>
  <si>
    <t>Capacity by Route</t>
  </si>
  <si>
    <t>BACK TO TABLE OF CONTENTS</t>
  </si>
  <si>
    <t>General Statistics</t>
  </si>
  <si>
    <t>Units</t>
  </si>
  <si>
    <t>Capacity - Total</t>
  </si>
  <si>
    <t>Product</t>
  </si>
  <si>
    <t>Capacity - Phos Acid</t>
  </si>
  <si>
    <t>Capacity - Nitrophos</t>
  </si>
  <si>
    <t>Capacity - Steam</t>
  </si>
  <si>
    <t>Capacity - Melt</t>
  </si>
  <si>
    <t>'000 tonnes Product</t>
  </si>
  <si>
    <t>Europe &amp; CIS</t>
  </si>
  <si>
    <t>West Europe</t>
  </si>
  <si>
    <t>Ireland</t>
  </si>
  <si>
    <t>East Europe</t>
  </si>
  <si>
    <t>CIS</t>
  </si>
  <si>
    <t>Africa</t>
  </si>
  <si>
    <t>North Africa</t>
  </si>
  <si>
    <t>East Africa</t>
  </si>
  <si>
    <t>West Africa</t>
  </si>
  <si>
    <t>Central Africa</t>
  </si>
  <si>
    <t>Southern Africa</t>
  </si>
  <si>
    <t>North America</t>
  </si>
  <si>
    <t>Central &amp; South America</t>
  </si>
  <si>
    <t>Caribbean</t>
  </si>
  <si>
    <t>Central America</t>
  </si>
  <si>
    <t>South America</t>
  </si>
  <si>
    <t>Asia</t>
  </si>
  <si>
    <t>Middle East</t>
  </si>
  <si>
    <t>South Asia</t>
  </si>
  <si>
    <t>South-East Asia</t>
  </si>
  <si>
    <t>East Asia</t>
  </si>
  <si>
    <t>Oceania</t>
  </si>
  <si>
    <t>NPK+NP+PK Capacity - Phosphoric acid ammoniation granulation route</t>
  </si>
  <si>
    <t>Phosphoric Acid Ammonia Granulation</t>
  </si>
  <si>
    <t>NPK+NP Capacity - Nitrophosphate route</t>
  </si>
  <si>
    <t>NPK+NP+PK Capacity - Steam Granulation Route (incl. other physical compaction routes)</t>
  </si>
  <si>
    <t>NPK+NP+PK Capacity - Urea or AN Melt Routes</t>
  </si>
  <si>
    <t>NPK Statistics</t>
  </si>
  <si>
    <t>Trade By Year</t>
  </si>
  <si>
    <t>NPK Production</t>
  </si>
  <si>
    <t>Taiwan</t>
  </si>
  <si>
    <t>NPK Apparent Demand</t>
  </si>
  <si>
    <t>NPK Imports</t>
  </si>
  <si>
    <t>NPK Exports</t>
  </si>
  <si>
    <t>NP Statistics</t>
  </si>
  <si>
    <t>NP Production</t>
  </si>
  <si>
    <t>NP Apparent Demand</t>
  </si>
  <si>
    <t>NP Imports</t>
  </si>
  <si>
    <t>NP Exports</t>
  </si>
  <si>
    <t>PK Statistics</t>
  </si>
  <si>
    <t>PK Production</t>
  </si>
  <si>
    <t>PK Apparent Demand</t>
  </si>
  <si>
    <t>PK Imports</t>
  </si>
  <si>
    <t>PK Exports</t>
  </si>
  <si>
    <t>NPK+NP+PK Production</t>
  </si>
  <si>
    <t>NPK+NP+PK Apparent Demand</t>
  </si>
  <si>
    <t>NPK+NP+PK Imports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</si>
</sst>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 "/>
    <numFmt numFmtId="165" formatCode="0.0%"/>
    <numFmt numFmtId="166" formatCode="_-* #,##0_-;\-* #,##0_-;_-* &quot;-&quot;??_-;_-@_-"/>
    <numFmt numFmtId="167" formatCode="mmmm\ yy"/>
    <numFmt numFmtId="168" formatCode="dd\ mmmm\ yyyy"/>
  </numFmts>
  <fonts count="62" x14ac:knownFonts="1">
    <font>
      <sz val="9"/>
      <color theme="1"/>
      <name val="Aptos"/>
      <family val="2"/>
      <scheme val="minor"/>
    </font>
    <font>
      <sz val="11"/>
      <color theme="1"/>
      <name val="Arial"/>
      <family val="2"/>
    </font>
    <font>
      <sz val="11"/>
      <color theme="1"/>
      <name val="Arial"/>
      <family val="2"/>
    </font>
    <font>
      <sz val="11"/>
      <color theme="1"/>
      <name val="Aptos"/>
      <family val="2"/>
      <scheme val="minor"/>
    </font>
    <font>
      <sz val="11"/>
      <color theme="1"/>
      <name val="Aptos"/>
      <family val="2"/>
      <scheme val="minor"/>
    </font>
    <font>
      <sz val="11"/>
      <color theme="1"/>
      <name val="Aptos"/>
      <family val="2"/>
      <scheme val="minor"/>
    </font>
    <font>
      <sz val="11"/>
      <color theme="1"/>
      <name val="Aptos"/>
      <family val="2"/>
      <scheme val="minor"/>
    </font>
    <font>
      <sz val="9"/>
      <color theme="1"/>
      <name val="Aptos"/>
      <family val="2"/>
      <scheme val="minor"/>
    </font>
    <font>
      <b/>
      <sz val="8.5"/>
      <color theme="0"/>
      <name val="Aptos"/>
      <family val="2"/>
      <scheme val="minor"/>
    </font>
    <font>
      <sz val="8.5"/>
      <color theme="1"/>
      <name val="Aptos"/>
      <family val="2"/>
      <scheme val="minor"/>
    </font>
    <font>
      <u/>
      <sz val="11"/>
      <color theme="10"/>
      <name val="Calibri"/>
      <family val="2"/>
    </font>
    <font>
      <sz val="9"/>
      <color theme="1"/>
      <name val="Calibri"/>
      <family val="2"/>
    </font>
    <font>
      <sz val="16"/>
      <color rgb="FF245A8C"/>
      <name val="Arial"/>
      <family val="2"/>
    </font>
    <font>
      <sz val="8"/>
      <name val="Arial"/>
      <family val="2"/>
    </font>
    <font>
      <sz val="10"/>
      <name val="Arial"/>
      <family val="2"/>
    </font>
    <font>
      <b/>
      <sz val="9"/>
      <name val="Arial"/>
      <family val="2"/>
    </font>
    <font>
      <b/>
      <sz val="10"/>
      <name val="Arial"/>
      <family val="2"/>
    </font>
    <font>
      <b/>
      <sz val="8"/>
      <name val="Arial"/>
      <family val="2"/>
    </font>
    <font>
      <sz val="12"/>
      <color rgb="FF00519E"/>
      <name val="Arial"/>
      <family val="2"/>
    </font>
    <font>
      <sz val="8"/>
      <color theme="4" tint="-0.499984740745262"/>
      <name val="Arial"/>
      <family val="2"/>
    </font>
    <font>
      <b/>
      <sz val="10"/>
      <color theme="6"/>
      <name val="Arial"/>
      <family val="2"/>
    </font>
    <font>
      <sz val="9"/>
      <name val="Arial"/>
      <family val="2"/>
    </font>
    <font>
      <sz val="9"/>
      <name val="Calibri"/>
      <family val="2"/>
    </font>
    <font>
      <sz val="12"/>
      <name val="Arial"/>
      <family val="2"/>
    </font>
    <font>
      <sz val="9"/>
      <color rgb="FF00519E"/>
      <name val="Arial"/>
      <family val="2"/>
    </font>
    <font>
      <sz val="8"/>
      <color theme="0"/>
      <name val="Arial"/>
      <family val="2"/>
    </font>
    <font>
      <sz val="9"/>
      <color theme="1"/>
      <name val="Arial"/>
      <family val="2"/>
    </font>
    <font>
      <b/>
      <sz val="10"/>
      <color theme="0" tint="-0.499984740745262"/>
      <name val="Arial"/>
      <family val="2"/>
    </font>
    <font>
      <sz val="10"/>
      <color theme="6" tint="-0.249977111117893"/>
      <name val="Arial"/>
      <family val="2"/>
    </font>
    <font>
      <sz val="10"/>
      <color theme="1"/>
      <name val="Arial"/>
      <family val="2"/>
    </font>
    <font>
      <sz val="10"/>
      <color theme="0" tint="-0.499984740745262"/>
      <name val="Arial"/>
      <family val="2"/>
    </font>
    <font>
      <sz val="16"/>
      <color theme="1"/>
      <name val="Arial"/>
      <family val="2"/>
    </font>
    <font>
      <b/>
      <sz val="8"/>
      <color theme="1"/>
      <name val="Arial"/>
      <family val="2"/>
    </font>
    <font>
      <sz val="8"/>
      <color theme="1"/>
      <name val="Arial"/>
      <family val="2"/>
    </font>
    <font>
      <b/>
      <sz val="16"/>
      <color theme="2" tint="-0.89999084444715716"/>
      <name val="Arial"/>
      <family val="2"/>
    </font>
    <font>
      <b/>
      <sz val="16"/>
      <color rgb="FF00519E"/>
      <name val="Arial"/>
      <family val="2"/>
    </font>
    <font>
      <sz val="22"/>
      <color rgb="FF00519E"/>
      <name val="Arial"/>
      <family val="2"/>
    </font>
    <font>
      <b/>
      <i/>
      <sz val="10"/>
      <color theme="6" tint="-0.249977111117893"/>
      <name val="Arial"/>
      <family val="2"/>
    </font>
    <font>
      <b/>
      <i/>
      <sz val="10"/>
      <name val="Arial"/>
      <family val="2"/>
    </font>
    <font>
      <b/>
      <sz val="10"/>
      <color rgb="FF00519E"/>
      <name val="Arial"/>
      <family val="2"/>
    </font>
    <font>
      <sz val="10"/>
      <color rgb="FF00519E"/>
      <name val="Arial"/>
      <family val="2"/>
    </font>
    <font>
      <b/>
      <u/>
      <sz val="10"/>
      <color theme="5"/>
      <name val="Arial"/>
      <family val="2"/>
    </font>
    <font>
      <sz val="14"/>
      <color rgb="FF00519E"/>
      <name val="Arial"/>
      <family val="2"/>
    </font>
    <font>
      <b/>
      <sz val="14"/>
      <name val="Arial"/>
      <family val="2"/>
    </font>
    <font>
      <b/>
      <sz val="16"/>
      <name val="Arial"/>
      <family val="2"/>
    </font>
    <font>
      <b/>
      <sz val="10"/>
      <color theme="1"/>
      <name val="Arial"/>
      <family val="2"/>
    </font>
    <font>
      <u/>
      <sz val="10"/>
      <color theme="4"/>
      <name val="Arial"/>
      <family val="2"/>
    </font>
    <font>
      <u/>
      <sz val="11"/>
      <color theme="4"/>
      <name val="Arial"/>
      <family val="2"/>
    </font>
    <font>
      <u/>
      <sz val="11"/>
      <color theme="10"/>
      <name val="Arial"/>
      <family val="2"/>
    </font>
    <font>
      <sz val="10"/>
      <color theme="0"/>
      <name val="Arial"/>
      <family val="2"/>
    </font>
    <font>
      <b/>
      <sz val="11"/>
      <color theme="1"/>
      <name val="Arial"/>
      <family val="2"/>
    </font>
    <font>
      <b/>
      <sz val="11"/>
      <name val="Arial"/>
      <family val="2"/>
    </font>
    <font>
      <b/>
      <sz val="20"/>
      <color theme="2" tint="-0.89999084444715716"/>
      <name val="Arial"/>
      <family val="2"/>
    </font>
    <font>
      <b/>
      <sz val="16"/>
      <color rgb="FF245A8C"/>
      <name val="Arial"/>
      <family val="2"/>
    </font>
    <font>
      <b/>
      <sz val="8.5"/>
      <color theme="1"/>
      <name val="Arial"/>
      <family val="2"/>
    </font>
    <font>
      <sz val="8.5"/>
      <color theme="1"/>
      <name val="Arial"/>
      <family val="2"/>
    </font>
    <font>
      <sz val="8.5"/>
      <name val="Arial"/>
      <family val="2"/>
    </font>
    <font>
      <sz val="8.5"/>
      <color theme="0"/>
      <name val="Arial"/>
      <family val="2"/>
    </font>
    <font>
      <b/>
      <sz val="8.5"/>
      <name val="Arial"/>
      <family val="2"/>
    </font>
    <font>
      <b/>
      <sz val="8.5"/>
      <color theme="0"/>
      <name val="Arial"/>
      <family val="2"/>
    </font>
    <font>
      <b/>
      <sz val="8.5"/>
      <color theme="3"/>
      <name val="Arial"/>
      <family val="2"/>
    </font>
    <font>
      <sz val="8"/>
      <color rgb="FF000000"/>
      <name val="Segoe UI"/>
      <family val="2"/>
    </font>
  </fonts>
  <fills count="10">
    <fill>
      <patternFill patternType="none"/>
    </fill>
    <fill>
      <patternFill patternType="gray125"/>
    </fill>
    <fill>
      <patternFill patternType="solid">
        <fgColor rgb="FF5B9BD5"/>
        <bgColor indexed="64"/>
      </patternFill>
    </fill>
    <fill>
      <patternFill patternType="solid">
        <fgColor theme="4" tint="0.39994506668294322"/>
        <bgColor indexed="64"/>
      </patternFill>
    </fill>
    <fill>
      <patternFill patternType="solid">
        <fgColor theme="4" tint="0.59999389629810485"/>
        <bgColor indexed="64"/>
      </patternFill>
    </fill>
    <fill>
      <patternFill patternType="solid">
        <fgColor rgb="FF9AC2E6"/>
        <bgColor indexed="64"/>
      </patternFill>
    </fill>
    <fill>
      <patternFill patternType="solid">
        <fgColor rgb="FFBDD7EE"/>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bgColor indexed="64"/>
      </patternFill>
    </fill>
  </fills>
  <borders count="2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dotted">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bottom/>
      <diagonal/>
    </border>
    <border>
      <left style="dotted">
        <color indexed="64"/>
      </left>
      <right/>
      <top style="thin">
        <color indexed="64"/>
      </top>
      <bottom/>
      <diagonal/>
    </border>
    <border>
      <left/>
      <right style="medium">
        <color indexed="64"/>
      </right>
      <top/>
      <bottom/>
      <diagonal/>
    </border>
    <border>
      <left style="dotted">
        <color indexed="64"/>
      </left>
      <right/>
      <top/>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style="dotted">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dotted">
        <color indexed="64"/>
      </left>
      <right/>
      <top style="thin">
        <color indexed="64"/>
      </top>
      <bottom style="thin">
        <color indexed="64"/>
      </bottom>
      <diagonal/>
    </border>
    <border>
      <left/>
      <right style="medium">
        <color indexed="64"/>
      </right>
      <top style="thin">
        <color indexed="64"/>
      </top>
      <bottom style="thin">
        <color indexed="64"/>
      </bottom>
      <diagonal/>
    </border>
  </borders>
  <cellStyleXfs count="20">
    <xf numFmtId="0" fontId="0" fillId="0" borderId="0"/>
    <xf numFmtId="9" fontId="7" fillId="0" borderId="0" applyFont="0" applyFill="0" applyBorder="0" applyAlignment="0" applyProtection="0"/>
    <xf numFmtId="0" fontId="6" fillId="0" borderId="0"/>
    <xf numFmtId="0" fontId="10" fillId="0" borderId="0" applyNumberFormat="0" applyFill="0" applyBorder="0" applyAlignment="0" applyProtection="0">
      <alignment vertical="top"/>
      <protection locked="0"/>
    </xf>
    <xf numFmtId="0" fontId="5" fillId="0" borderId="0"/>
    <xf numFmtId="0" fontId="4" fillId="0" borderId="0"/>
    <xf numFmtId="0" fontId="11" fillId="0" borderId="0"/>
    <xf numFmtId="0" fontId="4" fillId="0" borderId="0"/>
    <xf numFmtId="43"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0" fontId="14" fillId="0" borderId="0"/>
    <xf numFmtId="9" fontId="11" fillId="0" borderId="0" applyFont="0" applyFill="0" applyBorder="0" applyAlignment="0" applyProtection="0"/>
    <xf numFmtId="0" fontId="3" fillId="0" borderId="0"/>
    <xf numFmtId="0" fontId="3" fillId="0" borderId="0"/>
    <xf numFmtId="0" fontId="14" fillId="0" borderId="0"/>
    <xf numFmtId="43" fontId="14" fillId="0" borderId="0" applyFont="0" applyFill="0" applyBorder="0" applyAlignment="0" applyProtection="0"/>
    <xf numFmtId="0" fontId="2" fillId="0" borderId="0"/>
    <xf numFmtId="0" fontId="3" fillId="0" borderId="0"/>
    <xf numFmtId="0" fontId="48" fillId="0" borderId="0" applyNumberFormat="0" applyFill="0" applyBorder="0" applyAlignment="0" applyProtection="0"/>
  </cellStyleXfs>
  <cellXfs count="153">
    <xf numFmtId="0" fontId="0" fillId="0" borderId="0" xfId="0"/>
    <xf numFmtId="0" fontId="9" fillId="0" borderId="0" xfId="0" applyFont="1"/>
    <xf numFmtId="0" fontId="8" fillId="2" borderId="0" xfId="0" applyFont="1" applyFill="1"/>
    <xf numFmtId="165" fontId="13" fillId="0" borderId="0" xfId="10" applyNumberFormat="1" applyFont="1" applyAlignment="1">
      <alignment horizontal="right"/>
    </xf>
    <xf numFmtId="1" fontId="13" fillId="0" borderId="0" xfId="10" applyNumberFormat="1" applyFont="1" applyAlignment="1">
      <alignment horizontal="right"/>
    </xf>
    <xf numFmtId="166" fontId="17" fillId="0" borderId="0" xfId="8" applyNumberFormat="1" applyFont="1" applyAlignment="1">
      <alignment horizontal="right"/>
    </xf>
    <xf numFmtId="0" fontId="12" fillId="0" borderId="0" xfId="13" applyFont="1"/>
    <xf numFmtId="0" fontId="13" fillId="0" borderId="0" xfId="13" applyFont="1"/>
    <xf numFmtId="1" fontId="13" fillId="0" borderId="0" xfId="13" applyNumberFormat="1" applyFont="1"/>
    <xf numFmtId="1" fontId="13" fillId="0" borderId="0" xfId="1" applyNumberFormat="1" applyFont="1"/>
    <xf numFmtId="0" fontId="14" fillId="0" borderId="0" xfId="13" applyFont="1"/>
    <xf numFmtId="0" fontId="17" fillId="0" borderId="0" xfId="13" applyFont="1" applyAlignment="1">
      <alignment horizontal="center" vertical="center"/>
    </xf>
    <xf numFmtId="164" fontId="13" fillId="0" borderId="0" xfId="13" applyNumberFormat="1" applyFont="1"/>
    <xf numFmtId="0" fontId="22" fillId="0" borderId="0" xfId="6" applyFont="1"/>
    <xf numFmtId="0" fontId="17" fillId="0" borderId="0" xfId="14" applyFont="1" applyAlignment="1">
      <alignment horizontal="center" vertical="center"/>
    </xf>
    <xf numFmtId="0" fontId="21" fillId="0" borderId="0" xfId="13" applyFont="1"/>
    <xf numFmtId="0" fontId="24" fillId="0" borderId="0" xfId="13" applyFont="1" applyAlignment="1">
      <alignment vertical="center"/>
    </xf>
    <xf numFmtId="0" fontId="23" fillId="0" borderId="0" xfId="13" applyFont="1" applyAlignment="1">
      <alignment vertical="center"/>
    </xf>
    <xf numFmtId="3" fontId="17" fillId="0" borderId="0" xfId="8" applyNumberFormat="1" applyFont="1" applyAlignment="1">
      <alignment horizontal="center" vertical="center"/>
    </xf>
    <xf numFmtId="0" fontId="23" fillId="0" borderId="0" xfId="13" applyFont="1" applyAlignment="1">
      <alignment horizontal="center" vertical="center"/>
    </xf>
    <xf numFmtId="0" fontId="19" fillId="0" borderId="0" xfId="13" applyFont="1"/>
    <xf numFmtId="0" fontId="13" fillId="0" borderId="0" xfId="13" applyFont="1" applyAlignment="1">
      <alignment horizontal="left"/>
    </xf>
    <xf numFmtId="2" fontId="13" fillId="0" borderId="0" xfId="13" applyNumberFormat="1" applyFont="1" applyAlignment="1">
      <alignment horizontal="right" vertical="center"/>
    </xf>
    <xf numFmtId="2" fontId="13" fillId="0" borderId="0" xfId="8" applyNumberFormat="1" applyFont="1" applyAlignment="1">
      <alignment horizontal="right" vertical="center"/>
    </xf>
    <xf numFmtId="0" fontId="25" fillId="0" borderId="0" xfId="13" applyFont="1"/>
    <xf numFmtId="0" fontId="8" fillId="3" borderId="0" xfId="0" applyFont="1" applyFill="1"/>
    <xf numFmtId="0" fontId="8" fillId="4" borderId="0" xfId="0" applyFont="1" applyFill="1"/>
    <xf numFmtId="1" fontId="16" fillId="7" borderId="6" xfId="14" applyNumberFormat="1" applyFont="1" applyFill="1" applyBorder="1" applyAlignment="1">
      <alignment horizontal="center" vertical="center"/>
    </xf>
    <xf numFmtId="1" fontId="16" fillId="7" borderId="7" xfId="14" applyNumberFormat="1" applyFont="1" applyFill="1" applyBorder="1" applyAlignment="1">
      <alignment horizontal="center" vertical="center"/>
    </xf>
    <xf numFmtId="1" fontId="16" fillId="7" borderId="8" xfId="14" applyNumberFormat="1" applyFont="1" applyFill="1" applyBorder="1" applyAlignment="1">
      <alignment horizontal="center" vertical="center"/>
    </xf>
    <xf numFmtId="1" fontId="27" fillId="7" borderId="9" xfId="14" applyNumberFormat="1" applyFont="1" applyFill="1" applyBorder="1" applyAlignment="1">
      <alignment horizontal="center" vertical="center"/>
    </xf>
    <xf numFmtId="1" fontId="27" fillId="7" borderId="8" xfId="14" applyNumberFormat="1" applyFont="1" applyFill="1" applyBorder="1" applyAlignment="1">
      <alignment horizontal="center" vertical="center"/>
    </xf>
    <xf numFmtId="1" fontId="27" fillId="7" borderId="10" xfId="14" applyNumberFormat="1" applyFont="1" applyFill="1" applyBorder="1" applyAlignment="1">
      <alignment horizontal="center" vertical="center"/>
    </xf>
    <xf numFmtId="0" fontId="28" fillId="0" borderId="3" xfId="13" applyFont="1" applyBorder="1" applyAlignment="1">
      <alignment horizontal="center" vertical="center"/>
    </xf>
    <xf numFmtId="164" fontId="29" fillId="0" borderId="11" xfId="9" applyNumberFormat="1" applyFont="1" applyFill="1" applyBorder="1" applyAlignment="1">
      <alignment horizontal="center" vertical="center"/>
    </xf>
    <xf numFmtId="164" fontId="29" fillId="0" borderId="0" xfId="9" applyNumberFormat="1" applyFont="1" applyFill="1" applyBorder="1" applyAlignment="1">
      <alignment horizontal="center" vertical="center"/>
    </xf>
    <xf numFmtId="164" fontId="30" fillId="0" borderId="12" xfId="9" applyNumberFormat="1" applyFont="1" applyFill="1" applyBorder="1" applyAlignment="1">
      <alignment horizontal="center" vertical="center"/>
    </xf>
    <xf numFmtId="164" fontId="30" fillId="0" borderId="0" xfId="9" applyNumberFormat="1" applyFont="1" applyFill="1" applyBorder="1" applyAlignment="1">
      <alignment horizontal="center" vertical="center"/>
    </xf>
    <xf numFmtId="164" fontId="30" fillId="0" borderId="13" xfId="9" applyNumberFormat="1" applyFont="1" applyFill="1" applyBorder="1" applyAlignment="1">
      <alignment horizontal="center" vertical="center"/>
    </xf>
    <xf numFmtId="164" fontId="30" fillId="0" borderId="14" xfId="9" applyNumberFormat="1" applyFont="1" applyFill="1" applyBorder="1" applyAlignment="1">
      <alignment horizontal="center" vertical="center"/>
    </xf>
    <xf numFmtId="9" fontId="29" fillId="0" borderId="11" xfId="1" applyFont="1" applyFill="1" applyBorder="1" applyAlignment="1">
      <alignment horizontal="center" vertical="center"/>
    </xf>
    <xf numFmtId="9" fontId="29" fillId="0" borderId="0" xfId="1" applyFont="1" applyFill="1" applyBorder="1" applyAlignment="1">
      <alignment horizontal="center" vertical="center"/>
    </xf>
    <xf numFmtId="9" fontId="30" fillId="0" borderId="14" xfId="1" applyFont="1" applyFill="1" applyBorder="1" applyAlignment="1">
      <alignment horizontal="center" vertical="center"/>
    </xf>
    <xf numFmtId="9" fontId="30" fillId="0" borderId="0" xfId="1" applyFont="1" applyFill="1" applyBorder="1" applyAlignment="1">
      <alignment horizontal="center" vertical="center"/>
    </xf>
    <xf numFmtId="9" fontId="30" fillId="0" borderId="13" xfId="1" applyFont="1" applyFill="1" applyBorder="1" applyAlignment="1">
      <alignment horizontal="center" vertical="center"/>
    </xf>
    <xf numFmtId="0" fontId="28" fillId="0" borderId="15" xfId="13" applyFont="1" applyBorder="1" applyAlignment="1">
      <alignment horizontal="center" vertical="center"/>
    </xf>
    <xf numFmtId="164" fontId="29" fillId="0" borderId="16" xfId="9" applyNumberFormat="1" applyFont="1" applyFill="1" applyBorder="1" applyAlignment="1">
      <alignment horizontal="center" vertical="center"/>
    </xf>
    <xf numFmtId="164" fontId="29" fillId="0" borderId="17" xfId="9" applyNumberFormat="1" applyFont="1" applyFill="1" applyBorder="1" applyAlignment="1">
      <alignment horizontal="center" vertical="center"/>
    </xf>
    <xf numFmtId="164" fontId="30" fillId="0" borderId="18" xfId="9" applyNumberFormat="1" applyFont="1" applyFill="1" applyBorder="1" applyAlignment="1">
      <alignment horizontal="center" vertical="center"/>
    </xf>
    <xf numFmtId="164" fontId="30" fillId="0" borderId="17" xfId="9" applyNumberFormat="1" applyFont="1" applyFill="1" applyBorder="1" applyAlignment="1">
      <alignment horizontal="center" vertical="center"/>
    </xf>
    <xf numFmtId="164" fontId="30" fillId="0" borderId="19" xfId="9" applyNumberFormat="1" applyFont="1" applyFill="1" applyBorder="1" applyAlignment="1">
      <alignment horizontal="center" vertical="center"/>
    </xf>
    <xf numFmtId="0" fontId="28" fillId="0" borderId="20" xfId="13" applyFont="1" applyBorder="1" applyAlignment="1">
      <alignment horizontal="center" vertical="center"/>
    </xf>
    <xf numFmtId="164" fontId="29" fillId="0" borderId="21" xfId="9" applyNumberFormat="1" applyFont="1" applyFill="1" applyBorder="1" applyAlignment="1">
      <alignment horizontal="center" vertical="center"/>
    </xf>
    <xf numFmtId="164" fontId="29" fillId="0" borderId="22" xfId="9" applyNumberFormat="1" applyFont="1" applyFill="1" applyBorder="1" applyAlignment="1">
      <alignment horizontal="center" vertical="center"/>
    </xf>
    <xf numFmtId="164" fontId="30" fillId="0" borderId="23" xfId="9" applyNumberFormat="1" applyFont="1" applyFill="1" applyBorder="1" applyAlignment="1">
      <alignment horizontal="center" vertical="center"/>
    </xf>
    <xf numFmtId="164" fontId="30" fillId="0" borderId="22" xfId="9" applyNumberFormat="1" applyFont="1" applyFill="1" applyBorder="1" applyAlignment="1">
      <alignment horizontal="center" vertical="center"/>
    </xf>
    <xf numFmtId="164" fontId="30" fillId="0" borderId="24" xfId="9" applyNumberFormat="1" applyFont="1" applyFill="1" applyBorder="1" applyAlignment="1">
      <alignment horizontal="center" vertical="center"/>
    </xf>
    <xf numFmtId="0" fontId="15" fillId="0" borderId="0" xfId="13" applyFont="1" applyAlignment="1" applyProtection="1">
      <alignment horizontal="center" vertical="center"/>
      <protection locked="0"/>
    </xf>
    <xf numFmtId="0" fontId="16" fillId="8" borderId="4" xfId="13" applyFont="1" applyFill="1" applyBorder="1" applyAlignment="1" applyProtection="1">
      <alignment horizontal="center" vertical="center"/>
      <protection locked="0"/>
    </xf>
    <xf numFmtId="0" fontId="16" fillId="0" borderId="0" xfId="13" applyFont="1" applyAlignment="1" applyProtection="1">
      <alignment horizontal="center" vertical="center"/>
      <protection locked="0"/>
    </xf>
    <xf numFmtId="0" fontId="31" fillId="0" borderId="0" xfId="13" applyFont="1" applyAlignment="1">
      <alignment vertical="center"/>
    </xf>
    <xf numFmtId="0" fontId="18" fillId="0" borderId="0" xfId="13" applyFont="1" applyAlignment="1">
      <alignment vertical="center"/>
    </xf>
    <xf numFmtId="0" fontId="32" fillId="9" borderId="0" xfId="17" applyFont="1" applyFill="1" applyAlignment="1">
      <alignment horizontal="left" vertical="center"/>
    </xf>
    <xf numFmtId="0" fontId="32" fillId="9" borderId="0" xfId="17" applyFont="1" applyFill="1" applyAlignment="1">
      <alignment vertical="center"/>
    </xf>
    <xf numFmtId="0" fontId="33" fillId="9" borderId="0" xfId="17" applyFont="1" applyFill="1" applyAlignment="1">
      <alignment vertical="center"/>
    </xf>
    <xf numFmtId="0" fontId="35" fillId="0" borderId="0" xfId="17" applyFont="1" applyAlignment="1">
      <alignment vertical="center"/>
    </xf>
    <xf numFmtId="0" fontId="36" fillId="9" borderId="0" xfId="17" applyFont="1" applyFill="1" applyAlignment="1">
      <alignment vertical="center"/>
    </xf>
    <xf numFmtId="49" fontId="38" fillId="9" borderId="0" xfId="17" applyNumberFormat="1" applyFont="1" applyFill="1" applyAlignment="1">
      <alignment vertical="center"/>
    </xf>
    <xf numFmtId="0" fontId="39" fillId="9" borderId="0" xfId="17" applyFont="1" applyFill="1" applyAlignment="1">
      <alignment horizontal="left" vertical="center" wrapText="1"/>
    </xf>
    <xf numFmtId="0" fontId="40" fillId="9" borderId="0" xfId="17" applyFont="1" applyFill="1" applyAlignment="1">
      <alignment vertical="center"/>
    </xf>
    <xf numFmtId="49" fontId="14" fillId="9" borderId="0" xfId="17" applyNumberFormat="1" applyFont="1" applyFill="1" applyAlignment="1">
      <alignment horizontal="left" vertical="center"/>
    </xf>
    <xf numFmtId="0" fontId="42" fillId="9" borderId="0" xfId="17" applyFont="1" applyFill="1" applyAlignment="1">
      <alignment horizontal="right" vertical="center"/>
    </xf>
    <xf numFmtId="0" fontId="42" fillId="9" borderId="0" xfId="17" applyFont="1" applyFill="1" applyAlignment="1">
      <alignment vertical="center" wrapText="1"/>
    </xf>
    <xf numFmtId="0" fontId="42" fillId="9" borderId="0" xfId="17" applyFont="1" applyFill="1" applyAlignment="1">
      <alignment vertical="center"/>
    </xf>
    <xf numFmtId="0" fontId="44" fillId="9" borderId="0" xfId="17" applyFont="1" applyFill="1" applyAlignment="1">
      <alignment horizontal="left" vertical="center"/>
    </xf>
    <xf numFmtId="0" fontId="29" fillId="9" borderId="0" xfId="17" applyFont="1" applyFill="1" applyAlignment="1">
      <alignment horizontal="right" vertical="center"/>
    </xf>
    <xf numFmtId="0" fontId="29" fillId="9" borderId="0" xfId="17" applyFont="1" applyFill="1" applyAlignment="1">
      <alignment vertical="center" wrapText="1"/>
    </xf>
    <xf numFmtId="0" fontId="29" fillId="9" borderId="0" xfId="17" applyFont="1" applyFill="1" applyAlignment="1">
      <alignment vertical="center"/>
    </xf>
    <xf numFmtId="0" fontId="45" fillId="9" borderId="5" xfId="17" applyFont="1" applyFill="1" applyBorder="1" applyAlignment="1" applyProtection="1">
      <alignment vertical="center"/>
      <protection locked="0"/>
    </xf>
    <xf numFmtId="0" fontId="29" fillId="9" borderId="5" xfId="17" applyFont="1" applyFill="1" applyBorder="1" applyAlignment="1">
      <alignment vertical="center"/>
    </xf>
    <xf numFmtId="0" fontId="33" fillId="9" borderId="0" xfId="17" applyFont="1" applyFill="1" applyAlignment="1">
      <alignment horizontal="right" vertical="center"/>
    </xf>
    <xf numFmtId="0" fontId="33" fillId="9" borderId="0" xfId="17" applyFont="1" applyFill="1" applyAlignment="1">
      <alignment vertical="center" wrapText="1"/>
    </xf>
    <xf numFmtId="0" fontId="29" fillId="9" borderId="0" xfId="17" applyFont="1" applyFill="1" applyAlignment="1">
      <alignment horizontal="left" vertical="center"/>
    </xf>
    <xf numFmtId="0" fontId="46" fillId="0" borderId="0" xfId="3" applyFont="1" applyFill="1" applyBorder="1" applyAlignment="1" applyProtection="1">
      <alignment horizontal="left" vertical="center"/>
    </xf>
    <xf numFmtId="0" fontId="29" fillId="0" borderId="0" xfId="18" applyFont="1" applyAlignment="1">
      <alignment horizontal="left" vertical="center"/>
    </xf>
    <xf numFmtId="0" fontId="32" fillId="9" borderId="0" xfId="0" applyFont="1" applyFill="1" applyAlignment="1">
      <alignment horizontal="left" vertical="center"/>
    </xf>
    <xf numFmtId="0" fontId="32" fillId="9" borderId="0" xfId="0" applyFont="1" applyFill="1" applyAlignment="1">
      <alignment vertical="center"/>
    </xf>
    <xf numFmtId="0" fontId="33" fillId="9" borderId="0" xfId="0" applyFont="1" applyFill="1" applyAlignment="1">
      <alignment vertical="center"/>
    </xf>
    <xf numFmtId="0" fontId="34" fillId="0" borderId="0" xfId="0" applyFont="1" applyAlignment="1">
      <alignment vertical="center"/>
    </xf>
    <xf numFmtId="0" fontId="35" fillId="0" borderId="0" xfId="0" applyFont="1" applyAlignment="1">
      <alignment vertical="center"/>
    </xf>
    <xf numFmtId="0" fontId="36" fillId="9" borderId="0" xfId="0" applyFont="1" applyFill="1" applyAlignment="1">
      <alignment vertical="center"/>
    </xf>
    <xf numFmtId="167" fontId="37" fillId="9" borderId="0" xfId="0" applyNumberFormat="1" applyFont="1" applyFill="1" applyAlignment="1">
      <alignment horizontal="left" vertical="center"/>
    </xf>
    <xf numFmtId="49" fontId="38" fillId="9" borderId="0" xfId="0" applyNumberFormat="1" applyFont="1" applyFill="1" applyAlignment="1">
      <alignment vertical="center"/>
    </xf>
    <xf numFmtId="0" fontId="39" fillId="9" borderId="0" xfId="0" applyFont="1" applyFill="1" applyAlignment="1">
      <alignment horizontal="left" vertical="center" wrapText="1"/>
    </xf>
    <xf numFmtId="0" fontId="40" fillId="9" borderId="0" xfId="0" applyFont="1" applyFill="1" applyAlignment="1">
      <alignment vertical="center"/>
    </xf>
    <xf numFmtId="49" fontId="14" fillId="9" borderId="0" xfId="0" applyNumberFormat="1" applyFont="1" applyFill="1" applyAlignment="1">
      <alignment horizontal="left" vertical="center"/>
    </xf>
    <xf numFmtId="0" fontId="41" fillId="9" borderId="0" xfId="0" applyFont="1" applyFill="1" applyAlignment="1">
      <alignment horizontal="left" vertical="center"/>
    </xf>
    <xf numFmtId="0" fontId="42" fillId="9" borderId="0" xfId="0" applyFont="1" applyFill="1" applyAlignment="1">
      <alignment horizontal="right" vertical="center"/>
    </xf>
    <xf numFmtId="0" fontId="42" fillId="9" borderId="0" xfId="0" applyFont="1" applyFill="1" applyAlignment="1">
      <alignment vertical="center" wrapText="1"/>
    </xf>
    <xf numFmtId="0" fontId="42" fillId="9" borderId="0" xfId="0" applyFont="1" applyFill="1" applyAlignment="1">
      <alignment vertical="center"/>
    </xf>
    <xf numFmtId="0" fontId="43" fillId="9" borderId="0" xfId="0" applyFont="1" applyFill="1" applyAlignment="1">
      <alignment horizontal="left" vertical="center"/>
    </xf>
    <xf numFmtId="0" fontId="44" fillId="9" borderId="0" xfId="0" applyFont="1" applyFill="1" applyAlignment="1">
      <alignment horizontal="left" vertical="center"/>
    </xf>
    <xf numFmtId="0" fontId="29" fillId="9" borderId="0" xfId="0" applyFont="1" applyFill="1" applyAlignment="1">
      <alignment horizontal="right" vertical="center"/>
    </xf>
    <xf numFmtId="0" fontId="29" fillId="9" borderId="0" xfId="0" applyFont="1" applyFill="1" applyAlignment="1">
      <alignment vertical="center" wrapText="1"/>
    </xf>
    <xf numFmtId="0" fontId="29" fillId="9" borderId="0" xfId="0" applyFont="1" applyFill="1" applyAlignment="1">
      <alignment vertical="center"/>
    </xf>
    <xf numFmtId="0" fontId="47" fillId="0" borderId="0" xfId="3" applyFont="1" applyFill="1" applyBorder="1" applyAlignment="1" applyProtection="1"/>
    <xf numFmtId="0" fontId="45" fillId="9" borderId="0" xfId="0" applyFont="1" applyFill="1" applyAlignment="1">
      <alignment vertical="center"/>
    </xf>
    <xf numFmtId="0" fontId="45" fillId="9" borderId="5" xfId="0" applyFont="1" applyFill="1" applyBorder="1" applyAlignment="1" applyProtection="1">
      <alignment vertical="center"/>
      <protection locked="0"/>
    </xf>
    <xf numFmtId="0" fontId="46" fillId="9" borderId="11" xfId="19" quotePrefix="1" applyFont="1" applyFill="1" applyBorder="1" applyAlignment="1" applyProtection="1">
      <alignment horizontal="left" vertical="center"/>
      <protection locked="0"/>
    </xf>
    <xf numFmtId="0" fontId="33" fillId="9" borderId="0" xfId="0" applyFont="1" applyFill="1" applyAlignment="1">
      <alignment vertical="center" wrapText="1"/>
    </xf>
    <xf numFmtId="0" fontId="29" fillId="9" borderId="0" xfId="0" applyFont="1" applyFill="1" applyAlignment="1">
      <alignment horizontal="left" vertical="center"/>
    </xf>
    <xf numFmtId="0" fontId="33" fillId="9" borderId="0" xfId="0" applyFont="1" applyFill="1" applyAlignment="1">
      <alignment horizontal="right" vertical="center"/>
    </xf>
    <xf numFmtId="0" fontId="45" fillId="9" borderId="0" xfId="0" applyFont="1" applyFill="1" applyAlignment="1" applyProtection="1">
      <alignment vertical="center"/>
      <protection locked="0"/>
    </xf>
    <xf numFmtId="0" fontId="46" fillId="9" borderId="0" xfId="19" quotePrefix="1" applyFont="1" applyFill="1" applyBorder="1" applyAlignment="1" applyProtection="1">
      <alignment horizontal="left" vertical="center"/>
      <protection locked="0"/>
    </xf>
    <xf numFmtId="0" fontId="49" fillId="0" borderId="0" xfId="13" applyFont="1" applyAlignment="1">
      <alignment horizontal="center" vertical="center"/>
    </xf>
    <xf numFmtId="164" fontId="49" fillId="0" borderId="0" xfId="9" applyNumberFormat="1" applyFont="1" applyFill="1" applyBorder="1" applyAlignment="1">
      <alignment horizontal="center" vertical="center"/>
    </xf>
    <xf numFmtId="0" fontId="48" fillId="0" borderId="0" xfId="3" applyFont="1" applyFill="1" applyBorder="1" applyAlignment="1" applyProtection="1">
      <alignment horizontal="left" vertical="center"/>
    </xf>
    <xf numFmtId="168" fontId="1" fillId="0" borderId="0" xfId="18" applyNumberFormat="1" applyFont="1" applyAlignment="1">
      <alignment horizontal="left" indent="1"/>
    </xf>
    <xf numFmtId="0" fontId="51" fillId="0" borderId="0" xfId="18" applyFont="1" applyAlignment="1">
      <alignment horizontal="left" indent="1"/>
    </xf>
    <xf numFmtId="0" fontId="33" fillId="0" borderId="0" xfId="18" applyFont="1" applyAlignment="1">
      <alignment horizontal="left" vertical="center" wrapText="1" indent="1"/>
    </xf>
    <xf numFmtId="0" fontId="26" fillId="9" borderId="0" xfId="17" applyFont="1" applyFill="1" applyAlignment="1">
      <alignment vertical="center" wrapText="1"/>
    </xf>
    <xf numFmtId="0" fontId="50" fillId="0" borderId="0" xfId="18" applyFont="1" applyAlignment="1">
      <alignment horizontal="left" indent="1"/>
    </xf>
    <xf numFmtId="0" fontId="1" fillId="0" borderId="0" xfId="18" applyFont="1" applyAlignment="1">
      <alignment horizontal="left" indent="1"/>
    </xf>
    <xf numFmtId="0" fontId="48" fillId="0" borderId="0" xfId="3" applyFont="1" applyAlignment="1" applyProtection="1">
      <alignment horizontal="left" indent="1"/>
    </xf>
    <xf numFmtId="0" fontId="1" fillId="0" borderId="0" xfId="18" quotePrefix="1" applyFont="1" applyAlignment="1">
      <alignment horizontal="left" indent="1"/>
    </xf>
    <xf numFmtId="0" fontId="52" fillId="0" borderId="0" xfId="17" applyFont="1" applyAlignment="1">
      <alignment horizontal="left" vertical="center" indent="1"/>
    </xf>
    <xf numFmtId="0" fontId="33" fillId="0" borderId="0" xfId="0" applyFont="1"/>
    <xf numFmtId="0" fontId="54" fillId="0" borderId="2" xfId="0" applyFont="1" applyBorder="1"/>
    <xf numFmtId="0" fontId="55" fillId="0" borderId="0" xfId="0" applyFont="1"/>
    <xf numFmtId="0" fontId="56" fillId="0" borderId="0" xfId="0" applyFont="1"/>
    <xf numFmtId="0" fontId="56" fillId="0" borderId="3" xfId="0" quotePrefix="1" applyFont="1" applyBorder="1" applyAlignment="1">
      <alignment horizontal="left"/>
    </xf>
    <xf numFmtId="0" fontId="57" fillId="0" borderId="0" xfId="0" applyFont="1" applyAlignment="1">
      <alignment horizontal="right"/>
    </xf>
    <xf numFmtId="0" fontId="57" fillId="0" borderId="0" xfId="1" applyNumberFormat="1" applyFont="1"/>
    <xf numFmtId="37" fontId="58" fillId="0" borderId="0" xfId="0" applyNumberFormat="1" applyFont="1"/>
    <xf numFmtId="0" fontId="59" fillId="2" borderId="0" xfId="0" applyFont="1" applyFill="1"/>
    <xf numFmtId="3" fontId="59" fillId="2" borderId="0" xfId="0" applyNumberFormat="1" applyFont="1" applyFill="1"/>
    <xf numFmtId="37" fontId="58" fillId="5" borderId="0" xfId="0" applyNumberFormat="1" applyFont="1" applyFill="1"/>
    <xf numFmtId="0" fontId="58" fillId="5" borderId="0" xfId="0" applyFont="1" applyFill="1"/>
    <xf numFmtId="3" fontId="58" fillId="5" borderId="0" xfId="0" applyNumberFormat="1" applyFont="1" applyFill="1"/>
    <xf numFmtId="37" fontId="58" fillId="6" borderId="0" xfId="0" applyNumberFormat="1" applyFont="1" applyFill="1"/>
    <xf numFmtId="0" fontId="58" fillId="6" borderId="0" xfId="0" applyFont="1" applyFill="1"/>
    <xf numFmtId="3" fontId="58" fillId="6" borderId="0" xfId="0" applyNumberFormat="1" applyFont="1" applyFill="1"/>
    <xf numFmtId="3" fontId="56" fillId="0" borderId="0" xfId="0" applyNumberFormat="1" applyFont="1"/>
    <xf numFmtId="37" fontId="59" fillId="6" borderId="0" xfId="0" applyNumberFormat="1" applyFont="1" applyFill="1"/>
    <xf numFmtId="0" fontId="48" fillId="9" borderId="11" xfId="3" quotePrefix="1" applyFont="1" applyFill="1" applyBorder="1" applyAlignment="1" applyProtection="1">
      <alignment horizontal="left" vertical="center"/>
      <protection locked="0"/>
    </xf>
    <xf numFmtId="3" fontId="60" fillId="5" borderId="0" xfId="0" applyNumberFormat="1" applyFont="1" applyFill="1"/>
    <xf numFmtId="3" fontId="60" fillId="6" borderId="0" xfId="0" applyNumberFormat="1" applyFont="1" applyFill="1"/>
    <xf numFmtId="3" fontId="55" fillId="0" borderId="0" xfId="0" applyNumberFormat="1" applyFont="1"/>
    <xf numFmtId="37" fontId="59" fillId="0" borderId="0" xfId="0" applyNumberFormat="1" applyFont="1"/>
    <xf numFmtId="0" fontId="29" fillId="0" borderId="0" xfId="18" applyFont="1" applyAlignment="1">
      <alignment horizontal="left" vertical="center"/>
    </xf>
    <xf numFmtId="0" fontId="53" fillId="0" borderId="1" xfId="0" applyFont="1" applyBorder="1" applyAlignment="1">
      <alignment horizontal="left"/>
    </xf>
    <xf numFmtId="0" fontId="53" fillId="0" borderId="2" xfId="0" applyFont="1" applyBorder="1" applyAlignment="1">
      <alignment horizontal="left"/>
    </xf>
    <xf numFmtId="0" fontId="55" fillId="0" borderId="0" xfId="0" applyFont="1"/>
  </cellXfs>
  <cellStyles count="20">
    <cellStyle name="Comma 2" xfId="8" xr:uid="{00000000-0005-0000-0000-000000000000}"/>
    <cellStyle name="Comma 2 10" xfId="9" xr:uid="{00000000-0005-0000-0000-000001000000}"/>
    <cellStyle name="Comma 3" xfId="16" xr:uid="{EDB5ADE0-C735-43E5-B48A-79CCC36CE170}"/>
    <cellStyle name="Hyperlink" xfId="3" builtinId="8"/>
    <cellStyle name="Hyperlink 2" xfId="19" xr:uid="{5C84ECAC-CD95-4B60-83AF-61D15F9FDD9C}"/>
    <cellStyle name="Normal" xfId="0" builtinId="0"/>
    <cellStyle name="Normal 2" xfId="2" xr:uid="{00000000-0005-0000-0000-000004000000}"/>
    <cellStyle name="Normal 2 2" xfId="15" xr:uid="{CFB4D4BC-72C4-4825-9B6F-7AE6589E692E}"/>
    <cellStyle name="Normal 2 3" xfId="18" xr:uid="{BFAC66A0-05D2-4E83-B774-813A442C4EDA}"/>
    <cellStyle name="Normal 3" xfId="4" xr:uid="{00000000-0005-0000-0000-000005000000}"/>
    <cellStyle name="Normal 3 2" xfId="5" xr:uid="{00000000-0005-0000-0000-000006000000}"/>
    <cellStyle name="Normal 3 2 2" xfId="13" xr:uid="{730C5D67-0D2E-496C-816F-FD2BEDA96473}"/>
    <cellStyle name="Normal 347" xfId="11" xr:uid="{00000000-0005-0000-0000-000007000000}"/>
    <cellStyle name="Normal 348" xfId="7" xr:uid="{00000000-0005-0000-0000-000008000000}"/>
    <cellStyle name="Normal 348 2" xfId="14" xr:uid="{0EB8BC86-48A8-4C6C-A001-664A94D0B9BC}"/>
    <cellStyle name="Normal 4" xfId="6" xr:uid="{00000000-0005-0000-0000-000009000000}"/>
    <cellStyle name="Normal 7" xfId="17" xr:uid="{EA6AAF50-EA06-4BB4-9B3B-028B5BD096A1}"/>
    <cellStyle name="Percent" xfId="1" builtinId="5"/>
    <cellStyle name="Percent 2" xfId="12" xr:uid="{00000000-0005-0000-0000-00000B000000}"/>
    <cellStyle name="Percent 2 11" xfId="10" xr:uid="{00000000-0005-0000-0000-00000C000000}"/>
  </cellStyles>
  <dxfs count="0"/>
  <tableStyles count="0" defaultTableStyle="TableStyleMedium2" defaultPivotStyle="PivotStyleLight16"/>
  <colors>
    <mruColors>
      <color rgb="FFBDD7EE"/>
      <color rgb="FF9AC2E6"/>
      <color rgb="FF5B9BD5"/>
      <color rgb="FF245A8C"/>
      <color rgb="FFBDD7FF"/>
      <color rgb="FF9AC2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22/10/relationships/richValueRel" Target="richData/richValueRel.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microsoft.com/office/2017/06/relationships/rdRichValueStructure" Target="richData/rdrichvaluestructure.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openxmlformats.org/officeDocument/2006/relationships/chartUserShapes" Target="../drawings/drawing2.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4552438936000562E-2"/>
          <c:y val="0.14526326050326552"/>
          <c:w val="0.87892875262738279"/>
          <c:h val="0.66777700724125144"/>
        </c:manualLayout>
      </c:layout>
      <c:barChart>
        <c:barDir val="col"/>
        <c:grouping val="stacked"/>
        <c:varyColors val="0"/>
        <c:ser>
          <c:idx val="6"/>
          <c:order val="0"/>
          <c:tx>
            <c:strRef>
              <c:f>'Data Dashboard'!$B$7</c:f>
              <c:strCache>
                <c:ptCount val="1"/>
                <c:pt idx="0">
                  <c:v>NPK+NP+PK Production</c:v>
                </c:pt>
              </c:strCache>
            </c:strRef>
          </c:tx>
          <c:spPr>
            <a:solidFill>
              <a:srgbClr val="30A3FD">
                <a:lumMod val="50000"/>
              </a:srgbClr>
            </a:solidFill>
            <a:ln>
              <a:noFill/>
            </a:ln>
            <a:effectLst/>
          </c:spPr>
          <c:invertIfNegative val="0"/>
          <c:dPt>
            <c:idx val="0"/>
            <c:invertIfNegative val="0"/>
            <c:bubble3D val="0"/>
            <c:spPr>
              <a:solidFill>
                <a:srgbClr val="30A3FD">
                  <a:lumMod val="50000"/>
                </a:srgbClr>
              </a:solidFill>
              <a:ln w="34925">
                <a:noFill/>
              </a:ln>
              <a:effectLst/>
            </c:spPr>
            <c:extLst>
              <c:ext xmlns:c16="http://schemas.microsoft.com/office/drawing/2014/chart" uri="{C3380CC4-5D6E-409C-BE32-E72D297353CC}">
                <c16:uniqueId val="{00000001-3DD9-4F13-9F7B-DC64AFD3E8FF}"/>
              </c:ext>
            </c:extLst>
          </c:dPt>
          <c:dPt>
            <c:idx val="1"/>
            <c:invertIfNegative val="0"/>
            <c:bubble3D val="0"/>
            <c:spPr>
              <a:solidFill>
                <a:srgbClr val="30A3FD">
                  <a:lumMod val="50000"/>
                </a:srgbClr>
              </a:solidFill>
              <a:ln w="34925">
                <a:noFill/>
              </a:ln>
              <a:effectLst/>
            </c:spPr>
            <c:extLst>
              <c:ext xmlns:c16="http://schemas.microsoft.com/office/drawing/2014/chart" uri="{C3380CC4-5D6E-409C-BE32-E72D297353CC}">
                <c16:uniqueId val="{00000003-3DD9-4F13-9F7B-DC64AFD3E8FF}"/>
              </c:ext>
            </c:extLst>
          </c:dPt>
          <c:dPt>
            <c:idx val="2"/>
            <c:invertIfNegative val="0"/>
            <c:bubble3D val="0"/>
            <c:spPr>
              <a:solidFill>
                <a:srgbClr val="30A3FD">
                  <a:lumMod val="50000"/>
                </a:srgbClr>
              </a:solidFill>
              <a:ln w="34925">
                <a:noFill/>
              </a:ln>
              <a:effectLst/>
            </c:spPr>
            <c:extLst>
              <c:ext xmlns:c16="http://schemas.microsoft.com/office/drawing/2014/chart" uri="{C3380CC4-5D6E-409C-BE32-E72D297353CC}">
                <c16:uniqueId val="{00000005-3DD9-4F13-9F7B-DC64AFD3E8FF}"/>
              </c:ext>
            </c:extLst>
          </c:dPt>
          <c:dPt>
            <c:idx val="3"/>
            <c:invertIfNegative val="0"/>
            <c:bubble3D val="0"/>
            <c:extLst>
              <c:ext xmlns:c16="http://schemas.microsoft.com/office/drawing/2014/chart" uri="{C3380CC4-5D6E-409C-BE32-E72D297353CC}">
                <c16:uniqueId val="{00000006-3DD9-4F13-9F7B-DC64AFD3E8FF}"/>
              </c:ext>
            </c:extLst>
          </c:dPt>
          <c:cat>
            <c:numRef>
              <c:f>'Data Dashboard'!$C$6:$U$6</c:f>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f>'Data Dashboard'!$C$7:$U$7</c:f>
              <c:numCache>
                <c:formatCode>#,##0;\-#,##0;\-;@\ \ </c:formatCode>
                <c:ptCount val="19"/>
                <c:pt idx="0">
                  <c:v>97742.573778966922</c:v>
                </c:pt>
                <c:pt idx="1">
                  <c:v>98044.430341114901</c:v>
                </c:pt>
                <c:pt idx="2">
                  <c:v>99185.416702535076</c:v>
                </c:pt>
                <c:pt idx="3">
                  <c:v>104594.44152949119</c:v>
                </c:pt>
                <c:pt idx="4">
                  <c:v>111796.41760947451</c:v>
                </c:pt>
                <c:pt idx="5">
                  <c:v>113210.90683561214</c:v>
                </c:pt>
                <c:pt idx="6">
                  <c:v>111974.29969494691</c:v>
                </c:pt>
                <c:pt idx="7">
                  <c:v>112976.4823314081</c:v>
                </c:pt>
                <c:pt idx="8">
                  <c:v>109751.28684096331</c:v>
                </c:pt>
                <c:pt idx="9">
                  <c:v>105672.58576272306</c:v>
                </c:pt>
                <c:pt idx="10">
                  <c:v>112344.55754006818</c:v>
                </c:pt>
                <c:pt idx="11">
                  <c:v>118823.21685652692</c:v>
                </c:pt>
                <c:pt idx="12">
                  <c:v>113680.510143968</c:v>
                </c:pt>
                <c:pt idx="13">
                  <c:v>116694.18128530474</c:v>
                </c:pt>
                <c:pt idx="14">
                  <c:v>118682.50545848999</c:v>
                </c:pt>
                <c:pt idx="15">
                  <c:v>120092.74616791219</c:v>
                </c:pt>
                <c:pt idx="16">
                  <c:v>120962.33693884278</c:v>
                </c:pt>
                <c:pt idx="17">
                  <c:v>122336.57179723207</c:v>
                </c:pt>
                <c:pt idx="18">
                  <c:v>123369.03795727633</c:v>
                </c:pt>
              </c:numCache>
            </c:numRef>
          </c:val>
          <c:extLst>
            <c:ext xmlns:c16="http://schemas.microsoft.com/office/drawing/2014/chart" uri="{C3380CC4-5D6E-409C-BE32-E72D297353CC}">
              <c16:uniqueId val="{00000007-3DD9-4F13-9F7B-DC64AFD3E8FF}"/>
            </c:ext>
          </c:extLst>
        </c:ser>
        <c:ser>
          <c:idx val="9"/>
          <c:order val="3"/>
          <c:tx>
            <c:strRef>
              <c:f>'Data Dashboard'!$B$10</c:f>
              <c:strCache>
                <c:ptCount val="1"/>
                <c:pt idx="0">
                  <c:v>NPK+NP+PK Imports</c:v>
                </c:pt>
              </c:strCache>
            </c:strRef>
          </c:tx>
          <c:spPr>
            <a:solidFill>
              <a:srgbClr val="61C0BA">
                <a:lumMod val="75000"/>
              </a:srgbClr>
            </a:solidFill>
            <a:ln>
              <a:noFill/>
            </a:ln>
            <a:effectLst/>
          </c:spPr>
          <c:invertIfNegative val="0"/>
          <c:dPt>
            <c:idx val="0"/>
            <c:invertIfNegative val="0"/>
            <c:bubble3D val="0"/>
            <c:spPr>
              <a:solidFill>
                <a:srgbClr val="61C0BA">
                  <a:lumMod val="75000"/>
                </a:srgbClr>
              </a:solidFill>
              <a:ln w="34925">
                <a:noFill/>
              </a:ln>
              <a:effectLst/>
            </c:spPr>
            <c:extLst>
              <c:ext xmlns:c16="http://schemas.microsoft.com/office/drawing/2014/chart" uri="{C3380CC4-5D6E-409C-BE32-E72D297353CC}">
                <c16:uniqueId val="{00000009-3DD9-4F13-9F7B-DC64AFD3E8FF}"/>
              </c:ext>
            </c:extLst>
          </c:dPt>
          <c:dPt>
            <c:idx val="1"/>
            <c:invertIfNegative val="0"/>
            <c:bubble3D val="0"/>
            <c:spPr>
              <a:solidFill>
                <a:srgbClr val="61C0BA">
                  <a:lumMod val="75000"/>
                </a:srgbClr>
              </a:solidFill>
              <a:ln w="34925">
                <a:noFill/>
              </a:ln>
              <a:effectLst/>
            </c:spPr>
            <c:extLst>
              <c:ext xmlns:c16="http://schemas.microsoft.com/office/drawing/2014/chart" uri="{C3380CC4-5D6E-409C-BE32-E72D297353CC}">
                <c16:uniqueId val="{0000000B-3DD9-4F13-9F7B-DC64AFD3E8FF}"/>
              </c:ext>
            </c:extLst>
          </c:dPt>
          <c:dPt>
            <c:idx val="2"/>
            <c:invertIfNegative val="0"/>
            <c:bubble3D val="0"/>
            <c:spPr>
              <a:solidFill>
                <a:srgbClr val="61C0BA">
                  <a:lumMod val="75000"/>
                </a:srgbClr>
              </a:solidFill>
              <a:ln w="34925">
                <a:noFill/>
              </a:ln>
              <a:effectLst/>
            </c:spPr>
            <c:extLst>
              <c:ext xmlns:c16="http://schemas.microsoft.com/office/drawing/2014/chart" uri="{C3380CC4-5D6E-409C-BE32-E72D297353CC}">
                <c16:uniqueId val="{0000000D-3DD9-4F13-9F7B-DC64AFD3E8FF}"/>
              </c:ext>
            </c:extLst>
          </c:dPt>
          <c:dPt>
            <c:idx val="3"/>
            <c:invertIfNegative val="0"/>
            <c:bubble3D val="0"/>
            <c:extLst>
              <c:ext xmlns:c16="http://schemas.microsoft.com/office/drawing/2014/chart" uri="{C3380CC4-5D6E-409C-BE32-E72D297353CC}">
                <c16:uniqueId val="{0000000E-3DD9-4F13-9F7B-DC64AFD3E8FF}"/>
              </c:ext>
            </c:extLst>
          </c:dPt>
          <c:cat>
            <c:numRef>
              <c:f>'Data Dashboard'!$C$6:$U$6</c:f>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f>'Data Dashboard'!$C$10:$U$10</c:f>
              <c:numCache>
                <c:formatCode>#,##0;\-#,##0;\-;@\ \ </c:formatCode>
                <c:ptCount val="19"/>
                <c:pt idx="0">
                  <c:v>16149.645722000012</c:v>
                </c:pt>
                <c:pt idx="1">
                  <c:v>19218.897188999996</c:v>
                </c:pt>
                <c:pt idx="2">
                  <c:v>18049.386648000003</c:v>
                </c:pt>
                <c:pt idx="3">
                  <c:v>19460.873548000007</c:v>
                </c:pt>
                <c:pt idx="4">
                  <c:v>20328.275904999999</c:v>
                </c:pt>
                <c:pt idx="5">
                  <c:v>20219.583992000003</c:v>
                </c:pt>
                <c:pt idx="6">
                  <c:v>21085.518678</c:v>
                </c:pt>
                <c:pt idx="7">
                  <c:v>24346.266419115294</c:v>
                </c:pt>
                <c:pt idx="8">
                  <c:v>24043.379056609294</c:v>
                </c:pt>
                <c:pt idx="9">
                  <c:v>24683.680160000004</c:v>
                </c:pt>
                <c:pt idx="10">
                  <c:v>26249.971896936157</c:v>
                </c:pt>
                <c:pt idx="11">
                  <c:v>26619.568592233671</c:v>
                </c:pt>
                <c:pt idx="12">
                  <c:v>23457.46</c:v>
                </c:pt>
                <c:pt idx="13">
                  <c:v>22830.54</c:v>
                </c:pt>
                <c:pt idx="14">
                  <c:v>23725.144333687462</c:v>
                </c:pt>
                <c:pt idx="15">
                  <c:v>24547.110749985157</c:v>
                </c:pt>
                <c:pt idx="16">
                  <c:v>24920.372211494192</c:v>
                </c:pt>
                <c:pt idx="17">
                  <c:v>25223.329725660318</c:v>
                </c:pt>
                <c:pt idx="18">
                  <c:v>25480.874926516859</c:v>
                </c:pt>
              </c:numCache>
            </c:numRef>
          </c:val>
          <c:extLst>
            <c:ext xmlns:c16="http://schemas.microsoft.com/office/drawing/2014/chart" uri="{C3380CC4-5D6E-409C-BE32-E72D297353CC}">
              <c16:uniqueId val="{0000000F-3DD9-4F13-9F7B-DC64AFD3E8FF}"/>
            </c:ext>
          </c:extLst>
        </c:ser>
        <c:dLbls>
          <c:showLegendKey val="0"/>
          <c:showVal val="0"/>
          <c:showCatName val="0"/>
          <c:showSerName val="0"/>
          <c:showPercent val="0"/>
          <c:showBubbleSize val="0"/>
        </c:dLbls>
        <c:gapWidth val="100"/>
        <c:overlap val="100"/>
        <c:axId val="831629328"/>
        <c:axId val="1069910368"/>
        <c:extLst>
          <c:ext xmlns:c15="http://schemas.microsoft.com/office/drawing/2012/chart" uri="{02D57815-91ED-43cb-92C2-25804820EDAC}">
            <c15:filteredBarSeries>
              <c15:ser>
                <c:idx val="7"/>
                <c:order val="1"/>
                <c:tx>
                  <c:strRef>
                    <c:extLst>
                      <c:ext uri="{02D57815-91ED-43cb-92C2-25804820EDAC}">
                        <c15:formulaRef>
                          <c15:sqref>'Data Dashboard'!$B$8</c15:sqref>
                        </c15:formulaRef>
                      </c:ext>
                    </c:extLst>
                    <c:strCache>
                      <c:ptCount val="1"/>
                      <c:pt idx="0">
                        <c:v>NPK+NP+PK Utilisation Rate</c:v>
                      </c:pt>
                    </c:strCache>
                  </c:strRef>
                </c:tx>
                <c:spPr>
                  <a:solidFill>
                    <a:schemeClr val="accent2"/>
                  </a:solidFill>
                  <a:ln>
                    <a:noFill/>
                  </a:ln>
                  <a:effectLst/>
                </c:spPr>
                <c:invertIfNegative val="0"/>
                <c:dPt>
                  <c:idx val="0"/>
                  <c:invertIfNegative val="0"/>
                  <c:bubble3D val="0"/>
                  <c:spPr>
                    <a:solidFill>
                      <a:schemeClr val="accent2"/>
                    </a:solidFill>
                    <a:ln w="34925">
                      <a:noFill/>
                    </a:ln>
                    <a:effectLst/>
                  </c:spPr>
                  <c:extLst>
                    <c:ext xmlns:c16="http://schemas.microsoft.com/office/drawing/2014/chart" uri="{C3380CC4-5D6E-409C-BE32-E72D297353CC}">
                      <c16:uniqueId val="{00000011-3DD9-4F13-9F7B-DC64AFD3E8FF}"/>
                    </c:ext>
                  </c:extLst>
                </c:dPt>
                <c:dPt>
                  <c:idx val="1"/>
                  <c:invertIfNegative val="0"/>
                  <c:bubble3D val="0"/>
                  <c:spPr>
                    <a:solidFill>
                      <a:schemeClr val="accent2"/>
                    </a:solidFill>
                    <a:ln w="34925">
                      <a:noFill/>
                    </a:ln>
                    <a:effectLst/>
                  </c:spPr>
                  <c:extLst>
                    <c:ext xmlns:c16="http://schemas.microsoft.com/office/drawing/2014/chart" uri="{C3380CC4-5D6E-409C-BE32-E72D297353CC}">
                      <c16:uniqueId val="{00000013-3DD9-4F13-9F7B-DC64AFD3E8FF}"/>
                    </c:ext>
                  </c:extLst>
                </c:dPt>
                <c:dPt>
                  <c:idx val="2"/>
                  <c:invertIfNegative val="0"/>
                  <c:bubble3D val="0"/>
                  <c:spPr>
                    <a:solidFill>
                      <a:schemeClr val="accent2"/>
                    </a:solidFill>
                    <a:ln w="34925">
                      <a:noFill/>
                    </a:ln>
                    <a:effectLst/>
                  </c:spPr>
                  <c:extLst>
                    <c:ext xmlns:c16="http://schemas.microsoft.com/office/drawing/2014/chart" uri="{C3380CC4-5D6E-409C-BE32-E72D297353CC}">
                      <c16:uniqueId val="{00000015-3DD9-4F13-9F7B-DC64AFD3E8FF}"/>
                    </c:ext>
                  </c:extLst>
                </c:dPt>
                <c:dPt>
                  <c:idx val="3"/>
                  <c:invertIfNegative val="0"/>
                  <c:bubble3D val="0"/>
                  <c:extLst>
                    <c:ext xmlns:c16="http://schemas.microsoft.com/office/drawing/2014/chart" uri="{C3380CC4-5D6E-409C-BE32-E72D297353CC}">
                      <c16:uniqueId val="{00000016-3DD9-4F13-9F7B-DC64AFD3E8FF}"/>
                    </c:ext>
                  </c:extLst>
                </c:dPt>
                <c:cat>
                  <c:numRef>
                    <c:extLst>
                      <c:ext uri="{02D57815-91ED-43cb-92C2-25804820EDAC}">
                        <c15:formulaRef>
                          <c15:sqref>'Data Dashboard'!$C$6:$U$6</c15:sqref>
                        </c15:formulaRef>
                      </c:ext>
                    </c:extLst>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extLst>
                      <c:ext uri="{02D57815-91ED-43cb-92C2-25804820EDAC}">
                        <c15:formulaRef>
                          <c15:sqref>'Data Dashboard'!$C$8:$U$8</c15:sqref>
                        </c15:formulaRef>
                      </c:ext>
                    </c:extLst>
                    <c:numCache>
                      <c:formatCode>0%</c:formatCode>
                      <c:ptCount val="19"/>
                      <c:pt idx="0">
                        <c:v>0.64078158572594623</c:v>
                      </c:pt>
                      <c:pt idx="1">
                        <c:v>0.62840713170709939</c:v>
                      </c:pt>
                      <c:pt idx="2">
                        <c:v>0.60384939269836901</c:v>
                      </c:pt>
                      <c:pt idx="3">
                        <c:v>0.61179855788172222</c:v>
                      </c:pt>
                      <c:pt idx="4">
                        <c:v>0.59585084004844824</c:v>
                      </c:pt>
                      <c:pt idx="5">
                        <c:v>0.5841153663366343</c:v>
                      </c:pt>
                      <c:pt idx="6">
                        <c:v>0.56008198160014422</c:v>
                      </c:pt>
                      <c:pt idx="7">
                        <c:v>0.55761160669273691</c:v>
                      </c:pt>
                      <c:pt idx="8">
                        <c:v>0.54030054572331832</c:v>
                      </c:pt>
                      <c:pt idx="9">
                        <c:v>0.51469753313176281</c:v>
                      </c:pt>
                      <c:pt idx="10">
                        <c:v>0.54162819622501934</c:v>
                      </c:pt>
                      <c:pt idx="11">
                        <c:v>0.56385117923505501</c:v>
                      </c:pt>
                      <c:pt idx="12">
                        <c:v>0.53941936367051702</c:v>
                      </c:pt>
                      <c:pt idx="13">
                        <c:v>0.55272798661618117</c:v>
                      </c:pt>
                      <c:pt idx="14">
                        <c:v>0.56040980221578263</c:v>
                      </c:pt>
                      <c:pt idx="15">
                        <c:v>0.55769398800488945</c:v>
                      </c:pt>
                      <c:pt idx="16">
                        <c:v>0.55756355794409962</c:v>
                      </c:pt>
                      <c:pt idx="17">
                        <c:v>0.56143945039379839</c:v>
                      </c:pt>
                      <c:pt idx="18">
                        <c:v>0.56222741510014285</c:v>
                      </c:pt>
                    </c:numCache>
                  </c:numRef>
                </c:val>
                <c:extLst>
                  <c:ext xmlns:c16="http://schemas.microsoft.com/office/drawing/2014/chart" uri="{C3380CC4-5D6E-409C-BE32-E72D297353CC}">
                    <c16:uniqueId val="{00000017-3DD9-4F13-9F7B-DC64AFD3E8FF}"/>
                  </c:ext>
                </c:extLst>
              </c15:ser>
            </c15:filteredBarSeries>
            <c15:filteredBarSeries>
              <c15:ser>
                <c:idx val="8"/>
                <c:order val="2"/>
                <c:tx>
                  <c:strRef>
                    <c:extLst xmlns:c15="http://schemas.microsoft.com/office/drawing/2012/chart">
                      <c:ext xmlns:c15="http://schemas.microsoft.com/office/drawing/2012/chart" uri="{02D57815-91ED-43cb-92C2-25804820EDAC}">
                        <c15:formulaRef>
                          <c15:sqref>'Data Dashboard'!$B$9</c15:sqref>
                        </c15:formulaRef>
                      </c:ext>
                    </c:extLst>
                    <c:strCache>
                      <c:ptCount val="1"/>
                      <c:pt idx="0">
                        <c:v>NPK+NP+PK App Demand</c:v>
                      </c:pt>
                    </c:strCache>
                  </c:strRef>
                </c:tx>
                <c:spPr>
                  <a:solidFill>
                    <a:schemeClr val="accent3"/>
                  </a:solidFill>
                  <a:ln>
                    <a:noFill/>
                  </a:ln>
                  <a:effectLst/>
                </c:spPr>
                <c:invertIfNegative val="0"/>
                <c:dPt>
                  <c:idx val="0"/>
                  <c:invertIfNegative val="0"/>
                  <c:bubble3D val="0"/>
                  <c:spPr>
                    <a:solidFill>
                      <a:schemeClr val="accent3"/>
                    </a:solidFill>
                    <a:ln w="34925">
                      <a:noFill/>
                    </a:ln>
                    <a:effectLst/>
                  </c:spPr>
                  <c:extLst xmlns:c15="http://schemas.microsoft.com/office/drawing/2012/chart">
                    <c:ext xmlns:c16="http://schemas.microsoft.com/office/drawing/2014/chart" uri="{C3380CC4-5D6E-409C-BE32-E72D297353CC}">
                      <c16:uniqueId val="{00000019-3DD9-4F13-9F7B-DC64AFD3E8FF}"/>
                    </c:ext>
                  </c:extLst>
                </c:dPt>
                <c:dPt>
                  <c:idx val="1"/>
                  <c:invertIfNegative val="0"/>
                  <c:bubble3D val="0"/>
                  <c:spPr>
                    <a:solidFill>
                      <a:schemeClr val="accent3"/>
                    </a:solidFill>
                    <a:ln w="34925">
                      <a:noFill/>
                    </a:ln>
                    <a:effectLst/>
                  </c:spPr>
                  <c:extLst xmlns:c15="http://schemas.microsoft.com/office/drawing/2012/chart">
                    <c:ext xmlns:c16="http://schemas.microsoft.com/office/drawing/2014/chart" uri="{C3380CC4-5D6E-409C-BE32-E72D297353CC}">
                      <c16:uniqueId val="{0000001B-3DD9-4F13-9F7B-DC64AFD3E8FF}"/>
                    </c:ext>
                  </c:extLst>
                </c:dPt>
                <c:dPt>
                  <c:idx val="2"/>
                  <c:invertIfNegative val="0"/>
                  <c:bubble3D val="0"/>
                  <c:spPr>
                    <a:solidFill>
                      <a:schemeClr val="accent3"/>
                    </a:solidFill>
                    <a:ln w="34925">
                      <a:noFill/>
                    </a:ln>
                    <a:effectLst/>
                  </c:spPr>
                  <c:extLst xmlns:c15="http://schemas.microsoft.com/office/drawing/2012/chart">
                    <c:ext xmlns:c16="http://schemas.microsoft.com/office/drawing/2014/chart" uri="{C3380CC4-5D6E-409C-BE32-E72D297353CC}">
                      <c16:uniqueId val="{0000001D-3DD9-4F13-9F7B-DC64AFD3E8FF}"/>
                    </c:ext>
                  </c:extLst>
                </c:dPt>
                <c:dPt>
                  <c:idx val="3"/>
                  <c:invertIfNegative val="0"/>
                  <c:bubble3D val="0"/>
                  <c:extLst xmlns:c15="http://schemas.microsoft.com/office/drawing/2012/chart">
                    <c:ext xmlns:c16="http://schemas.microsoft.com/office/drawing/2014/chart" uri="{C3380CC4-5D6E-409C-BE32-E72D297353CC}">
                      <c16:uniqueId val="{0000001E-3DD9-4F13-9F7B-DC64AFD3E8FF}"/>
                    </c:ext>
                  </c:extLst>
                </c:dPt>
                <c:cat>
                  <c:numRef>
                    <c:extLst xmlns:c15="http://schemas.microsoft.com/office/drawing/2012/chart">
                      <c:ext xmlns:c15="http://schemas.microsoft.com/office/drawing/2012/chart" uri="{02D57815-91ED-43cb-92C2-25804820EDAC}">
                        <c15:formulaRef>
                          <c15:sqref>'Data Dashboard'!$C$6:$U$6</c15:sqref>
                        </c15:formulaRef>
                      </c:ext>
                    </c:extLst>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extLst xmlns:c15="http://schemas.microsoft.com/office/drawing/2012/chart">
                      <c:ext xmlns:c15="http://schemas.microsoft.com/office/drawing/2012/chart" uri="{02D57815-91ED-43cb-92C2-25804820EDAC}">
                        <c15:formulaRef>
                          <c15:sqref>'Data Dashboard'!$C$9:$U$9</c15:sqref>
                        </c15:formulaRef>
                      </c:ext>
                    </c:extLst>
                    <c:numCache>
                      <c:formatCode>#,##0;\-#,##0;\-;@\ \ </c:formatCode>
                      <c:ptCount val="19"/>
                      <c:pt idx="0">
                        <c:v>97743.004715966919</c:v>
                      </c:pt>
                      <c:pt idx="1">
                        <c:v>98145.790194332265</c:v>
                      </c:pt>
                      <c:pt idx="2">
                        <c:v>99185.042648709001</c:v>
                      </c:pt>
                      <c:pt idx="3">
                        <c:v>104594.31769366513</c:v>
                      </c:pt>
                      <c:pt idx="4">
                        <c:v>111796.51343208319</c:v>
                      </c:pt>
                      <c:pt idx="5">
                        <c:v>113210.59107661215</c:v>
                      </c:pt>
                      <c:pt idx="6">
                        <c:v>111974.36291194693</c:v>
                      </c:pt>
                      <c:pt idx="7">
                        <c:v>112976.4823314081</c:v>
                      </c:pt>
                      <c:pt idx="8">
                        <c:v>109751.28684096331</c:v>
                      </c:pt>
                      <c:pt idx="9">
                        <c:v>105672.33092272305</c:v>
                      </c:pt>
                      <c:pt idx="10">
                        <c:v>112344.54854006818</c:v>
                      </c:pt>
                      <c:pt idx="11">
                        <c:v>118812.99655652692</c:v>
                      </c:pt>
                      <c:pt idx="12">
                        <c:v>113647.25014396801</c:v>
                      </c:pt>
                      <c:pt idx="13">
                        <c:v>116611.55128530475</c:v>
                      </c:pt>
                      <c:pt idx="14">
                        <c:v>118526.71819497171</c:v>
                      </c:pt>
                      <c:pt idx="15">
                        <c:v>120012.58786469727</c:v>
                      </c:pt>
                      <c:pt idx="16">
                        <c:v>120880.72648185372</c:v>
                      </c:pt>
                      <c:pt idx="17">
                        <c:v>122253.58971612567</c:v>
                      </c:pt>
                      <c:pt idx="18">
                        <c:v>123284.4380718961</c:v>
                      </c:pt>
                    </c:numCache>
                  </c:numRef>
                </c:val>
                <c:extLst xmlns:c15="http://schemas.microsoft.com/office/drawing/2012/chart">
                  <c:ext xmlns:c16="http://schemas.microsoft.com/office/drawing/2014/chart" uri="{C3380CC4-5D6E-409C-BE32-E72D297353CC}">
                    <c16:uniqueId val="{0000001F-3DD9-4F13-9F7B-DC64AFD3E8FF}"/>
                  </c:ext>
                </c:extLst>
              </c15:ser>
            </c15:filteredBarSeries>
            <c15:filteredBarSeries>
              <c15:ser>
                <c:idx val="10"/>
                <c:order val="4"/>
                <c:tx>
                  <c:strRef>
                    <c:extLst xmlns:c15="http://schemas.microsoft.com/office/drawing/2012/chart">
                      <c:ext xmlns:c15="http://schemas.microsoft.com/office/drawing/2012/chart" uri="{02D57815-91ED-43cb-92C2-25804820EDAC}">
                        <c15:formulaRef>
                          <c15:sqref>'Data Dashboard'!$B$11</c15:sqref>
                        </c15:formulaRef>
                      </c:ext>
                    </c:extLst>
                    <c:strCache>
                      <c:ptCount val="1"/>
                      <c:pt idx="0">
                        <c:v>NPK+NP+PK Exports</c:v>
                      </c:pt>
                    </c:strCache>
                  </c:strRef>
                </c:tx>
                <c:spPr>
                  <a:solidFill>
                    <a:schemeClr val="accent5"/>
                  </a:solidFill>
                  <a:ln>
                    <a:noFill/>
                  </a:ln>
                  <a:effectLst/>
                </c:spPr>
                <c:invertIfNegative val="0"/>
                <c:dPt>
                  <c:idx val="0"/>
                  <c:invertIfNegative val="0"/>
                  <c:bubble3D val="0"/>
                  <c:spPr>
                    <a:solidFill>
                      <a:schemeClr val="accent5"/>
                    </a:solidFill>
                    <a:ln w="34925">
                      <a:noFill/>
                    </a:ln>
                    <a:effectLst/>
                  </c:spPr>
                  <c:extLst xmlns:c15="http://schemas.microsoft.com/office/drawing/2012/chart">
                    <c:ext xmlns:c16="http://schemas.microsoft.com/office/drawing/2014/chart" uri="{C3380CC4-5D6E-409C-BE32-E72D297353CC}">
                      <c16:uniqueId val="{00000021-3DD9-4F13-9F7B-DC64AFD3E8FF}"/>
                    </c:ext>
                  </c:extLst>
                </c:dPt>
                <c:dPt>
                  <c:idx val="1"/>
                  <c:invertIfNegative val="0"/>
                  <c:bubble3D val="0"/>
                  <c:spPr>
                    <a:solidFill>
                      <a:schemeClr val="accent5"/>
                    </a:solidFill>
                    <a:ln w="34925">
                      <a:noFill/>
                    </a:ln>
                    <a:effectLst/>
                  </c:spPr>
                  <c:extLst xmlns:c15="http://schemas.microsoft.com/office/drawing/2012/chart">
                    <c:ext xmlns:c16="http://schemas.microsoft.com/office/drawing/2014/chart" uri="{C3380CC4-5D6E-409C-BE32-E72D297353CC}">
                      <c16:uniqueId val="{00000023-3DD9-4F13-9F7B-DC64AFD3E8FF}"/>
                    </c:ext>
                  </c:extLst>
                </c:dPt>
                <c:dPt>
                  <c:idx val="2"/>
                  <c:invertIfNegative val="0"/>
                  <c:bubble3D val="0"/>
                  <c:spPr>
                    <a:solidFill>
                      <a:schemeClr val="accent5"/>
                    </a:solidFill>
                    <a:ln w="34925">
                      <a:noFill/>
                    </a:ln>
                    <a:effectLst/>
                  </c:spPr>
                  <c:extLst xmlns:c15="http://schemas.microsoft.com/office/drawing/2012/chart">
                    <c:ext xmlns:c16="http://schemas.microsoft.com/office/drawing/2014/chart" uri="{C3380CC4-5D6E-409C-BE32-E72D297353CC}">
                      <c16:uniqueId val="{00000025-3DD9-4F13-9F7B-DC64AFD3E8FF}"/>
                    </c:ext>
                  </c:extLst>
                </c:dPt>
                <c:dPt>
                  <c:idx val="3"/>
                  <c:invertIfNegative val="0"/>
                  <c:bubble3D val="0"/>
                  <c:extLst xmlns:c15="http://schemas.microsoft.com/office/drawing/2012/chart">
                    <c:ext xmlns:c16="http://schemas.microsoft.com/office/drawing/2014/chart" uri="{C3380CC4-5D6E-409C-BE32-E72D297353CC}">
                      <c16:uniqueId val="{00000026-3DD9-4F13-9F7B-DC64AFD3E8FF}"/>
                    </c:ext>
                  </c:extLst>
                </c:dPt>
                <c:cat>
                  <c:numRef>
                    <c:extLst xmlns:c15="http://schemas.microsoft.com/office/drawing/2012/chart">
                      <c:ext xmlns:c15="http://schemas.microsoft.com/office/drawing/2012/chart" uri="{02D57815-91ED-43cb-92C2-25804820EDAC}">
                        <c15:formulaRef>
                          <c15:sqref>'Data Dashboard'!$C$6:$U$6</c15:sqref>
                        </c15:formulaRef>
                      </c:ext>
                    </c:extLst>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extLst xmlns:c15="http://schemas.microsoft.com/office/drawing/2012/chart">
                      <c:ext xmlns:c15="http://schemas.microsoft.com/office/drawing/2012/chart" uri="{02D57815-91ED-43cb-92C2-25804820EDAC}">
                        <c15:formulaRef>
                          <c15:sqref>'Data Dashboard'!$C$11:$U$11</c15:sqref>
                        </c15:formulaRef>
                      </c:ext>
                    </c:extLst>
                    <c:numCache>
                      <c:formatCode>#,##0;\-#,##0;\-;@\ \ </c:formatCode>
                      <c:ptCount val="19"/>
                      <c:pt idx="0">
                        <c:v>16149.214949999998</c:v>
                      </c:pt>
                      <c:pt idx="1">
                        <c:v>19117.537764782632</c:v>
                      </c:pt>
                      <c:pt idx="2">
                        <c:v>18049.76070182609</c:v>
                      </c:pt>
                      <c:pt idx="3">
                        <c:v>19460.997383826078</c:v>
                      </c:pt>
                      <c:pt idx="4">
                        <c:v>20328.180082391307</c:v>
                      </c:pt>
                      <c:pt idx="5">
                        <c:v>20219.899751000008</c:v>
                      </c:pt>
                      <c:pt idx="6">
                        <c:v>21085.455461000005</c:v>
                      </c:pt>
                      <c:pt idx="7">
                        <c:v>24346.266419115302</c:v>
                      </c:pt>
                      <c:pt idx="8">
                        <c:v>24043.379056609294</c:v>
                      </c:pt>
                      <c:pt idx="9">
                        <c:v>24683.935000000001</c:v>
                      </c:pt>
                      <c:pt idx="10">
                        <c:v>26249.980896936166</c:v>
                      </c:pt>
                      <c:pt idx="11">
                        <c:v>26629.788892233679</c:v>
                      </c:pt>
                      <c:pt idx="12">
                        <c:v>23490.720000000001</c:v>
                      </c:pt>
                      <c:pt idx="13">
                        <c:v>22913.17</c:v>
                      </c:pt>
                      <c:pt idx="14">
                        <c:v>23725.144333687465</c:v>
                      </c:pt>
                      <c:pt idx="15">
                        <c:v>24547.110749985157</c:v>
                      </c:pt>
                      <c:pt idx="16">
                        <c:v>24920.372211494192</c:v>
                      </c:pt>
                      <c:pt idx="17">
                        <c:v>25223.329725660318</c:v>
                      </c:pt>
                      <c:pt idx="18">
                        <c:v>25480.874926516863</c:v>
                      </c:pt>
                    </c:numCache>
                  </c:numRef>
                </c:val>
                <c:extLst xmlns:c15="http://schemas.microsoft.com/office/drawing/2012/chart">
                  <c:ext xmlns:c16="http://schemas.microsoft.com/office/drawing/2014/chart" uri="{C3380CC4-5D6E-409C-BE32-E72D297353CC}">
                    <c16:uniqueId val="{00000027-3DD9-4F13-9F7B-DC64AFD3E8FF}"/>
                  </c:ext>
                </c:extLst>
              </c15:ser>
            </c15:filteredBarSeries>
          </c:ext>
        </c:extLst>
      </c:barChart>
      <c:catAx>
        <c:axId val="831629328"/>
        <c:scaling>
          <c:orientation val="minMax"/>
        </c:scaling>
        <c:delete val="0"/>
        <c:axPos val="b"/>
        <c:numFmt formatCode="0" sourceLinked="1"/>
        <c:majorTickMark val="none"/>
        <c:minorTickMark val="none"/>
        <c:tickLblPos val="nextTo"/>
        <c:spPr>
          <a:noFill/>
          <a:ln w="6350" cap="flat" cmpd="sng" algn="ctr">
            <a:solidFill>
              <a:schemeClr val="tx1">
                <a:tint val="75000"/>
              </a:schemeClr>
            </a:solidFill>
            <a:prstDash val="solid"/>
            <a:round/>
          </a:ln>
          <a:effectLst/>
        </c:spPr>
        <c:txPr>
          <a:bodyPr rot="-2700000" spcFirstLastPara="1" vertOverflow="ellipsis" vert="horz" wrap="square" anchor="ctr" anchorCtr="1"/>
          <a:lstStyle/>
          <a:p>
            <a:pPr>
              <a:defRPr sz="9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1069910368"/>
        <c:crosses val="autoZero"/>
        <c:auto val="1"/>
        <c:lblAlgn val="ctr"/>
        <c:lblOffset val="100"/>
        <c:noMultiLvlLbl val="0"/>
      </c:catAx>
      <c:valAx>
        <c:axId val="1069910368"/>
        <c:scaling>
          <c:orientation val="minMax"/>
        </c:scaling>
        <c:delete val="0"/>
        <c:axPos val="l"/>
        <c:majorGridlines>
          <c:spPr>
            <a:ln w="6350" cap="flat" cmpd="sng" algn="ctr">
              <a:noFill/>
              <a:prstDash val="solid"/>
              <a:round/>
            </a:ln>
            <a:effectLst/>
          </c:spPr>
        </c:majorGridlines>
        <c:numFmt formatCode="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10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831629328"/>
        <c:crosses val="autoZero"/>
        <c:crossBetween val="between"/>
      </c:valAx>
      <c:spPr>
        <a:noFill/>
        <a:ln>
          <a:noFill/>
        </a:ln>
        <a:effectLst/>
      </c:spPr>
    </c:plotArea>
    <c:legend>
      <c:legendPos val="t"/>
      <c:layout>
        <c:manualLayout>
          <c:xMode val="edge"/>
          <c:yMode val="edge"/>
          <c:x val="7.7217624996498299E-2"/>
          <c:y val="1.6099400747855618E-2"/>
          <c:w val="0.87667061151955217"/>
          <c:h val="0.1511175211558355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6350" cap="flat" cmpd="sng" algn="ctr">
      <a:noFill/>
      <a:prstDash val="solid"/>
      <a:round/>
    </a:ln>
    <a:effectLst/>
  </c:spPr>
  <c:txPr>
    <a:bodyPr/>
    <a:lstStyle/>
    <a:p>
      <a:pPr>
        <a:defRPr sz="14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2"/>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4328964841916043E-2"/>
          <c:y val="0.14297947131608549"/>
          <c:w val="0.83463565350753643"/>
          <c:h val="0.6745168853893263"/>
        </c:manualLayout>
      </c:layout>
      <c:barChart>
        <c:barDir val="col"/>
        <c:grouping val="clustered"/>
        <c:varyColors val="0"/>
        <c:ser>
          <c:idx val="1"/>
          <c:order val="2"/>
          <c:tx>
            <c:strRef>
              <c:f>'Data Dashboard'!$B$10</c:f>
              <c:strCache>
                <c:ptCount val="1"/>
                <c:pt idx="0">
                  <c:v>NPK+NP+PK Imports</c:v>
                </c:pt>
              </c:strCache>
            </c:strRef>
          </c:tx>
          <c:spPr>
            <a:solidFill>
              <a:srgbClr val="18517F">
                <a:lumMod val="75000"/>
              </a:srgbClr>
            </a:solidFill>
          </c:spPr>
          <c:invertIfNegative val="0"/>
          <c:cat>
            <c:numRef>
              <c:f>'Data Dashboard'!$C$6:$U$6</c:f>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f>'Data Dashboard'!$C$10:$U$10</c:f>
              <c:numCache>
                <c:formatCode>#,##0;\-#,##0;\-;@\ \ </c:formatCode>
                <c:ptCount val="19"/>
                <c:pt idx="0">
                  <c:v>16149.645722000012</c:v>
                </c:pt>
                <c:pt idx="1">
                  <c:v>19218.897188999996</c:v>
                </c:pt>
                <c:pt idx="2">
                  <c:v>18049.386648000003</c:v>
                </c:pt>
                <c:pt idx="3">
                  <c:v>19460.873548000007</c:v>
                </c:pt>
                <c:pt idx="4">
                  <c:v>20328.275904999999</c:v>
                </c:pt>
                <c:pt idx="5">
                  <c:v>20219.583992000003</c:v>
                </c:pt>
                <c:pt idx="6">
                  <c:v>21085.518678</c:v>
                </c:pt>
                <c:pt idx="7">
                  <c:v>24346.266419115294</c:v>
                </c:pt>
                <c:pt idx="8">
                  <c:v>24043.379056609294</c:v>
                </c:pt>
                <c:pt idx="9">
                  <c:v>24683.680160000004</c:v>
                </c:pt>
                <c:pt idx="10">
                  <c:v>26249.971896936157</c:v>
                </c:pt>
                <c:pt idx="11">
                  <c:v>26619.568592233671</c:v>
                </c:pt>
                <c:pt idx="12">
                  <c:v>23457.46</c:v>
                </c:pt>
                <c:pt idx="13">
                  <c:v>22830.54</c:v>
                </c:pt>
                <c:pt idx="14">
                  <c:v>23725.144333687462</c:v>
                </c:pt>
                <c:pt idx="15">
                  <c:v>24547.110749985157</c:v>
                </c:pt>
                <c:pt idx="16">
                  <c:v>24920.372211494192</c:v>
                </c:pt>
                <c:pt idx="17">
                  <c:v>25223.329725660318</c:v>
                </c:pt>
                <c:pt idx="18">
                  <c:v>25480.874926516859</c:v>
                </c:pt>
              </c:numCache>
            </c:numRef>
          </c:val>
          <c:extLst>
            <c:ext xmlns:c16="http://schemas.microsoft.com/office/drawing/2014/chart" uri="{C3380CC4-5D6E-409C-BE32-E72D297353CC}">
              <c16:uniqueId val="{00000001-0253-43CC-8697-833FC89534ED}"/>
            </c:ext>
          </c:extLst>
        </c:ser>
        <c:ser>
          <c:idx val="3"/>
          <c:order val="3"/>
          <c:tx>
            <c:strRef>
              <c:f>'Data Dashboard'!$B$11</c:f>
              <c:strCache>
                <c:ptCount val="1"/>
                <c:pt idx="0">
                  <c:v>NPK+NP+PK Exports</c:v>
                </c:pt>
              </c:strCache>
            </c:strRef>
          </c:tx>
          <c:spPr>
            <a:solidFill>
              <a:srgbClr val="61C0BA">
                <a:lumMod val="75000"/>
              </a:srgbClr>
            </a:solidFill>
          </c:spPr>
          <c:invertIfNegative val="0"/>
          <c:cat>
            <c:numRef>
              <c:f>'Data Dashboard'!$C$6:$U$6</c:f>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f>'Data Dashboard'!$C$11:$U$11</c:f>
              <c:numCache>
                <c:formatCode>#,##0;\-#,##0;\-;@\ \ </c:formatCode>
                <c:ptCount val="19"/>
                <c:pt idx="0">
                  <c:v>16149.214949999998</c:v>
                </c:pt>
                <c:pt idx="1">
                  <c:v>19117.537764782632</c:v>
                </c:pt>
                <c:pt idx="2">
                  <c:v>18049.76070182609</c:v>
                </c:pt>
                <c:pt idx="3">
                  <c:v>19460.997383826078</c:v>
                </c:pt>
                <c:pt idx="4">
                  <c:v>20328.180082391307</c:v>
                </c:pt>
                <c:pt idx="5">
                  <c:v>20219.899751000008</c:v>
                </c:pt>
                <c:pt idx="6">
                  <c:v>21085.455461000005</c:v>
                </c:pt>
                <c:pt idx="7">
                  <c:v>24346.266419115302</c:v>
                </c:pt>
                <c:pt idx="8">
                  <c:v>24043.379056609294</c:v>
                </c:pt>
                <c:pt idx="9">
                  <c:v>24683.935000000001</c:v>
                </c:pt>
                <c:pt idx="10">
                  <c:v>26249.980896936166</c:v>
                </c:pt>
                <c:pt idx="11">
                  <c:v>26629.788892233679</c:v>
                </c:pt>
                <c:pt idx="12">
                  <c:v>23490.720000000001</c:v>
                </c:pt>
                <c:pt idx="13">
                  <c:v>22913.17</c:v>
                </c:pt>
                <c:pt idx="14">
                  <c:v>23725.144333687465</c:v>
                </c:pt>
                <c:pt idx="15">
                  <c:v>24547.110749985157</c:v>
                </c:pt>
                <c:pt idx="16">
                  <c:v>24920.372211494192</c:v>
                </c:pt>
                <c:pt idx="17">
                  <c:v>25223.329725660318</c:v>
                </c:pt>
                <c:pt idx="18">
                  <c:v>25480.874926516863</c:v>
                </c:pt>
              </c:numCache>
            </c:numRef>
          </c:val>
          <c:extLst>
            <c:ext xmlns:c16="http://schemas.microsoft.com/office/drawing/2014/chart" uri="{C3380CC4-5D6E-409C-BE32-E72D297353CC}">
              <c16:uniqueId val="{0000000F-3B80-4182-9B9C-813B4BAB2D3D}"/>
            </c:ext>
          </c:extLst>
        </c:ser>
        <c:dLbls>
          <c:showLegendKey val="0"/>
          <c:showVal val="0"/>
          <c:showCatName val="0"/>
          <c:showSerName val="0"/>
          <c:showPercent val="0"/>
          <c:showBubbleSize val="0"/>
        </c:dLbls>
        <c:gapWidth val="50"/>
        <c:axId val="283751552"/>
        <c:axId val="283753088"/>
      </c:barChart>
      <c:lineChart>
        <c:grouping val="standard"/>
        <c:varyColors val="0"/>
        <c:dLbls>
          <c:showLegendKey val="0"/>
          <c:showVal val="0"/>
          <c:showCatName val="0"/>
          <c:showSerName val="0"/>
          <c:showPercent val="0"/>
          <c:showBubbleSize val="0"/>
        </c:dLbls>
        <c:marker val="1"/>
        <c:smooth val="0"/>
        <c:axId val="283751552"/>
        <c:axId val="283753088"/>
        <c:extLst>
          <c:ext xmlns:c15="http://schemas.microsoft.com/office/drawing/2012/chart" uri="{02D57815-91ED-43cb-92C2-25804820EDAC}">
            <c15:filteredLineSeries>
              <c15:ser>
                <c:idx val="2"/>
                <c:order val="0"/>
                <c:tx>
                  <c:strRef>
                    <c:extLst>
                      <c:ext uri="{02D57815-91ED-43cb-92C2-25804820EDAC}">
                        <c15:formulaRef>
                          <c15:sqref>'Data Dashboard'!$B$4</c15:sqref>
                        </c15:formulaRef>
                      </c:ext>
                    </c:extLst>
                    <c:strCache>
                      <c:ptCount val="1"/>
                      <c:pt idx="0">
                        <c:v>World Total</c:v>
                      </c:pt>
                    </c:strCache>
                  </c:strRef>
                </c:tx>
                <c:marker>
                  <c:symbol val="none"/>
                </c:marker>
                <c:cat>
                  <c:numRef>
                    <c:extLst>
                      <c:ext uri="{02D57815-91ED-43cb-92C2-25804820EDAC}">
                        <c15:formulaRef>
                          <c15:sqref>'Data Dashboard'!$C$6:$U$6</c15:sqref>
                        </c15:formulaRef>
                      </c:ext>
                    </c:extLst>
                    <c:numCache>
                      <c:formatCode>0</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extLst>
                      <c:ext uri="{02D57815-91ED-43cb-92C2-25804820EDAC}">
                        <c15:formulaRef>
                          <c15:sqref>'Data Dashboard'!$C$10:$U$10</c15:sqref>
                        </c15:formulaRef>
                      </c:ext>
                    </c:extLst>
                    <c:numCache>
                      <c:formatCode>#,##0;\-#,##0;\-;@\ \ </c:formatCode>
                      <c:ptCount val="19"/>
                      <c:pt idx="0">
                        <c:v>16149.645722000012</c:v>
                      </c:pt>
                      <c:pt idx="1">
                        <c:v>19218.897188999996</c:v>
                      </c:pt>
                      <c:pt idx="2">
                        <c:v>18049.386648000003</c:v>
                      </c:pt>
                      <c:pt idx="3">
                        <c:v>19460.873548000007</c:v>
                      </c:pt>
                      <c:pt idx="4">
                        <c:v>20328.275904999999</c:v>
                      </c:pt>
                      <c:pt idx="5">
                        <c:v>20219.583992000003</c:v>
                      </c:pt>
                      <c:pt idx="6">
                        <c:v>21085.518678</c:v>
                      </c:pt>
                      <c:pt idx="7">
                        <c:v>24346.266419115294</c:v>
                      </c:pt>
                      <c:pt idx="8">
                        <c:v>24043.379056609294</c:v>
                      </c:pt>
                      <c:pt idx="9">
                        <c:v>24683.680160000004</c:v>
                      </c:pt>
                      <c:pt idx="10">
                        <c:v>26249.971896936157</c:v>
                      </c:pt>
                      <c:pt idx="11">
                        <c:v>26619.568592233671</c:v>
                      </c:pt>
                      <c:pt idx="12">
                        <c:v>23457.46</c:v>
                      </c:pt>
                      <c:pt idx="13">
                        <c:v>22830.54</c:v>
                      </c:pt>
                      <c:pt idx="14">
                        <c:v>23725.144333687462</c:v>
                      </c:pt>
                      <c:pt idx="15">
                        <c:v>24547.110749985157</c:v>
                      </c:pt>
                      <c:pt idx="16">
                        <c:v>24920.372211494192</c:v>
                      </c:pt>
                      <c:pt idx="17">
                        <c:v>25223.329725660318</c:v>
                      </c:pt>
                      <c:pt idx="18">
                        <c:v>25480.874926516859</c:v>
                      </c:pt>
                    </c:numCache>
                  </c:numRef>
                </c:val>
                <c:smooth val="1"/>
                <c:extLst>
                  <c:ext xmlns:c16="http://schemas.microsoft.com/office/drawing/2014/chart" uri="{C3380CC4-5D6E-409C-BE32-E72D297353CC}">
                    <c16:uniqueId val="{00000002-0253-43CC-8697-833FC89534ED}"/>
                  </c:ext>
                </c:extLst>
              </c15:ser>
            </c15:filteredLineSeries>
          </c:ext>
        </c:extLst>
      </c:lineChart>
      <c:lineChart>
        <c:grouping val="standard"/>
        <c:varyColors val="0"/>
        <c:ser>
          <c:idx val="0"/>
          <c:order val="1"/>
          <c:tx>
            <c:strRef>
              <c:f>'Data Dashboard'!$B$8</c:f>
              <c:strCache>
                <c:ptCount val="1"/>
                <c:pt idx="0">
                  <c:v>NPK+NP+PK Utilisation Rate</c:v>
                </c:pt>
              </c:strCache>
            </c:strRef>
          </c:tx>
          <c:spPr>
            <a:ln w="22225">
              <a:solidFill>
                <a:srgbClr val="F07169">
                  <a:lumMod val="60000"/>
                  <a:lumOff val="40000"/>
                </a:srgbClr>
              </a:solidFill>
            </a:ln>
          </c:spPr>
          <c:marker>
            <c:symbol val="none"/>
          </c:marker>
          <c:val>
            <c:numRef>
              <c:f>'Data Dashboard'!$C$8:$U$8</c:f>
              <c:numCache>
                <c:formatCode>0%</c:formatCode>
                <c:ptCount val="19"/>
                <c:pt idx="0">
                  <c:v>0.64078158572594623</c:v>
                </c:pt>
                <c:pt idx="1">
                  <c:v>0.62840713170709939</c:v>
                </c:pt>
                <c:pt idx="2">
                  <c:v>0.60384939269836901</c:v>
                </c:pt>
                <c:pt idx="3">
                  <c:v>0.61179855788172222</c:v>
                </c:pt>
                <c:pt idx="4">
                  <c:v>0.59585084004844824</c:v>
                </c:pt>
                <c:pt idx="5">
                  <c:v>0.5841153663366343</c:v>
                </c:pt>
                <c:pt idx="6">
                  <c:v>0.56008198160014422</c:v>
                </c:pt>
                <c:pt idx="7">
                  <c:v>0.55761160669273691</c:v>
                </c:pt>
                <c:pt idx="8">
                  <c:v>0.54030054572331832</c:v>
                </c:pt>
                <c:pt idx="9">
                  <c:v>0.51469753313176281</c:v>
                </c:pt>
                <c:pt idx="10">
                  <c:v>0.54162819622501934</c:v>
                </c:pt>
                <c:pt idx="11">
                  <c:v>0.56385117923505501</c:v>
                </c:pt>
                <c:pt idx="12">
                  <c:v>0.53941936367051702</c:v>
                </c:pt>
                <c:pt idx="13">
                  <c:v>0.55272798661618117</c:v>
                </c:pt>
                <c:pt idx="14">
                  <c:v>0.56040980221578263</c:v>
                </c:pt>
                <c:pt idx="15">
                  <c:v>0.55769398800488945</c:v>
                </c:pt>
                <c:pt idx="16">
                  <c:v>0.55756355794409962</c:v>
                </c:pt>
                <c:pt idx="17">
                  <c:v>0.56143945039379839</c:v>
                </c:pt>
                <c:pt idx="18">
                  <c:v>0.56222741510014285</c:v>
                </c:pt>
              </c:numCache>
            </c:numRef>
          </c:val>
          <c:smooth val="1"/>
          <c:extLst>
            <c:ext xmlns:c16="http://schemas.microsoft.com/office/drawing/2014/chart" uri="{C3380CC4-5D6E-409C-BE32-E72D297353CC}">
              <c16:uniqueId val="{00000000-0253-43CC-8697-833FC89534ED}"/>
            </c:ext>
          </c:extLst>
        </c:ser>
        <c:dLbls>
          <c:showLegendKey val="0"/>
          <c:showVal val="0"/>
          <c:showCatName val="0"/>
          <c:showSerName val="0"/>
          <c:showPercent val="0"/>
          <c:showBubbleSize val="0"/>
        </c:dLbls>
        <c:marker val="1"/>
        <c:smooth val="0"/>
        <c:axId val="1023365216"/>
        <c:axId val="980517200"/>
      </c:lineChart>
      <c:catAx>
        <c:axId val="283751552"/>
        <c:scaling>
          <c:orientation val="minMax"/>
        </c:scaling>
        <c:delete val="0"/>
        <c:axPos val="b"/>
        <c:numFmt formatCode="0" sourceLinked="0"/>
        <c:majorTickMark val="none"/>
        <c:minorTickMark val="none"/>
        <c:tickLblPos val="low"/>
        <c:spPr>
          <a:noFill/>
          <a:ln w="9525" cap="flat" cmpd="sng" algn="ctr">
            <a:solidFill>
              <a:srgbClr val="000E24">
                <a:tint val="75000"/>
              </a:srgbClr>
            </a:solidFill>
            <a:prstDash val="solid"/>
            <a:round/>
          </a:ln>
          <a:effectLst/>
        </c:spPr>
        <c:txPr>
          <a:bodyPr rot="-2700000" spcFirstLastPara="1" vertOverflow="ellipsis" vert="horz" wrap="square" anchor="ctr" anchorCtr="1"/>
          <a:lstStyle/>
          <a:p>
            <a:pPr>
              <a:defRPr sz="9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sz="10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valAx>
        <c:axId val="980517200"/>
        <c:scaling>
          <c:orientation val="minMax"/>
          <c:min val="0"/>
        </c:scaling>
        <c:delete val="0"/>
        <c:axPos val="r"/>
        <c:numFmt formatCode="0%" sourceLinked="0"/>
        <c:majorTickMark val="out"/>
        <c:minorTickMark val="none"/>
        <c:tickLblPos val="nextTo"/>
        <c:spPr>
          <a:noFill/>
          <a:ln>
            <a:noFill/>
          </a:ln>
        </c:spPr>
        <c:crossAx val="1023365216"/>
        <c:crosses val="max"/>
        <c:crossBetween val="between"/>
      </c:valAx>
      <c:catAx>
        <c:axId val="1023365216"/>
        <c:scaling>
          <c:orientation val="minMax"/>
        </c:scaling>
        <c:delete val="1"/>
        <c:axPos val="b"/>
        <c:numFmt formatCode="General" sourceLinked="1"/>
        <c:majorTickMark val="out"/>
        <c:minorTickMark val="none"/>
        <c:tickLblPos val="nextTo"/>
        <c:crossAx val="980517200"/>
        <c:crosses val="autoZero"/>
        <c:auto val="1"/>
        <c:lblAlgn val="ctr"/>
        <c:lblOffset val="100"/>
        <c:noMultiLvlLbl val="0"/>
      </c:catAx>
      <c:spPr>
        <a:noFill/>
        <a:ln>
          <a:noFill/>
        </a:ln>
        <a:effectLst/>
      </c:spPr>
    </c:plotArea>
    <c:legend>
      <c:legendPos val="t"/>
      <c:layout>
        <c:manualLayout>
          <c:xMode val="edge"/>
          <c:yMode val="edge"/>
          <c:x val="5.5405019298929555E-2"/>
          <c:y val="4.1251406074240722E-2"/>
          <c:w val="0.91743103771474099"/>
          <c:h val="0.10115630276264448"/>
        </c:manualLayout>
      </c:layout>
      <c:overlay val="1"/>
      <c:spPr>
        <a:noFill/>
        <a:ln>
          <a:noFill/>
        </a:ln>
        <a:effectLst/>
      </c:spPr>
      <c:txPr>
        <a:bodyPr rot="0" spcFirstLastPara="1" vertOverflow="ellipsis" vert="horz" wrap="square" anchor="ctr" anchorCtr="1"/>
        <a:lstStyle/>
        <a:p>
          <a:pPr>
            <a:defRPr sz="10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prstDash val="solid"/>
      <a:round/>
    </a:ln>
    <a:effectLst/>
  </c:spPr>
  <c:txPr>
    <a:bodyPr/>
    <a:lstStyle/>
    <a:p>
      <a:pPr>
        <a:defRPr>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trlProps/ctrlProp1.xml><?xml version="1.0" encoding="utf-8"?>
<formControlPr xmlns="http://schemas.microsoft.com/office/spreadsheetml/2009/9/main" objectType="Radio" firstButton="1" fmlaLink="#REF!"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11112</xdr:colOff>
      <xdr:row>20</xdr:row>
      <xdr:rowOff>31657</xdr:rowOff>
    </xdr:from>
    <xdr:to>
      <xdr:col>8</xdr:col>
      <xdr:colOff>587375</xdr:colOff>
      <xdr:row>30</xdr:row>
      <xdr:rowOff>49212</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79375</xdr:colOff>
      <xdr:row>20</xdr:row>
      <xdr:rowOff>1587</xdr:rowOff>
    </xdr:from>
    <xdr:to>
      <xdr:col>21</xdr:col>
      <xdr:colOff>17462</xdr:colOff>
      <xdr:row>29</xdr:row>
      <xdr:rowOff>230187</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0</xdr:colOff>
          <xdr:row>19</xdr:row>
          <xdr:rowOff>0</xdr:rowOff>
        </xdr:from>
        <xdr:to>
          <xdr:col>22</xdr:col>
          <xdr:colOff>266700</xdr:colOff>
          <xdr:row>20</xdr:row>
          <xdr:rowOff>28575</xdr:rowOff>
        </xdr:to>
        <xdr:sp macro="" textlink="">
          <xdr:nvSpPr>
            <xdr:cNvPr id="29697" name="Option Button 1" hidden="1">
              <a:extLst>
                <a:ext uri="{63B3BB69-23CF-44E3-9099-C40C66FF867C}">
                  <a14:compatExt spid="_x0000_s29697"/>
                </a:ext>
                <a:ext uri="{FF2B5EF4-FFF2-40B4-BE49-F238E27FC236}">
                  <a16:creationId xmlns:a16="http://schemas.microsoft.com/office/drawing/2014/main" id="{00000000-0008-0000-0100-000001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Net Trade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20</xdr:row>
          <xdr:rowOff>0</xdr:rowOff>
        </xdr:from>
        <xdr:to>
          <xdr:col>22</xdr:col>
          <xdr:colOff>266700</xdr:colOff>
          <xdr:row>21</xdr:row>
          <xdr:rowOff>0</xdr:rowOff>
        </xdr:to>
        <xdr:sp macro="" textlink="">
          <xdr:nvSpPr>
            <xdr:cNvPr id="29698" name="Option Button 2" hidden="1">
              <a:extLst>
                <a:ext uri="{63B3BB69-23CF-44E3-9099-C40C66FF867C}">
                  <a14:compatExt spid="_x0000_s29698"/>
                </a:ext>
                <a:ext uri="{FF2B5EF4-FFF2-40B4-BE49-F238E27FC236}">
                  <a16:creationId xmlns:a16="http://schemas.microsoft.com/office/drawing/2014/main" id="{00000000-0008-0000-0100-000002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Imports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21</xdr:row>
          <xdr:rowOff>0</xdr:rowOff>
        </xdr:from>
        <xdr:to>
          <xdr:col>22</xdr:col>
          <xdr:colOff>266700</xdr:colOff>
          <xdr:row>22</xdr:row>
          <xdr:rowOff>0</xdr:rowOff>
        </xdr:to>
        <xdr:sp macro="" textlink="">
          <xdr:nvSpPr>
            <xdr:cNvPr id="29699" name="Option Button 3" hidden="1">
              <a:extLst>
                <a:ext uri="{63B3BB69-23CF-44E3-9099-C40C66FF867C}">
                  <a14:compatExt spid="_x0000_s29699"/>
                </a:ext>
                <a:ext uri="{FF2B5EF4-FFF2-40B4-BE49-F238E27FC236}">
                  <a16:creationId xmlns:a16="http://schemas.microsoft.com/office/drawing/2014/main" id="{00000000-0008-0000-0100-0000037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Exports</a:t>
              </a:r>
            </a:p>
          </xdr:txBody>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7.069E-17</cdr:x>
      <cdr:y>0.01616</cdr:y>
    </cdr:from>
    <cdr:to>
      <cdr:x>1</cdr:x>
      <cdr:y>0.16165</cdr:y>
    </cdr:to>
    <cdr:sp macro="" textlink="">
      <cdr:nvSpPr>
        <cdr:cNvPr id="3" name="TextBox 1">
          <a:extLst xmlns:a="http://schemas.openxmlformats.org/drawingml/2006/main">
            <a:ext uri="{FF2B5EF4-FFF2-40B4-BE49-F238E27FC236}">
              <a16:creationId xmlns:a16="http://schemas.microsoft.com/office/drawing/2014/main" id="{D012E336-2E06-4812-995A-A368C9FBAB2C}"/>
            </a:ext>
          </a:extLst>
        </cdr:cNvPr>
        <cdr:cNvSpPr txBox="1"/>
      </cdr:nvSpPr>
      <cdr:spPr>
        <a:xfrm xmlns:a="http://schemas.openxmlformats.org/drawingml/2006/main">
          <a:off x="8910" y="46541"/>
          <a:ext cx="5400000" cy="419011"/>
        </a:xfrm>
        <a:prstGeom xmlns:a="http://schemas.openxmlformats.org/drawingml/2006/main" prst="rect">
          <a:avLst/>
        </a:prstGeom>
      </cdr:spPr>
      <cdr:txBody>
        <a:bodyPr xmlns:a="http://schemas.openxmlformats.org/drawingml/2006/main" wrap="square" lIns="108000" rIns="720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lnSpc>
              <a:spcPts val="1100"/>
            </a:lnSpc>
          </a:pPr>
          <a:endParaRPr lang="en-GB" sz="1200">
            <a:solidFill>
              <a:sysClr val="windowText" lastClr="000000"/>
            </a:solidFill>
            <a:latin typeface="Arial" panose="020B0604020202020204" pitchFamily="34" charset="0"/>
            <a:cs typeface="Arial" panose="020B0604020202020204" pitchFamily="34" charset="0"/>
          </a:endParaRPr>
        </a:p>
      </cdr:txBody>
    </cdr:sp>
  </cdr:relSizeAnchor>
</c:userShape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Brand Templates">
  <a:themeElements>
    <a:clrScheme name="Brand Template">
      <a:dk1>
        <a:srgbClr val="000E24"/>
      </a:dk1>
      <a:lt1>
        <a:srgbClr val="FFFFFF"/>
      </a:lt1>
      <a:dk2>
        <a:srgbClr val="30A3FD"/>
      </a:dk2>
      <a:lt2>
        <a:srgbClr val="E8E8E8"/>
      </a:lt2>
      <a:accent1>
        <a:srgbClr val="18517F"/>
      </a:accent1>
      <a:accent2>
        <a:srgbClr val="61C0BA"/>
      </a:accent2>
      <a:accent3>
        <a:srgbClr val="BF59A6"/>
      </a:accent3>
      <a:accent4>
        <a:srgbClr val="F07169"/>
      </a:accent4>
      <a:accent5>
        <a:srgbClr val="8159A6"/>
      </a:accent5>
      <a:accent6>
        <a:srgbClr val="260936"/>
      </a:accent6>
      <a:hlink>
        <a:srgbClr val="46B3AD"/>
      </a:hlink>
      <a:folHlink>
        <a:srgbClr val="46B3A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Brand Templates" id="{3ADCA828-B1D5-496D-A809-9FDF8C052087}" vid="{BC902E42-A06E-4018-9293-3E4FF303876A}"/>
    </a:ext>
  </a:extLst>
</a:theme>
</file>

<file path=xl/theme/themeOverride1.xml><?xml version="1.0" encoding="utf-8"?>
<a:themeOverride xmlns:a="http://schemas.openxmlformats.org/drawingml/2006/main">
  <a:clrScheme name="CRU NEW COLOUR THEME">
    <a:dk1>
      <a:srgbClr val="4B4B4B"/>
    </a:dk1>
    <a:lt1>
      <a:sysClr val="window" lastClr="FFFFFF"/>
    </a:lt1>
    <a:dk2>
      <a:srgbClr val="323232"/>
    </a:dk2>
    <a:lt2>
      <a:srgbClr val="A9A9A9"/>
    </a:lt2>
    <a:accent1>
      <a:srgbClr val="201747"/>
    </a:accent1>
    <a:accent2>
      <a:srgbClr val="00519E"/>
    </a:accent2>
    <a:accent3>
      <a:srgbClr val="009BDC"/>
    </a:accent3>
    <a:accent4>
      <a:srgbClr val="48A9C5"/>
    </a:accent4>
    <a:accent5>
      <a:srgbClr val="509098"/>
    </a:accent5>
    <a:accent6>
      <a:srgbClr val="D6A716"/>
    </a:accent6>
    <a:hlink>
      <a:srgbClr val="00519E"/>
    </a:hlink>
    <a:folHlink>
      <a:srgbClr val="009BD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RU NEW COLOUR THEME">
    <a:dk1>
      <a:srgbClr val="4B4B4B"/>
    </a:dk1>
    <a:lt1>
      <a:sysClr val="window" lastClr="FFFFFF"/>
    </a:lt1>
    <a:dk2>
      <a:srgbClr val="323232"/>
    </a:dk2>
    <a:lt2>
      <a:srgbClr val="A9A9A9"/>
    </a:lt2>
    <a:accent1>
      <a:srgbClr val="201747"/>
    </a:accent1>
    <a:accent2>
      <a:srgbClr val="00519E"/>
    </a:accent2>
    <a:accent3>
      <a:srgbClr val="009BDC"/>
    </a:accent3>
    <a:accent4>
      <a:srgbClr val="48A9C5"/>
    </a:accent4>
    <a:accent5>
      <a:srgbClr val="509098"/>
    </a:accent5>
    <a:accent6>
      <a:srgbClr val="D6A716"/>
    </a:accent6>
    <a:hlink>
      <a:srgbClr val="00519E"/>
    </a:hlink>
    <a:folHlink>
      <a:srgbClr val="009BDC"/>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hyperlink" Target="mailto:Mauricio.Fortuna@crugroup.com"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5A60E-6A45-4DC9-BA53-249096BD4794}">
  <dimension ref="B1:BQ127"/>
  <sheetViews>
    <sheetView showGridLines="0" tabSelected="1" workbookViewId="0"/>
  </sheetViews>
  <sheetFormatPr defaultColWidth="9.6640625" defaultRowHeight="15" customHeight="1" x14ac:dyDescent="0.2"/>
  <cols>
    <col min="1" max="1" width="1.5" style="64" customWidth="1"/>
    <col min="2" max="2" width="45.5" style="82" customWidth="1"/>
    <col min="3" max="3" width="9.1640625" style="80" customWidth="1"/>
    <col min="4" max="4" width="9.1640625" style="81" customWidth="1"/>
    <col min="5" max="6" width="9.1640625" style="64" customWidth="1"/>
    <col min="7" max="7" width="77.83203125" style="64" customWidth="1"/>
    <col min="8" max="18" width="9.1640625" style="64" customWidth="1"/>
    <col min="19" max="16384" width="9.6640625" style="64"/>
  </cols>
  <sheetData>
    <row r="1" spans="2:69" ht="69.95" customHeight="1" x14ac:dyDescent="0.2">
      <c r="B1" s="62" t="e" vm="1">
        <v>#VALUE!</v>
      </c>
      <c r="C1" s="63"/>
      <c r="D1" s="63"/>
    </row>
    <row r="2" spans="2:69" s="66" customFormat="1" ht="27" x14ac:dyDescent="0.2">
      <c r="B2" s="125" t="s">
        <v>0</v>
      </c>
      <c r="C2" s="65"/>
      <c r="D2" s="65"/>
      <c r="E2" s="65"/>
      <c r="F2" s="65"/>
      <c r="H2" s="65"/>
      <c r="I2" s="65"/>
      <c r="J2" s="64"/>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N2" s="65"/>
      <c r="BO2" s="65"/>
      <c r="BP2" s="65"/>
      <c r="BQ2" s="65"/>
    </row>
    <row r="3" spans="2:69" s="69" customFormat="1" ht="14.25" x14ac:dyDescent="0.2">
      <c r="B3" s="117">
        <v>45603</v>
      </c>
      <c r="C3" s="67"/>
      <c r="D3" s="68"/>
      <c r="J3" s="64"/>
    </row>
    <row r="4" spans="2:69" s="69" customFormat="1" ht="20.100000000000001" customHeight="1" x14ac:dyDescent="0.2">
      <c r="B4" s="117"/>
      <c r="C4" s="67"/>
      <c r="D4" s="68"/>
      <c r="J4" s="64"/>
    </row>
    <row r="5" spans="2:69" s="69" customFormat="1" ht="15.75" customHeight="1" x14ac:dyDescent="0.25">
      <c r="B5" s="121" t="s">
        <v>1</v>
      </c>
      <c r="C5" s="67"/>
      <c r="D5" s="68"/>
      <c r="J5" s="64"/>
    </row>
    <row r="6" spans="2:69" s="69" customFormat="1" ht="15.75" customHeight="1" x14ac:dyDescent="0.2">
      <c r="B6" s="122" t="s">
        <v>2</v>
      </c>
      <c r="C6" s="70"/>
      <c r="D6" s="68"/>
      <c r="J6" s="64"/>
    </row>
    <row r="7" spans="2:69" s="73" customFormat="1" ht="15.75" customHeight="1" x14ac:dyDescent="0.2">
      <c r="B7" s="122" t="s">
        <v>3</v>
      </c>
      <c r="C7" s="71"/>
      <c r="D7" s="72"/>
      <c r="J7" s="64"/>
    </row>
    <row r="8" spans="2:69" s="73" customFormat="1" ht="15.75" customHeight="1" x14ac:dyDescent="0.2">
      <c r="B8" s="123" t="s">
        <v>4</v>
      </c>
      <c r="C8" s="71"/>
      <c r="D8" s="72"/>
      <c r="J8" s="64"/>
    </row>
    <row r="9" spans="2:69" s="73" customFormat="1" ht="15.75" customHeight="1" x14ac:dyDescent="0.2">
      <c r="B9" s="124" t="s">
        <v>5</v>
      </c>
      <c r="C9" s="71"/>
      <c r="D9" s="72"/>
      <c r="J9" s="64"/>
    </row>
    <row r="10" spans="2:69" s="73" customFormat="1" ht="18" x14ac:dyDescent="0.2">
      <c r="B10" s="124"/>
      <c r="C10" s="71"/>
      <c r="D10" s="72"/>
      <c r="J10" s="64"/>
    </row>
    <row r="11" spans="2:69" s="77" customFormat="1" ht="30" customHeight="1" x14ac:dyDescent="0.2">
      <c r="B11" s="74" t="s">
        <v>6</v>
      </c>
      <c r="C11" s="75"/>
      <c r="D11" s="76"/>
      <c r="J11" s="64"/>
    </row>
    <row r="12" spans="2:69" s="77" customFormat="1" ht="15" customHeight="1" x14ac:dyDescent="0.2">
      <c r="B12" s="78" t="s">
        <v>7</v>
      </c>
      <c r="C12" s="78" t="s">
        <v>8</v>
      </c>
      <c r="D12" s="79"/>
      <c r="E12" s="79"/>
      <c r="F12" s="79"/>
      <c r="G12" s="79"/>
      <c r="J12" s="64"/>
    </row>
    <row r="13" spans="2:69" s="77" customFormat="1" ht="15" customHeight="1" x14ac:dyDescent="0.2">
      <c r="B13" s="116" t="s">
        <v>9</v>
      </c>
      <c r="C13" s="84" t="s">
        <v>10</v>
      </c>
      <c r="D13" s="84"/>
      <c r="E13" s="84"/>
      <c r="F13" s="84"/>
      <c r="G13" s="84"/>
      <c r="J13" s="64"/>
    </row>
    <row r="14" spans="2:69" s="77" customFormat="1" ht="15" customHeight="1" x14ac:dyDescent="0.2">
      <c r="B14" s="116" t="s">
        <v>11</v>
      </c>
      <c r="C14" s="84" t="s">
        <v>12</v>
      </c>
      <c r="D14" s="84"/>
      <c r="E14" s="84"/>
      <c r="F14" s="84"/>
      <c r="G14" s="84"/>
      <c r="J14" s="64"/>
    </row>
    <row r="15" spans="2:69" s="77" customFormat="1" ht="15" customHeight="1" x14ac:dyDescent="0.2">
      <c r="B15" s="116" t="s">
        <v>13</v>
      </c>
      <c r="C15" s="84" t="s">
        <v>14</v>
      </c>
      <c r="D15" s="84"/>
      <c r="E15" s="84"/>
      <c r="F15" s="84"/>
      <c r="G15" s="84"/>
      <c r="J15" s="64"/>
    </row>
    <row r="16" spans="2:69" s="77" customFormat="1" ht="15" customHeight="1" x14ac:dyDescent="0.2">
      <c r="B16" s="116" t="s">
        <v>15</v>
      </c>
      <c r="C16" s="84" t="s">
        <v>16</v>
      </c>
      <c r="D16" s="84"/>
      <c r="E16" s="84"/>
      <c r="F16" s="84"/>
      <c r="G16" s="84"/>
      <c r="J16" s="64"/>
    </row>
    <row r="17" spans="2:10" s="77" customFormat="1" ht="15" customHeight="1" x14ac:dyDescent="0.2">
      <c r="B17" s="116" t="s">
        <v>17</v>
      </c>
      <c r="C17" s="149" t="s">
        <v>18</v>
      </c>
      <c r="D17" s="149"/>
      <c r="E17" s="149"/>
      <c r="F17" s="149"/>
      <c r="G17" s="149"/>
      <c r="J17" s="64"/>
    </row>
    <row r="18" spans="2:10" s="77" customFormat="1" ht="15" customHeight="1" x14ac:dyDescent="0.2">
      <c r="B18" s="116" t="s">
        <v>19</v>
      </c>
      <c r="C18" s="149" t="s">
        <v>20</v>
      </c>
      <c r="D18" s="149"/>
      <c r="E18" s="149"/>
      <c r="F18" s="149"/>
      <c r="G18" s="149"/>
      <c r="J18" s="64"/>
    </row>
    <row r="19" spans="2:10" ht="15" customHeight="1" x14ac:dyDescent="0.2">
      <c r="B19" s="83"/>
      <c r="C19" s="84"/>
      <c r="D19" s="84"/>
      <c r="E19" s="84"/>
      <c r="F19" s="84"/>
      <c r="G19" s="84"/>
    </row>
    <row r="20" spans="2:10" ht="15" customHeight="1" x14ac:dyDescent="0.25">
      <c r="B20" s="118" t="s">
        <v>21</v>
      </c>
      <c r="C20" s="120"/>
      <c r="D20" s="120"/>
      <c r="E20" s="120"/>
      <c r="F20" s="120"/>
    </row>
    <row r="21" spans="2:10" ht="67.5" x14ac:dyDescent="0.2">
      <c r="B21" s="119" t="s">
        <v>22</v>
      </c>
      <c r="C21" s="120"/>
      <c r="D21" s="120"/>
      <c r="E21" s="120"/>
      <c r="F21" s="120"/>
    </row>
    <row r="22" spans="2:10" ht="15" customHeight="1" x14ac:dyDescent="0.2">
      <c r="B22" s="120"/>
      <c r="C22" s="120"/>
      <c r="D22" s="120"/>
      <c r="E22" s="120"/>
      <c r="F22" s="120"/>
    </row>
    <row r="23" spans="2:10" ht="15" customHeight="1" x14ac:dyDescent="0.2">
      <c r="B23" s="120"/>
      <c r="C23" s="120"/>
      <c r="D23" s="120"/>
      <c r="E23" s="120"/>
      <c r="F23" s="120"/>
    </row>
    <row r="49" spans="2:10" s="77" customFormat="1" ht="15" customHeight="1" x14ac:dyDescent="0.2">
      <c r="B49" s="82"/>
      <c r="C49" s="80"/>
      <c r="D49" s="81"/>
      <c r="J49" s="64"/>
    </row>
    <row r="50" spans="2:10" s="77" customFormat="1" ht="15" customHeight="1" x14ac:dyDescent="0.2">
      <c r="B50" s="82"/>
      <c r="C50" s="80"/>
      <c r="D50" s="81"/>
      <c r="J50" s="64"/>
    </row>
    <row r="51" spans="2:10" s="77" customFormat="1" ht="15" customHeight="1" x14ac:dyDescent="0.2">
      <c r="B51" s="82"/>
      <c r="C51" s="80"/>
      <c r="D51" s="81"/>
      <c r="J51" s="64"/>
    </row>
    <row r="52" spans="2:10" s="77" customFormat="1" ht="15" customHeight="1" x14ac:dyDescent="0.2">
      <c r="B52" s="82"/>
      <c r="C52" s="80"/>
      <c r="D52" s="81"/>
      <c r="J52" s="64"/>
    </row>
    <row r="53" spans="2:10" s="77" customFormat="1" ht="15" customHeight="1" x14ac:dyDescent="0.2">
      <c r="B53" s="82"/>
      <c r="C53" s="80"/>
      <c r="D53" s="81"/>
      <c r="J53" s="64"/>
    </row>
    <row r="54" spans="2:10" s="77" customFormat="1" ht="15" customHeight="1" x14ac:dyDescent="0.2">
      <c r="B54" s="82"/>
      <c r="C54" s="80"/>
      <c r="D54" s="81"/>
      <c r="J54" s="64"/>
    </row>
    <row r="55" spans="2:10" s="77" customFormat="1" ht="15" customHeight="1" x14ac:dyDescent="0.2">
      <c r="B55" s="82"/>
      <c r="C55" s="80"/>
      <c r="D55" s="81"/>
      <c r="J55" s="64"/>
    </row>
    <row r="56" spans="2:10" s="77" customFormat="1" ht="15" customHeight="1" x14ac:dyDescent="0.2">
      <c r="B56" s="82"/>
      <c r="C56" s="80"/>
      <c r="D56" s="81"/>
      <c r="J56" s="64"/>
    </row>
    <row r="57" spans="2:10" s="77" customFormat="1" ht="15" customHeight="1" x14ac:dyDescent="0.2">
      <c r="B57" s="82"/>
      <c r="C57" s="80"/>
      <c r="D57" s="81"/>
      <c r="J57" s="64"/>
    </row>
    <row r="58" spans="2:10" s="77" customFormat="1" ht="15" customHeight="1" x14ac:dyDescent="0.2">
      <c r="B58" s="82"/>
      <c r="C58" s="80"/>
      <c r="D58" s="81"/>
      <c r="J58" s="64"/>
    </row>
    <row r="59" spans="2:10" s="77" customFormat="1" ht="15" customHeight="1" x14ac:dyDescent="0.2">
      <c r="B59" s="82"/>
      <c r="C59" s="80"/>
      <c r="D59" s="81"/>
      <c r="J59" s="64"/>
    </row>
    <row r="60" spans="2:10" s="77" customFormat="1" ht="15" customHeight="1" x14ac:dyDescent="0.2">
      <c r="B60" s="82"/>
      <c r="C60" s="80"/>
      <c r="D60" s="81"/>
      <c r="J60" s="64"/>
    </row>
    <row r="61" spans="2:10" s="77" customFormat="1" ht="15" customHeight="1" x14ac:dyDescent="0.2">
      <c r="B61" s="82"/>
      <c r="C61" s="80"/>
      <c r="D61" s="81"/>
      <c r="J61" s="64"/>
    </row>
    <row r="62" spans="2:10" s="77" customFormat="1" ht="15" customHeight="1" x14ac:dyDescent="0.2">
      <c r="B62" s="82"/>
      <c r="C62" s="80"/>
      <c r="D62" s="81"/>
      <c r="J62" s="64"/>
    </row>
    <row r="63" spans="2:10" s="77" customFormat="1" ht="15" customHeight="1" x14ac:dyDescent="0.2">
      <c r="B63" s="82"/>
      <c r="C63" s="80"/>
      <c r="D63" s="81"/>
      <c r="J63" s="64"/>
    </row>
    <row r="64" spans="2:10" s="77" customFormat="1" ht="15" customHeight="1" x14ac:dyDescent="0.2">
      <c r="B64" s="82"/>
      <c r="C64" s="80"/>
      <c r="D64" s="81"/>
      <c r="J64" s="64"/>
    </row>
    <row r="65" spans="2:21" s="77" customFormat="1" ht="15" customHeight="1" x14ac:dyDescent="0.2">
      <c r="B65" s="82"/>
      <c r="C65" s="80"/>
      <c r="D65" s="81"/>
      <c r="J65" s="64"/>
    </row>
    <row r="66" spans="2:21" s="77" customFormat="1" ht="15" customHeight="1" x14ac:dyDescent="0.2">
      <c r="B66" s="82"/>
      <c r="C66" s="80"/>
      <c r="D66" s="81"/>
      <c r="J66" s="64"/>
    </row>
    <row r="67" spans="2:21" s="77" customFormat="1" ht="15" customHeight="1" x14ac:dyDescent="0.2">
      <c r="B67" s="82"/>
      <c r="C67" s="80"/>
      <c r="D67" s="81"/>
      <c r="J67" s="64"/>
    </row>
    <row r="68" spans="2:21" s="77" customFormat="1" ht="15" customHeight="1" x14ac:dyDescent="0.2">
      <c r="B68" s="82"/>
      <c r="C68" s="80"/>
      <c r="D68" s="81"/>
      <c r="J68" s="64"/>
    </row>
    <row r="69" spans="2:21" s="77" customFormat="1" ht="15" customHeight="1" x14ac:dyDescent="0.2">
      <c r="B69" s="82"/>
      <c r="C69" s="80"/>
      <c r="D69" s="81"/>
      <c r="J69" s="64"/>
    </row>
    <row r="70" spans="2:21" s="77" customFormat="1" ht="15" customHeight="1" x14ac:dyDescent="0.2">
      <c r="B70" s="82"/>
      <c r="C70" s="80"/>
      <c r="D70" s="81"/>
      <c r="J70" s="64"/>
    </row>
    <row r="71" spans="2:21" s="77" customFormat="1" ht="15" customHeight="1" x14ac:dyDescent="0.2">
      <c r="B71" s="82"/>
      <c r="C71" s="80"/>
      <c r="D71" s="81"/>
      <c r="J71" s="64"/>
    </row>
    <row r="72" spans="2:21" s="77" customFormat="1" ht="15" customHeight="1" x14ac:dyDescent="0.2">
      <c r="B72" s="82"/>
      <c r="C72" s="80"/>
      <c r="D72" s="81"/>
      <c r="J72" s="64"/>
    </row>
    <row r="73" spans="2:21" s="77" customFormat="1" ht="15" customHeight="1" x14ac:dyDescent="0.2">
      <c r="B73" s="82"/>
      <c r="C73" s="80"/>
      <c r="D73" s="81"/>
      <c r="J73" s="64"/>
    </row>
    <row r="74" spans="2:21" s="77" customFormat="1" ht="15" customHeight="1" x14ac:dyDescent="0.2">
      <c r="B74" s="82"/>
      <c r="C74" s="80"/>
      <c r="D74" s="81"/>
      <c r="J74" s="64"/>
    </row>
    <row r="75" spans="2:21" s="77" customFormat="1" ht="15" customHeight="1" x14ac:dyDescent="0.2">
      <c r="B75" s="82"/>
      <c r="C75" s="80"/>
      <c r="D75" s="81"/>
      <c r="J75" s="64"/>
    </row>
    <row r="76" spans="2:21" s="77" customFormat="1" ht="15" customHeight="1" x14ac:dyDescent="0.2">
      <c r="B76" s="82"/>
      <c r="C76" s="80"/>
      <c r="D76" s="81"/>
      <c r="J76" s="64"/>
    </row>
    <row r="77" spans="2:21" s="77" customFormat="1" ht="15" customHeight="1" x14ac:dyDescent="0.2">
      <c r="B77" s="82"/>
      <c r="C77" s="80"/>
      <c r="D77" s="81"/>
      <c r="J77" s="64"/>
      <c r="U77" s="77" t="s">
        <v>23</v>
      </c>
    </row>
    <row r="78" spans="2:21" s="77" customFormat="1" ht="15" customHeight="1" x14ac:dyDescent="0.2">
      <c r="B78" s="82"/>
      <c r="C78" s="80"/>
      <c r="D78" s="81"/>
      <c r="J78" s="64"/>
    </row>
    <row r="79" spans="2:21" s="77" customFormat="1" ht="15" customHeight="1" x14ac:dyDescent="0.2">
      <c r="B79" s="82"/>
      <c r="C79" s="80"/>
      <c r="D79" s="81"/>
      <c r="J79" s="64"/>
    </row>
    <row r="80" spans="2:21" s="77" customFormat="1" ht="15" customHeight="1" x14ac:dyDescent="0.2">
      <c r="B80" s="82"/>
      <c r="C80" s="80"/>
      <c r="D80" s="81"/>
      <c r="J80" s="64"/>
    </row>
    <row r="81" spans="2:10" s="77" customFormat="1" ht="15" customHeight="1" x14ac:dyDescent="0.2">
      <c r="B81" s="82"/>
      <c r="C81" s="80"/>
      <c r="D81" s="81"/>
      <c r="J81" s="64"/>
    </row>
    <row r="82" spans="2:10" s="77" customFormat="1" ht="15" customHeight="1" x14ac:dyDescent="0.2">
      <c r="B82" s="82"/>
      <c r="C82" s="80"/>
      <c r="D82" s="81"/>
      <c r="J82" s="64"/>
    </row>
    <row r="83" spans="2:10" s="77" customFormat="1" ht="15" customHeight="1" x14ac:dyDescent="0.2">
      <c r="B83" s="82"/>
      <c r="C83" s="80"/>
      <c r="D83" s="81"/>
      <c r="J83" s="64"/>
    </row>
    <row r="84" spans="2:10" s="77" customFormat="1" ht="15" customHeight="1" x14ac:dyDescent="0.2">
      <c r="B84" s="82"/>
      <c r="C84" s="80"/>
      <c r="D84" s="81"/>
      <c r="J84" s="64"/>
    </row>
    <row r="85" spans="2:10" s="77" customFormat="1" ht="15" customHeight="1" x14ac:dyDescent="0.2">
      <c r="B85" s="82"/>
      <c r="C85" s="80"/>
      <c r="D85" s="81"/>
      <c r="J85" s="64"/>
    </row>
    <row r="86" spans="2:10" s="77" customFormat="1" ht="15" customHeight="1" x14ac:dyDescent="0.2">
      <c r="B86" s="82"/>
      <c r="C86" s="80"/>
      <c r="D86" s="81"/>
      <c r="J86" s="64"/>
    </row>
    <row r="87" spans="2:10" s="77" customFormat="1" ht="15" customHeight="1" x14ac:dyDescent="0.2">
      <c r="B87" s="82"/>
      <c r="C87" s="80"/>
      <c r="D87" s="81"/>
      <c r="J87" s="64"/>
    </row>
    <row r="88" spans="2:10" s="77" customFormat="1" ht="15" customHeight="1" x14ac:dyDescent="0.2">
      <c r="B88" s="82"/>
      <c r="C88" s="80"/>
      <c r="D88" s="81"/>
      <c r="J88" s="64"/>
    </row>
    <row r="89" spans="2:10" s="77" customFormat="1" ht="15" customHeight="1" x14ac:dyDescent="0.2">
      <c r="B89" s="82"/>
      <c r="C89" s="80"/>
      <c r="D89" s="81"/>
      <c r="J89" s="64"/>
    </row>
    <row r="90" spans="2:10" s="77" customFormat="1" ht="15" customHeight="1" x14ac:dyDescent="0.2">
      <c r="B90" s="82"/>
      <c r="C90" s="80"/>
      <c r="D90" s="81"/>
      <c r="J90" s="64"/>
    </row>
    <row r="91" spans="2:10" s="77" customFormat="1" ht="15" customHeight="1" x14ac:dyDescent="0.2">
      <c r="B91" s="82"/>
      <c r="C91" s="80"/>
      <c r="D91" s="81"/>
      <c r="J91" s="64"/>
    </row>
    <row r="92" spans="2:10" s="77" customFormat="1" ht="15" customHeight="1" x14ac:dyDescent="0.2">
      <c r="B92" s="82"/>
      <c r="C92" s="80"/>
      <c r="D92" s="81"/>
      <c r="J92" s="64"/>
    </row>
    <row r="93" spans="2:10" s="77" customFormat="1" ht="15" customHeight="1" x14ac:dyDescent="0.2">
      <c r="B93" s="82"/>
      <c r="C93" s="80"/>
      <c r="D93" s="81"/>
      <c r="J93" s="64"/>
    </row>
    <row r="94" spans="2:10" s="77" customFormat="1" ht="15" customHeight="1" x14ac:dyDescent="0.2">
      <c r="B94" s="82"/>
      <c r="C94" s="80"/>
      <c r="D94" s="81"/>
      <c r="J94" s="64"/>
    </row>
    <row r="95" spans="2:10" s="77" customFormat="1" ht="15" customHeight="1" x14ac:dyDescent="0.2">
      <c r="B95" s="82"/>
      <c r="C95" s="80"/>
      <c r="D95" s="81"/>
      <c r="J95" s="64"/>
    </row>
    <row r="96" spans="2:10" s="77" customFormat="1" ht="15" customHeight="1" x14ac:dyDescent="0.2">
      <c r="B96" s="82"/>
      <c r="C96" s="80"/>
      <c r="D96" s="81"/>
      <c r="J96" s="64"/>
    </row>
    <row r="97" spans="2:10" s="77" customFormat="1" ht="15" customHeight="1" x14ac:dyDescent="0.2">
      <c r="B97" s="82"/>
      <c r="C97" s="80"/>
      <c r="D97" s="81"/>
      <c r="J97" s="64"/>
    </row>
    <row r="98" spans="2:10" s="77" customFormat="1" ht="15" customHeight="1" x14ac:dyDescent="0.2">
      <c r="B98" s="82"/>
      <c r="C98" s="80"/>
      <c r="D98" s="81"/>
      <c r="J98" s="64"/>
    </row>
    <row r="99" spans="2:10" s="77" customFormat="1" ht="15" customHeight="1" x14ac:dyDescent="0.2">
      <c r="B99" s="82"/>
      <c r="C99" s="80"/>
      <c r="D99" s="81"/>
      <c r="J99" s="64"/>
    </row>
    <row r="100" spans="2:10" s="77" customFormat="1" ht="15" customHeight="1" x14ac:dyDescent="0.2">
      <c r="B100" s="82"/>
      <c r="C100" s="80"/>
      <c r="D100" s="81"/>
      <c r="J100" s="64"/>
    </row>
    <row r="101" spans="2:10" s="77" customFormat="1" ht="15" customHeight="1" x14ac:dyDescent="0.2">
      <c r="B101" s="82"/>
      <c r="C101" s="80"/>
      <c r="D101" s="81"/>
      <c r="J101" s="64"/>
    </row>
    <row r="102" spans="2:10" s="77" customFormat="1" ht="15" customHeight="1" x14ac:dyDescent="0.2">
      <c r="B102" s="82"/>
      <c r="C102" s="80"/>
      <c r="D102" s="81"/>
      <c r="J102" s="64"/>
    </row>
    <row r="103" spans="2:10" s="77" customFormat="1" ht="15" customHeight="1" x14ac:dyDescent="0.2">
      <c r="B103" s="82"/>
      <c r="C103" s="80"/>
      <c r="D103" s="81"/>
      <c r="J103" s="64"/>
    </row>
    <row r="104" spans="2:10" s="77" customFormat="1" ht="15" customHeight="1" x14ac:dyDescent="0.2">
      <c r="B104" s="82"/>
      <c r="C104" s="80"/>
      <c r="D104" s="81"/>
      <c r="J104" s="64"/>
    </row>
    <row r="105" spans="2:10" s="77" customFormat="1" ht="15" customHeight="1" x14ac:dyDescent="0.2">
      <c r="B105" s="82"/>
      <c r="C105" s="80"/>
      <c r="D105" s="81"/>
      <c r="J105" s="64"/>
    </row>
    <row r="106" spans="2:10" s="77" customFormat="1" ht="15" customHeight="1" x14ac:dyDescent="0.2">
      <c r="B106" s="82"/>
      <c r="C106" s="80"/>
      <c r="D106" s="81"/>
      <c r="J106" s="64"/>
    </row>
    <row r="107" spans="2:10" s="77" customFormat="1" ht="15" customHeight="1" x14ac:dyDescent="0.2">
      <c r="B107" s="82"/>
      <c r="C107" s="80"/>
      <c r="D107" s="81"/>
      <c r="J107" s="64"/>
    </row>
    <row r="108" spans="2:10" s="77" customFormat="1" ht="15" customHeight="1" x14ac:dyDescent="0.2">
      <c r="B108" s="82"/>
      <c r="C108" s="80"/>
      <c r="D108" s="81"/>
      <c r="J108" s="64"/>
    </row>
    <row r="109" spans="2:10" s="77" customFormat="1" ht="15" customHeight="1" x14ac:dyDescent="0.2">
      <c r="B109" s="82"/>
      <c r="C109" s="80"/>
      <c r="D109" s="81"/>
      <c r="J109" s="64"/>
    </row>
    <row r="110" spans="2:10" s="77" customFormat="1" ht="15" customHeight="1" x14ac:dyDescent="0.2">
      <c r="B110" s="82"/>
      <c r="C110" s="80"/>
      <c r="D110" s="81"/>
      <c r="J110" s="64"/>
    </row>
    <row r="111" spans="2:10" s="77" customFormat="1" ht="15" customHeight="1" x14ac:dyDescent="0.2">
      <c r="B111" s="82"/>
      <c r="C111" s="80"/>
      <c r="D111" s="81"/>
      <c r="J111" s="64"/>
    </row>
    <row r="112" spans="2:10" s="77" customFormat="1" ht="15" customHeight="1" x14ac:dyDescent="0.2">
      <c r="B112" s="82"/>
      <c r="C112" s="80"/>
      <c r="D112" s="81"/>
      <c r="J112" s="64"/>
    </row>
    <row r="113" spans="2:10" s="77" customFormat="1" ht="15" customHeight="1" x14ac:dyDescent="0.2">
      <c r="B113" s="82"/>
      <c r="C113" s="80"/>
      <c r="D113" s="81"/>
      <c r="J113" s="64"/>
    </row>
    <row r="114" spans="2:10" s="77" customFormat="1" ht="15" customHeight="1" x14ac:dyDescent="0.2">
      <c r="B114" s="82"/>
      <c r="C114" s="80"/>
      <c r="D114" s="81"/>
      <c r="J114" s="64"/>
    </row>
    <row r="115" spans="2:10" s="77" customFormat="1" ht="15" customHeight="1" x14ac:dyDescent="0.2">
      <c r="B115" s="82"/>
      <c r="C115" s="80"/>
      <c r="D115" s="81"/>
      <c r="J115" s="64"/>
    </row>
    <row r="116" spans="2:10" s="77" customFormat="1" ht="15" customHeight="1" x14ac:dyDescent="0.2">
      <c r="B116" s="82"/>
      <c r="C116" s="80"/>
      <c r="D116" s="81"/>
      <c r="J116" s="64"/>
    </row>
    <row r="117" spans="2:10" s="77" customFormat="1" ht="15" customHeight="1" x14ac:dyDescent="0.2">
      <c r="B117" s="82"/>
      <c r="C117" s="80"/>
      <c r="D117" s="81"/>
      <c r="J117" s="64"/>
    </row>
    <row r="118" spans="2:10" s="77" customFormat="1" ht="15" customHeight="1" x14ac:dyDescent="0.2">
      <c r="B118" s="82"/>
      <c r="C118" s="80"/>
      <c r="D118" s="81"/>
      <c r="J118" s="64"/>
    </row>
    <row r="119" spans="2:10" s="77" customFormat="1" ht="15" customHeight="1" x14ac:dyDescent="0.2">
      <c r="B119" s="82"/>
      <c r="C119" s="80"/>
      <c r="D119" s="81"/>
      <c r="E119" s="64"/>
      <c r="J119" s="64"/>
    </row>
    <row r="120" spans="2:10" s="77" customFormat="1" ht="15" customHeight="1" x14ac:dyDescent="0.2">
      <c r="B120" s="82"/>
      <c r="C120" s="80"/>
      <c r="D120" s="81"/>
      <c r="E120" s="64"/>
      <c r="J120" s="64"/>
    </row>
    <row r="121" spans="2:10" s="77" customFormat="1" ht="15" customHeight="1" x14ac:dyDescent="0.2">
      <c r="B121" s="82"/>
      <c r="C121" s="80"/>
      <c r="D121" s="81"/>
      <c r="E121" s="64"/>
      <c r="J121" s="64"/>
    </row>
    <row r="122" spans="2:10" s="77" customFormat="1" ht="15" customHeight="1" x14ac:dyDescent="0.2">
      <c r="B122" s="82"/>
      <c r="C122" s="80"/>
      <c r="D122" s="81"/>
      <c r="E122" s="64"/>
      <c r="J122" s="64"/>
    </row>
    <row r="123" spans="2:10" s="77" customFormat="1" ht="15" customHeight="1" x14ac:dyDescent="0.2">
      <c r="B123" s="82"/>
      <c r="C123" s="80"/>
      <c r="D123" s="81"/>
      <c r="E123" s="64"/>
      <c r="J123" s="64"/>
    </row>
    <row r="124" spans="2:10" s="77" customFormat="1" ht="15" customHeight="1" x14ac:dyDescent="0.2">
      <c r="B124" s="82"/>
      <c r="C124" s="80"/>
      <c r="D124" s="81"/>
      <c r="E124" s="64"/>
      <c r="J124" s="64"/>
    </row>
    <row r="125" spans="2:10" s="77" customFormat="1" ht="15" customHeight="1" x14ac:dyDescent="0.2">
      <c r="B125" s="82"/>
      <c r="C125" s="80"/>
      <c r="D125" s="81"/>
      <c r="E125" s="64"/>
      <c r="J125" s="64"/>
    </row>
    <row r="126" spans="2:10" s="77" customFormat="1" ht="15" customHeight="1" x14ac:dyDescent="0.2">
      <c r="B126" s="82"/>
      <c r="C126" s="80"/>
      <c r="D126" s="81"/>
      <c r="E126" s="64"/>
      <c r="J126" s="64"/>
    </row>
    <row r="127" spans="2:10" s="77" customFormat="1" ht="15" customHeight="1" x14ac:dyDescent="0.2">
      <c r="B127" s="82"/>
      <c r="C127" s="80"/>
      <c r="D127" s="81"/>
      <c r="E127" s="64"/>
      <c r="J127" s="64"/>
    </row>
  </sheetData>
  <mergeCells count="2">
    <mergeCell ref="C17:G17"/>
    <mergeCell ref="C18:G18"/>
  </mergeCells>
  <hyperlinks>
    <hyperlink ref="B13" location="'Data Dashboard'!A1" display="Data Dashboard" xr:uid="{D97858A3-B852-4F98-A669-3DE360F884FF}"/>
    <hyperlink ref="B17" location="PK!A1" display="PK" xr:uid="{40C03B63-3659-48C3-BA11-0590530F3322}"/>
    <hyperlink ref="B15" location="NPK!A1" display="NPK" xr:uid="{AD97F6B5-B5DD-4784-976C-046E3FAE0EB4}"/>
    <hyperlink ref="B16" location="NP!A1" display="NP" xr:uid="{07643159-DDDD-49C5-A85B-B8C2F7B2C036}"/>
    <hyperlink ref="B18" location="'NPK+NP+PK'!A1" display="NPK+NP+PK" xr:uid="{CDB9F2BB-105E-4792-92C2-E9CEFF200A82}"/>
    <hyperlink ref="B14" location="Capacity!A1" display="Capacity" xr:uid="{91D9B601-3BA7-4727-BDE7-443D1A9F3DDA}"/>
    <hyperlink ref="B8" r:id="rId1" xr:uid="{98976232-2CCE-401C-8DD1-A7AF3B51049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2EA1-52AA-4F4E-A5BC-19A14275ADA7}">
  <sheetPr codeName="Sheet1">
    <tabColor rgb="FF00519E"/>
  </sheetPr>
  <dimension ref="A1:XFB222"/>
  <sheetViews>
    <sheetView showGridLines="0" zoomScaleNormal="100" zoomScaleSheetLayoutView="40" workbookViewId="0">
      <pane xSplit="2" ySplit="6" topLeftCell="C7" activePane="bottomRight" state="frozen"/>
      <selection pane="topRight" activeCell="C1" sqref="C1"/>
      <selection pane="bottomLeft" activeCell="A7" sqref="A7"/>
      <selection pane="bottomRight" activeCell="B4" sqref="B4"/>
    </sheetView>
  </sheetViews>
  <sheetFormatPr defaultColWidth="0" defaultRowHeight="0" customHeight="1" zeroHeight="1" x14ac:dyDescent="0.2"/>
  <cols>
    <col min="1" max="1" width="4.33203125" style="7" customWidth="1"/>
    <col min="2" max="2" width="31.6640625" style="7" customWidth="1"/>
    <col min="3" max="21" width="10.33203125" style="7" customWidth="1"/>
    <col min="22" max="23" width="8.33203125" style="7" customWidth="1"/>
    <col min="24" max="25" width="9.1640625" style="7" hidden="1"/>
    <col min="26" max="26" width="11.33203125" style="7" hidden="1"/>
    <col min="27" max="27" width="9.33203125" style="7" hidden="1"/>
    <col min="28" max="28" width="18.6640625" style="7" hidden="1"/>
    <col min="29" max="29" width="0.6640625" style="7" hidden="1"/>
    <col min="30" max="30" width="18.6640625" style="7" hidden="1"/>
    <col min="31" max="31" width="16.1640625" style="21" hidden="1"/>
    <col min="32" max="32" width="10.83203125" style="7" hidden="1"/>
    <col min="33" max="33" width="8.1640625" style="7" hidden="1"/>
    <col min="34" max="16380" width="8.5" style="7" hidden="1"/>
    <col min="16381" max="16381" width="15.6640625" style="7" hidden="1"/>
    <col min="16382" max="16382" width="8.5" style="7" hidden="1"/>
    <col min="16383" max="16384" width="15.6640625" style="7" hidden="1"/>
  </cols>
  <sheetData>
    <row r="1" spans="1:33" ht="69.95" customHeight="1" x14ac:dyDescent="0.3">
      <c r="A1" s="6"/>
      <c r="B1" s="7" t="e" vm="2">
        <v>#VALUE!</v>
      </c>
      <c r="J1" s="8"/>
      <c r="K1" s="8"/>
      <c r="L1" s="9"/>
      <c r="M1" s="8"/>
      <c r="N1" s="8"/>
      <c r="O1" s="8"/>
      <c r="P1" s="8"/>
      <c r="Q1" s="8"/>
      <c r="R1" s="8"/>
      <c r="S1" s="8"/>
      <c r="T1" s="8"/>
      <c r="U1" s="8"/>
    </row>
    <row r="2" spans="1:33" ht="15" customHeight="1" thickBot="1" x14ac:dyDescent="0.25">
      <c r="B2" s="59" t="s">
        <v>24</v>
      </c>
      <c r="C2" s="8"/>
      <c r="D2" s="8"/>
      <c r="E2" s="8"/>
      <c r="F2" s="8"/>
      <c r="G2" s="8"/>
      <c r="H2" s="8"/>
      <c r="I2" s="8"/>
      <c r="J2" s="8"/>
      <c r="K2" s="8"/>
      <c r="L2" s="8"/>
      <c r="M2" s="8"/>
      <c r="N2" s="8"/>
      <c r="O2" s="8"/>
      <c r="P2" s="8"/>
      <c r="Q2" s="8"/>
      <c r="R2" s="8"/>
      <c r="S2" s="8"/>
      <c r="T2" s="8"/>
      <c r="U2" s="8"/>
      <c r="AG2" s="11"/>
    </row>
    <row r="3" spans="1:33" ht="17.25" customHeight="1" thickBot="1" x14ac:dyDescent="0.25">
      <c r="B3" s="58" t="s">
        <v>19</v>
      </c>
      <c r="C3" s="10" t="s">
        <v>25</v>
      </c>
      <c r="AE3" s="2" t="s">
        <v>26</v>
      </c>
      <c r="AF3" s="13" t="s">
        <v>13</v>
      </c>
      <c r="AG3" s="22">
        <v>0.53</v>
      </c>
    </row>
    <row r="4" spans="1:33" ht="18" customHeight="1" thickBot="1" x14ac:dyDescent="0.25">
      <c r="B4" s="58" t="s">
        <v>26</v>
      </c>
      <c r="C4" s="10" t="s">
        <v>27</v>
      </c>
      <c r="X4" s="24" t="s">
        <v>28</v>
      </c>
      <c r="AE4" s="25" t="s">
        <v>29</v>
      </c>
      <c r="AF4" s="13" t="s">
        <v>15</v>
      </c>
      <c r="AG4" s="22">
        <v>0.46</v>
      </c>
    </row>
    <row r="5" spans="1:33" ht="18" customHeight="1" thickBot="1" x14ac:dyDescent="0.25">
      <c r="B5" s="57"/>
      <c r="X5" s="24"/>
      <c r="AE5" s="25"/>
      <c r="AF5" s="13"/>
      <c r="AG5" s="22"/>
    </row>
    <row r="6" spans="1:33" ht="15" customHeight="1" x14ac:dyDescent="0.2">
      <c r="B6" s="27" t="s">
        <v>30</v>
      </c>
      <c r="C6" s="28">
        <v>2010</v>
      </c>
      <c r="D6" s="29">
        <v>2011</v>
      </c>
      <c r="E6" s="29">
        <v>2012</v>
      </c>
      <c r="F6" s="29">
        <v>2013</v>
      </c>
      <c r="G6" s="29">
        <v>2014</v>
      </c>
      <c r="H6" s="29">
        <v>2015</v>
      </c>
      <c r="I6" s="29">
        <v>2016</v>
      </c>
      <c r="J6" s="29">
        <v>2017</v>
      </c>
      <c r="K6" s="29">
        <v>2018</v>
      </c>
      <c r="L6" s="29">
        <v>2019</v>
      </c>
      <c r="M6" s="29">
        <v>2020</v>
      </c>
      <c r="N6" s="29">
        <v>2021</v>
      </c>
      <c r="O6" s="29">
        <v>2022</v>
      </c>
      <c r="P6" s="29">
        <v>2023</v>
      </c>
      <c r="Q6" s="30">
        <v>2024</v>
      </c>
      <c r="R6" s="31">
        <v>2025</v>
      </c>
      <c r="S6" s="31">
        <v>2026</v>
      </c>
      <c r="T6" s="31">
        <v>2027</v>
      </c>
      <c r="U6" s="32">
        <v>2028</v>
      </c>
      <c r="AE6" s="1" t="s">
        <v>31</v>
      </c>
      <c r="AG6" s="3"/>
    </row>
    <row r="7" spans="1:33" ht="15" customHeight="1" x14ac:dyDescent="0.2">
      <c r="B7" s="33" t="str">
        <f>B3&amp;" Production"</f>
        <v>NPK+NP+PK Production</v>
      </c>
      <c r="C7" s="34">
        <f ca="1">IFERROR(INDEX(INDIRECT("'"&amp;$B$3&amp;" Production'!1:10000"),MATCH('Data Dashboard'!$B$4,'NPK Production'!$D$1:$D$237,0),MATCH('Data Dashboard'!C$6,'NPK Production'!$3:$3,0)),"")</f>
        <v>97742.573778966922</v>
      </c>
      <c r="D7" s="35">
        <f ca="1">IFERROR(INDEX(INDIRECT("'"&amp;$B$3&amp;" Production'!1:10000"),MATCH('Data Dashboard'!$B$4,'NPK Production'!$D$1:$D$237,0),MATCH('Data Dashboard'!D$6,'NPK Production'!$3:$3,0)),"")</f>
        <v>98044.430341114901</v>
      </c>
      <c r="E7" s="35">
        <f ca="1">IFERROR(INDEX(INDIRECT("'"&amp;$B$3&amp;" Production'!1:10000"),MATCH('Data Dashboard'!$B$4,'NPK Production'!$D$1:$D$237,0),MATCH('Data Dashboard'!E$6,'NPK Production'!$3:$3,0)),"")</f>
        <v>99185.416702535076</v>
      </c>
      <c r="F7" s="35">
        <f ca="1">IFERROR(INDEX(INDIRECT("'"&amp;$B$3&amp;" Production'!1:10000"),MATCH('Data Dashboard'!$B$4,'NPK Production'!$D$1:$D$237,0),MATCH('Data Dashboard'!F$6,'NPK Production'!$3:$3,0)),"")</f>
        <v>104594.44152949119</v>
      </c>
      <c r="G7" s="35">
        <f ca="1">IFERROR(INDEX(INDIRECT("'"&amp;$B$3&amp;" Production'!1:10000"),MATCH('Data Dashboard'!$B$4,'NPK Production'!$D$1:$D$237,0),MATCH('Data Dashboard'!G$6,'NPK Production'!$3:$3,0)),"")</f>
        <v>111796.41760947451</v>
      </c>
      <c r="H7" s="35">
        <f ca="1">IFERROR(INDEX(INDIRECT("'"&amp;$B$3&amp;" Production'!1:10000"),MATCH('Data Dashboard'!$B$4,'NPK Production'!$D$1:$D$237,0),MATCH('Data Dashboard'!H$6,'NPK Production'!$3:$3,0)),"")</f>
        <v>113210.90683561214</v>
      </c>
      <c r="I7" s="35">
        <f ca="1">IFERROR(INDEX(INDIRECT("'"&amp;$B$3&amp;" Production'!1:10000"),MATCH('Data Dashboard'!$B$4,'NPK Production'!$D$1:$D$237,0),MATCH('Data Dashboard'!I$6,'NPK Production'!$3:$3,0)),"")</f>
        <v>111974.29969494691</v>
      </c>
      <c r="J7" s="35">
        <f ca="1">IFERROR(INDEX(INDIRECT("'"&amp;$B$3&amp;" Production'!1:10000"),MATCH('Data Dashboard'!$B$4,'NPK Production'!$D$1:$D$237,0),MATCH('Data Dashboard'!J$6,'NPK Production'!$3:$3,0)),"")</f>
        <v>112976.4823314081</v>
      </c>
      <c r="K7" s="35">
        <f ca="1">IFERROR(INDEX(INDIRECT("'"&amp;$B$3&amp;" Production'!1:10000"),MATCH('Data Dashboard'!$B$4,'NPK Production'!$D$1:$D$237,0),MATCH('Data Dashboard'!K$6,'NPK Production'!$3:$3,0)),"")</f>
        <v>109751.28684096331</v>
      </c>
      <c r="L7" s="35">
        <f ca="1">IFERROR(INDEX(INDIRECT("'"&amp;$B$3&amp;" Production'!1:10000"),MATCH('Data Dashboard'!$B$4,'NPK Production'!$D$1:$D$237,0),MATCH('Data Dashboard'!L$6,'NPK Production'!$3:$3,0)),"")</f>
        <v>105672.58576272306</v>
      </c>
      <c r="M7" s="35">
        <f ca="1">IFERROR(INDEX(INDIRECT("'"&amp;$B$3&amp;" Production'!1:10000"),MATCH('Data Dashboard'!$B$4,'NPK Production'!$D$1:$D$237,0),MATCH('Data Dashboard'!M$6,'NPK Production'!$3:$3,0)),"")</f>
        <v>112344.55754006818</v>
      </c>
      <c r="N7" s="35">
        <f ca="1">IFERROR(INDEX(INDIRECT("'"&amp;$B$3&amp;" Production'!1:10000"),MATCH('Data Dashboard'!$B$4,'NPK Production'!$D$1:$D$237,0),MATCH('Data Dashboard'!N$6,'NPK Production'!$3:$3,0)),"")</f>
        <v>118823.21685652692</v>
      </c>
      <c r="O7" s="35">
        <f ca="1">IFERROR(INDEX(INDIRECT("'"&amp;$B$3&amp;" Production'!1:10000"),MATCH('Data Dashboard'!$B$4,'NPK Production'!$D$1:$D$237,0),MATCH('Data Dashboard'!O$6,'NPK Production'!$3:$3,0)),"")</f>
        <v>113680.510143968</v>
      </c>
      <c r="P7" s="35">
        <f ca="1">IFERROR(INDEX(INDIRECT("'"&amp;$B$3&amp;" Production'!1:10000"),MATCH('Data Dashboard'!$B$4,'NPK Production'!$D$1:$D$237,0),MATCH('Data Dashboard'!P$6,'NPK Production'!$3:$3,0)),"")</f>
        <v>116694.18128530474</v>
      </c>
      <c r="Q7" s="36">
        <f ca="1">IFERROR(INDEX(INDIRECT("'"&amp;$B$3&amp;" Production'!1:10000"),MATCH('Data Dashboard'!$B$4,'NPK Production'!$D$1:$D$237,0),MATCH('Data Dashboard'!Q$6,'NPK Production'!$3:$3,0)),"")</f>
        <v>118682.50545848999</v>
      </c>
      <c r="R7" s="37">
        <f ca="1">IFERROR(INDEX(INDIRECT("'"&amp;$B$3&amp;" Production'!1:10000"),MATCH('Data Dashboard'!$B$4,'NPK Production'!$D$1:$D$237,0),MATCH('Data Dashboard'!R$6,'NPK Production'!$3:$3,0)),"")</f>
        <v>120092.74616791219</v>
      </c>
      <c r="S7" s="37">
        <f ca="1">IFERROR(INDEX(INDIRECT("'"&amp;$B$3&amp;" Production'!1:10000"),MATCH('Data Dashboard'!$B$4,'NPK Production'!$D$1:$D$237,0),MATCH('Data Dashboard'!S$6,'NPK Production'!$3:$3,0)),"")</f>
        <v>120962.33693884278</v>
      </c>
      <c r="T7" s="37" cm="1">
        <f t="array" aca="1" ref="T7" ca="1">IFERROR(INDEX(INDIRECT("'"&amp;$B$3&amp;" Production'!1:10000"),MATCH('Data Dashboard'!$B$4,'NPK Production'!$D$1:$D$237,0),_xlfn.XMATCH('Data Dashboard'!T$6,'NPK Production'!$3:$3)),"")</f>
        <v>122336.57179723207</v>
      </c>
      <c r="U7" s="38">
        <f ca="1">IFERROR(INDEX(INDIRECT("'"&amp;$B$3&amp;" Production'!1:10000"),MATCH('Data Dashboard'!$B$4,'NPK Production'!$D$1:$D$237,0),MATCH('Data Dashboard'!U$6,'NPK Production'!$3:$3,0)),"")</f>
        <v>123369.03795727633</v>
      </c>
      <c r="AE7" s="1" t="s">
        <v>32</v>
      </c>
      <c r="AG7" s="3"/>
    </row>
    <row r="8" spans="1:33" ht="15" customHeight="1" x14ac:dyDescent="0.2">
      <c r="B8" s="33" t="str">
        <f>B3&amp;" Utilisation Rate"</f>
        <v>NPK+NP+PK Utilisation Rate</v>
      </c>
      <c r="C8" s="40">
        <f ca="1">IFERROR(C32/C14,"")</f>
        <v>0.64078158572594623</v>
      </c>
      <c r="D8" s="41">
        <f t="shared" ref="D8:U8" ca="1" si="0">IFERROR(D32/D14,"")</f>
        <v>0.62840713170709939</v>
      </c>
      <c r="E8" s="41">
        <f t="shared" ca="1" si="0"/>
        <v>0.60384939269836901</v>
      </c>
      <c r="F8" s="41">
        <f t="shared" ca="1" si="0"/>
        <v>0.61179855788172222</v>
      </c>
      <c r="G8" s="41">
        <f t="shared" ca="1" si="0"/>
        <v>0.59585084004844824</v>
      </c>
      <c r="H8" s="41">
        <f t="shared" ca="1" si="0"/>
        <v>0.5841153663366343</v>
      </c>
      <c r="I8" s="41">
        <f t="shared" ca="1" si="0"/>
        <v>0.56008198160014422</v>
      </c>
      <c r="J8" s="41">
        <f t="shared" ca="1" si="0"/>
        <v>0.55761160669273691</v>
      </c>
      <c r="K8" s="41">
        <f t="shared" ca="1" si="0"/>
        <v>0.54030054572331832</v>
      </c>
      <c r="L8" s="41">
        <f t="shared" ca="1" si="0"/>
        <v>0.51469753313176281</v>
      </c>
      <c r="M8" s="41">
        <f t="shared" ca="1" si="0"/>
        <v>0.54162819622501934</v>
      </c>
      <c r="N8" s="41">
        <f t="shared" ca="1" si="0"/>
        <v>0.56385117923505501</v>
      </c>
      <c r="O8" s="41">
        <f t="shared" ca="1" si="0"/>
        <v>0.53941936367051702</v>
      </c>
      <c r="P8" s="41">
        <f t="shared" ca="1" si="0"/>
        <v>0.55272798661618117</v>
      </c>
      <c r="Q8" s="42">
        <f t="shared" ca="1" si="0"/>
        <v>0.56040980221578263</v>
      </c>
      <c r="R8" s="43">
        <f t="shared" ca="1" si="0"/>
        <v>0.55769398800488945</v>
      </c>
      <c r="S8" s="43">
        <f t="shared" ca="1" si="0"/>
        <v>0.55756355794409962</v>
      </c>
      <c r="T8" s="43">
        <f t="shared" ca="1" si="0"/>
        <v>0.56143945039379839</v>
      </c>
      <c r="U8" s="44">
        <f t="shared" ca="1" si="0"/>
        <v>0.56222741510014285</v>
      </c>
      <c r="AE8" s="1" t="s">
        <v>33</v>
      </c>
      <c r="AG8" s="5"/>
    </row>
    <row r="9" spans="1:33" ht="15" customHeight="1" x14ac:dyDescent="0.2">
      <c r="B9" s="33" t="str">
        <f>B3&amp;" App Demand"</f>
        <v>NPK+NP+PK App Demand</v>
      </c>
      <c r="C9" s="34">
        <f ca="1">IFERROR(INDEX(INDIRECT("'"&amp;$B$3&amp;" App Demand'!1:10000"),MATCH('Data Dashboard'!$B$4,'NPK Production'!$D$1:$D$237,0),MATCH('Data Dashboard'!C$6,'NPK Production'!$3:$3,0)),"")</f>
        <v>97743.004715966919</v>
      </c>
      <c r="D9" s="35">
        <f ca="1">IFERROR(INDEX(INDIRECT("'"&amp;$B$3&amp;" App Demand'!1:10000"),MATCH('Data Dashboard'!$B$4,'NPK Production'!$D$1:$D$237,0),MATCH('Data Dashboard'!D$6,'NPK Production'!$3:$3,0)),"")</f>
        <v>98145.790194332265</v>
      </c>
      <c r="E9" s="35">
        <f ca="1">IFERROR(INDEX(INDIRECT("'"&amp;$B$3&amp;" App Demand'!1:10000"),MATCH('Data Dashboard'!$B$4,'NPK Production'!$D$1:$D$237,0),MATCH('Data Dashboard'!E$6,'NPK Production'!$3:$3,0)),"")</f>
        <v>99185.042648709001</v>
      </c>
      <c r="F9" s="35">
        <f ca="1">IFERROR(INDEX(INDIRECT("'"&amp;$B$3&amp;" App Demand'!1:10000"),MATCH('Data Dashboard'!$B$4,'NPK Production'!$D$1:$D$237,0),MATCH('Data Dashboard'!F$6,'NPK Production'!$3:$3,0)),"")</f>
        <v>104594.31769366513</v>
      </c>
      <c r="G9" s="35">
        <f ca="1">IFERROR(INDEX(INDIRECT("'"&amp;$B$3&amp;" App Demand'!1:10000"),MATCH('Data Dashboard'!$B$4,'NPK Production'!$D$1:$D$237,0),MATCH('Data Dashboard'!G$6,'NPK Production'!$3:$3,0)),"")</f>
        <v>111796.51343208319</v>
      </c>
      <c r="H9" s="35">
        <f ca="1">IFERROR(INDEX(INDIRECT("'"&amp;$B$3&amp;" App Demand'!1:10000"),MATCH('Data Dashboard'!$B$4,'NPK Production'!$D$1:$D$237,0),MATCH('Data Dashboard'!H$6,'NPK Production'!$3:$3,0)),"")</f>
        <v>113210.59107661215</v>
      </c>
      <c r="I9" s="35">
        <f ca="1">IFERROR(INDEX(INDIRECT("'"&amp;$B$3&amp;" App Demand'!1:10000"),MATCH('Data Dashboard'!$B$4,'NPK Production'!$D$1:$D$237,0),MATCH('Data Dashboard'!I$6,'NPK Production'!$3:$3,0)),"")</f>
        <v>111974.36291194693</v>
      </c>
      <c r="J9" s="35">
        <f ca="1">IFERROR(INDEX(INDIRECT("'"&amp;$B$3&amp;" App Demand'!1:10000"),MATCH('Data Dashboard'!$B$4,'NPK Production'!$D$1:$D$237,0),MATCH('Data Dashboard'!J$6,'NPK Production'!$3:$3,0)),"")</f>
        <v>112976.4823314081</v>
      </c>
      <c r="K9" s="35">
        <f ca="1">IFERROR(INDEX(INDIRECT("'"&amp;$B$3&amp;" App Demand'!1:10000"),MATCH('Data Dashboard'!$B$4,'NPK Production'!$D$1:$D$237,0),MATCH('Data Dashboard'!K$6,'NPK Production'!$3:$3,0)),"")</f>
        <v>109751.28684096331</v>
      </c>
      <c r="L9" s="35">
        <f ca="1">IFERROR(INDEX(INDIRECT("'"&amp;$B$3&amp;" App Demand'!1:10000"),MATCH('Data Dashboard'!$B$4,'NPK Production'!$D$1:$D$237,0),MATCH('Data Dashboard'!L$6,'NPK Production'!$3:$3,0)),"")</f>
        <v>105672.33092272305</v>
      </c>
      <c r="M9" s="35">
        <f ca="1">IFERROR(INDEX(INDIRECT("'"&amp;$B$3&amp;" App Demand'!1:10000"),MATCH('Data Dashboard'!$B$4,'NPK Production'!$D$1:$D$237,0),MATCH('Data Dashboard'!M$6,'NPK Production'!$3:$3,0)),"")</f>
        <v>112344.54854006818</v>
      </c>
      <c r="N9" s="35">
        <f ca="1">IFERROR(INDEX(INDIRECT("'"&amp;$B$3&amp;" App Demand'!1:10000"),MATCH('Data Dashboard'!$B$4,'NPK Production'!$D$1:$D$237,0),MATCH('Data Dashboard'!N$6,'NPK Production'!$3:$3,0)),"")</f>
        <v>118812.99655652692</v>
      </c>
      <c r="O9" s="35">
        <f ca="1">IFERROR(INDEX(INDIRECT("'"&amp;$B$3&amp;" App Demand'!1:10000"),MATCH('Data Dashboard'!$B$4,'NPK Production'!$D$1:$D$237,0),MATCH('Data Dashboard'!O$6,'NPK Production'!$3:$3,0)),"")</f>
        <v>113647.25014396801</v>
      </c>
      <c r="P9" s="35">
        <f ca="1">IFERROR(INDEX(INDIRECT("'"&amp;$B$3&amp;" App Demand'!1:10000"),MATCH('Data Dashboard'!$B$4,'NPK Production'!$D$1:$D$237,0),MATCH('Data Dashboard'!P$6,'NPK Production'!$3:$3,0)),"")</f>
        <v>116611.55128530475</v>
      </c>
      <c r="Q9" s="39">
        <f ca="1">IFERROR(INDEX(INDIRECT("'"&amp;$B$3&amp;" App Demand'!1:10000"),MATCH('Data Dashboard'!$B$4,'NPK Production'!$D$1:$D$237,0),MATCH('Data Dashboard'!Q$6,'NPK Production'!$3:$3,0)),"")</f>
        <v>118526.71819497171</v>
      </c>
      <c r="R9" s="37">
        <f ca="1">IFERROR(INDEX(INDIRECT("'"&amp;$B$3&amp;" App Demand'!1:10000"),MATCH('Data Dashboard'!$B$4,'NPK Production'!$D$1:$D$237,0),MATCH('Data Dashboard'!R$6,'NPK Production'!$3:$3,0)),"")</f>
        <v>120012.58786469727</v>
      </c>
      <c r="S9" s="37">
        <f ca="1">IFERROR(INDEX(INDIRECT("'"&amp;$B$3&amp;" App Demand'!1:10000"),MATCH('Data Dashboard'!$B$4,'NPK Production'!$D$1:$D$237,0),MATCH('Data Dashboard'!S$6,'NPK Production'!$3:$3,0)),"")</f>
        <v>120880.72648185372</v>
      </c>
      <c r="T9" s="37">
        <f ca="1">IFERROR(INDEX(INDIRECT("'"&amp;$B$3&amp;" App Demand'!1:10000"),MATCH('Data Dashboard'!$B$4,'NPK Production'!$D$1:$D$237,0),MATCH('Data Dashboard'!T$6,'NPK Production'!$3:$3,0)),"")</f>
        <v>122253.58971612567</v>
      </c>
      <c r="U9" s="38">
        <f ca="1">IFERROR(INDEX(INDIRECT("'"&amp;$B$3&amp;" App Demand'!1:10000"),MATCH('Data Dashboard'!$B$4,'NPK Production'!$D$1:$D$237,0),MATCH('Data Dashboard'!U$6,'NPK Production'!$3:$3,0)),"")</f>
        <v>123284.4380718961</v>
      </c>
      <c r="AE9" s="1" t="s">
        <v>34</v>
      </c>
      <c r="AG9" s="5"/>
    </row>
    <row r="10" spans="1:33" ht="15" customHeight="1" x14ac:dyDescent="0.2">
      <c r="B10" s="33" t="str">
        <f>B3&amp;" Imports"</f>
        <v>NPK+NP+PK Imports</v>
      </c>
      <c r="C10" s="34">
        <f ca="1">IFERROR(INDEX(INDIRECT("'"&amp;$B$3&amp;" Imports'!1:10000"),MATCH('Data Dashboard'!$B$4,'NPK Production'!$D$1:$D$237,0),MATCH('Data Dashboard'!C$6,'NPK Production'!$3:$3,0)),"")</f>
        <v>16149.645722000012</v>
      </c>
      <c r="D10" s="35">
        <f ca="1">IFERROR(INDEX(INDIRECT("'"&amp;$B$3&amp;" Imports'!1:10000"),MATCH('Data Dashboard'!$B$4,'NPK Production'!$D$1:$D$237,0),MATCH('Data Dashboard'!D$6,'NPK Production'!$3:$3,0)),"")</f>
        <v>19218.897188999996</v>
      </c>
      <c r="E10" s="35">
        <f ca="1">IFERROR(INDEX(INDIRECT("'"&amp;$B$3&amp;" Imports'!1:10000"),MATCH('Data Dashboard'!$B$4,'NPK Production'!$D$1:$D$237,0),MATCH('Data Dashboard'!E$6,'NPK Production'!$3:$3,0)),"")</f>
        <v>18049.386648000003</v>
      </c>
      <c r="F10" s="35">
        <f ca="1">IFERROR(INDEX(INDIRECT("'"&amp;$B$3&amp;" Imports'!1:10000"),MATCH('Data Dashboard'!$B$4,'NPK Production'!$D$1:$D$237,0),MATCH('Data Dashboard'!F$6,'NPK Production'!$3:$3,0)),"")</f>
        <v>19460.873548000007</v>
      </c>
      <c r="G10" s="35">
        <f ca="1">IFERROR(INDEX(INDIRECT("'"&amp;$B$3&amp;" Imports'!1:10000"),MATCH('Data Dashboard'!$B$4,'NPK Production'!$D$1:$D$237,0),MATCH('Data Dashboard'!G$6,'NPK Production'!$3:$3,0)),"")</f>
        <v>20328.275904999999</v>
      </c>
      <c r="H10" s="35">
        <f ca="1">IFERROR(INDEX(INDIRECT("'"&amp;$B$3&amp;" Imports'!1:10000"),MATCH('Data Dashboard'!$B$4,'NPK Production'!$D$1:$D$237,0),MATCH('Data Dashboard'!H$6,'NPK Production'!$3:$3,0)),"")</f>
        <v>20219.583992000003</v>
      </c>
      <c r="I10" s="35">
        <f ca="1">IFERROR(INDEX(INDIRECT("'"&amp;$B$3&amp;" Imports'!1:10000"),MATCH('Data Dashboard'!$B$4,'NPK Production'!$D$1:$D$237,0),MATCH('Data Dashboard'!I$6,'NPK Production'!$3:$3,0)),"")</f>
        <v>21085.518678</v>
      </c>
      <c r="J10" s="35">
        <f ca="1">IFERROR(INDEX(INDIRECT("'"&amp;$B$3&amp;" Imports'!1:10000"),MATCH('Data Dashboard'!$B$4,'NPK Production'!$D$1:$D$237,0),MATCH('Data Dashboard'!J$6,'NPK Production'!$3:$3,0)),"")</f>
        <v>24346.266419115294</v>
      </c>
      <c r="K10" s="35">
        <f ca="1">IFERROR(INDEX(INDIRECT("'"&amp;$B$3&amp;" Imports'!1:10000"),MATCH('Data Dashboard'!$B$4,'NPK Production'!$D$1:$D$237,0),MATCH('Data Dashboard'!K$6,'NPK Production'!$3:$3,0)),"")</f>
        <v>24043.379056609294</v>
      </c>
      <c r="L10" s="35">
        <f ca="1">IFERROR(INDEX(INDIRECT("'"&amp;$B$3&amp;" Imports'!1:10000"),MATCH('Data Dashboard'!$B$4,'NPK Production'!$D$1:$D$237,0),MATCH('Data Dashboard'!L$6,'NPK Production'!$3:$3,0)),"")</f>
        <v>24683.680160000004</v>
      </c>
      <c r="M10" s="35">
        <f ca="1">IFERROR(INDEX(INDIRECT("'"&amp;$B$3&amp;" Imports'!1:10000"),MATCH('Data Dashboard'!$B$4,'NPK Production'!$D$1:$D$237,0),MATCH('Data Dashboard'!M$6,'NPK Production'!$3:$3,0)),"")</f>
        <v>26249.971896936157</v>
      </c>
      <c r="N10" s="35">
        <f ca="1">IFERROR(INDEX(INDIRECT("'"&amp;$B$3&amp;" Imports'!1:10000"),MATCH('Data Dashboard'!$B$4,'NPK Production'!$D$1:$D$237,0),MATCH('Data Dashboard'!N$6,'NPK Production'!$3:$3,0)),"")</f>
        <v>26619.568592233671</v>
      </c>
      <c r="O10" s="35">
        <f ca="1">IFERROR(INDEX(INDIRECT("'"&amp;$B$3&amp;" Imports'!1:10000"),MATCH('Data Dashboard'!$B$4,'NPK Production'!$D$1:$D$237,0),MATCH('Data Dashboard'!O$6,'NPK Production'!$3:$3,0)),"")</f>
        <v>23457.46</v>
      </c>
      <c r="P10" s="35">
        <f ca="1">IFERROR(INDEX(INDIRECT("'"&amp;$B$3&amp;" Imports'!1:10000"),MATCH('Data Dashboard'!$B$4,'NPK Production'!$D$1:$D$237,0),MATCH('Data Dashboard'!P$6,'NPK Production'!$3:$3,0)),"")</f>
        <v>22830.54</v>
      </c>
      <c r="Q10" s="39">
        <f ca="1">IFERROR(INDEX(INDIRECT("'"&amp;$B$3&amp;" Imports'!1:10000"),MATCH('Data Dashboard'!$B$4,'NPK Production'!$D$1:$D$237,0),MATCH('Data Dashboard'!Q$6,'NPK Production'!$3:$3,0)),"")</f>
        <v>23725.144333687462</v>
      </c>
      <c r="R10" s="37">
        <f ca="1">IFERROR(INDEX(INDIRECT("'"&amp;$B$3&amp;" Imports'!1:10000"),MATCH('Data Dashboard'!$B$4,'NPK Production'!$D$1:$D$237,0),MATCH('Data Dashboard'!R$6,'NPK Production'!$3:$3,0)),"")</f>
        <v>24547.110749985157</v>
      </c>
      <c r="S10" s="37">
        <f ca="1">IFERROR(INDEX(INDIRECT("'"&amp;$B$3&amp;" Imports'!1:10000"),MATCH('Data Dashboard'!$B$4,'NPK Production'!$D$1:$D$237,0),MATCH('Data Dashboard'!S$6,'NPK Production'!$3:$3,0)),"")</f>
        <v>24920.372211494192</v>
      </c>
      <c r="T10" s="37">
        <f ca="1">IFERROR(INDEX(INDIRECT("'"&amp;$B$3&amp;" Imports'!1:10000"),MATCH('Data Dashboard'!$B$4,'NPK Production'!$D$1:$D$237,0),MATCH('Data Dashboard'!T$6,'NPK Production'!$3:$3,0)),"")</f>
        <v>25223.329725660318</v>
      </c>
      <c r="U10" s="38">
        <f ca="1">IFERROR(INDEX(INDIRECT("'"&amp;$B$3&amp;" Imports'!1:10000"),MATCH('Data Dashboard'!$B$4,'NPK Production'!$D$1:$D$237,0),MATCH('Data Dashboard'!U$6,'NPK Production'!$3:$3,0)),"")</f>
        <v>25480.874926516859</v>
      </c>
      <c r="AE10" s="1" t="s">
        <v>35</v>
      </c>
      <c r="AG10" s="5"/>
    </row>
    <row r="11" spans="1:33" ht="15" customHeight="1" thickBot="1" x14ac:dyDescent="0.25">
      <c r="B11" s="45" t="str">
        <f>B3&amp;" Exports"</f>
        <v>NPK+NP+PK Exports</v>
      </c>
      <c r="C11" s="46">
        <f ca="1">IFERROR(INDEX(INDIRECT("'"&amp;$B$3&amp;" Exports'!1:10000"),MATCH('Data Dashboard'!$B$4,'NPK Production'!$D$1:$D$237,0),MATCH('Data Dashboard'!C$6,'NPK Production'!$3:$3,0)),"")</f>
        <v>16149.214949999998</v>
      </c>
      <c r="D11" s="47">
        <f ca="1">IFERROR(INDEX(INDIRECT("'"&amp;$B$3&amp;" Exports'!1:10000"),MATCH('Data Dashboard'!$B$4,'NPK Production'!$D$1:$D$237,0),MATCH('Data Dashboard'!D$6,'NPK Production'!$3:$3,0)),"")</f>
        <v>19117.537764782632</v>
      </c>
      <c r="E11" s="47">
        <f ca="1">IFERROR(INDEX(INDIRECT("'"&amp;$B$3&amp;" Exports'!1:10000"),MATCH('Data Dashboard'!$B$4,'NPK Production'!$D$1:$D$237,0),MATCH('Data Dashboard'!E$6,'NPK Production'!$3:$3,0)),"")</f>
        <v>18049.76070182609</v>
      </c>
      <c r="F11" s="47">
        <f ca="1">IFERROR(INDEX(INDIRECT("'"&amp;$B$3&amp;" Exports'!1:10000"),MATCH('Data Dashboard'!$B$4,'NPK Production'!$D$1:$D$237,0),MATCH('Data Dashboard'!F$6,'NPK Production'!$3:$3,0)),"")</f>
        <v>19460.997383826078</v>
      </c>
      <c r="G11" s="47">
        <f ca="1">IFERROR(INDEX(INDIRECT("'"&amp;$B$3&amp;" Exports'!1:10000"),MATCH('Data Dashboard'!$B$4,'NPK Production'!$D$1:$D$237,0),MATCH('Data Dashboard'!G$6,'NPK Production'!$3:$3,0)),"")</f>
        <v>20328.180082391307</v>
      </c>
      <c r="H11" s="47">
        <f ca="1">IFERROR(INDEX(INDIRECT("'"&amp;$B$3&amp;" Exports'!1:10000"),MATCH('Data Dashboard'!$B$4,'NPK Production'!$D$1:$D$237,0),MATCH('Data Dashboard'!H$6,'NPK Production'!$3:$3,0)),"")</f>
        <v>20219.899751000008</v>
      </c>
      <c r="I11" s="47">
        <f ca="1">IFERROR(INDEX(INDIRECT("'"&amp;$B$3&amp;" Exports'!1:10000"),MATCH('Data Dashboard'!$B$4,'NPK Production'!$D$1:$D$237,0),MATCH('Data Dashboard'!I$6,'NPK Production'!$3:$3,0)),"")</f>
        <v>21085.455461000005</v>
      </c>
      <c r="J11" s="47">
        <f ca="1">IFERROR(INDEX(INDIRECT("'"&amp;$B$3&amp;" Exports'!1:10000"),MATCH('Data Dashboard'!$B$4,'NPK Production'!$D$1:$D$237,0),MATCH('Data Dashboard'!J$6,'NPK Production'!$3:$3,0)),"")</f>
        <v>24346.266419115302</v>
      </c>
      <c r="K11" s="47">
        <f ca="1">IFERROR(INDEX(INDIRECT("'"&amp;$B$3&amp;" Exports'!1:10000"),MATCH('Data Dashboard'!$B$4,'NPK Production'!$D$1:$D$237,0),MATCH('Data Dashboard'!K$6,'NPK Production'!$3:$3,0)),"")</f>
        <v>24043.379056609294</v>
      </c>
      <c r="L11" s="47">
        <f ca="1">IFERROR(INDEX(INDIRECT("'"&amp;$B$3&amp;" Exports'!1:10000"),MATCH('Data Dashboard'!$B$4,'NPK Production'!$D$1:$D$237,0),MATCH('Data Dashboard'!L$6,'NPK Production'!$3:$3,0)),"")</f>
        <v>24683.935000000001</v>
      </c>
      <c r="M11" s="47">
        <f ca="1">IFERROR(INDEX(INDIRECT("'"&amp;$B$3&amp;" Exports'!1:10000"),MATCH('Data Dashboard'!$B$4,'NPK Production'!$D$1:$D$237,0),MATCH('Data Dashboard'!M$6,'NPK Production'!$3:$3,0)),"")</f>
        <v>26249.980896936166</v>
      </c>
      <c r="N11" s="47">
        <f ca="1">IFERROR(INDEX(INDIRECT("'"&amp;$B$3&amp;" Exports'!1:10000"),MATCH('Data Dashboard'!$B$4,'NPK Production'!$D$1:$D$237,0),MATCH('Data Dashboard'!N$6,'NPK Production'!$3:$3,0)),"")</f>
        <v>26629.788892233679</v>
      </c>
      <c r="O11" s="47">
        <f ca="1">IFERROR(INDEX(INDIRECT("'"&amp;$B$3&amp;" Exports'!1:10000"),MATCH('Data Dashboard'!$B$4,'NPK Production'!$D$1:$D$237,0),MATCH('Data Dashboard'!O$6,'NPK Production'!$3:$3,0)),"")</f>
        <v>23490.720000000001</v>
      </c>
      <c r="P11" s="47">
        <f ca="1">IFERROR(INDEX(INDIRECT("'"&amp;$B$3&amp;" Exports'!1:10000"),MATCH('Data Dashboard'!$B$4,'NPK Production'!$D$1:$D$237,0),MATCH('Data Dashboard'!P$6,'NPK Production'!$3:$3,0)),"")</f>
        <v>22913.17</v>
      </c>
      <c r="Q11" s="48">
        <f ca="1">IFERROR(INDEX(INDIRECT("'"&amp;$B$3&amp;" Exports'!1:10000"),MATCH('Data Dashboard'!$B$4,'NPK Production'!$D$1:$D$237,0),MATCH('Data Dashboard'!Q$6,'NPK Production'!$3:$3,0)),"")</f>
        <v>23725.144333687465</v>
      </c>
      <c r="R11" s="49">
        <f ca="1">IFERROR(INDEX(INDIRECT("'"&amp;$B$3&amp;" Exports'!1:10000"),MATCH('Data Dashboard'!$B$4,'NPK Production'!$D$1:$D$237,0),MATCH('Data Dashboard'!R$6,'NPK Production'!$3:$3,0)),"")</f>
        <v>24547.110749985157</v>
      </c>
      <c r="S11" s="49">
        <f ca="1">IFERROR(INDEX(INDIRECT("'"&amp;$B$3&amp;" Exports'!1:10000"),MATCH('Data Dashboard'!$B$4,'NPK Production'!$D$1:$D$237,0),MATCH('Data Dashboard'!S$6,'NPK Production'!$3:$3,0)),"")</f>
        <v>24920.372211494192</v>
      </c>
      <c r="T11" s="49">
        <f ca="1">IFERROR(INDEX(INDIRECT("'"&amp;$B$3&amp;" Exports'!1:10000"),MATCH('Data Dashboard'!$B$4,'NPK Production'!$D$1:$D$237,0),MATCH('Data Dashboard'!T$6,'NPK Production'!$3:$3,0)),"")</f>
        <v>25223.329725660318</v>
      </c>
      <c r="U11" s="50">
        <f ca="1">IFERROR(INDEX(INDIRECT("'"&amp;$B$3&amp;" Exports'!1:10000"),MATCH('Data Dashboard'!$B$4,'NPK Production'!$D$1:$D$237,0),MATCH('Data Dashboard'!U$6,'NPK Production'!$3:$3,0)),"")</f>
        <v>25480.874926516863</v>
      </c>
      <c r="AE11" s="1" t="s">
        <v>36</v>
      </c>
      <c r="AG11" s="5"/>
    </row>
    <row r="12" spans="1:33" ht="11.1" customHeight="1" thickBot="1" x14ac:dyDescent="0.25">
      <c r="C12" s="14"/>
      <c r="D12" s="14"/>
      <c r="E12" s="14"/>
      <c r="F12" s="14"/>
      <c r="G12" s="14"/>
      <c r="H12" s="14"/>
      <c r="I12" s="14"/>
      <c r="J12" s="14"/>
      <c r="K12" s="14"/>
      <c r="L12" s="14"/>
      <c r="M12" s="14"/>
      <c r="N12" s="14"/>
      <c r="O12" s="14"/>
      <c r="P12" s="14"/>
      <c r="Q12" s="14"/>
      <c r="R12" s="14"/>
      <c r="S12" s="14"/>
      <c r="T12" s="14"/>
      <c r="U12" s="14"/>
      <c r="AE12" s="26" t="s">
        <v>37</v>
      </c>
      <c r="AF12" s="13" t="s">
        <v>17</v>
      </c>
      <c r="AG12" s="22">
        <v>0.52</v>
      </c>
    </row>
    <row r="13" spans="1:33" ht="15" customHeight="1" x14ac:dyDescent="0.2">
      <c r="B13" s="27" t="s">
        <v>38</v>
      </c>
      <c r="C13" s="28">
        <v>2010</v>
      </c>
      <c r="D13" s="29">
        <v>2011</v>
      </c>
      <c r="E13" s="29">
        <v>2012</v>
      </c>
      <c r="F13" s="29">
        <v>2013</v>
      </c>
      <c r="G13" s="29">
        <v>2014</v>
      </c>
      <c r="H13" s="29">
        <v>2015</v>
      </c>
      <c r="I13" s="29">
        <v>2016</v>
      </c>
      <c r="J13" s="29">
        <v>2017</v>
      </c>
      <c r="K13" s="29">
        <v>2018</v>
      </c>
      <c r="L13" s="29">
        <v>2019</v>
      </c>
      <c r="M13" s="29">
        <v>2020</v>
      </c>
      <c r="N13" s="29">
        <v>2021</v>
      </c>
      <c r="O13" s="29">
        <v>2022</v>
      </c>
      <c r="P13" s="29">
        <v>2023</v>
      </c>
      <c r="Q13" s="30">
        <v>2024</v>
      </c>
      <c r="R13" s="31">
        <v>2025</v>
      </c>
      <c r="S13" s="31">
        <v>2026</v>
      </c>
      <c r="T13" s="31">
        <v>2027</v>
      </c>
      <c r="U13" s="32">
        <v>2028</v>
      </c>
      <c r="AE13" s="26"/>
      <c r="AF13" s="13"/>
      <c r="AG13" s="22"/>
    </row>
    <row r="14" spans="1:33" ht="15" customHeight="1" x14ac:dyDescent="0.2">
      <c r="B14" s="51" t="s">
        <v>39</v>
      </c>
      <c r="C14" s="52" cm="1">
        <f t="array" aca="1" ref="C14" ca="1">IFERROR(INDEX(INDIRECT("'Capacity - Total'!1:10000"),_xlfn.XMATCH('Data Dashboard'!$B$4,'NPK Production'!$D:$D),MATCH('Data Dashboard'!C$6,'NPK Production'!$3:$3,0)),"")</f>
        <v>152536.48974358966</v>
      </c>
      <c r="D14" s="53">
        <f ca="1">IFERROR(INDEX(INDIRECT("'Capacity - Total'!1:10000"),MATCH('Data Dashboard'!$B$4,'NPK Production'!$D$1:$D$237,0),MATCH('Data Dashboard'!D$6,'NPK Production'!$3:$3,0)),"")</f>
        <v>156020.55641025637</v>
      </c>
      <c r="E14" s="53">
        <f ca="1">IFERROR(INDEX(INDIRECT("'Capacity - Total'!1:10000"),MATCH('Data Dashboard'!$B$4,'NPK Production'!$D$1:$D$237,0),MATCH('Data Dashboard'!E$6,'NPK Production'!$3:$3,0)),"")</f>
        <v>164255.22307692299</v>
      </c>
      <c r="F14" s="53">
        <f ca="1">IFERROR(INDEX(INDIRECT("'Capacity - Total'!1:10000"),MATCH('Data Dashboard'!$B$4,'NPK Production'!$D$1:$D$237,0),MATCH('Data Dashboard'!F$6,'NPK Production'!$3:$3,0)),"")</f>
        <v>170962.22307492301</v>
      </c>
      <c r="G14" s="53">
        <f ca="1">IFERROR(INDEX(INDIRECT("'Capacity - Total'!1:10000"),MATCH('Data Dashboard'!$B$4,'NPK Production'!$D$1:$D$237,0),MATCH('Data Dashboard'!G$6,'NPK Production'!$3:$3,0)),"")</f>
        <v>187624.8384585384</v>
      </c>
      <c r="H14" s="53">
        <f ca="1">IFERROR(INDEX(INDIRECT("'Capacity - Total'!1:10000"),MATCH('Data Dashboard'!$B$4,'NPK Production'!$D$1:$D$237,0),MATCH('Data Dashboard'!H$6,'NPK Production'!$3:$3,0)),"")</f>
        <v>193816.00512520506</v>
      </c>
      <c r="I14" s="53">
        <f ca="1">IFERROR(INDEX(INDIRECT("'Capacity - Total'!1:10000"),MATCH('Data Dashboard'!$B$4,'NPK Production'!$D$1:$D$237,0),MATCH('Data Dashboard'!I$6,'NPK Production'!$3:$3,0)),"")</f>
        <v>199924.8384585384</v>
      </c>
      <c r="J14" s="53">
        <f ca="1">IFERROR(INDEX(INDIRECT("'Capacity - Total'!1:10000"),MATCH('Data Dashboard'!$B$4,'NPK Production'!$D$1:$D$237,0),MATCH('Data Dashboard'!J$6,'NPK Production'!$3:$3,0)),"")</f>
        <v>202607.8384585384</v>
      </c>
      <c r="K14" s="53">
        <f ca="1">IFERROR(INDEX(INDIRECT("'Capacity - Total'!1:10000"),MATCH('Data Dashboard'!$B$4,'NPK Production'!$D$1:$D$237,0),MATCH('Data Dashboard'!K$6,'NPK Production'!$3:$3,0)),"")</f>
        <v>203130.06845853842</v>
      </c>
      <c r="L14" s="53">
        <f ca="1">IFERROR(INDEX(INDIRECT("'Capacity - Total'!1:10000"),MATCH('Data Dashboard'!$B$4,'NPK Production'!$D$1:$D$237,0),MATCH('Data Dashboard'!L$6,'NPK Production'!$3:$3,0)),"")</f>
        <v>205310.06845853842</v>
      </c>
      <c r="M14" s="53">
        <f ca="1">IFERROR(INDEX(INDIRECT("'Capacity - Total'!1:10000"),MATCH('Data Dashboard'!$B$4,'NPK Production'!$D$1:$D$237,0),MATCH('Data Dashboard'!M$6,'NPK Production'!$3:$3,0)),"")</f>
        <v>207420.06845853842</v>
      </c>
      <c r="N14" s="53">
        <f ca="1">IFERROR(INDEX(INDIRECT("'Capacity - Total'!1:10000"),MATCH('Data Dashboard'!$B$4,'NPK Production'!$D$1:$D$237,0),MATCH('Data Dashboard'!N$6,'NPK Production'!$3:$3,0)),"")</f>
        <v>210735.06845853842</v>
      </c>
      <c r="O14" s="53">
        <f ca="1">IFERROR(INDEX(INDIRECT("'Capacity - Total'!1:10000"),MATCH('Data Dashboard'!$B$4,'NPK Production'!$D$1:$D$237,0),MATCH('Data Dashboard'!O$6,'NPK Production'!$3:$3,0)),"")</f>
        <v>210746.06845853842</v>
      </c>
      <c r="P14" s="53">
        <f ca="1">IFERROR(INDEX(INDIRECT("'Capacity - Total'!1:10000"),MATCH('Data Dashboard'!$B$4,'NPK Production'!$D$1:$D$237,0),MATCH('Data Dashboard'!P$6,'NPK Production'!$3:$3,0)),"")</f>
        <v>211124.06845853842</v>
      </c>
      <c r="Q14" s="54">
        <f ca="1">IFERROR(INDEX(INDIRECT("'Capacity - Total'!1:10000"),MATCH('Data Dashboard'!$B$4,'NPK Production'!$D$1:$D$237,0),MATCH('Data Dashboard'!Q$6,'NPK Production'!$3:$3,0)),"")</f>
        <v>211778.06845853842</v>
      </c>
      <c r="R14" s="55">
        <f ca="1">IFERROR(INDEX(INDIRECT("'Capacity - Total'!1:10000"),MATCH('Data Dashboard'!$B$4,'NPK Production'!$D$1:$D$237,0),MATCH('Data Dashboard'!R$6,'NPK Production'!$3:$3,0)),"")</f>
        <v>215338.06845853842</v>
      </c>
      <c r="S14" s="55">
        <f ca="1">IFERROR(INDEX(INDIRECT("'Capacity - Total'!1:10000"),MATCH('Data Dashboard'!$B$4,'NPK Production'!$D$1:$D$237,0),MATCH('Data Dashboard'!S$6,'NPK Production'!$3:$3,0)),"")</f>
        <v>216948.06845853842</v>
      </c>
      <c r="T14" s="55">
        <f ca="1">IFERROR(INDEX(INDIRECT("'Capacity - Total'!1:10000"),MATCH('Data Dashboard'!$B$4,'NPK Production'!$D$1:$D$237,0),MATCH('Data Dashboard'!T$6,'NPK Production'!$3:$3,0)),"")</f>
        <v>217898.06845853842</v>
      </c>
      <c r="U14" s="56">
        <f ca="1">IFERROR(INDEX(INDIRECT("'Capacity - Total'!1:10000"),MATCH('Data Dashboard'!$B$4,'NPK Production'!$D$1:$D$237,0),MATCH('Data Dashboard'!U$6,'NPK Production'!$3:$3,0)),"")</f>
        <v>219429.06845853842</v>
      </c>
      <c r="AE14" s="1" t="s">
        <v>40</v>
      </c>
      <c r="AF14" s="13" t="s">
        <v>19</v>
      </c>
      <c r="AG14" s="22">
        <v>0.46</v>
      </c>
    </row>
    <row r="15" spans="1:33" ht="15" customHeight="1" x14ac:dyDescent="0.2">
      <c r="B15" s="33" t="s">
        <v>41</v>
      </c>
      <c r="C15" s="34">
        <f ca="1">IFERROR(INDEX(INDIRECT("'Capacity - Phos Acid'!1:10000"),MATCH('Data Dashboard'!$B$4,'NPK Production'!$D$1:$D$237,0),MATCH('Data Dashboard'!C$6,'NPK Production'!$3:$3,0)),"")</f>
        <v>48123.923076923078</v>
      </c>
      <c r="D15" s="35">
        <f ca="1">IFERROR(INDEX(INDIRECT("'Capacity - Phos Acid'!1:10000"),MATCH('Data Dashboard'!$B$4,'NPK Production'!$D$1:$D$237,0),MATCH('Data Dashboard'!D$6,'NPK Production'!$3:$3,0)),"")</f>
        <v>48519.423076923078</v>
      </c>
      <c r="E15" s="35">
        <f ca="1">IFERROR(INDEX(INDIRECT("'Capacity - Phos Acid'!1:10000"),MATCH('Data Dashboard'!$B$4,'NPK Production'!$D$1:$D$237,0),MATCH('Data Dashboard'!E$6,'NPK Production'!$3:$3,0)),"")</f>
        <v>50911.423076923078</v>
      </c>
      <c r="F15" s="35">
        <f ca="1">IFERROR(INDEX(INDIRECT("'Capacity - Phos Acid'!1:10000"),MATCH('Data Dashboard'!$B$4,'NPK Production'!$D$1:$D$237,0),MATCH('Data Dashboard'!F$6,'NPK Production'!$3:$3,0)),"")</f>
        <v>51378.423074923077</v>
      </c>
      <c r="G15" s="35">
        <f ca="1">IFERROR(INDEX(INDIRECT("'Capacity - Phos Acid'!1:10000"),MATCH('Data Dashboard'!$B$4,'NPK Production'!$D$1:$D$237,0),MATCH('Data Dashboard'!G$6,'NPK Production'!$3:$3,0)),"")</f>
        <v>51743.03845853846</v>
      </c>
      <c r="H15" s="35">
        <f ca="1">IFERROR(INDEX(INDIRECT("'Capacity - Phos Acid'!1:10000"),MATCH('Data Dashboard'!$B$4,'NPK Production'!$D$1:$D$237,0),MATCH('Data Dashboard'!H$6,'NPK Production'!$3:$3,0)),"")</f>
        <v>56110.03845853846</v>
      </c>
      <c r="I15" s="35">
        <f ca="1">IFERROR(INDEX(INDIRECT("'Capacity - Phos Acid'!1:10000"),MATCH('Data Dashboard'!$B$4,'NPK Production'!$D$1:$D$237,0),MATCH('Data Dashboard'!I$6,'NPK Production'!$3:$3,0)),"")</f>
        <v>59000.03845853846</v>
      </c>
      <c r="J15" s="35">
        <f ca="1">IFERROR(INDEX(INDIRECT("'Capacity - Phos Acid'!1:10000"),MATCH('Data Dashboard'!$B$4,'NPK Production'!$D$1:$D$237,0),MATCH('Data Dashboard'!J$6,'NPK Production'!$3:$3,0)),"")</f>
        <v>60388.03845853846</v>
      </c>
      <c r="K15" s="35">
        <f ca="1">IFERROR(INDEX(INDIRECT("'Capacity - Phos Acid'!1:10000"),MATCH('Data Dashboard'!$B$4,'NPK Production'!$D$1:$D$237,0),MATCH('Data Dashboard'!K$6,'NPK Production'!$3:$3,0)),"")</f>
        <v>61388.268458538463</v>
      </c>
      <c r="L15" s="35">
        <f ca="1">IFERROR(INDEX(INDIRECT("'Capacity - Phos Acid'!1:10000"),MATCH('Data Dashboard'!$B$4,'NPK Production'!$D$1:$D$237,0),MATCH('Data Dashboard'!L$6,'NPK Production'!$3:$3,0)),"")</f>
        <v>62468.268458538463</v>
      </c>
      <c r="M15" s="35">
        <f ca="1">IFERROR(INDEX(INDIRECT("'Capacity - Phos Acid'!1:10000"),MATCH('Data Dashboard'!$B$4,'NPK Production'!$D$1:$D$237,0),MATCH('Data Dashboard'!M$6,'NPK Production'!$3:$3,0)),"")</f>
        <v>62163.268458538463</v>
      </c>
      <c r="N15" s="35">
        <f ca="1">IFERROR(INDEX(INDIRECT("'Capacity - Phos Acid'!1:10000"),MATCH('Data Dashboard'!$B$4,'NPK Production'!$D$1:$D$237,0),MATCH('Data Dashboard'!N$6,'NPK Production'!$3:$3,0)),"")</f>
        <v>62593.268458538463</v>
      </c>
      <c r="O15" s="35">
        <f ca="1">IFERROR(INDEX(INDIRECT("'Capacity - Phos Acid'!1:10000"),MATCH('Data Dashboard'!$B$4,'NPK Production'!$D$1:$D$237,0),MATCH('Data Dashboard'!O$6,'NPK Production'!$3:$3,0)),"")</f>
        <v>62004.268458538463</v>
      </c>
      <c r="P15" s="35">
        <f ca="1">IFERROR(INDEX(INDIRECT("'Capacity - Phos Acid'!1:10000"),MATCH('Data Dashboard'!$B$4,'NPK Production'!$D$1:$D$237,0),MATCH('Data Dashboard'!P$6,'NPK Production'!$3:$3,0)),"")</f>
        <v>62382.268458538463</v>
      </c>
      <c r="Q15" s="39">
        <f ca="1">IFERROR(INDEX(INDIRECT("'Capacity - Phos Acid'!1:10000"),MATCH('Data Dashboard'!$B$4,'NPK Production'!$D$1:$D$237,0),MATCH('Data Dashboard'!Q$6,'NPK Production'!$3:$3,0)),"")</f>
        <v>63436.268458538463</v>
      </c>
      <c r="R15" s="37">
        <f ca="1">IFERROR(INDEX(INDIRECT("'Capacity - Phos Acid'!1:10000"),MATCH('Data Dashboard'!$B$4,'NPK Production'!$D$1:$D$237,0),MATCH('Data Dashboard'!R$6,'NPK Production'!$3:$3,0)),"")</f>
        <v>65836.268458538456</v>
      </c>
      <c r="S15" s="37">
        <f ca="1">IFERROR(INDEX(INDIRECT("'Capacity - Phos Acid'!1:10000"),MATCH('Data Dashboard'!$B$4,'NPK Production'!$D$1:$D$237,0),MATCH('Data Dashboard'!S$6,'NPK Production'!$3:$3,0)),"")</f>
        <v>67186.268458538456</v>
      </c>
      <c r="T15" s="37">
        <f ca="1">IFERROR(INDEX(INDIRECT("'Capacity - Phos Acid'!1:10000"),MATCH('Data Dashboard'!$B$4,'NPK Production'!$D$1:$D$237,0),MATCH('Data Dashboard'!T$6,'NPK Production'!$3:$3,0)),"")</f>
        <v>67636.268458538456</v>
      </c>
      <c r="U15" s="38">
        <f ca="1">IFERROR(INDEX(INDIRECT("'Capacity - Phos Acid'!1:10000"),MATCH('Data Dashboard'!$B$4,'NPK Production'!$D$1:$D$237,0),MATCH('Data Dashboard'!U$6,'NPK Production'!$3:$3,0)),"")</f>
        <v>69167.268458538456</v>
      </c>
      <c r="AE15" s="1" t="s">
        <v>42</v>
      </c>
      <c r="AG15" s="23">
        <f>AVERAGE(AG4:AG14)</f>
        <v>0.48</v>
      </c>
    </row>
    <row r="16" spans="1:33" ht="15" customHeight="1" x14ac:dyDescent="0.2">
      <c r="B16" s="33" t="s">
        <v>43</v>
      </c>
      <c r="C16" s="34">
        <f ca="1">IFERROR(INDEX(INDIRECT("'Capacity - Nitrophos'!1:10000"),MATCH('Data Dashboard'!$B$4,'NPK Production'!$D$1:$D$237,0),MATCH('Data Dashboard'!C$6,'NPK Production'!$3:$3,0)),"")</f>
        <v>17201.333333333336</v>
      </c>
      <c r="D16" s="35">
        <f ca="1">IFERROR(INDEX(INDIRECT("'Capacity - Nitrophos'!1:10000"),MATCH('Data Dashboard'!$B$4,'NPK Production'!$D$1:$D$237,0),MATCH('Data Dashboard'!D$6,'NPK Production'!$3:$3,0)),"")</f>
        <v>17551.333333333336</v>
      </c>
      <c r="E16" s="35">
        <f ca="1">IFERROR(INDEX(INDIRECT("'Capacity - Nitrophos'!1:10000"),MATCH('Data Dashboard'!$B$4,'NPK Production'!$D$1:$D$237,0),MATCH('Data Dashboard'!E$6,'NPK Production'!$3:$3,0)),"")</f>
        <v>18417.333333333336</v>
      </c>
      <c r="F16" s="35">
        <f ca="1">IFERROR(INDEX(INDIRECT("'Capacity - Nitrophos'!1:10000"),MATCH('Data Dashboard'!$B$4,'NPK Production'!$D$1:$D$237,0),MATCH('Data Dashboard'!F$6,'NPK Production'!$3:$3,0)),"")</f>
        <v>18817.333333333336</v>
      </c>
      <c r="G16" s="35">
        <f ca="1">IFERROR(INDEX(INDIRECT("'Capacity - Nitrophos'!1:10000"),MATCH('Data Dashboard'!$B$4,'NPK Production'!$D$1:$D$237,0),MATCH('Data Dashboard'!G$6,'NPK Production'!$3:$3,0)),"")</f>
        <v>20017.333333333336</v>
      </c>
      <c r="H16" s="35">
        <f ca="1">IFERROR(INDEX(INDIRECT("'Capacity - Nitrophos'!1:10000"),MATCH('Data Dashboard'!$B$4,'NPK Production'!$D$1:$D$237,0),MATCH('Data Dashboard'!H$6,'NPK Production'!$3:$3,0)),"")</f>
        <v>20067.333333333336</v>
      </c>
      <c r="I16" s="35">
        <f ca="1">IFERROR(INDEX(INDIRECT("'Capacity - Nitrophos'!1:10000"),MATCH('Data Dashboard'!$B$4,'NPK Production'!$D$1:$D$237,0),MATCH('Data Dashboard'!I$6,'NPK Production'!$3:$3,0)),"")</f>
        <v>20067.333333333336</v>
      </c>
      <c r="J16" s="35">
        <f ca="1">IFERROR(INDEX(INDIRECT("'Capacity - Nitrophos'!1:10000"),MATCH('Data Dashboard'!$B$4,'NPK Production'!$D$1:$D$237,0),MATCH('Data Dashboard'!J$6,'NPK Production'!$3:$3,0)),"")</f>
        <v>20417.333333333336</v>
      </c>
      <c r="K16" s="35">
        <f ca="1">IFERROR(INDEX(INDIRECT("'Capacity - Nitrophos'!1:10000"),MATCH('Data Dashboard'!$B$4,'NPK Production'!$D$1:$D$237,0),MATCH('Data Dashboard'!K$6,'NPK Production'!$3:$3,0)),"")</f>
        <v>20667.333333333336</v>
      </c>
      <c r="L16" s="35">
        <f ca="1">IFERROR(INDEX(INDIRECT("'Capacity - Nitrophos'!1:10000"),MATCH('Data Dashboard'!$B$4,'NPK Production'!$D$1:$D$237,0),MATCH('Data Dashboard'!L$6,'NPK Production'!$3:$3,0)),"")</f>
        <v>20937.333333333336</v>
      </c>
      <c r="M16" s="35">
        <f ca="1">IFERROR(INDEX(INDIRECT("'Capacity - Nitrophos'!1:10000"),MATCH('Data Dashboard'!$B$4,'NPK Production'!$D$1:$D$237,0),MATCH('Data Dashboard'!M$6,'NPK Production'!$3:$3,0)),"")</f>
        <v>20987.333333333336</v>
      </c>
      <c r="N16" s="35">
        <f ca="1">IFERROR(INDEX(INDIRECT("'Capacity - Nitrophos'!1:10000"),MATCH('Data Dashboard'!$B$4,'NPK Production'!$D$1:$D$237,0),MATCH('Data Dashboard'!N$6,'NPK Production'!$3:$3,0)),"")</f>
        <v>21087.333333333336</v>
      </c>
      <c r="O16" s="35">
        <f ca="1">IFERROR(INDEX(INDIRECT("'Capacity - Nitrophos'!1:10000"),MATCH('Data Dashboard'!$B$4,'NPK Production'!$D$1:$D$237,0),MATCH('Data Dashboard'!O$6,'NPK Production'!$3:$3,0)),"")</f>
        <v>21287.333333333336</v>
      </c>
      <c r="P16" s="35">
        <f ca="1">IFERROR(INDEX(INDIRECT("'Capacity - Nitrophos'!1:10000"),MATCH('Data Dashboard'!$B$4,'NPK Production'!$D$1:$D$237,0),MATCH('Data Dashboard'!P$6,'NPK Production'!$3:$3,0)),"")</f>
        <v>20987.333333333336</v>
      </c>
      <c r="Q16" s="39">
        <f ca="1">IFERROR(INDEX(INDIRECT("'Capacity - Nitrophos'!1:10000"),MATCH('Data Dashboard'!$B$4,'NPK Production'!$D$1:$D$237,0),MATCH('Data Dashboard'!Q$6,'NPK Production'!$3:$3,0)),"")</f>
        <v>20987.333333333336</v>
      </c>
      <c r="R16" s="37">
        <f ca="1">IFERROR(INDEX(INDIRECT("'Capacity - Nitrophos'!1:10000"),MATCH('Data Dashboard'!$B$4,'NPK Production'!$D$1:$D$237,0),MATCH('Data Dashboard'!R$6,'NPK Production'!$3:$3,0)),"")</f>
        <v>20987.333333333336</v>
      </c>
      <c r="S16" s="37">
        <f ca="1">IFERROR(INDEX(INDIRECT("'Capacity - Nitrophos'!1:10000"),MATCH('Data Dashboard'!$B$4,'NPK Production'!$D$1:$D$237,0),MATCH('Data Dashboard'!S$6,'NPK Production'!$3:$3,0)),"")</f>
        <v>20987.333333333336</v>
      </c>
      <c r="T16" s="37">
        <f ca="1">IFERROR(INDEX(INDIRECT("'Capacity - Nitrophos'!1:10000"),MATCH('Data Dashboard'!$B$4,'NPK Production'!$D$1:$D$237,0),MATCH('Data Dashboard'!T$6,'NPK Production'!$3:$3,0)),"")</f>
        <v>20987.333333333336</v>
      </c>
      <c r="U16" s="38">
        <f ca="1">IFERROR(INDEX(INDIRECT("'Capacity - Nitrophos'!1:10000"),MATCH('Data Dashboard'!$B$4,'NPK Production'!$D$1:$D$237,0),MATCH('Data Dashboard'!U$6,'NPK Production'!$3:$3,0)),"")</f>
        <v>20987.333333333336</v>
      </c>
      <c r="AE16" s="1" t="s">
        <v>44</v>
      </c>
      <c r="AF16" s="13"/>
      <c r="AG16" s="3"/>
    </row>
    <row r="17" spans="2:33" ht="15" customHeight="1" x14ac:dyDescent="0.2">
      <c r="B17" s="33" t="s">
        <v>45</v>
      </c>
      <c r="C17" s="34">
        <f ca="1">IFERROR(INDEX(INDIRECT("'Capacity - Steam'!1:10000"),MATCH('Data Dashboard'!$B$4,'NPK Production'!$D$1:$D$237,0),MATCH('Data Dashboard'!C$6,'NPK Production'!$3:$3,0)),"")</f>
        <v>80800.466666666674</v>
      </c>
      <c r="D17" s="35">
        <f ca="1">IFERROR(INDEX(INDIRECT("'Capacity - Steam'!1:10000"),MATCH('Data Dashboard'!$B$4,'NPK Production'!$D$1:$D$237,0),MATCH('Data Dashboard'!D$6,'NPK Production'!$3:$3,0)),"")</f>
        <v>81400.466666666674</v>
      </c>
      <c r="E17" s="35">
        <f ca="1">IFERROR(INDEX(INDIRECT("'Capacity - Steam'!1:10000"),MATCH('Data Dashboard'!$B$4,'NPK Production'!$D$1:$D$237,0),MATCH('Data Dashboard'!E$6,'NPK Production'!$3:$3,0)),"")</f>
        <v>85000.466666666674</v>
      </c>
      <c r="F17" s="35">
        <f ca="1">IFERROR(INDEX(INDIRECT("'Capacity - Steam'!1:10000"),MATCH('Data Dashboard'!$B$4,'NPK Production'!$D$1:$D$237,0),MATCH('Data Dashboard'!F$6,'NPK Production'!$3:$3,0)),"")</f>
        <v>87590.466666666674</v>
      </c>
      <c r="G17" s="35">
        <f ca="1">IFERROR(INDEX(INDIRECT("'Capacity - Steam'!1:10000"),MATCH('Data Dashboard'!$B$4,'NPK Production'!$D$1:$D$237,0),MATCH('Data Dashboard'!G$6,'NPK Production'!$3:$3,0)),"")</f>
        <v>96140.466666666674</v>
      </c>
      <c r="H17" s="35">
        <f ca="1">IFERROR(INDEX(INDIRECT("'Capacity - Steam'!1:10000"),MATCH('Data Dashboard'!$B$4,'NPK Production'!$D$1:$D$237,0),MATCH('Data Dashboard'!H$6,'NPK Production'!$3:$3,0)),"")</f>
        <v>96270.466666666674</v>
      </c>
      <c r="I17" s="35">
        <f ca="1">IFERROR(INDEX(INDIRECT("'Capacity - Steam'!1:10000"),MATCH('Data Dashboard'!$B$4,'NPK Production'!$D$1:$D$237,0),MATCH('Data Dashboard'!I$6,'NPK Production'!$3:$3,0)),"")</f>
        <v>96943.466666666674</v>
      </c>
      <c r="J17" s="35">
        <f ca="1">IFERROR(INDEX(INDIRECT("'Capacity - Steam'!1:10000"),MATCH('Data Dashboard'!$B$4,'NPK Production'!$D$1:$D$237,0),MATCH('Data Dashboard'!J$6,'NPK Production'!$3:$3,0)),"")</f>
        <v>96580.466666666674</v>
      </c>
      <c r="K17" s="35">
        <f ca="1">IFERROR(INDEX(INDIRECT("'Capacity - Steam'!1:10000"),MATCH('Data Dashboard'!$B$4,'NPK Production'!$D$1:$D$237,0),MATCH('Data Dashboard'!K$6,'NPK Production'!$3:$3,0)),"")</f>
        <v>95860.466666666674</v>
      </c>
      <c r="L17" s="35">
        <f ca="1">IFERROR(INDEX(INDIRECT("'Capacity - Steam'!1:10000"),MATCH('Data Dashboard'!$B$4,'NPK Production'!$D$1:$D$237,0),MATCH('Data Dashboard'!L$6,'NPK Production'!$3:$3,0)),"")</f>
        <v>95550.466666666674</v>
      </c>
      <c r="M17" s="35">
        <f ca="1">IFERROR(INDEX(INDIRECT("'Capacity - Steam'!1:10000"),MATCH('Data Dashboard'!$B$4,'NPK Production'!$D$1:$D$237,0),MATCH('Data Dashboard'!M$6,'NPK Production'!$3:$3,0)),"")</f>
        <v>97915.466666666674</v>
      </c>
      <c r="N17" s="35">
        <f ca="1">IFERROR(INDEX(INDIRECT("'Capacity - Steam'!1:10000"),MATCH('Data Dashboard'!$B$4,'NPK Production'!$D$1:$D$237,0),MATCH('Data Dashboard'!N$6,'NPK Production'!$3:$3,0)),"")</f>
        <v>99400.466666666674</v>
      </c>
      <c r="O17" s="35">
        <f ca="1">IFERROR(INDEX(INDIRECT("'Capacity - Steam'!1:10000"),MATCH('Data Dashboard'!$B$4,'NPK Production'!$D$1:$D$237,0),MATCH('Data Dashboard'!O$6,'NPK Production'!$3:$3,0)),"")</f>
        <v>99800.466666666674</v>
      </c>
      <c r="P17" s="35">
        <f ca="1">IFERROR(INDEX(INDIRECT("'Capacity - Steam'!1:10000"),MATCH('Data Dashboard'!$B$4,'NPK Production'!$D$1:$D$237,0),MATCH('Data Dashboard'!P$6,'NPK Production'!$3:$3,0)),"")</f>
        <v>100100.46666666667</v>
      </c>
      <c r="Q17" s="39">
        <f ca="1">IFERROR(INDEX(INDIRECT("'Capacity - Steam'!1:10000"),MATCH('Data Dashboard'!$B$4,'NPK Production'!$D$1:$D$237,0),MATCH('Data Dashboard'!Q$6,'NPK Production'!$3:$3,0)),"")</f>
        <v>99700.466666666674</v>
      </c>
      <c r="R17" s="37">
        <f ca="1">IFERROR(INDEX(INDIRECT("'Capacity - Steam'!1:10000"),MATCH('Data Dashboard'!$B$4,'NPK Production'!$D$1:$D$237,0),MATCH('Data Dashboard'!R$6,'NPK Production'!$3:$3,0)),"")</f>
        <v>100860.46666666667</v>
      </c>
      <c r="S17" s="37">
        <f ca="1">IFERROR(INDEX(INDIRECT("'Capacity - Steam'!1:10000"),MATCH('Data Dashboard'!$B$4,'NPK Production'!$D$1:$D$237,0),MATCH('Data Dashboard'!S$6,'NPK Production'!$3:$3,0)),"")</f>
        <v>101120.46666666667</v>
      </c>
      <c r="T17" s="37">
        <f ca="1">IFERROR(INDEX(INDIRECT("'Capacity - Steam'!1:10000"),MATCH('Data Dashboard'!$B$4,'NPK Production'!$D$1:$D$237,0),MATCH('Data Dashboard'!T$6,'NPK Production'!$3:$3,0)),"")</f>
        <v>101120.46666666667</v>
      </c>
      <c r="U17" s="38">
        <f ca="1">IFERROR(INDEX(INDIRECT("'Capacity - Steam'!1:10000"),MATCH('Data Dashboard'!$B$4,'NPK Production'!$D$1:$D$237,0),MATCH('Data Dashboard'!U$6,'NPK Production'!$3:$3,0)),"")</f>
        <v>101120.46666666667</v>
      </c>
      <c r="AE17" s="1" t="s">
        <v>46</v>
      </c>
      <c r="AF17" s="13" t="s">
        <v>47</v>
      </c>
      <c r="AG17" s="4"/>
    </row>
    <row r="18" spans="2:33" ht="15" customHeight="1" thickBot="1" x14ac:dyDescent="0.25">
      <c r="B18" s="45" t="s">
        <v>48</v>
      </c>
      <c r="C18" s="46">
        <f ca="1">IFERROR(INDEX(INDIRECT("'Capacity - Melt'!1:10000"),MATCH('Data Dashboard'!$B$4,'NPK Production'!$D$1:$D$237,0),MATCH('Data Dashboard'!C$6,'NPK Production'!$3:$3,0)),"")</f>
        <v>6410.7666666666</v>
      </c>
      <c r="D18" s="47">
        <f ca="1">IFERROR(INDEX(INDIRECT("'Capacity - Melt'!1:10000"),MATCH('Data Dashboard'!$B$4,'NPK Production'!$D$1:$D$237,0),MATCH('Data Dashboard'!D$6,'NPK Production'!$3:$3,0)),"")</f>
        <v>8549.3333333332666</v>
      </c>
      <c r="E18" s="47">
        <f ca="1">IFERROR(INDEX(INDIRECT("'Capacity - Melt'!1:10000"),MATCH('Data Dashboard'!$B$4,'NPK Production'!$D$1:$D$237,0),MATCH('Data Dashboard'!E$6,'NPK Production'!$3:$3,0)),"")</f>
        <v>9925.9999999999327</v>
      </c>
      <c r="F18" s="47">
        <f ca="1">IFERROR(INDEX(INDIRECT("'Capacity - Melt'!1:10000"),MATCH('Data Dashboard'!$B$4,'NPK Production'!$D$1:$D$237,0),MATCH('Data Dashboard'!F$6,'NPK Production'!$3:$3,0)),"")</f>
        <v>13175.999999999933</v>
      </c>
      <c r="G18" s="47">
        <f ca="1">IFERROR(INDEX(INDIRECT("'Capacity - Melt'!1:10000"),MATCH('Data Dashboard'!$B$4,'NPK Production'!$D$1:$D$237,0),MATCH('Data Dashboard'!G$6,'NPK Production'!$3:$3,0)),"")</f>
        <v>19723.999999999935</v>
      </c>
      <c r="H18" s="47">
        <f ca="1">IFERROR(INDEX(INDIRECT("'Capacity - Melt'!1:10000"),MATCH('Data Dashboard'!$B$4,'NPK Production'!$D$1:$D$237,0),MATCH('Data Dashboard'!H$6,'NPK Production'!$3:$3,0)),"")</f>
        <v>21368.166666666599</v>
      </c>
      <c r="I18" s="47">
        <f ca="1">IFERROR(INDEX(INDIRECT("'Capacity - Melt'!1:10000"),MATCH('Data Dashboard'!$B$4,'NPK Production'!$D$1:$D$237,0),MATCH('Data Dashboard'!I$6,'NPK Production'!$3:$3,0)),"")</f>
        <v>23913.999999999935</v>
      </c>
      <c r="J18" s="47">
        <f ca="1">IFERROR(INDEX(INDIRECT("'Capacity - Melt'!1:10000"),MATCH('Data Dashboard'!$B$4,'NPK Production'!$D$1:$D$237,0),MATCH('Data Dashboard'!J$6,'NPK Production'!$3:$3,0)),"")</f>
        <v>25221.999999999935</v>
      </c>
      <c r="K18" s="47">
        <f ca="1">IFERROR(INDEX(INDIRECT("'Capacity - Melt'!1:10000"),MATCH('Data Dashboard'!$B$4,'NPK Production'!$D$1:$D$237,0),MATCH('Data Dashboard'!K$6,'NPK Production'!$3:$3,0)),"")</f>
        <v>25213.999999999935</v>
      </c>
      <c r="L18" s="47">
        <f ca="1">IFERROR(INDEX(INDIRECT("'Capacity - Melt'!1:10000"),MATCH('Data Dashboard'!$B$4,'NPK Production'!$D$1:$D$237,0),MATCH('Data Dashboard'!L$6,'NPK Production'!$3:$3,0)),"")</f>
        <v>26353.999999999935</v>
      </c>
      <c r="M18" s="47">
        <f ca="1">IFERROR(INDEX(INDIRECT("'Capacity - Melt'!1:10000"),MATCH('Data Dashboard'!$B$4,'NPK Production'!$D$1:$D$237,0),MATCH('Data Dashboard'!M$6,'NPK Production'!$3:$3,0)),"")</f>
        <v>26353.999999999935</v>
      </c>
      <c r="N18" s="47">
        <f ca="1">IFERROR(INDEX(INDIRECT("'Capacity - Melt'!1:10000"),MATCH('Data Dashboard'!$B$4,'NPK Production'!$D$1:$D$237,0),MATCH('Data Dashboard'!N$6,'NPK Production'!$3:$3,0)),"")</f>
        <v>27653.999999999935</v>
      </c>
      <c r="O18" s="47">
        <f ca="1">IFERROR(INDEX(INDIRECT("'Capacity - Melt'!1:10000"),MATCH('Data Dashboard'!$B$4,'NPK Production'!$D$1:$D$237,0),MATCH('Data Dashboard'!O$6,'NPK Production'!$3:$3,0)),"")</f>
        <v>27653.999999999935</v>
      </c>
      <c r="P18" s="47">
        <f ca="1">IFERROR(INDEX(INDIRECT("'Capacity - Melt'!1:10000"),MATCH('Data Dashboard'!$B$4,'NPK Production'!$D$1:$D$237,0),MATCH('Data Dashboard'!P$6,'NPK Production'!$3:$3,0)),"")</f>
        <v>27653.999999999935</v>
      </c>
      <c r="Q18" s="48">
        <f ca="1">IFERROR(INDEX(INDIRECT("'Capacity - Melt'!1:10000"),MATCH('Data Dashboard'!$B$4,'NPK Production'!$D$1:$D$237,0),MATCH('Data Dashboard'!Q$6,'NPK Production'!$3:$3,0)),"")</f>
        <v>27653.999999999935</v>
      </c>
      <c r="R18" s="49">
        <f ca="1">IFERROR(INDEX(INDIRECT("'Capacity - Melt'!1:10000"),MATCH('Data Dashboard'!$B$4,'NPK Production'!$D$1:$D$237,0),MATCH('Data Dashboard'!R$6,'NPK Production'!$3:$3,0)),"")</f>
        <v>27653.999999999935</v>
      </c>
      <c r="S18" s="49">
        <f ca="1">IFERROR(INDEX(INDIRECT("'Capacity - Melt'!1:10000"),MATCH('Data Dashboard'!$B$4,'NPK Production'!$D$1:$D$237,0),MATCH('Data Dashboard'!S$6,'NPK Production'!$3:$3,0)),"")</f>
        <v>27653.999999999935</v>
      </c>
      <c r="T18" s="49">
        <f ca="1">IFERROR(INDEX(INDIRECT("'Capacity - Melt'!1:10000"),MATCH('Data Dashboard'!$B$4,'NPK Production'!$D$1:$D$237,0),MATCH('Data Dashboard'!T$6,'NPK Production'!$3:$3,0)),"")</f>
        <v>28153.999999999935</v>
      </c>
      <c r="U18" s="50">
        <f ca="1">IFERROR(INDEX(INDIRECT("'Capacity - Melt'!1:10000"),MATCH('Data Dashboard'!$B$4,'NPK Production'!$D$1:$D$237,0),MATCH('Data Dashboard'!U$6,'NPK Production'!$3:$3,0)),"")</f>
        <v>28153.999999999935</v>
      </c>
      <c r="AE18" s="1" t="s">
        <v>49</v>
      </c>
      <c r="AG18" s="3"/>
    </row>
    <row r="19" spans="2:33" ht="15" customHeight="1" x14ac:dyDescent="0.2">
      <c r="L19" s="12"/>
      <c r="M19" s="12"/>
      <c r="N19" s="12"/>
      <c r="O19" s="12"/>
      <c r="P19" s="12"/>
      <c r="V19" s="15"/>
      <c r="W19" s="15"/>
      <c r="AE19" s="1" t="s">
        <v>50</v>
      </c>
      <c r="AG19" s="5"/>
    </row>
    <row r="20" spans="2:33" ht="15" customHeight="1" x14ac:dyDescent="0.2">
      <c r="B20" s="60" t="str">
        <f>$B$4&amp;" - "&amp;"Supply by Source, '000t"</f>
        <v>World Total - Supply by Source, '000t</v>
      </c>
      <c r="C20" s="61"/>
      <c r="D20" s="61"/>
      <c r="E20" s="61"/>
      <c r="F20" s="61"/>
      <c r="G20" s="61"/>
      <c r="H20" s="61"/>
      <c r="I20" s="61"/>
      <c r="J20" s="61"/>
      <c r="K20" s="60" t="str">
        <f>$B$4&amp;" Trade, "&amp;"'000t"</f>
        <v>World Total Trade, '000t</v>
      </c>
      <c r="L20" s="17"/>
      <c r="M20" s="61"/>
      <c r="N20" s="61"/>
      <c r="O20" s="61"/>
      <c r="P20" s="61"/>
      <c r="Q20" s="61"/>
      <c r="R20" s="61"/>
      <c r="S20" s="61"/>
      <c r="T20" s="61"/>
      <c r="U20" s="61"/>
      <c r="V20" s="15"/>
      <c r="W20" s="15"/>
      <c r="AE20" s="1" t="s">
        <v>51</v>
      </c>
      <c r="AG20" s="5"/>
    </row>
    <row r="21" spans="2:33" ht="15" customHeight="1" x14ac:dyDescent="0.2">
      <c r="B21" s="61"/>
      <c r="C21" s="61"/>
      <c r="D21" s="61"/>
      <c r="E21" s="61"/>
      <c r="F21" s="61"/>
      <c r="G21" s="61"/>
      <c r="H21" s="61"/>
      <c r="I21" s="61"/>
      <c r="K21" s="61"/>
      <c r="L21" s="61"/>
      <c r="M21" s="61"/>
      <c r="N21" s="61"/>
      <c r="O21" s="61"/>
      <c r="P21" s="61"/>
      <c r="Q21" s="61"/>
      <c r="R21" s="61"/>
      <c r="S21" s="61"/>
      <c r="T21" s="61"/>
      <c r="U21" s="61"/>
      <c r="V21" s="15"/>
      <c r="W21" s="15"/>
      <c r="AE21" s="1" t="s">
        <v>52</v>
      </c>
      <c r="AG21" s="5"/>
    </row>
    <row r="22" spans="2:33" ht="15" customHeight="1" x14ac:dyDescent="0.2">
      <c r="B22" s="61"/>
      <c r="C22" s="61"/>
      <c r="D22" s="61"/>
      <c r="E22" s="61"/>
      <c r="F22" s="61"/>
      <c r="G22" s="61"/>
      <c r="H22" s="61"/>
      <c r="I22" s="61"/>
      <c r="K22" s="61"/>
      <c r="L22" s="61"/>
      <c r="M22" s="61"/>
      <c r="N22" s="61"/>
      <c r="O22" s="61"/>
      <c r="P22" s="61"/>
      <c r="Q22" s="61"/>
      <c r="R22" s="61"/>
      <c r="S22" s="61"/>
      <c r="T22" s="61"/>
      <c r="U22" s="61"/>
      <c r="V22" s="16"/>
      <c r="W22" s="16"/>
      <c r="X22" s="17"/>
      <c r="AE22" s="1" t="s">
        <v>53</v>
      </c>
      <c r="AG22" s="5"/>
    </row>
    <row r="23" spans="2:33" ht="15" customHeight="1" x14ac:dyDescent="0.2">
      <c r="B23" s="61"/>
      <c r="C23" s="61"/>
      <c r="D23" s="61"/>
      <c r="E23" s="61"/>
      <c r="F23" s="61"/>
      <c r="G23" s="61"/>
      <c r="H23" s="61"/>
      <c r="I23" s="61"/>
      <c r="K23" s="61"/>
      <c r="L23" s="61"/>
      <c r="M23" s="61"/>
      <c r="N23" s="61"/>
      <c r="O23" s="61"/>
      <c r="P23" s="61"/>
      <c r="Q23" s="61"/>
      <c r="R23" s="61"/>
      <c r="S23" s="61"/>
      <c r="T23" s="61"/>
      <c r="U23" s="61"/>
      <c r="V23" s="15"/>
      <c r="W23" s="15"/>
      <c r="AE23" s="1" t="s">
        <v>54</v>
      </c>
    </row>
    <row r="24" spans="2:33" ht="15" customHeight="1" x14ac:dyDescent="0.2">
      <c r="B24" s="61"/>
      <c r="C24" s="61"/>
      <c r="D24" s="61"/>
      <c r="E24" s="61"/>
      <c r="F24" s="61"/>
      <c r="G24" s="61"/>
      <c r="H24" s="61"/>
      <c r="I24" s="61"/>
      <c r="K24" s="61"/>
      <c r="L24" s="61"/>
      <c r="M24" s="61"/>
      <c r="N24" s="61"/>
      <c r="O24" s="61"/>
      <c r="P24" s="61"/>
      <c r="Q24" s="61"/>
      <c r="R24" s="61"/>
      <c r="S24" s="61"/>
      <c r="T24" s="61"/>
      <c r="U24" s="61"/>
      <c r="V24" s="15"/>
      <c r="W24" s="15"/>
      <c r="AE24" s="1" t="s">
        <v>55</v>
      </c>
    </row>
    <row r="25" spans="2:33" ht="15" customHeight="1" x14ac:dyDescent="0.2">
      <c r="B25" s="61"/>
      <c r="C25" s="61"/>
      <c r="D25" s="61"/>
      <c r="E25" s="61"/>
      <c r="F25" s="61"/>
      <c r="G25" s="61"/>
      <c r="H25" s="61"/>
      <c r="I25" s="61"/>
      <c r="K25" s="61"/>
      <c r="L25" s="61"/>
      <c r="M25" s="61"/>
      <c r="N25" s="61"/>
      <c r="O25" s="61"/>
      <c r="P25" s="61"/>
      <c r="Q25" s="61"/>
      <c r="R25" s="61"/>
      <c r="S25" s="61"/>
      <c r="T25" s="61"/>
      <c r="U25" s="61"/>
      <c r="AE25" s="1" t="s">
        <v>56</v>
      </c>
    </row>
    <row r="26" spans="2:33" ht="18" customHeight="1" x14ac:dyDescent="0.2">
      <c r="B26" s="61"/>
      <c r="C26" s="61"/>
      <c r="D26" s="61"/>
      <c r="E26" s="61"/>
      <c r="F26" s="61"/>
      <c r="G26" s="61"/>
      <c r="H26" s="61"/>
      <c r="I26" s="61"/>
      <c r="K26" s="61"/>
      <c r="L26" s="61"/>
      <c r="M26" s="61"/>
      <c r="N26" s="61"/>
      <c r="O26" s="61"/>
      <c r="P26" s="61"/>
      <c r="Q26" s="61"/>
      <c r="R26" s="61"/>
      <c r="S26" s="61"/>
      <c r="T26" s="61"/>
      <c r="U26" s="61"/>
      <c r="Y26" s="18"/>
      <c r="Z26" s="18"/>
      <c r="AA26" s="18"/>
      <c r="AB26" s="18"/>
      <c r="AD26" s="12"/>
      <c r="AE26" s="1" t="s">
        <v>57</v>
      </c>
    </row>
    <row r="27" spans="2:33" ht="20.100000000000001" customHeight="1" x14ac:dyDescent="0.2">
      <c r="B27" s="61"/>
      <c r="C27" s="61"/>
      <c r="D27" s="61"/>
      <c r="E27" s="61"/>
      <c r="F27" s="61"/>
      <c r="G27" s="61"/>
      <c r="H27" s="61"/>
      <c r="I27" s="61"/>
      <c r="K27" s="61"/>
      <c r="L27" s="61"/>
      <c r="M27" s="61"/>
      <c r="N27" s="61"/>
      <c r="O27" s="61"/>
      <c r="P27" s="61"/>
      <c r="Q27" s="61"/>
      <c r="R27" s="61"/>
      <c r="S27" s="61"/>
      <c r="T27" s="61"/>
      <c r="U27" s="61"/>
      <c r="AA27" s="19"/>
      <c r="AB27" s="19"/>
      <c r="AE27" s="26" t="s">
        <v>58</v>
      </c>
    </row>
    <row r="28" spans="2:33" ht="18.95" customHeight="1" x14ac:dyDescent="0.2">
      <c r="B28" s="61"/>
      <c r="C28" s="61"/>
      <c r="D28" s="61"/>
      <c r="E28" s="61"/>
      <c r="F28" s="61"/>
      <c r="G28" s="61"/>
      <c r="H28" s="61"/>
      <c r="I28" s="61"/>
      <c r="K28" s="61"/>
      <c r="L28" s="61"/>
      <c r="M28" s="61"/>
      <c r="N28" s="61"/>
      <c r="O28" s="61"/>
      <c r="P28" s="61"/>
      <c r="Q28" s="61"/>
      <c r="R28" s="61"/>
      <c r="S28" s="61"/>
      <c r="T28" s="61"/>
      <c r="U28" s="61"/>
      <c r="AE28" s="1" t="s">
        <v>59</v>
      </c>
    </row>
    <row r="29" spans="2:33" ht="18.95" customHeight="1" x14ac:dyDescent="0.2">
      <c r="B29" s="61"/>
      <c r="C29" s="61"/>
      <c r="D29" s="61"/>
      <c r="E29" s="61"/>
      <c r="F29" s="61"/>
      <c r="G29" s="61"/>
      <c r="H29" s="61"/>
      <c r="I29" s="61"/>
      <c r="K29" s="61"/>
      <c r="L29" s="61"/>
      <c r="M29" s="61"/>
      <c r="N29" s="61"/>
      <c r="O29" s="61"/>
      <c r="P29" s="61"/>
      <c r="Q29" s="61"/>
      <c r="R29" s="61"/>
      <c r="S29" s="61"/>
      <c r="T29" s="61"/>
      <c r="U29" s="61"/>
      <c r="AE29" s="1" t="s">
        <v>60</v>
      </c>
    </row>
    <row r="30" spans="2:33" ht="18.95" customHeight="1" x14ac:dyDescent="0.2">
      <c r="B30" s="61"/>
      <c r="C30" s="61"/>
      <c r="D30" s="61"/>
      <c r="E30" s="61"/>
      <c r="F30" s="61"/>
      <c r="G30" s="61"/>
      <c r="H30" s="61"/>
      <c r="I30" s="61"/>
      <c r="K30" s="61"/>
      <c r="L30" s="61"/>
      <c r="M30" s="61"/>
      <c r="N30" s="61"/>
      <c r="O30" s="61"/>
      <c r="P30" s="61"/>
      <c r="Q30" s="61"/>
      <c r="R30" s="61"/>
      <c r="S30" s="61"/>
      <c r="T30" s="61"/>
      <c r="U30" s="61"/>
      <c r="AE30" s="1" t="s">
        <v>61</v>
      </c>
    </row>
    <row r="31" spans="2:33" ht="18.95" customHeight="1" x14ac:dyDescent="0.2">
      <c r="AE31" s="1" t="s">
        <v>62</v>
      </c>
    </row>
    <row r="32" spans="2:33" ht="18.95" customHeight="1" x14ac:dyDescent="0.2">
      <c r="B32" s="114" t="str">
        <f>B28&amp;" Production"</f>
        <v xml:space="preserve"> Production</v>
      </c>
      <c r="C32" s="115">
        <f ca="1">IFERROR(INDEX(INDIRECT("'"&amp;"NPK+NP+PK"&amp;" Production'!1:10000"),MATCH('Data Dashboard'!$B$4,'NPK Production'!$D$1:$D$237,0),MATCH('Data Dashboard'!C$6,'NPK Production'!$3:$3,0)),"")</f>
        <v>97742.573778966922</v>
      </c>
      <c r="D32" s="115">
        <f ca="1">IFERROR(INDEX(INDIRECT("'"&amp;"NPK+NP+PK"&amp;" Production'!1:10000"),MATCH('Data Dashboard'!$B$4,'NPK Production'!$D$1:$D$237,0),MATCH('Data Dashboard'!D$6,'NPK Production'!$3:$3,0)),"")</f>
        <v>98044.430341114901</v>
      </c>
      <c r="E32" s="115">
        <f ca="1">IFERROR(INDEX(INDIRECT("'"&amp;"NPK+NP+PK"&amp;" Production'!1:10000"),MATCH('Data Dashboard'!$B$4,'NPK Production'!$D$1:$D$237,0),MATCH('Data Dashboard'!E$6,'NPK Production'!$3:$3,0)),"")</f>
        <v>99185.416702535076</v>
      </c>
      <c r="F32" s="115">
        <f ca="1">IFERROR(INDEX(INDIRECT("'"&amp;"NPK+NP+PK"&amp;" Production'!1:10000"),MATCH('Data Dashboard'!$B$4,'NPK Production'!$D$1:$D$237,0),MATCH('Data Dashboard'!F$6,'NPK Production'!$3:$3,0)),"")</f>
        <v>104594.44152949119</v>
      </c>
      <c r="G32" s="115">
        <f ca="1">IFERROR(INDEX(INDIRECT("'"&amp;"NPK+NP+PK"&amp;" Production'!1:10000"),MATCH('Data Dashboard'!$B$4,'NPK Production'!$D$1:$D$237,0),MATCH('Data Dashboard'!G$6,'NPK Production'!$3:$3,0)),"")</f>
        <v>111796.41760947451</v>
      </c>
      <c r="H32" s="115">
        <f ca="1">IFERROR(INDEX(INDIRECT("'"&amp;"NPK+NP+PK"&amp;" Production'!1:10000"),MATCH('Data Dashboard'!$B$4,'NPK Production'!$D$1:$D$237,0),MATCH('Data Dashboard'!H$6,'NPK Production'!$3:$3,0)),"")</f>
        <v>113210.90683561214</v>
      </c>
      <c r="I32" s="115">
        <f ca="1">IFERROR(INDEX(INDIRECT("'"&amp;"NPK+NP+PK"&amp;" Production'!1:10000"),MATCH('Data Dashboard'!$B$4,'NPK Production'!$D$1:$D$237,0),MATCH('Data Dashboard'!I$6,'NPK Production'!$3:$3,0)),"")</f>
        <v>111974.29969494691</v>
      </c>
      <c r="J32" s="115">
        <f ca="1">IFERROR(INDEX(INDIRECT("'"&amp;"NPK+NP+PK"&amp;" Production'!1:10000"),MATCH('Data Dashboard'!$B$4,'NPK Production'!$D$1:$D$237,0),MATCH('Data Dashboard'!J$6,'NPK Production'!$3:$3,0)),"")</f>
        <v>112976.4823314081</v>
      </c>
      <c r="K32" s="115">
        <f ca="1">IFERROR(INDEX(INDIRECT("'"&amp;"NPK+NP+PK"&amp;" Production'!1:10000"),MATCH('Data Dashboard'!$B$4,'NPK Production'!$D$1:$D$237,0),MATCH('Data Dashboard'!K$6,'NPK Production'!$3:$3,0)),"")</f>
        <v>109751.28684096331</v>
      </c>
      <c r="L32" s="115">
        <f ca="1">IFERROR(INDEX(INDIRECT("'"&amp;"NPK+NP+PK"&amp;" Production'!1:10000"),MATCH('Data Dashboard'!$B$4,'NPK Production'!$D$1:$D$237,0),MATCH('Data Dashboard'!L$6,'NPK Production'!$3:$3,0)),"")</f>
        <v>105672.58576272306</v>
      </c>
      <c r="M32" s="115">
        <f ca="1">IFERROR(INDEX(INDIRECT("'"&amp;"NPK+NP+PK"&amp;" Production'!1:10000"),MATCH('Data Dashboard'!$B$4,'NPK Production'!$D$1:$D$237,0),MATCH('Data Dashboard'!M$6,'NPK Production'!$3:$3,0)),"")</f>
        <v>112344.55754006818</v>
      </c>
      <c r="N32" s="115">
        <f ca="1">IFERROR(INDEX(INDIRECT("'"&amp;"NPK+NP+PK"&amp;" Production'!1:10000"),MATCH('Data Dashboard'!$B$4,'NPK Production'!$D$1:$D$237,0),MATCH('Data Dashboard'!N$6,'NPK Production'!$3:$3,0)),"")</f>
        <v>118823.21685652692</v>
      </c>
      <c r="O32" s="115">
        <f ca="1">IFERROR(INDEX(INDIRECT("'"&amp;"NPK+NP+PK"&amp;" Production'!1:10000"),MATCH('Data Dashboard'!$B$4,'NPK Production'!$D$1:$D$237,0),MATCH('Data Dashboard'!O$6,'NPK Production'!$3:$3,0)),"")</f>
        <v>113680.510143968</v>
      </c>
      <c r="P32" s="115">
        <f ca="1">IFERROR(INDEX(INDIRECT("'"&amp;"NPK+NP+PK"&amp;" Production'!1:10000"),MATCH('Data Dashboard'!$B$4,'NPK Production'!$D$1:$D$237,0),MATCH('Data Dashboard'!P$6,'NPK Production'!$3:$3,0)),"")</f>
        <v>116694.18128530474</v>
      </c>
      <c r="Q32" s="115">
        <f ca="1">IFERROR(INDEX(INDIRECT("'"&amp;"NPK+NP+PK"&amp;" Production'!1:10000"),MATCH('Data Dashboard'!$B$4,'NPK Production'!$D$1:$D$237,0),MATCH('Data Dashboard'!Q$6,'NPK Production'!$3:$3,0)),"")</f>
        <v>118682.50545848999</v>
      </c>
      <c r="R32" s="115">
        <f ca="1">IFERROR(INDEX(INDIRECT("'"&amp;"NPK+NP+PK"&amp;" Production'!1:10000"),MATCH('Data Dashboard'!$B$4,'NPK Production'!$D$1:$D$237,0),MATCH('Data Dashboard'!R$6,'NPK Production'!$3:$3,0)),"")</f>
        <v>120092.74616791219</v>
      </c>
      <c r="S32" s="115">
        <f ca="1">IFERROR(INDEX(INDIRECT("'"&amp;"NPK+NP+PK"&amp;" Production'!1:10000"),MATCH('Data Dashboard'!$B$4,'NPK Production'!$D$1:$D$237,0),MATCH('Data Dashboard'!S$6,'NPK Production'!$3:$3,0)),"")</f>
        <v>120962.33693884278</v>
      </c>
      <c r="T32" s="115">
        <f ca="1">IFERROR(INDEX(INDIRECT("'"&amp;"NPK+NP+PK"&amp;" Production'!1:10000"),MATCH('Data Dashboard'!$B$4,'NPK Production'!$D$1:$D$237,0),MATCH('Data Dashboard'!T$6,'NPK Production'!$3:$3,0)),"")</f>
        <v>122336.57179723207</v>
      </c>
      <c r="U32" s="115">
        <f ca="1">IFERROR(INDEX(INDIRECT("'"&amp;"NPK+NP+PK"&amp;" Production'!1:10000"),MATCH('Data Dashboard'!$B$4,'NPK Production'!$D$1:$D$237,0),MATCH('Data Dashboard'!U$6,'NPK Production'!$3:$3,0)),"")</f>
        <v>123369.03795727633</v>
      </c>
      <c r="AE32" s="1" t="s">
        <v>63</v>
      </c>
    </row>
    <row r="33" spans="2:31" ht="18.95" customHeight="1" x14ac:dyDescent="0.2">
      <c r="AE33" s="1" t="s">
        <v>64</v>
      </c>
    </row>
    <row r="34" spans="2:31" ht="18.95" hidden="1" customHeight="1" x14ac:dyDescent="0.2">
      <c r="B34" s="7" t="s">
        <v>19</v>
      </c>
      <c r="AE34" s="1" t="s">
        <v>65</v>
      </c>
    </row>
    <row r="35" spans="2:31" ht="11.25" hidden="1" x14ac:dyDescent="0.2">
      <c r="B35" s="7" t="s">
        <v>13</v>
      </c>
      <c r="AE35" s="1" t="s">
        <v>66</v>
      </c>
    </row>
    <row r="36" spans="2:31" ht="18.95" hidden="1" customHeight="1" x14ac:dyDescent="0.2">
      <c r="B36" s="7" t="s">
        <v>15</v>
      </c>
      <c r="AE36" s="1" t="s">
        <v>67</v>
      </c>
    </row>
    <row r="37" spans="2:31" ht="18.95" hidden="1" customHeight="1" x14ac:dyDescent="0.2">
      <c r="B37" s="7" t="s">
        <v>17</v>
      </c>
      <c r="AE37" s="1" t="s">
        <v>68</v>
      </c>
    </row>
    <row r="38" spans="2:31" ht="18.95" hidden="1" customHeight="1" x14ac:dyDescent="0.2">
      <c r="AE38" s="1" t="s">
        <v>69</v>
      </c>
    </row>
    <row r="39" spans="2:31" ht="18.95" hidden="1" customHeight="1" x14ac:dyDescent="0.2">
      <c r="AE39" s="1" t="s">
        <v>70</v>
      </c>
    </row>
    <row r="40" spans="2:31" ht="18.95" hidden="1" customHeight="1" x14ac:dyDescent="0.2">
      <c r="AE40" s="1" t="s">
        <v>71</v>
      </c>
    </row>
    <row r="41" spans="2:31" ht="18.95" hidden="1" customHeight="1" x14ac:dyDescent="0.2">
      <c r="AE41" s="1" t="s">
        <v>72</v>
      </c>
    </row>
    <row r="42" spans="2:31" ht="18.95" hidden="1" customHeight="1" x14ac:dyDescent="0.2">
      <c r="AE42" s="1" t="s">
        <v>73</v>
      </c>
    </row>
    <row r="43" spans="2:31" ht="18.95" hidden="1" customHeight="1" x14ac:dyDescent="0.2">
      <c r="AE43" s="1" t="s">
        <v>74</v>
      </c>
    </row>
    <row r="44" spans="2:31" ht="11.25" hidden="1" x14ac:dyDescent="0.2">
      <c r="AE44" s="1" t="s">
        <v>75</v>
      </c>
    </row>
    <row r="45" spans="2:31" ht="11.25" hidden="1" x14ac:dyDescent="0.2">
      <c r="AE45" s="1" t="s">
        <v>76</v>
      </c>
    </row>
    <row r="46" spans="2:31" ht="11.25" hidden="1" x14ac:dyDescent="0.2">
      <c r="AE46" s="1" t="s">
        <v>77</v>
      </c>
    </row>
    <row r="47" spans="2:31" ht="11.25" hidden="1" x14ac:dyDescent="0.2">
      <c r="AE47" s="26" t="s">
        <v>78</v>
      </c>
    </row>
    <row r="48" spans="2:31" ht="11.25" hidden="1" x14ac:dyDescent="0.2">
      <c r="AE48" s="1" t="s">
        <v>79</v>
      </c>
    </row>
    <row r="49" spans="31:31" ht="11.25" hidden="1" x14ac:dyDescent="0.2">
      <c r="AE49" s="1" t="s">
        <v>80</v>
      </c>
    </row>
    <row r="50" spans="31:31" ht="11.25" hidden="1" x14ac:dyDescent="0.2">
      <c r="AE50" s="1" t="s">
        <v>81</v>
      </c>
    </row>
    <row r="51" spans="31:31" ht="11.25" hidden="1" x14ac:dyDescent="0.2">
      <c r="AE51" s="1" t="s">
        <v>82</v>
      </c>
    </row>
    <row r="52" spans="31:31" ht="11.25" hidden="1" x14ac:dyDescent="0.2">
      <c r="AE52" s="1" t="s">
        <v>83</v>
      </c>
    </row>
    <row r="53" spans="31:31" ht="11.25" hidden="1" x14ac:dyDescent="0.2">
      <c r="AE53" s="1" t="s">
        <v>84</v>
      </c>
    </row>
    <row r="54" spans="31:31" ht="11.25" hidden="1" x14ac:dyDescent="0.2">
      <c r="AE54" s="1" t="s">
        <v>85</v>
      </c>
    </row>
    <row r="55" spans="31:31" ht="11.25" hidden="1" x14ac:dyDescent="0.2">
      <c r="AE55" s="1" t="s">
        <v>86</v>
      </c>
    </row>
    <row r="56" spans="31:31" ht="11.25" hidden="1" x14ac:dyDescent="0.2">
      <c r="AE56" s="1" t="s">
        <v>87</v>
      </c>
    </row>
    <row r="57" spans="31:31" ht="11.25" hidden="1" x14ac:dyDescent="0.2">
      <c r="AE57" s="25" t="s">
        <v>88</v>
      </c>
    </row>
    <row r="58" spans="31:31" ht="11.25" hidden="1" x14ac:dyDescent="0.2">
      <c r="AE58" s="26" t="s">
        <v>89</v>
      </c>
    </row>
    <row r="59" spans="31:31" ht="11.25" hidden="1" x14ac:dyDescent="0.2">
      <c r="AE59" s="1" t="s">
        <v>90</v>
      </c>
    </row>
    <row r="60" spans="31:31" ht="11.25" hidden="1" x14ac:dyDescent="0.2">
      <c r="AE60" s="1" t="s">
        <v>91</v>
      </c>
    </row>
    <row r="61" spans="31:31" ht="11.25" hidden="1" x14ac:dyDescent="0.2">
      <c r="AE61" s="1" t="s">
        <v>92</v>
      </c>
    </row>
    <row r="62" spans="31:31" ht="11.25" hidden="1" x14ac:dyDescent="0.2">
      <c r="AE62" s="1" t="s">
        <v>93</v>
      </c>
    </row>
    <row r="63" spans="31:31" ht="11.25" hidden="1" x14ac:dyDescent="0.2">
      <c r="AE63" s="1" t="s">
        <v>94</v>
      </c>
    </row>
    <row r="64" spans="31:31" ht="11.25" hidden="1" x14ac:dyDescent="0.2">
      <c r="AE64" s="1" t="s">
        <v>95</v>
      </c>
    </row>
    <row r="65" spans="31:31" ht="11.25" hidden="1" x14ac:dyDescent="0.2">
      <c r="AE65" s="26" t="s">
        <v>96</v>
      </c>
    </row>
    <row r="66" spans="31:31" ht="11.25" hidden="1" x14ac:dyDescent="0.2">
      <c r="AE66" s="1" t="s">
        <v>97</v>
      </c>
    </row>
    <row r="67" spans="31:31" ht="11.25" hidden="1" x14ac:dyDescent="0.2">
      <c r="AE67" s="1" t="s">
        <v>98</v>
      </c>
    </row>
    <row r="68" spans="31:31" ht="11.25" hidden="1" x14ac:dyDescent="0.2">
      <c r="AE68" s="1" t="s">
        <v>99</v>
      </c>
    </row>
    <row r="69" spans="31:31" ht="11.25" hidden="1" x14ac:dyDescent="0.2">
      <c r="AE69" s="1" t="s">
        <v>100</v>
      </c>
    </row>
    <row r="70" spans="31:31" ht="11.25" hidden="1" x14ac:dyDescent="0.2">
      <c r="AE70" s="1" t="s">
        <v>101</v>
      </c>
    </row>
    <row r="71" spans="31:31" ht="11.25" hidden="1" x14ac:dyDescent="0.2">
      <c r="AE71" s="1" t="s">
        <v>102</v>
      </c>
    </row>
    <row r="72" spans="31:31" ht="11.25" hidden="1" x14ac:dyDescent="0.2">
      <c r="AE72" s="1" t="s">
        <v>103</v>
      </c>
    </row>
    <row r="73" spans="31:31" ht="11.25" hidden="1" x14ac:dyDescent="0.2">
      <c r="AE73" s="1" t="s">
        <v>104</v>
      </c>
    </row>
    <row r="74" spans="31:31" ht="11.25" hidden="1" x14ac:dyDescent="0.2">
      <c r="AE74" s="1" t="s">
        <v>105</v>
      </c>
    </row>
    <row r="75" spans="31:31" ht="11.25" hidden="1" x14ac:dyDescent="0.2">
      <c r="AE75" s="1" t="s">
        <v>106</v>
      </c>
    </row>
    <row r="76" spans="31:31" ht="11.25" hidden="1" x14ac:dyDescent="0.2">
      <c r="AE76" s="1" t="s">
        <v>107</v>
      </c>
    </row>
    <row r="77" spans="31:31" ht="11.25" hidden="1" x14ac:dyDescent="0.2">
      <c r="AE77" s="1" t="s">
        <v>108</v>
      </c>
    </row>
    <row r="78" spans="31:31" ht="11.25" hidden="1" x14ac:dyDescent="0.2">
      <c r="AE78" s="1" t="s">
        <v>109</v>
      </c>
    </row>
    <row r="79" spans="31:31" ht="11.25" hidden="1" x14ac:dyDescent="0.2">
      <c r="AE79" s="1" t="s">
        <v>110</v>
      </c>
    </row>
    <row r="80" spans="31:31" ht="11.25" hidden="1" x14ac:dyDescent="0.2">
      <c r="AE80" s="1" t="s">
        <v>111</v>
      </c>
    </row>
    <row r="81" spans="31:31" ht="11.25" hidden="1" x14ac:dyDescent="0.2">
      <c r="AE81" s="1" t="s">
        <v>112</v>
      </c>
    </row>
    <row r="82" spans="31:31" ht="11.25" hidden="1" x14ac:dyDescent="0.2">
      <c r="AE82" s="1" t="s">
        <v>113</v>
      </c>
    </row>
    <row r="83" spans="31:31" ht="11.25" hidden="1" x14ac:dyDescent="0.2">
      <c r="AE83" s="1" t="s">
        <v>114</v>
      </c>
    </row>
    <row r="84" spans="31:31" ht="11.25" hidden="1" x14ac:dyDescent="0.2">
      <c r="AE84" s="26" t="s">
        <v>115</v>
      </c>
    </row>
    <row r="85" spans="31:31" ht="11.25" hidden="1" x14ac:dyDescent="0.2">
      <c r="AE85" s="1" t="s">
        <v>116</v>
      </c>
    </row>
    <row r="86" spans="31:31" ht="11.25" hidden="1" x14ac:dyDescent="0.2">
      <c r="AE86" s="1" t="s">
        <v>117</v>
      </c>
    </row>
    <row r="87" spans="31:31" ht="11.25" hidden="1" x14ac:dyDescent="0.2">
      <c r="AE87" s="1" t="s">
        <v>118</v>
      </c>
    </row>
    <row r="88" spans="31:31" ht="11.25" hidden="1" x14ac:dyDescent="0.2">
      <c r="AE88" s="1" t="s">
        <v>119</v>
      </c>
    </row>
    <row r="89" spans="31:31" ht="11.25" hidden="1" x14ac:dyDescent="0.2">
      <c r="AE89" s="1" t="s">
        <v>120</v>
      </c>
    </row>
    <row r="90" spans="31:31" ht="11.25" hidden="1" x14ac:dyDescent="0.2">
      <c r="AE90" s="1" t="s">
        <v>121</v>
      </c>
    </row>
    <row r="91" spans="31:31" ht="11.25" hidden="1" x14ac:dyDescent="0.2">
      <c r="AE91" s="1" t="s">
        <v>122</v>
      </c>
    </row>
    <row r="92" spans="31:31" ht="11.25" hidden="1" x14ac:dyDescent="0.2">
      <c r="AE92" s="1" t="s">
        <v>123</v>
      </c>
    </row>
    <row r="93" spans="31:31" ht="11.25" hidden="1" x14ac:dyDescent="0.2">
      <c r="AE93" s="1" t="s">
        <v>124</v>
      </c>
    </row>
    <row r="94" spans="31:31" ht="11.25" hidden="1" x14ac:dyDescent="0.2">
      <c r="AE94" s="1" t="s">
        <v>125</v>
      </c>
    </row>
    <row r="95" spans="31:31" ht="11.25" hidden="1" x14ac:dyDescent="0.2">
      <c r="AE95" s="1" t="s">
        <v>126</v>
      </c>
    </row>
    <row r="96" spans="31:31" ht="11.25" hidden="1" x14ac:dyDescent="0.2">
      <c r="AE96" s="1" t="s">
        <v>127</v>
      </c>
    </row>
    <row r="97" spans="31:31" ht="11.25" hidden="1" x14ac:dyDescent="0.2">
      <c r="AE97" s="1" t="s">
        <v>128</v>
      </c>
    </row>
    <row r="98" spans="31:31" ht="11.25" hidden="1" x14ac:dyDescent="0.2">
      <c r="AE98" s="1" t="s">
        <v>129</v>
      </c>
    </row>
    <row r="99" spans="31:31" ht="11.25" hidden="1" x14ac:dyDescent="0.2">
      <c r="AE99" s="1" t="s">
        <v>130</v>
      </c>
    </row>
    <row r="100" spans="31:31" ht="11.25" hidden="1" x14ac:dyDescent="0.2">
      <c r="AE100" s="1" t="s">
        <v>131</v>
      </c>
    </row>
    <row r="101" spans="31:31" ht="11.25" hidden="1" x14ac:dyDescent="0.2">
      <c r="AE101" s="26" t="s">
        <v>132</v>
      </c>
    </row>
    <row r="102" spans="31:31" ht="11.25" hidden="1" x14ac:dyDescent="0.2">
      <c r="AE102" s="1" t="s">
        <v>133</v>
      </c>
    </row>
    <row r="103" spans="31:31" ht="11.25" hidden="1" x14ac:dyDescent="0.2">
      <c r="AE103" s="1" t="s">
        <v>134</v>
      </c>
    </row>
    <row r="104" spans="31:31" ht="11.25" hidden="1" x14ac:dyDescent="0.2">
      <c r="AE104" s="1" t="s">
        <v>135</v>
      </c>
    </row>
    <row r="105" spans="31:31" ht="11.25" hidden="1" x14ac:dyDescent="0.2">
      <c r="AE105" s="1" t="s">
        <v>136</v>
      </c>
    </row>
    <row r="106" spans="31:31" ht="11.25" hidden="1" x14ac:dyDescent="0.2">
      <c r="AE106" s="1" t="s">
        <v>137</v>
      </c>
    </row>
    <row r="107" spans="31:31" ht="11.25" hidden="1" x14ac:dyDescent="0.2">
      <c r="AE107" s="1" t="s">
        <v>138</v>
      </c>
    </row>
    <row r="108" spans="31:31" ht="11.25" hidden="1" x14ac:dyDescent="0.2">
      <c r="AE108" s="1" t="s">
        <v>139</v>
      </c>
    </row>
    <row r="109" spans="31:31" ht="11.25" hidden="1" x14ac:dyDescent="0.2">
      <c r="AE109" s="1" t="s">
        <v>140</v>
      </c>
    </row>
    <row r="110" spans="31:31" ht="11.25" hidden="1" x14ac:dyDescent="0.2">
      <c r="AE110" s="1" t="s">
        <v>141</v>
      </c>
    </row>
    <row r="111" spans="31:31" ht="11.25" hidden="1" x14ac:dyDescent="0.2">
      <c r="AE111" s="26" t="s">
        <v>142</v>
      </c>
    </row>
    <row r="112" spans="31:31" ht="11.25" hidden="1" x14ac:dyDescent="0.2">
      <c r="AE112" s="1" t="s">
        <v>143</v>
      </c>
    </row>
    <row r="113" spans="31:31" ht="11.25" hidden="1" x14ac:dyDescent="0.2">
      <c r="AE113" s="1" t="s">
        <v>144</v>
      </c>
    </row>
    <row r="114" spans="31:31" ht="11.25" hidden="1" x14ac:dyDescent="0.2">
      <c r="AE114" s="1" t="s">
        <v>145</v>
      </c>
    </row>
    <row r="115" spans="31:31" ht="11.25" hidden="1" x14ac:dyDescent="0.2">
      <c r="AE115" s="1" t="s">
        <v>146</v>
      </c>
    </row>
    <row r="116" spans="31:31" ht="11.25" hidden="1" x14ac:dyDescent="0.2">
      <c r="AE116" s="1" t="s">
        <v>147</v>
      </c>
    </row>
    <row r="117" spans="31:31" ht="11.25" hidden="1" x14ac:dyDescent="0.2">
      <c r="AE117" s="25" t="s">
        <v>148</v>
      </c>
    </row>
    <row r="118" spans="31:31" ht="11.25" hidden="1" x14ac:dyDescent="0.2">
      <c r="AE118" s="26" t="s">
        <v>148</v>
      </c>
    </row>
    <row r="119" spans="31:31" ht="11.25" hidden="1" x14ac:dyDescent="0.2">
      <c r="AE119" s="1" t="s">
        <v>149</v>
      </c>
    </row>
    <row r="120" spans="31:31" ht="11.25" hidden="1" x14ac:dyDescent="0.2">
      <c r="AE120" s="1" t="s">
        <v>150</v>
      </c>
    </row>
    <row r="121" spans="31:31" ht="11.25" hidden="1" x14ac:dyDescent="0.2">
      <c r="AE121" s="25" t="s">
        <v>151</v>
      </c>
    </row>
    <row r="122" spans="31:31" ht="11.25" hidden="1" x14ac:dyDescent="0.2">
      <c r="AE122" s="26" t="s">
        <v>152</v>
      </c>
    </row>
    <row r="123" spans="31:31" ht="11.25" hidden="1" x14ac:dyDescent="0.2">
      <c r="AE123" s="1" t="s">
        <v>153</v>
      </c>
    </row>
    <row r="124" spans="31:31" ht="11.25" hidden="1" x14ac:dyDescent="0.2">
      <c r="AE124" s="1" t="s">
        <v>154</v>
      </c>
    </row>
    <row r="125" spans="31:31" ht="11.25" hidden="1" x14ac:dyDescent="0.2">
      <c r="AE125" s="1" t="s">
        <v>155</v>
      </c>
    </row>
    <row r="126" spans="31:31" ht="11.25" hidden="1" x14ac:dyDescent="0.2">
      <c r="AE126" s="1" t="s">
        <v>156</v>
      </c>
    </row>
    <row r="127" spans="31:31" ht="11.25" hidden="1" x14ac:dyDescent="0.2">
      <c r="AE127" s="1" t="s">
        <v>157</v>
      </c>
    </row>
    <row r="128" spans="31:31" ht="11.25" hidden="1" x14ac:dyDescent="0.2">
      <c r="AE128" s="1" t="s">
        <v>158</v>
      </c>
    </row>
    <row r="129" spans="31:31" ht="11.25" hidden="1" x14ac:dyDescent="0.2">
      <c r="AE129" s="1" t="s">
        <v>159</v>
      </c>
    </row>
    <row r="130" spans="31:31" ht="11.25" hidden="1" x14ac:dyDescent="0.2">
      <c r="AE130" s="1" t="s">
        <v>160</v>
      </c>
    </row>
    <row r="131" spans="31:31" ht="11.25" hidden="1" x14ac:dyDescent="0.2">
      <c r="AE131" s="26" t="s">
        <v>161</v>
      </c>
    </row>
    <row r="132" spans="31:31" ht="11.25" hidden="1" x14ac:dyDescent="0.2">
      <c r="AE132" s="1" t="s">
        <v>162</v>
      </c>
    </row>
    <row r="133" spans="31:31" ht="11.25" hidden="1" x14ac:dyDescent="0.2">
      <c r="AE133" s="1" t="s">
        <v>163</v>
      </c>
    </row>
    <row r="134" spans="31:31" ht="11.25" hidden="1" x14ac:dyDescent="0.2">
      <c r="AE134" s="1" t="s">
        <v>164</v>
      </c>
    </row>
    <row r="135" spans="31:31" ht="11.25" hidden="1" x14ac:dyDescent="0.2">
      <c r="AE135" s="1" t="s">
        <v>165</v>
      </c>
    </row>
    <row r="136" spans="31:31" ht="11.25" hidden="1" x14ac:dyDescent="0.2">
      <c r="AE136" s="1" t="s">
        <v>166</v>
      </c>
    </row>
    <row r="137" spans="31:31" ht="11.25" hidden="1" x14ac:dyDescent="0.2">
      <c r="AE137" s="1" t="s">
        <v>167</v>
      </c>
    </row>
    <row r="138" spans="31:31" ht="11.25" hidden="1" x14ac:dyDescent="0.2">
      <c r="AE138" s="1" t="s">
        <v>168</v>
      </c>
    </row>
    <row r="139" spans="31:31" ht="11.25" hidden="1" x14ac:dyDescent="0.2">
      <c r="AE139" s="1" t="s">
        <v>169</v>
      </c>
    </row>
    <row r="140" spans="31:31" ht="11.25" hidden="1" x14ac:dyDescent="0.2">
      <c r="AE140" s="26" t="s">
        <v>170</v>
      </c>
    </row>
    <row r="141" spans="31:31" ht="11.25" hidden="1" x14ac:dyDescent="0.2">
      <c r="AE141" s="1" t="s">
        <v>171</v>
      </c>
    </row>
    <row r="142" spans="31:31" ht="11.25" hidden="1" x14ac:dyDescent="0.2">
      <c r="AE142" s="1" t="s">
        <v>172</v>
      </c>
    </row>
    <row r="143" spans="31:31" ht="11.25" hidden="1" x14ac:dyDescent="0.2">
      <c r="AE143" s="1" t="s">
        <v>173</v>
      </c>
    </row>
    <row r="144" spans="31:31" ht="11.25" hidden="1" x14ac:dyDescent="0.2">
      <c r="AE144" s="1" t="s">
        <v>174</v>
      </c>
    </row>
    <row r="145" spans="31:31" ht="11.25" hidden="1" x14ac:dyDescent="0.2">
      <c r="AE145" s="1" t="s">
        <v>175</v>
      </c>
    </row>
    <row r="146" spans="31:31" ht="11.25" hidden="1" x14ac:dyDescent="0.2">
      <c r="AE146" s="1" t="s">
        <v>176</v>
      </c>
    </row>
    <row r="147" spans="31:31" ht="11.25" hidden="1" x14ac:dyDescent="0.2">
      <c r="AE147" s="1" t="s">
        <v>177</v>
      </c>
    </row>
    <row r="148" spans="31:31" ht="11.25" hidden="1" x14ac:dyDescent="0.2">
      <c r="AE148" s="1" t="s">
        <v>178</v>
      </c>
    </row>
    <row r="149" spans="31:31" ht="11.25" hidden="1" x14ac:dyDescent="0.2">
      <c r="AE149" s="1" t="s">
        <v>179</v>
      </c>
    </row>
    <row r="150" spans="31:31" ht="11.25" hidden="1" x14ac:dyDescent="0.2">
      <c r="AE150" s="1" t="s">
        <v>180</v>
      </c>
    </row>
    <row r="151" spans="31:31" ht="11.25" hidden="1" x14ac:dyDescent="0.2">
      <c r="AE151" s="1" t="s">
        <v>181</v>
      </c>
    </row>
    <row r="152" spans="31:31" ht="11.25" hidden="1" x14ac:dyDescent="0.2">
      <c r="AE152" s="1" t="s">
        <v>182</v>
      </c>
    </row>
    <row r="153" spans="31:31" ht="11.25" hidden="1" x14ac:dyDescent="0.2">
      <c r="AE153" s="1" t="s">
        <v>183</v>
      </c>
    </row>
    <row r="154" spans="31:31" ht="11.25" hidden="1" x14ac:dyDescent="0.2">
      <c r="AE154" s="25" t="s">
        <v>184</v>
      </c>
    </row>
    <row r="155" spans="31:31" ht="11.25" hidden="1" x14ac:dyDescent="0.2">
      <c r="AE155" s="26" t="s">
        <v>185</v>
      </c>
    </row>
    <row r="156" spans="31:31" ht="11.25" hidden="1" x14ac:dyDescent="0.2">
      <c r="AE156" s="1" t="s">
        <v>186</v>
      </c>
    </row>
    <row r="157" spans="31:31" ht="11.25" hidden="1" x14ac:dyDescent="0.2">
      <c r="AE157" s="1" t="s">
        <v>187</v>
      </c>
    </row>
    <row r="158" spans="31:31" ht="11.25" hidden="1" x14ac:dyDescent="0.2">
      <c r="AE158" s="1" t="s">
        <v>188</v>
      </c>
    </row>
    <row r="159" spans="31:31" ht="11.25" hidden="1" x14ac:dyDescent="0.2">
      <c r="AE159" s="1" t="s">
        <v>189</v>
      </c>
    </row>
    <row r="160" spans="31:31" ht="11.25" hidden="1" x14ac:dyDescent="0.2">
      <c r="AE160" s="1" t="s">
        <v>190</v>
      </c>
    </row>
    <row r="161" spans="31:31" ht="11.25" hidden="1" x14ac:dyDescent="0.2">
      <c r="AE161" s="1" t="s">
        <v>191</v>
      </c>
    </row>
    <row r="162" spans="31:31" ht="11.25" hidden="1" x14ac:dyDescent="0.2">
      <c r="AE162" s="1" t="s">
        <v>192</v>
      </c>
    </row>
    <row r="163" spans="31:31" ht="11.25" hidden="1" x14ac:dyDescent="0.2">
      <c r="AE163" s="1" t="s">
        <v>193</v>
      </c>
    </row>
    <row r="164" spans="31:31" ht="11.25" hidden="1" x14ac:dyDescent="0.2">
      <c r="AE164" s="1" t="s">
        <v>194</v>
      </c>
    </row>
    <row r="165" spans="31:31" ht="11.25" hidden="1" x14ac:dyDescent="0.2">
      <c r="AE165" s="1" t="s">
        <v>195</v>
      </c>
    </row>
    <row r="166" spans="31:31" ht="11.25" hidden="1" x14ac:dyDescent="0.2">
      <c r="AE166" s="1" t="s">
        <v>196</v>
      </c>
    </row>
    <row r="167" spans="31:31" ht="11.25" hidden="1" x14ac:dyDescent="0.2">
      <c r="AE167" s="1" t="s">
        <v>197</v>
      </c>
    </row>
    <row r="168" spans="31:31" ht="11.25" hidden="1" x14ac:dyDescent="0.2">
      <c r="AE168" s="1" t="s">
        <v>198</v>
      </c>
    </row>
    <row r="169" spans="31:31" ht="11.25" hidden="1" x14ac:dyDescent="0.2">
      <c r="AE169" s="1" t="s">
        <v>199</v>
      </c>
    </row>
    <row r="170" spans="31:31" ht="11.25" hidden="1" x14ac:dyDescent="0.2">
      <c r="AE170" s="26" t="s">
        <v>200</v>
      </c>
    </row>
    <row r="171" spans="31:31" ht="11.25" hidden="1" x14ac:dyDescent="0.2">
      <c r="AE171" s="1" t="s">
        <v>201</v>
      </c>
    </row>
    <row r="172" spans="31:31" ht="11.25" hidden="1" x14ac:dyDescent="0.2">
      <c r="AE172" s="1" t="s">
        <v>202</v>
      </c>
    </row>
    <row r="173" spans="31:31" ht="11.25" hidden="1" x14ac:dyDescent="0.2">
      <c r="AE173" s="1" t="s">
        <v>203</v>
      </c>
    </row>
    <row r="174" spans="31:31" ht="11.25" hidden="1" x14ac:dyDescent="0.2">
      <c r="AE174" s="1" t="s">
        <v>204</v>
      </c>
    </row>
    <row r="175" spans="31:31" ht="11.25" hidden="1" x14ac:dyDescent="0.2">
      <c r="AE175" s="1" t="s">
        <v>205</v>
      </c>
    </row>
    <row r="176" spans="31:31" ht="11.25" hidden="1" x14ac:dyDescent="0.2">
      <c r="AE176" s="1" t="s">
        <v>206</v>
      </c>
    </row>
    <row r="177" spans="31:31" ht="11.25" hidden="1" x14ac:dyDescent="0.2">
      <c r="AE177" s="1" t="s">
        <v>207</v>
      </c>
    </row>
    <row r="178" spans="31:31" ht="11.25" hidden="1" x14ac:dyDescent="0.2">
      <c r="AE178" s="1" t="s">
        <v>208</v>
      </c>
    </row>
    <row r="179" spans="31:31" ht="11.25" hidden="1" x14ac:dyDescent="0.2">
      <c r="AE179" s="26" t="s">
        <v>209</v>
      </c>
    </row>
    <row r="180" spans="31:31" ht="11.25" hidden="1" x14ac:dyDescent="0.2">
      <c r="AE180" s="1" t="s">
        <v>210</v>
      </c>
    </row>
    <row r="181" spans="31:31" ht="11.25" hidden="1" x14ac:dyDescent="0.2">
      <c r="AE181" s="1" t="s">
        <v>211</v>
      </c>
    </row>
    <row r="182" spans="31:31" ht="11.25" hidden="1" x14ac:dyDescent="0.2">
      <c r="AE182" s="1" t="s">
        <v>212</v>
      </c>
    </row>
    <row r="183" spans="31:31" ht="11.25" hidden="1" x14ac:dyDescent="0.2">
      <c r="AE183" s="1" t="s">
        <v>213</v>
      </c>
    </row>
    <row r="184" spans="31:31" ht="11.25" hidden="1" x14ac:dyDescent="0.2">
      <c r="AE184" s="1" t="s">
        <v>214</v>
      </c>
    </row>
    <row r="185" spans="31:31" ht="11.25" hidden="1" x14ac:dyDescent="0.2">
      <c r="AE185" s="1" t="s">
        <v>215</v>
      </c>
    </row>
    <row r="186" spans="31:31" ht="11.25" hidden="1" x14ac:dyDescent="0.2">
      <c r="AE186" s="1" t="s">
        <v>216</v>
      </c>
    </row>
    <row r="187" spans="31:31" ht="11.25" hidden="1" x14ac:dyDescent="0.2">
      <c r="AE187" s="1" t="s">
        <v>217</v>
      </c>
    </row>
    <row r="188" spans="31:31" ht="11.25" hidden="1" x14ac:dyDescent="0.2">
      <c r="AE188" s="1" t="s">
        <v>218</v>
      </c>
    </row>
    <row r="189" spans="31:31" ht="11.25" hidden="1" x14ac:dyDescent="0.2">
      <c r="AE189" s="1" t="s">
        <v>219</v>
      </c>
    </row>
    <row r="190" spans="31:31" ht="11.25" hidden="1" x14ac:dyDescent="0.2">
      <c r="AE190" s="1" t="s">
        <v>220</v>
      </c>
    </row>
    <row r="191" spans="31:31" ht="11.25" hidden="1" x14ac:dyDescent="0.2">
      <c r="AE191" s="26" t="s">
        <v>221</v>
      </c>
    </row>
    <row r="192" spans="31:31" ht="11.25" hidden="1" x14ac:dyDescent="0.2">
      <c r="AE192" s="1" t="s">
        <v>222</v>
      </c>
    </row>
    <row r="193" spans="31:31" ht="11.25" hidden="1" x14ac:dyDescent="0.2">
      <c r="AE193" s="1" t="s">
        <v>223</v>
      </c>
    </row>
    <row r="194" spans="31:31" ht="11.25" hidden="1" x14ac:dyDescent="0.2">
      <c r="AE194" s="1" t="s">
        <v>224</v>
      </c>
    </row>
    <row r="195" spans="31:31" ht="11.25" hidden="1" x14ac:dyDescent="0.2">
      <c r="AE195" s="1" t="s">
        <v>225</v>
      </c>
    </row>
    <row r="196" spans="31:31" ht="11.25" hidden="1" x14ac:dyDescent="0.2">
      <c r="AE196" s="1" t="s">
        <v>226</v>
      </c>
    </row>
    <row r="197" spans="31:31" ht="11.25" hidden="1" x14ac:dyDescent="0.2">
      <c r="AE197" s="1" t="s">
        <v>227</v>
      </c>
    </row>
    <row r="198" spans="31:31" ht="11.25" hidden="1" x14ac:dyDescent="0.2">
      <c r="AE198" s="25" t="s">
        <v>228</v>
      </c>
    </row>
    <row r="199" spans="31:31" ht="11.25" hidden="1" x14ac:dyDescent="0.2">
      <c r="AE199" s="26" t="s">
        <v>228</v>
      </c>
    </row>
    <row r="200" spans="31:31" ht="11.25" hidden="1" x14ac:dyDescent="0.2">
      <c r="AE200" s="1" t="s">
        <v>229</v>
      </c>
    </row>
    <row r="201" spans="31:31" ht="11.25" hidden="1" x14ac:dyDescent="0.2">
      <c r="AE201" s="1" t="s">
        <v>230</v>
      </c>
    </row>
    <row r="202" spans="31:31" ht="11.25" hidden="1" x14ac:dyDescent="0.2">
      <c r="AE202" s="1" t="s">
        <v>231</v>
      </c>
    </row>
    <row r="203" spans="31:31" ht="11.25" hidden="1" x14ac:dyDescent="0.2">
      <c r="AE203" s="1" t="s">
        <v>232</v>
      </c>
    </row>
    <row r="204" spans="31:31" ht="11.25" hidden="1" x14ac:dyDescent="0.2">
      <c r="AE204" s="1" t="s">
        <v>233</v>
      </c>
    </row>
    <row r="205" spans="31:31" ht="11.25" hidden="1" x14ac:dyDescent="0.2">
      <c r="AE205" s="1" t="s">
        <v>234</v>
      </c>
    </row>
    <row r="206" spans="31:31" ht="11.25" hidden="1" x14ac:dyDescent="0.2">
      <c r="AE206" s="1" t="s">
        <v>235</v>
      </c>
    </row>
    <row r="207" spans="31:31" ht="11.25" hidden="1" customHeight="1" x14ac:dyDescent="0.2">
      <c r="AE207" s="1" t="s">
        <v>236</v>
      </c>
    </row>
    <row r="208" spans="31:31" ht="11.25" hidden="1" customHeight="1" x14ac:dyDescent="0.2">
      <c r="AE208" s="1" t="s">
        <v>237</v>
      </c>
    </row>
    <row r="209" spans="2:31" ht="11.25" hidden="1" customHeight="1" x14ac:dyDescent="0.2">
      <c r="AE209" s="1" t="s">
        <v>238</v>
      </c>
    </row>
    <row r="210" spans="2:31" ht="11.25" hidden="1" customHeight="1" x14ac:dyDescent="0.2">
      <c r="AE210" s="25" t="s">
        <v>239</v>
      </c>
    </row>
    <row r="211" spans="2:31" ht="11.25" hidden="1" customHeight="1" x14ac:dyDescent="0.2">
      <c r="AE211" s="26" t="s">
        <v>239</v>
      </c>
    </row>
    <row r="212" spans="2:31" ht="11.25" hidden="1" customHeight="1" x14ac:dyDescent="0.2">
      <c r="AE212" s="1" t="s">
        <v>240</v>
      </c>
    </row>
    <row r="213" spans="2:31" ht="11.25" hidden="1" customHeight="1" x14ac:dyDescent="0.2"/>
    <row r="214" spans="2:31" ht="11.25" hidden="1" customHeight="1" x14ac:dyDescent="0.2"/>
    <row r="215" spans="2:31" ht="11.25" hidden="1" customHeight="1" x14ac:dyDescent="0.2"/>
    <row r="216" spans="2:31" ht="11.25" hidden="1" customHeight="1" x14ac:dyDescent="0.2"/>
    <row r="217" spans="2:31" ht="11.25" hidden="1" customHeight="1" x14ac:dyDescent="0.2"/>
    <row r="218" spans="2:31" ht="11.25" hidden="1" customHeight="1" x14ac:dyDescent="0.2">
      <c r="B218" s="20"/>
    </row>
    <row r="219" spans="2:31" ht="11.25" hidden="1" customHeight="1" x14ac:dyDescent="0.2"/>
    <row r="220" spans="2:31" ht="11.25" hidden="1" x14ac:dyDescent="0.2">
      <c r="B220" s="20"/>
    </row>
    <row r="221" spans="2:31" ht="11.25" hidden="1" customHeight="1" x14ac:dyDescent="0.2"/>
    <row r="222" spans="2:31" ht="11.25" hidden="1" x14ac:dyDescent="0.2"/>
  </sheetData>
  <dataValidations count="3">
    <dataValidation errorStyle="information" allowBlank="1" showInputMessage="1" showErrorMessage="1" error="Select from list" sqref="B2" xr:uid="{F67B0F8A-69DB-407F-8F0F-35EEE77AFCE7}"/>
    <dataValidation type="list" errorStyle="information" allowBlank="1" showInputMessage="1" showErrorMessage="1" error="Select from list" sqref="B3" xr:uid="{6DB848E5-1B0D-4865-A5DD-AC109EAB7A93}">
      <formula1>$B$34:$B$37</formula1>
    </dataValidation>
    <dataValidation type="list" errorStyle="information" allowBlank="1" showInputMessage="1" showErrorMessage="1" error="Select from list" sqref="B4:B5" xr:uid="{810B0465-B7F5-4BE8-9F4A-FFD473DEF46F}">
      <formula1>$AE$3:$AE$210</formula1>
    </dataValidation>
  </dataValidations>
  <pageMargins left="0.7" right="0.7" top="0.75" bottom="0.75" header="0.3" footer="0.3"/>
  <pageSetup paperSize="9" scale="42" orientation="portrait" r:id="rId1"/>
  <colBreaks count="1" manualBreakCount="1">
    <brk id="23"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9697" r:id="rId4" name="Option Button 1">
              <controlPr defaultSize="0" autoFill="0" autoLine="0" autoPict="0">
                <anchor moveWithCells="1">
                  <from>
                    <xdr:col>21</xdr:col>
                    <xdr:colOff>0</xdr:colOff>
                    <xdr:row>19</xdr:row>
                    <xdr:rowOff>0</xdr:rowOff>
                  </from>
                  <to>
                    <xdr:col>22</xdr:col>
                    <xdr:colOff>266700</xdr:colOff>
                    <xdr:row>20</xdr:row>
                    <xdr:rowOff>28575</xdr:rowOff>
                  </to>
                </anchor>
              </controlPr>
            </control>
          </mc:Choice>
        </mc:AlternateContent>
        <mc:AlternateContent xmlns:mc="http://schemas.openxmlformats.org/markup-compatibility/2006">
          <mc:Choice Requires="x14">
            <control shapeId="29698" r:id="rId5" name="Option Button 2">
              <controlPr defaultSize="0" autoFill="0" autoLine="0" autoPict="0">
                <anchor moveWithCells="1">
                  <from>
                    <xdr:col>21</xdr:col>
                    <xdr:colOff>0</xdr:colOff>
                    <xdr:row>20</xdr:row>
                    <xdr:rowOff>0</xdr:rowOff>
                  </from>
                  <to>
                    <xdr:col>22</xdr:col>
                    <xdr:colOff>266700</xdr:colOff>
                    <xdr:row>21</xdr:row>
                    <xdr:rowOff>0</xdr:rowOff>
                  </to>
                </anchor>
              </controlPr>
            </control>
          </mc:Choice>
        </mc:AlternateContent>
        <mc:AlternateContent xmlns:mc="http://schemas.openxmlformats.org/markup-compatibility/2006">
          <mc:Choice Requires="x14">
            <control shapeId="29699" r:id="rId6" name="Option Button 3">
              <controlPr defaultSize="0" autoFill="0" autoLine="0" autoPict="0">
                <anchor moveWithCells="1">
                  <from>
                    <xdr:col>21</xdr:col>
                    <xdr:colOff>0</xdr:colOff>
                    <xdr:row>21</xdr:row>
                    <xdr:rowOff>0</xdr:rowOff>
                  </from>
                  <to>
                    <xdr:col>22</xdr:col>
                    <xdr:colOff>266700</xdr:colOff>
                    <xdr:row>22</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45EA8-5A23-4563-A06E-FC9EA2FFE906}">
  <sheetPr codeName="Sheet9">
    <tabColor theme="4"/>
  </sheetPr>
  <dimension ref="A1:BP131"/>
  <sheetViews>
    <sheetView showGridLines="0" showRowColHeaders="0" workbookViewId="0"/>
  </sheetViews>
  <sheetFormatPr defaultColWidth="9.6640625" defaultRowHeight="12.75" x14ac:dyDescent="0.2"/>
  <cols>
    <col min="1" max="1" width="25.1640625" style="110" customWidth="1"/>
    <col min="2" max="2" width="9.1640625" style="111" customWidth="1"/>
    <col min="3" max="3" width="9.1640625" style="109" customWidth="1"/>
    <col min="4" max="17" width="9.1640625" style="87" customWidth="1"/>
    <col min="18" max="16384" width="9.6640625" style="87"/>
  </cols>
  <sheetData>
    <row r="1" spans="1:68" ht="69.95" customHeight="1" x14ac:dyDescent="0.2">
      <c r="A1" s="85" t="e" vm="1">
        <v>#VALUE!</v>
      </c>
      <c r="B1" s="86"/>
      <c r="C1" s="86"/>
    </row>
    <row r="2" spans="1:68" s="90" customFormat="1" ht="30" customHeight="1" x14ac:dyDescent="0.2">
      <c r="A2" s="88" t="s">
        <v>241</v>
      </c>
      <c r="B2" s="89"/>
      <c r="C2" s="89"/>
      <c r="D2" s="89"/>
      <c r="E2" s="89"/>
      <c r="G2" s="89"/>
      <c r="H2" s="89"/>
      <c r="I2" s="87"/>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row>
    <row r="3" spans="1:68" s="94" customFormat="1" ht="20.100000000000001" customHeight="1" x14ac:dyDescent="0.2">
      <c r="A3" s="91">
        <f>'Table of Contents'!B3</f>
        <v>45603</v>
      </c>
      <c r="B3" s="92"/>
      <c r="C3" s="93"/>
      <c r="I3" s="87"/>
    </row>
    <row r="4" spans="1:68" s="94" customFormat="1" ht="20.100000000000001" customHeight="1" x14ac:dyDescent="0.2">
      <c r="A4" s="95" t="s">
        <v>242</v>
      </c>
      <c r="B4" s="95"/>
      <c r="C4" s="93"/>
      <c r="I4" s="87"/>
    </row>
    <row r="5" spans="1:68" s="99" customFormat="1" ht="20.100000000000001" customHeight="1" x14ac:dyDescent="0.2">
      <c r="A5" s="96"/>
      <c r="B5" s="97"/>
      <c r="C5" s="98"/>
      <c r="I5" s="87"/>
    </row>
    <row r="6" spans="1:68" s="99" customFormat="1" ht="20.100000000000001" customHeight="1" x14ac:dyDescent="0.2">
      <c r="A6" s="100"/>
      <c r="B6" s="97"/>
      <c r="C6" s="98"/>
      <c r="I6" s="87"/>
    </row>
    <row r="7" spans="1:68" s="104" customFormat="1" ht="30" customHeight="1" x14ac:dyDescent="0.2">
      <c r="A7" s="101" t="s">
        <v>243</v>
      </c>
      <c r="B7" s="102"/>
      <c r="C7" s="103"/>
      <c r="I7" s="87"/>
    </row>
    <row r="8" spans="1:68" s="106" customFormat="1" ht="15" customHeight="1" x14ac:dyDescent="0.2">
      <c r="A8" s="105" t="s">
        <v>244</v>
      </c>
      <c r="G8" s="104"/>
      <c r="I8" s="87"/>
    </row>
    <row r="9" spans="1:68" s="106" customFormat="1" ht="15" customHeight="1" x14ac:dyDescent="0.2">
      <c r="A9" s="105"/>
      <c r="G9" s="104"/>
      <c r="I9" s="87"/>
    </row>
    <row r="10" spans="1:68" s="104" customFormat="1" ht="15" customHeight="1" x14ac:dyDescent="0.2">
      <c r="A10" s="107" t="s">
        <v>245</v>
      </c>
      <c r="B10" s="107" t="s">
        <v>246</v>
      </c>
      <c r="I10" s="87"/>
    </row>
    <row r="11" spans="1:68" s="104" customFormat="1" ht="15" customHeight="1" x14ac:dyDescent="0.2">
      <c r="A11" s="108" t="s">
        <v>247</v>
      </c>
      <c r="B11" s="102" t="s">
        <v>248</v>
      </c>
      <c r="I11" s="87"/>
    </row>
    <row r="12" spans="1:68" s="104" customFormat="1" ht="15" customHeight="1" x14ac:dyDescent="0.2">
      <c r="A12" s="108" t="s">
        <v>249</v>
      </c>
      <c r="B12" s="102" t="s">
        <v>248</v>
      </c>
      <c r="I12" s="87"/>
    </row>
    <row r="13" spans="1:68" s="104" customFormat="1" ht="15" customHeight="1" x14ac:dyDescent="0.2">
      <c r="A13" s="108" t="s">
        <v>250</v>
      </c>
      <c r="B13" s="102" t="s">
        <v>248</v>
      </c>
      <c r="C13" s="103"/>
      <c r="I13" s="87"/>
    </row>
    <row r="14" spans="1:68" s="104" customFormat="1" ht="15" customHeight="1" x14ac:dyDescent="0.2">
      <c r="A14" s="108" t="s">
        <v>251</v>
      </c>
      <c r="B14" s="102" t="s">
        <v>248</v>
      </c>
      <c r="C14" s="103"/>
      <c r="I14" s="87"/>
    </row>
    <row r="15" spans="1:68" s="104" customFormat="1" ht="15" customHeight="1" x14ac:dyDescent="0.2">
      <c r="A15" s="108" t="s">
        <v>252</v>
      </c>
      <c r="B15" s="102" t="s">
        <v>248</v>
      </c>
      <c r="C15" s="103"/>
      <c r="I15" s="87"/>
    </row>
    <row r="16" spans="1:68" ht="15" customHeight="1" x14ac:dyDescent="0.2">
      <c r="A16" s="87"/>
      <c r="B16" s="87"/>
    </row>
    <row r="17" spans="1:2" ht="15" customHeight="1" x14ac:dyDescent="0.2">
      <c r="A17" s="112"/>
      <c r="B17" s="112"/>
    </row>
    <row r="18" spans="1:2" ht="15" customHeight="1" x14ac:dyDescent="0.2">
      <c r="A18" s="113"/>
      <c r="B18" s="102"/>
    </row>
    <row r="19" spans="1:2" ht="15" customHeight="1" x14ac:dyDescent="0.2">
      <c r="A19" s="113"/>
      <c r="B19" s="102"/>
    </row>
    <row r="20" spans="1:2" ht="15" customHeight="1" x14ac:dyDescent="0.2">
      <c r="A20" s="113"/>
      <c r="B20" s="102"/>
    </row>
    <row r="21" spans="1:2" ht="15" customHeight="1" x14ac:dyDescent="0.2">
      <c r="A21" s="113"/>
      <c r="B21" s="102"/>
    </row>
    <row r="22" spans="1:2" ht="15" customHeight="1" x14ac:dyDescent="0.2">
      <c r="A22" s="108"/>
      <c r="B22" s="102"/>
    </row>
    <row r="53" spans="1:9" s="104" customFormat="1" ht="15" customHeight="1" x14ac:dyDescent="0.2">
      <c r="A53" s="110"/>
      <c r="B53" s="111"/>
      <c r="C53" s="109"/>
      <c r="I53" s="87"/>
    </row>
    <row r="54" spans="1:9" s="104" customFormat="1" ht="15" customHeight="1" x14ac:dyDescent="0.2">
      <c r="A54" s="110"/>
      <c r="B54" s="111"/>
      <c r="C54" s="109"/>
      <c r="I54" s="87"/>
    </row>
    <row r="55" spans="1:9" s="104" customFormat="1" ht="15" customHeight="1" x14ac:dyDescent="0.2">
      <c r="A55" s="110"/>
      <c r="B55" s="111"/>
      <c r="C55" s="109"/>
      <c r="I55" s="87"/>
    </row>
    <row r="56" spans="1:9" s="104" customFormat="1" ht="15" customHeight="1" x14ac:dyDescent="0.2">
      <c r="A56" s="110"/>
      <c r="B56" s="111"/>
      <c r="C56" s="109"/>
      <c r="I56" s="87"/>
    </row>
    <row r="57" spans="1:9" s="104" customFormat="1" ht="15" customHeight="1" x14ac:dyDescent="0.2">
      <c r="A57" s="110"/>
      <c r="B57" s="111"/>
      <c r="C57" s="109"/>
      <c r="I57" s="87"/>
    </row>
    <row r="58" spans="1:9" s="104" customFormat="1" ht="15" customHeight="1" x14ac:dyDescent="0.2">
      <c r="A58" s="110"/>
      <c r="B58" s="111"/>
      <c r="C58" s="109"/>
      <c r="I58" s="87"/>
    </row>
    <row r="59" spans="1:9" s="104" customFormat="1" ht="15" customHeight="1" x14ac:dyDescent="0.2">
      <c r="A59" s="110"/>
      <c r="B59" s="111"/>
      <c r="C59" s="109"/>
      <c r="I59" s="87"/>
    </row>
    <row r="60" spans="1:9" s="104" customFormat="1" ht="15" customHeight="1" x14ac:dyDescent="0.2">
      <c r="A60" s="110"/>
      <c r="B60" s="111"/>
      <c r="C60" s="109"/>
      <c r="I60" s="87"/>
    </row>
    <row r="61" spans="1:9" s="104" customFormat="1" ht="15" customHeight="1" x14ac:dyDescent="0.2">
      <c r="A61" s="110"/>
      <c r="B61" s="111"/>
      <c r="C61" s="109"/>
      <c r="I61" s="87"/>
    </row>
    <row r="62" spans="1:9" s="104" customFormat="1" ht="15" customHeight="1" x14ac:dyDescent="0.2">
      <c r="A62" s="110"/>
      <c r="B62" s="111"/>
      <c r="C62" s="109"/>
      <c r="I62" s="87"/>
    </row>
    <row r="63" spans="1:9" s="104" customFormat="1" ht="15" customHeight="1" x14ac:dyDescent="0.2">
      <c r="A63" s="110"/>
      <c r="B63" s="111"/>
      <c r="C63" s="109"/>
      <c r="I63" s="87"/>
    </row>
    <row r="64" spans="1:9" s="104" customFormat="1" ht="15" customHeight="1" x14ac:dyDescent="0.2">
      <c r="A64" s="110"/>
      <c r="B64" s="111"/>
      <c r="C64" s="109"/>
      <c r="I64" s="87"/>
    </row>
    <row r="65" spans="1:9" s="104" customFormat="1" ht="15" customHeight="1" x14ac:dyDescent="0.2">
      <c r="A65" s="110"/>
      <c r="B65" s="111"/>
      <c r="C65" s="109"/>
      <c r="I65" s="87"/>
    </row>
    <row r="66" spans="1:9" s="104" customFormat="1" ht="15" customHeight="1" x14ac:dyDescent="0.2">
      <c r="A66" s="110"/>
      <c r="B66" s="111"/>
      <c r="C66" s="109"/>
      <c r="I66" s="87"/>
    </row>
    <row r="67" spans="1:9" s="104" customFormat="1" ht="15" customHeight="1" x14ac:dyDescent="0.2">
      <c r="A67" s="110"/>
      <c r="B67" s="111"/>
      <c r="C67" s="109"/>
      <c r="I67" s="87"/>
    </row>
    <row r="68" spans="1:9" s="104" customFormat="1" ht="15" customHeight="1" x14ac:dyDescent="0.2">
      <c r="A68" s="110"/>
      <c r="B68" s="111"/>
      <c r="C68" s="109"/>
      <c r="I68" s="87"/>
    </row>
    <row r="69" spans="1:9" s="104" customFormat="1" ht="15" customHeight="1" x14ac:dyDescent="0.2">
      <c r="A69" s="110"/>
      <c r="B69" s="111"/>
      <c r="C69" s="109"/>
      <c r="I69" s="87"/>
    </row>
    <row r="70" spans="1:9" s="104" customFormat="1" ht="15" customHeight="1" x14ac:dyDescent="0.2">
      <c r="A70" s="110"/>
      <c r="B70" s="111"/>
      <c r="C70" s="109"/>
      <c r="I70" s="87"/>
    </row>
    <row r="71" spans="1:9" s="104" customFormat="1" ht="15" customHeight="1" x14ac:dyDescent="0.2">
      <c r="A71" s="110"/>
      <c r="B71" s="111"/>
      <c r="C71" s="109"/>
      <c r="I71" s="87"/>
    </row>
    <row r="72" spans="1:9" s="104" customFormat="1" ht="15" customHeight="1" x14ac:dyDescent="0.2">
      <c r="A72" s="110"/>
      <c r="B72" s="111"/>
      <c r="C72" s="109"/>
      <c r="I72" s="87"/>
    </row>
    <row r="73" spans="1:9" s="104" customFormat="1" ht="15" customHeight="1" x14ac:dyDescent="0.2">
      <c r="A73" s="110"/>
      <c r="B73" s="111"/>
      <c r="C73" s="109"/>
      <c r="I73" s="87"/>
    </row>
    <row r="74" spans="1:9" s="104" customFormat="1" ht="15" customHeight="1" x14ac:dyDescent="0.2">
      <c r="A74" s="110"/>
      <c r="B74" s="111"/>
      <c r="C74" s="109"/>
      <c r="I74" s="87"/>
    </row>
    <row r="75" spans="1:9" s="104" customFormat="1" ht="15" customHeight="1" x14ac:dyDescent="0.2">
      <c r="A75" s="110"/>
      <c r="B75" s="111"/>
      <c r="C75" s="109"/>
      <c r="I75" s="87"/>
    </row>
    <row r="76" spans="1:9" s="104" customFormat="1" ht="15" customHeight="1" x14ac:dyDescent="0.2">
      <c r="A76" s="110"/>
      <c r="B76" s="111"/>
      <c r="C76" s="109"/>
      <c r="I76" s="87"/>
    </row>
    <row r="77" spans="1:9" s="104" customFormat="1" ht="15" customHeight="1" x14ac:dyDescent="0.2">
      <c r="A77" s="110"/>
      <c r="B77" s="111"/>
      <c r="C77" s="109"/>
      <c r="I77" s="87"/>
    </row>
    <row r="78" spans="1:9" s="104" customFormat="1" ht="15" customHeight="1" x14ac:dyDescent="0.2">
      <c r="A78" s="110"/>
      <c r="B78" s="111"/>
      <c r="C78" s="109"/>
      <c r="I78" s="87"/>
    </row>
    <row r="79" spans="1:9" s="104" customFormat="1" ht="15" customHeight="1" x14ac:dyDescent="0.2">
      <c r="A79" s="110"/>
      <c r="B79" s="111"/>
      <c r="C79" s="109"/>
      <c r="I79" s="87"/>
    </row>
    <row r="80" spans="1:9" s="104" customFormat="1" ht="15" customHeight="1" x14ac:dyDescent="0.2">
      <c r="A80" s="110"/>
      <c r="B80" s="111"/>
      <c r="C80" s="109"/>
      <c r="I80" s="87"/>
    </row>
    <row r="81" spans="1:20" s="104" customFormat="1" ht="15" customHeight="1" x14ac:dyDescent="0.2">
      <c r="A81" s="110"/>
      <c r="B81" s="111"/>
      <c r="C81" s="109"/>
      <c r="I81" s="87"/>
      <c r="T81" s="104" t="s">
        <v>23</v>
      </c>
    </row>
    <row r="82" spans="1:20" s="104" customFormat="1" ht="15" customHeight="1" x14ac:dyDescent="0.2">
      <c r="A82" s="110"/>
      <c r="B82" s="111"/>
      <c r="C82" s="109"/>
      <c r="I82" s="87"/>
    </row>
    <row r="83" spans="1:20" s="104" customFormat="1" ht="15" customHeight="1" x14ac:dyDescent="0.2">
      <c r="A83" s="110"/>
      <c r="B83" s="111"/>
      <c r="C83" s="109"/>
      <c r="I83" s="87"/>
    </row>
    <row r="84" spans="1:20" s="104" customFormat="1" ht="15" customHeight="1" x14ac:dyDescent="0.2">
      <c r="A84" s="110"/>
      <c r="B84" s="111"/>
      <c r="C84" s="109"/>
      <c r="I84" s="87"/>
    </row>
    <row r="85" spans="1:20" s="104" customFormat="1" ht="15" customHeight="1" x14ac:dyDescent="0.2">
      <c r="A85" s="110"/>
      <c r="B85" s="111"/>
      <c r="C85" s="109"/>
      <c r="I85" s="87"/>
    </row>
    <row r="86" spans="1:20" s="104" customFormat="1" ht="15" customHeight="1" x14ac:dyDescent="0.2">
      <c r="A86" s="110"/>
      <c r="B86" s="111"/>
      <c r="C86" s="109"/>
      <c r="I86" s="87"/>
    </row>
    <row r="87" spans="1:20" s="104" customFormat="1" ht="15" customHeight="1" x14ac:dyDescent="0.2">
      <c r="A87" s="110"/>
      <c r="B87" s="111"/>
      <c r="C87" s="109"/>
      <c r="I87" s="87"/>
    </row>
    <row r="88" spans="1:20" s="104" customFormat="1" ht="15" customHeight="1" x14ac:dyDescent="0.2">
      <c r="A88" s="110"/>
      <c r="B88" s="111"/>
      <c r="C88" s="109"/>
      <c r="I88" s="87"/>
    </row>
    <row r="89" spans="1:20" s="104" customFormat="1" ht="15" customHeight="1" x14ac:dyDescent="0.2">
      <c r="A89" s="110"/>
      <c r="B89" s="111"/>
      <c r="C89" s="109"/>
      <c r="I89" s="87"/>
    </row>
    <row r="90" spans="1:20" s="104" customFormat="1" ht="15" customHeight="1" x14ac:dyDescent="0.2">
      <c r="A90" s="110"/>
      <c r="B90" s="111"/>
      <c r="C90" s="109"/>
      <c r="I90" s="87"/>
    </row>
    <row r="91" spans="1:20" s="104" customFormat="1" ht="15" customHeight="1" x14ac:dyDescent="0.2">
      <c r="A91" s="110"/>
      <c r="B91" s="111"/>
      <c r="C91" s="109"/>
      <c r="I91" s="87"/>
    </row>
    <row r="92" spans="1:20" s="104" customFormat="1" ht="15" customHeight="1" x14ac:dyDescent="0.2">
      <c r="A92" s="110"/>
      <c r="B92" s="111"/>
      <c r="C92" s="109"/>
      <c r="I92" s="87"/>
    </row>
    <row r="93" spans="1:20" s="104" customFormat="1" ht="15" customHeight="1" x14ac:dyDescent="0.2">
      <c r="A93" s="110"/>
      <c r="B93" s="111"/>
      <c r="C93" s="109"/>
      <c r="I93" s="87"/>
    </row>
    <row r="94" spans="1:20" s="104" customFormat="1" ht="15" customHeight="1" x14ac:dyDescent="0.2">
      <c r="A94" s="110"/>
      <c r="B94" s="111"/>
      <c r="C94" s="109"/>
      <c r="I94" s="87"/>
    </row>
    <row r="95" spans="1:20" s="104" customFormat="1" ht="15" customHeight="1" x14ac:dyDescent="0.2">
      <c r="A95" s="110"/>
      <c r="B95" s="111"/>
      <c r="C95" s="109"/>
      <c r="I95" s="87"/>
    </row>
    <row r="96" spans="1:20" s="104" customFormat="1" ht="15" customHeight="1" x14ac:dyDescent="0.2">
      <c r="A96" s="110"/>
      <c r="B96" s="111"/>
      <c r="C96" s="109"/>
      <c r="I96" s="87"/>
    </row>
    <row r="97" spans="1:9" s="104" customFormat="1" ht="15" customHeight="1" x14ac:dyDescent="0.2">
      <c r="A97" s="110"/>
      <c r="B97" s="111"/>
      <c r="C97" s="109"/>
      <c r="I97" s="87"/>
    </row>
    <row r="98" spans="1:9" s="104" customFormat="1" ht="15" customHeight="1" x14ac:dyDescent="0.2">
      <c r="A98" s="110"/>
      <c r="B98" s="111"/>
      <c r="C98" s="109"/>
      <c r="I98" s="87"/>
    </row>
    <row r="99" spans="1:9" s="104" customFormat="1" ht="15" customHeight="1" x14ac:dyDescent="0.2">
      <c r="A99" s="110"/>
      <c r="B99" s="111"/>
      <c r="C99" s="109"/>
      <c r="I99" s="87"/>
    </row>
    <row r="100" spans="1:9" s="104" customFormat="1" ht="15" customHeight="1" x14ac:dyDescent="0.2">
      <c r="A100" s="110"/>
      <c r="B100" s="111"/>
      <c r="C100" s="109"/>
      <c r="I100" s="87"/>
    </row>
    <row r="101" spans="1:9" s="104" customFormat="1" ht="15" customHeight="1" x14ac:dyDescent="0.2">
      <c r="A101" s="110"/>
      <c r="B101" s="111"/>
      <c r="C101" s="109"/>
      <c r="I101" s="87"/>
    </row>
    <row r="102" spans="1:9" s="104" customFormat="1" ht="15" customHeight="1" x14ac:dyDescent="0.2">
      <c r="A102" s="110"/>
      <c r="B102" s="111"/>
      <c r="C102" s="109"/>
      <c r="I102" s="87"/>
    </row>
    <row r="103" spans="1:9" s="104" customFormat="1" ht="15" customHeight="1" x14ac:dyDescent="0.2">
      <c r="A103" s="110"/>
      <c r="B103" s="111"/>
      <c r="C103" s="109"/>
      <c r="I103" s="87"/>
    </row>
    <row r="104" spans="1:9" s="104" customFormat="1" ht="15" customHeight="1" x14ac:dyDescent="0.2">
      <c r="A104" s="110"/>
      <c r="B104" s="111"/>
      <c r="C104" s="109"/>
      <c r="I104" s="87"/>
    </row>
    <row r="105" spans="1:9" s="104" customFormat="1" ht="15" customHeight="1" x14ac:dyDescent="0.2">
      <c r="A105" s="110"/>
      <c r="B105" s="111"/>
      <c r="C105" s="109"/>
      <c r="I105" s="87"/>
    </row>
    <row r="106" spans="1:9" s="104" customFormat="1" ht="15" customHeight="1" x14ac:dyDescent="0.2">
      <c r="A106" s="110"/>
      <c r="B106" s="111"/>
      <c r="C106" s="109"/>
      <c r="I106" s="87"/>
    </row>
    <row r="107" spans="1:9" s="104" customFormat="1" ht="15" customHeight="1" x14ac:dyDescent="0.2">
      <c r="A107" s="110"/>
      <c r="B107" s="111"/>
      <c r="C107" s="109"/>
      <c r="I107" s="87"/>
    </row>
    <row r="108" spans="1:9" s="104" customFormat="1" ht="15" customHeight="1" x14ac:dyDescent="0.2">
      <c r="A108" s="110"/>
      <c r="B108" s="111"/>
      <c r="C108" s="109"/>
      <c r="I108" s="87"/>
    </row>
    <row r="109" spans="1:9" s="104" customFormat="1" ht="15" customHeight="1" x14ac:dyDescent="0.2">
      <c r="A109" s="110"/>
      <c r="B109" s="111"/>
      <c r="C109" s="109"/>
      <c r="I109" s="87"/>
    </row>
    <row r="110" spans="1:9" s="104" customFormat="1" ht="15" customHeight="1" x14ac:dyDescent="0.2">
      <c r="A110" s="110"/>
      <c r="B110" s="111"/>
      <c r="C110" s="109"/>
      <c r="I110" s="87"/>
    </row>
    <row r="111" spans="1:9" s="104" customFormat="1" ht="15" customHeight="1" x14ac:dyDescent="0.2">
      <c r="A111" s="110"/>
      <c r="B111" s="111"/>
      <c r="C111" s="109"/>
      <c r="I111" s="87"/>
    </row>
    <row r="112" spans="1:9" s="104" customFormat="1" ht="15" customHeight="1" x14ac:dyDescent="0.2">
      <c r="A112" s="110"/>
      <c r="B112" s="111"/>
      <c r="C112" s="109"/>
      <c r="I112" s="87"/>
    </row>
    <row r="113" spans="1:9" s="104" customFormat="1" ht="15" customHeight="1" x14ac:dyDescent="0.2">
      <c r="A113" s="110"/>
      <c r="B113" s="111"/>
      <c r="C113" s="109"/>
      <c r="I113" s="87"/>
    </row>
    <row r="114" spans="1:9" s="104" customFormat="1" ht="15" customHeight="1" x14ac:dyDescent="0.2">
      <c r="A114" s="110"/>
      <c r="B114" s="111"/>
      <c r="C114" s="109"/>
      <c r="I114" s="87"/>
    </row>
    <row r="115" spans="1:9" s="104" customFormat="1" ht="15" customHeight="1" x14ac:dyDescent="0.2">
      <c r="A115" s="110"/>
      <c r="B115" s="111"/>
      <c r="C115" s="109"/>
      <c r="I115" s="87"/>
    </row>
    <row r="116" spans="1:9" s="104" customFormat="1" ht="15" customHeight="1" x14ac:dyDescent="0.2">
      <c r="A116" s="110"/>
      <c r="B116" s="111"/>
      <c r="C116" s="109"/>
      <c r="I116" s="87"/>
    </row>
    <row r="117" spans="1:9" s="104" customFormat="1" ht="15" customHeight="1" x14ac:dyDescent="0.2">
      <c r="A117" s="110"/>
      <c r="B117" s="111"/>
      <c r="C117" s="109"/>
      <c r="I117" s="87"/>
    </row>
    <row r="118" spans="1:9" s="104" customFormat="1" ht="15" customHeight="1" x14ac:dyDescent="0.2">
      <c r="A118" s="110"/>
      <c r="B118" s="111"/>
      <c r="C118" s="109"/>
      <c r="I118" s="87"/>
    </row>
    <row r="119" spans="1:9" s="104" customFormat="1" ht="15" customHeight="1" x14ac:dyDescent="0.2">
      <c r="A119" s="110"/>
      <c r="B119" s="111"/>
      <c r="C119" s="109"/>
      <c r="I119" s="87"/>
    </row>
    <row r="120" spans="1:9" s="104" customFormat="1" ht="15" customHeight="1" x14ac:dyDescent="0.2">
      <c r="A120" s="110"/>
      <c r="B120" s="111"/>
      <c r="C120" s="109"/>
      <c r="I120" s="87"/>
    </row>
    <row r="121" spans="1:9" s="104" customFormat="1" ht="15" customHeight="1" x14ac:dyDescent="0.2">
      <c r="A121" s="110"/>
      <c r="B121" s="111"/>
      <c r="C121" s="109"/>
      <c r="I121" s="87"/>
    </row>
    <row r="122" spans="1:9" s="104" customFormat="1" ht="15" customHeight="1" x14ac:dyDescent="0.2">
      <c r="A122" s="110"/>
      <c r="B122" s="111"/>
      <c r="C122" s="109"/>
      <c r="I122" s="87"/>
    </row>
    <row r="123" spans="1:9" s="104" customFormat="1" ht="15" customHeight="1" x14ac:dyDescent="0.2">
      <c r="A123" s="110"/>
      <c r="B123" s="111"/>
      <c r="C123" s="109"/>
      <c r="D123" s="87"/>
      <c r="I123" s="87"/>
    </row>
    <row r="124" spans="1:9" s="104" customFormat="1" ht="15" customHeight="1" x14ac:dyDescent="0.2">
      <c r="A124" s="110"/>
      <c r="B124" s="111"/>
      <c r="C124" s="109"/>
      <c r="D124" s="87"/>
      <c r="I124" s="87"/>
    </row>
    <row r="125" spans="1:9" s="104" customFormat="1" ht="15" customHeight="1" x14ac:dyDescent="0.2">
      <c r="A125" s="110"/>
      <c r="B125" s="111"/>
      <c r="C125" s="109"/>
      <c r="D125" s="87"/>
      <c r="I125" s="87"/>
    </row>
    <row r="126" spans="1:9" s="104" customFormat="1" ht="15" customHeight="1" x14ac:dyDescent="0.2">
      <c r="A126" s="110"/>
      <c r="B126" s="111"/>
      <c r="C126" s="109"/>
      <c r="D126" s="87"/>
      <c r="I126" s="87"/>
    </row>
    <row r="127" spans="1:9" s="104" customFormat="1" ht="15" customHeight="1" x14ac:dyDescent="0.2">
      <c r="A127" s="110"/>
      <c r="B127" s="111"/>
      <c r="C127" s="109"/>
      <c r="D127" s="87"/>
      <c r="I127" s="87"/>
    </row>
    <row r="128" spans="1:9" s="104" customFormat="1" ht="15" customHeight="1" x14ac:dyDescent="0.2">
      <c r="A128" s="110"/>
      <c r="B128" s="111"/>
      <c r="C128" s="109"/>
      <c r="D128" s="87"/>
      <c r="I128" s="87"/>
    </row>
    <row r="129" spans="1:9" s="104" customFormat="1" ht="15" customHeight="1" x14ac:dyDescent="0.2">
      <c r="A129" s="110"/>
      <c r="B129" s="111"/>
      <c r="C129" s="109"/>
      <c r="D129" s="87"/>
      <c r="I129" s="87"/>
    </row>
    <row r="130" spans="1:9" s="104" customFormat="1" ht="15" customHeight="1" x14ac:dyDescent="0.2">
      <c r="A130" s="110"/>
      <c r="B130" s="111"/>
      <c r="C130" s="109"/>
      <c r="D130" s="87"/>
      <c r="I130" s="87"/>
    </row>
    <row r="131" spans="1:9" s="104" customFormat="1" ht="15" customHeight="1" x14ac:dyDescent="0.2">
      <c r="A131" s="110"/>
      <c r="B131" s="111"/>
      <c r="C131" s="109"/>
      <c r="D131" s="87"/>
      <c r="I131" s="87"/>
    </row>
  </sheetData>
  <hyperlinks>
    <hyperlink ref="A11" location="'WPA Capacity'!A1" display="Capacity" xr:uid="{99295D17-75E2-4CDA-B79A-2B3E4FAA1C81}"/>
    <hyperlink ref="A12" location="'WPA Production'!A1" display="Production" xr:uid="{B64583DA-612F-49F6-9BF9-6562CA936335}"/>
    <hyperlink ref="A13" location="'WPA App Demand'!A1" display="Apparent demand" xr:uid="{73BA749B-B22B-4F1E-8219-77EBD275C932}"/>
    <hyperlink ref="A8" location="'Table of Contents'!A1" display="BACK TO INDEX" xr:uid="{0531223C-F514-4E57-BB47-34EE716D30F6}"/>
    <hyperlink ref="A14" location="'WPA App Demand'!A1" display="Apparent demand" xr:uid="{F181B248-8E8D-440E-85BF-5C7BE9D466B1}"/>
    <hyperlink ref="A15" location="'WPA App Demand'!A1" display="Apparent demand" xr:uid="{FAECBFA0-8377-42D4-9B5E-1ABAE6B1789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B3BCC-D58A-460D-8E1D-FE9AC0F68CCC}">
  <sheetPr codeName="Sheet3"/>
  <dimension ref="A1:AP212"/>
  <sheetViews>
    <sheetView showGridLines="0" topLeftCell="B1"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2" s="129" customFormat="1" ht="18.75" customHeight="1" x14ac:dyDescent="0.3">
      <c r="A1" s="126"/>
      <c r="B1" s="150" t="s">
        <v>39</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52"/>
      <c r="AJ1" s="152"/>
      <c r="AK1" s="152"/>
      <c r="AL1" s="152"/>
      <c r="AM1" s="152"/>
      <c r="AN1" s="152"/>
      <c r="AO1" s="152"/>
      <c r="AP1" s="128"/>
    </row>
    <row r="2" spans="1:42"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row>
    <row r="3" spans="1:42"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2" s="133" customFormat="1" x14ac:dyDescent="0.2">
      <c r="A4" s="133" t="str">
        <f>CONCATENATE("WPA",D4)</f>
        <v>WPAWorld Total</v>
      </c>
      <c r="B4" s="134" t="s">
        <v>26</v>
      </c>
      <c r="C4" s="134" t="s">
        <v>26</v>
      </c>
      <c r="D4" s="134" t="s">
        <v>26</v>
      </c>
      <c r="E4" s="135">
        <f t="shared" ref="E4:AD4" si="0">E5+E57+E117+E121+E154+E198+E210</f>
        <v>108109.68974358976</v>
      </c>
      <c r="F4" s="135">
        <f t="shared" si="0"/>
        <v>111827.68974358976</v>
      </c>
      <c r="G4" s="135">
        <f t="shared" si="0"/>
        <v>111722.48974358974</v>
      </c>
      <c r="H4" s="135">
        <f t="shared" si="0"/>
        <v>115651.48974358974</v>
      </c>
      <c r="I4" s="135">
        <f t="shared" si="0"/>
        <v>121620.48974358974</v>
      </c>
      <c r="J4" s="135">
        <f t="shared" si="0"/>
        <v>130398.48974358974</v>
      </c>
      <c r="K4" s="135">
        <f t="shared" si="0"/>
        <v>132701.48974358974</v>
      </c>
      <c r="L4" s="135">
        <f t="shared" si="0"/>
        <v>138600.48974358974</v>
      </c>
      <c r="M4" s="135">
        <f t="shared" si="0"/>
        <v>140636.48974358974</v>
      </c>
      <c r="N4" s="135">
        <f t="shared" si="0"/>
        <v>148150.48974358974</v>
      </c>
      <c r="O4" s="135">
        <f t="shared" si="0"/>
        <v>152536.48974358966</v>
      </c>
      <c r="P4" s="135">
        <f t="shared" si="0"/>
        <v>156020.55641025637</v>
      </c>
      <c r="Q4" s="135">
        <f t="shared" si="0"/>
        <v>164255.22307692299</v>
      </c>
      <c r="R4" s="135">
        <f t="shared" si="0"/>
        <v>170962.22307492301</v>
      </c>
      <c r="S4" s="135">
        <f t="shared" si="0"/>
        <v>187624.8384585384</v>
      </c>
      <c r="T4" s="135">
        <f t="shared" si="0"/>
        <v>193816.00512520506</v>
      </c>
      <c r="U4" s="135">
        <f t="shared" si="0"/>
        <v>199924.8384585384</v>
      </c>
      <c r="V4" s="135">
        <f t="shared" si="0"/>
        <v>202607.8384585384</v>
      </c>
      <c r="W4" s="135">
        <f t="shared" si="0"/>
        <v>203130.06845853842</v>
      </c>
      <c r="X4" s="135">
        <f t="shared" si="0"/>
        <v>205310.06845853842</v>
      </c>
      <c r="Y4" s="135">
        <f t="shared" si="0"/>
        <v>207420.06845853842</v>
      </c>
      <c r="Z4" s="135">
        <f t="shared" si="0"/>
        <v>210735.06845853842</v>
      </c>
      <c r="AA4" s="135">
        <f t="shared" si="0"/>
        <v>210746.06845853842</v>
      </c>
      <c r="AB4" s="135">
        <f t="shared" si="0"/>
        <v>211124.06845853842</v>
      </c>
      <c r="AC4" s="135">
        <f t="shared" si="0"/>
        <v>211778.06845853842</v>
      </c>
      <c r="AD4" s="135">
        <f t="shared" si="0"/>
        <v>215338.06845853842</v>
      </c>
      <c r="AE4" s="135">
        <f t="shared" ref="AE4:AF4" si="1">AE5+AE57+AE117+AE121+AE154+AE198+AE210</f>
        <v>216948.06845853842</v>
      </c>
      <c r="AF4" s="135">
        <f t="shared" si="1"/>
        <v>217898.06845853842</v>
      </c>
      <c r="AG4" s="135">
        <f t="shared" ref="AG4" si="2">AG5+AG57+AG117+AG121+AG154+AG198+AG210</f>
        <v>219429.06845853842</v>
      </c>
    </row>
    <row r="5" spans="1:42" s="133" customFormat="1" x14ac:dyDescent="0.2">
      <c r="A5" s="133" t="str">
        <f t="shared" ref="A5:A69" si="3">CONCATENATE("WPA",D5)</f>
        <v>WPAEurope &amp; CIS Total</v>
      </c>
      <c r="B5" s="137" t="s">
        <v>29</v>
      </c>
      <c r="C5" s="137" t="s">
        <v>29</v>
      </c>
      <c r="D5" s="137" t="s">
        <v>29</v>
      </c>
      <c r="E5" s="145">
        <f>SUMIF($B7:$B$212,LEFT($D5,LEN($D5)-6),E7:E$212)</f>
        <v>32920.269230769234</v>
      </c>
      <c r="F5" s="145">
        <f>SUMIF($B7:$B$212,LEFT($D5,LEN($D5)-6),F7:F$212)</f>
        <v>34185.269230769234</v>
      </c>
      <c r="G5" s="145">
        <f>SUMIF($B7:$B$212,LEFT($D5,LEN($D5)-6),G7:G$212)</f>
        <v>33415.269230769234</v>
      </c>
      <c r="H5" s="145">
        <f>SUMIF($B7:$B$212,LEFT($D5,LEN($D5)-6),H7:H$212)</f>
        <v>33597.269230769234</v>
      </c>
      <c r="I5" s="145">
        <f>SUMIF($B7:$B$212,LEFT($D5,LEN($D5)-6),I7:I$212)</f>
        <v>32757.26923076923</v>
      </c>
      <c r="J5" s="145">
        <f>SUMIF($B7:$B$212,LEFT($D5,LEN($D5)-6),J7:J$212)</f>
        <v>31657.26923076923</v>
      </c>
      <c r="K5" s="145">
        <f>SUMIF($B7:$B$212,LEFT($D5,LEN($D5)-6),K7:K$212)</f>
        <v>30189.26923076923</v>
      </c>
      <c r="L5" s="145">
        <f>SUMIF($B7:$B$212,LEFT($D5,LEN($D5)-6),L7:L$212)</f>
        <v>30339.26923076923</v>
      </c>
      <c r="M5" s="145">
        <f>SUMIF($B7:$B$212,LEFT($D5,LEN($D5)-6),M7:M$212)</f>
        <v>30612.26923076923</v>
      </c>
      <c r="N5" s="145">
        <f>SUMIF($B7:$B$212,LEFT($D5,LEN($D5)-6),N7:N$212)</f>
        <v>30072.26923076923</v>
      </c>
      <c r="O5" s="145">
        <f>SUMIF($B7:$B$212,LEFT($D5,LEN($D5)-6),O7:O$212)</f>
        <v>29986.76923076923</v>
      </c>
      <c r="P5" s="145">
        <f>SUMIF($B7:$B$212,LEFT($D5,LEN($D5)-6),P7:P$212)</f>
        <v>29889.26923076923</v>
      </c>
      <c r="Q5" s="145">
        <f>SUMIF($B7:$B$212,LEFT($D5,LEN($D5)-6),Q7:Q$212)</f>
        <v>30729.26923076923</v>
      </c>
      <c r="R5" s="145">
        <f>SUMIF($B7:$B$212,LEFT($D5,LEN($D5)-6),R7:R$212)</f>
        <v>30819.26923076923</v>
      </c>
      <c r="S5" s="145">
        <f>SUMIF($B7:$B$212,LEFT($D5,LEN($D5)-6),S7:S$212)</f>
        <v>30919.26923076923</v>
      </c>
      <c r="T5" s="145">
        <f>SUMIF($B7:$B$212,LEFT($D5,LEN($D5)-6),T7:T$212)</f>
        <v>32044.26923076923</v>
      </c>
      <c r="U5" s="145">
        <f>SUMIF($B7:$B$212,LEFT($D5,LEN($D5)-6),U7:U$212)</f>
        <v>33484.269230769234</v>
      </c>
      <c r="V5" s="145">
        <f>SUMIF($B7:$B$212,LEFT($D5,LEN($D5)-6),V7:V$212)</f>
        <v>33314.269230769234</v>
      </c>
      <c r="W5" s="145">
        <f>SUMIF($B7:$B$212,LEFT($D5,LEN($D5)-6),W7:W$212)</f>
        <v>33198.49923076923</v>
      </c>
      <c r="X5" s="145">
        <f>SUMIF($B7:$B$212,LEFT($D5,LEN($D5)-6),X7:X$212)</f>
        <v>33213.49923076923</v>
      </c>
      <c r="Y5" s="145">
        <f>SUMIF($B7:$B$212,LEFT($D5,LEN($D5)-6),Y7:Y$212)</f>
        <v>33463.49923076923</v>
      </c>
      <c r="Z5" s="145">
        <f>SUMIF($B7:$B$212,LEFT($D5,LEN($D5)-6),Z7:Z$212)</f>
        <v>34063.49923076923</v>
      </c>
      <c r="AA5" s="145">
        <f>SUMIF($B7:$B$212,LEFT($D5,LEN($D5)-6),AA7:AA$212)</f>
        <v>34213.49923076923</v>
      </c>
      <c r="AB5" s="145">
        <f>SUMIF($B7:$B$212,LEFT($D5,LEN($D5)-6),AB7:AB$212)</f>
        <v>34513.49923076923</v>
      </c>
      <c r="AC5" s="145">
        <f>SUMIF($B7:$B$212,LEFT($D5,LEN($D5)-6),AC7:AC$212)</f>
        <v>34253.49923076923</v>
      </c>
      <c r="AD5" s="145">
        <f>SUMIF($B7:$B$212,LEFT($D5,LEN($D5)-6),AD7:AD$212)</f>
        <v>34503.49923076923</v>
      </c>
      <c r="AE5" s="145">
        <f>SUMIF($B7:$B$212,LEFT($D5,LEN($D5)-6),AE7:AE$212)</f>
        <v>35753.49923076923</v>
      </c>
      <c r="AF5" s="145">
        <f>SUMIF($B7:$B$212,LEFT($D5,LEN($D5)-6),AF7:AF$212)</f>
        <v>35753.49923076923</v>
      </c>
      <c r="AG5" s="145">
        <f>SUMIF($B7:$B$212,LEFT($D5,LEN($D5)-6),AG7:AG$212)</f>
        <v>35753.49923076923</v>
      </c>
    </row>
    <row r="6" spans="1:42" s="133" customFormat="1" x14ac:dyDescent="0.2">
      <c r="A6" s="133" t="str">
        <f t="shared" si="3"/>
        <v>WPAWest Europe Total</v>
      </c>
      <c r="B6" s="140" t="s">
        <v>37</v>
      </c>
      <c r="C6" s="140" t="s">
        <v>37</v>
      </c>
      <c r="D6" s="140" t="s">
        <v>37</v>
      </c>
      <c r="E6" s="146">
        <f>SUMIF($C7:$C$212,LEFT($D6,LEN($D6)-6),E7:E$212)</f>
        <v>21770</v>
      </c>
      <c r="F6" s="146">
        <f>SUMIF($C7:$C$212,LEFT($D6,LEN($D6)-6),F7:F$212)</f>
        <v>21875</v>
      </c>
      <c r="G6" s="146">
        <f>SUMIF($C7:$C$212,LEFT($D6,LEN($D6)-6),G7:G$212)</f>
        <v>21105</v>
      </c>
      <c r="H6" s="146">
        <f>SUMIF($C7:$C$212,LEFT($D6,LEN($D6)-6),H7:H$212)</f>
        <v>20855</v>
      </c>
      <c r="I6" s="146">
        <f>SUMIF($C7:$C$212,LEFT($D6,LEN($D6)-6),I7:I$212)</f>
        <v>18685</v>
      </c>
      <c r="J6" s="146">
        <f>SUMIF($C7:$C$212,LEFT($D6,LEN($D6)-6),J7:J$212)</f>
        <v>17535</v>
      </c>
      <c r="K6" s="146">
        <f>SUMIF($C7:$C$212,LEFT($D6,LEN($D6)-6),K7:K$212)</f>
        <v>16135</v>
      </c>
      <c r="L6" s="146">
        <f>SUMIF($C7:$C$212,LEFT($D6,LEN($D6)-6),L7:L$212)</f>
        <v>16035</v>
      </c>
      <c r="M6" s="146">
        <f>SUMIF($C7:$C$212,LEFT($D6,LEN($D6)-6),M7:M$212)</f>
        <v>16088</v>
      </c>
      <c r="N6" s="146">
        <f>SUMIF($C7:$C$212,LEFT($D6,LEN($D6)-6),N7:N$212)</f>
        <v>15958</v>
      </c>
      <c r="O6" s="146">
        <f>SUMIF($C7:$C$212,LEFT($D6,LEN($D6)-6),O7:O$212)</f>
        <v>15530</v>
      </c>
      <c r="P6" s="146">
        <f>SUMIF($C7:$C$212,LEFT($D6,LEN($D6)-6),P7:P$212)</f>
        <v>15520</v>
      </c>
      <c r="Q6" s="146">
        <f>SUMIF($C7:$C$212,LEFT($D6,LEN($D6)-6),Q7:Q$212)</f>
        <v>15520</v>
      </c>
      <c r="R6" s="146">
        <f>SUMIF($C7:$C$212,LEFT($D6,LEN($D6)-6),R7:R$212)</f>
        <v>15520</v>
      </c>
      <c r="S6" s="146">
        <f>SUMIF($C7:$C$212,LEFT($D6,LEN($D6)-6),S7:S$212)</f>
        <v>15520</v>
      </c>
      <c r="T6" s="146">
        <f>SUMIF($C7:$C$212,LEFT($D6,LEN($D6)-6),T7:T$212)</f>
        <v>15570</v>
      </c>
      <c r="U6" s="146">
        <f>SUMIF($C7:$C$212,LEFT($D6,LEN($D6)-6),U7:U$212)</f>
        <v>15570</v>
      </c>
      <c r="V6" s="146">
        <f>SUMIF($C7:$C$212,LEFT($D6,LEN($D6)-6),V7:V$212)</f>
        <v>15720</v>
      </c>
      <c r="W6" s="146">
        <f>SUMIF($C7:$C$212,LEFT($D6,LEN($D6)-6),W7:W$212)</f>
        <v>15970</v>
      </c>
      <c r="X6" s="146">
        <f>SUMIF($C7:$C$212,LEFT($D6,LEN($D6)-6),X7:X$212)</f>
        <v>15360</v>
      </c>
      <c r="Y6" s="146">
        <f>SUMIF($C7:$C$212,LEFT($D6,LEN($D6)-6),Y7:Y$212)</f>
        <v>15360</v>
      </c>
      <c r="Z6" s="146">
        <f>SUMIF($C7:$C$212,LEFT($D6,LEN($D6)-6),Z7:Z$212)</f>
        <v>15360</v>
      </c>
      <c r="AA6" s="146">
        <f>SUMIF($C7:$C$212,LEFT($D6,LEN($D6)-6),AA7:AA$212)</f>
        <v>14810</v>
      </c>
      <c r="AB6" s="146">
        <f>SUMIF($C7:$C$212,LEFT($D6,LEN($D6)-6),AB7:AB$212)</f>
        <v>14810</v>
      </c>
      <c r="AC6" s="146">
        <f>SUMIF($C7:$C$212,LEFT($D6,LEN($D6)-6),AC7:AC$212)</f>
        <v>14550</v>
      </c>
      <c r="AD6" s="146">
        <f>SUMIF($C7:$C$212,LEFT($D6,LEN($D6)-6),AD7:AD$212)</f>
        <v>14550</v>
      </c>
      <c r="AE6" s="146">
        <f>SUMIF($C7:$C$212,LEFT($D6,LEN($D6)-6),AE7:AE$212)</f>
        <v>14550</v>
      </c>
      <c r="AF6" s="146">
        <f>SUMIF($C7:$C$212,LEFT($D6,LEN($D6)-6),AF7:AF$212)</f>
        <v>14550</v>
      </c>
      <c r="AG6" s="146">
        <f>SUMIF($C7:$C$212,LEFT($D6,LEN($D6)-6),AG7:AG$212)</f>
        <v>14550</v>
      </c>
    </row>
    <row r="7" spans="1:42" x14ac:dyDescent="0.2">
      <c r="A7" s="133" t="str">
        <f t="shared" si="3"/>
        <v>WPAAustria</v>
      </c>
      <c r="B7" s="129" t="s">
        <v>254</v>
      </c>
      <c r="C7" s="129" t="s">
        <v>255</v>
      </c>
      <c r="D7" s="129" t="s">
        <v>40</v>
      </c>
      <c r="E7" s="147">
        <f>'Capacity - Phos Acid'!E7+'Capacity - Nitrophos'!E7+'Capacity - Steam'!E7+'Capacity - Melt'!E7</f>
        <v>620</v>
      </c>
      <c r="F7" s="147">
        <f>'Capacity - Phos Acid'!F7+'Capacity - Nitrophos'!F7+'Capacity - Steam'!F7+'Capacity - Melt'!F7</f>
        <v>620</v>
      </c>
      <c r="G7" s="147">
        <f>'Capacity - Phos Acid'!G7+'Capacity - Nitrophos'!G7+'Capacity - Steam'!G7+'Capacity - Melt'!G7</f>
        <v>620</v>
      </c>
      <c r="H7" s="147">
        <f>'Capacity - Phos Acid'!H7+'Capacity - Nitrophos'!H7+'Capacity - Steam'!H7+'Capacity - Melt'!H7</f>
        <v>620</v>
      </c>
      <c r="I7" s="147">
        <f>'Capacity - Phos Acid'!I7+'Capacity - Nitrophos'!I7+'Capacity - Steam'!I7+'Capacity - Melt'!I7</f>
        <v>700</v>
      </c>
      <c r="J7" s="147">
        <f>'Capacity - Phos Acid'!J7+'Capacity - Nitrophos'!J7+'Capacity - Steam'!J7+'Capacity - Melt'!J7</f>
        <v>700</v>
      </c>
      <c r="K7" s="147">
        <f>'Capacity - Phos Acid'!K7+'Capacity - Nitrophos'!K7+'Capacity - Steam'!K7+'Capacity - Melt'!K7</f>
        <v>700</v>
      </c>
      <c r="L7" s="147">
        <f>'Capacity - Phos Acid'!L7+'Capacity - Nitrophos'!L7+'Capacity - Steam'!L7+'Capacity - Melt'!L7</f>
        <v>700</v>
      </c>
      <c r="M7" s="147">
        <f>'Capacity - Phos Acid'!M7+'Capacity - Nitrophos'!M7+'Capacity - Steam'!M7+'Capacity - Melt'!M7</f>
        <v>700</v>
      </c>
      <c r="N7" s="147">
        <f>'Capacity - Phos Acid'!N7+'Capacity - Nitrophos'!N7+'Capacity - Steam'!N7+'Capacity - Melt'!N7</f>
        <v>700</v>
      </c>
      <c r="O7" s="147">
        <f>'Capacity - Phos Acid'!O7+'Capacity - Nitrophos'!O7+'Capacity - Steam'!O7+'Capacity - Melt'!O7</f>
        <v>700</v>
      </c>
      <c r="P7" s="147">
        <f>'Capacity - Phos Acid'!P7+'Capacity - Nitrophos'!P7+'Capacity - Steam'!P7+'Capacity - Melt'!P7</f>
        <v>700</v>
      </c>
      <c r="Q7" s="147">
        <f>'Capacity - Phos Acid'!Q7+'Capacity - Nitrophos'!Q7+'Capacity - Steam'!Q7+'Capacity - Melt'!Q7</f>
        <v>700</v>
      </c>
      <c r="R7" s="147">
        <f>'Capacity - Phos Acid'!R7+'Capacity - Nitrophos'!R7+'Capacity - Steam'!R7+'Capacity - Melt'!R7</f>
        <v>700</v>
      </c>
      <c r="S7" s="147">
        <f>'Capacity - Phos Acid'!S7+'Capacity - Nitrophos'!S7+'Capacity - Steam'!S7+'Capacity - Melt'!S7</f>
        <v>700</v>
      </c>
      <c r="T7" s="147">
        <f>'Capacity - Phos Acid'!T7+'Capacity - Nitrophos'!T7+'Capacity - Steam'!T7+'Capacity - Melt'!T7</f>
        <v>700</v>
      </c>
      <c r="U7" s="147">
        <f>'Capacity - Phos Acid'!U7+'Capacity - Nitrophos'!U7+'Capacity - Steam'!U7+'Capacity - Melt'!U7</f>
        <v>700</v>
      </c>
      <c r="V7" s="147">
        <f>'Capacity - Phos Acid'!V7+'Capacity - Nitrophos'!V7+'Capacity - Steam'!V7+'Capacity - Melt'!V7</f>
        <v>700</v>
      </c>
      <c r="W7" s="147">
        <f>'Capacity - Phos Acid'!W7+'Capacity - Nitrophos'!W7+'Capacity - Steam'!W7+'Capacity - Melt'!W7</f>
        <v>700</v>
      </c>
      <c r="X7" s="147">
        <f>'Capacity - Phos Acid'!X7+'Capacity - Nitrophos'!X7+'Capacity - Steam'!X7+'Capacity - Melt'!X7</f>
        <v>700</v>
      </c>
      <c r="Y7" s="147">
        <f>'Capacity - Phos Acid'!Y7+'Capacity - Nitrophos'!Y7+'Capacity - Steam'!Y7+'Capacity - Melt'!Y7</f>
        <v>700</v>
      </c>
      <c r="Z7" s="147">
        <f>'Capacity - Phos Acid'!Z7+'Capacity - Nitrophos'!Z7+'Capacity - Steam'!Z7+'Capacity - Melt'!Z7</f>
        <v>700</v>
      </c>
      <c r="AA7" s="147">
        <f>'Capacity - Phos Acid'!AA7+'Capacity - Nitrophos'!AA7+'Capacity - Steam'!AA7+'Capacity - Melt'!AA7</f>
        <v>700</v>
      </c>
      <c r="AB7" s="147">
        <f>'Capacity - Phos Acid'!AB7+'Capacity - Nitrophos'!AB7+'Capacity - Steam'!AB7+'Capacity - Melt'!AB7</f>
        <v>700</v>
      </c>
      <c r="AC7" s="147">
        <f>'Capacity - Phos Acid'!AC7+'Capacity - Nitrophos'!AC7+'Capacity - Steam'!AC7+'Capacity - Melt'!AC7</f>
        <v>700</v>
      </c>
      <c r="AD7" s="147">
        <f>'Capacity - Phos Acid'!AD7+'Capacity - Nitrophos'!AD7+'Capacity - Steam'!AD7+'Capacity - Melt'!AD7</f>
        <v>700</v>
      </c>
      <c r="AE7" s="147">
        <f>'Capacity - Phos Acid'!AE7+'Capacity - Nitrophos'!AE7+'Capacity - Steam'!AE7+'Capacity - Melt'!AE7</f>
        <v>700</v>
      </c>
      <c r="AF7" s="147">
        <f>'Capacity - Phos Acid'!AF7+'Capacity - Nitrophos'!AF7+'Capacity - Steam'!AF7+'Capacity - Melt'!AF7</f>
        <v>700</v>
      </c>
      <c r="AG7" s="147">
        <f>'Capacity - Phos Acid'!AG7+'Capacity - Nitrophos'!AG7+'Capacity - Steam'!AG7+'Capacity - Melt'!AG7</f>
        <v>700</v>
      </c>
    </row>
    <row r="8" spans="1:42" x14ac:dyDescent="0.2">
      <c r="A8" s="133" t="str">
        <f t="shared" si="3"/>
        <v>WPABelgium</v>
      </c>
      <c r="B8" s="129" t="s">
        <v>254</v>
      </c>
      <c r="C8" s="129" t="s">
        <v>255</v>
      </c>
      <c r="D8" s="129" t="s">
        <v>42</v>
      </c>
      <c r="E8" s="147">
        <f>'Capacity - Phos Acid'!E8+'Capacity - Nitrophos'!E8+'Capacity - Steam'!E8+'Capacity - Melt'!E8</f>
        <v>1870</v>
      </c>
      <c r="F8" s="147">
        <f>'Capacity - Phos Acid'!F8+'Capacity - Nitrophos'!F8+'Capacity - Steam'!F8+'Capacity - Melt'!F8</f>
        <v>1870</v>
      </c>
      <c r="G8" s="147">
        <f>'Capacity - Phos Acid'!G8+'Capacity - Nitrophos'!G8+'Capacity - Steam'!G8+'Capacity - Melt'!G8</f>
        <v>1870</v>
      </c>
      <c r="H8" s="147">
        <f>'Capacity - Phos Acid'!H8+'Capacity - Nitrophos'!H8+'Capacity - Steam'!H8+'Capacity - Melt'!H8</f>
        <v>1870</v>
      </c>
      <c r="I8" s="147">
        <f>'Capacity - Phos Acid'!I8+'Capacity - Nitrophos'!I8+'Capacity - Steam'!I8+'Capacity - Melt'!I8</f>
        <v>1870</v>
      </c>
      <c r="J8" s="147">
        <f>'Capacity - Phos Acid'!J8+'Capacity - Nitrophos'!J8+'Capacity - Steam'!J8+'Capacity - Melt'!J8</f>
        <v>1870</v>
      </c>
      <c r="K8" s="147">
        <f>'Capacity - Phos Acid'!K8+'Capacity - Nitrophos'!K8+'Capacity - Steam'!K8+'Capacity - Melt'!K8</f>
        <v>1870</v>
      </c>
      <c r="L8" s="147">
        <f>'Capacity - Phos Acid'!L8+'Capacity - Nitrophos'!L8+'Capacity - Steam'!L8+'Capacity - Melt'!L8</f>
        <v>1750</v>
      </c>
      <c r="M8" s="147">
        <f>'Capacity - Phos Acid'!M8+'Capacity - Nitrophos'!M8+'Capacity - Steam'!M8+'Capacity - Melt'!M8</f>
        <v>1750</v>
      </c>
      <c r="N8" s="147">
        <f>'Capacity - Phos Acid'!N8+'Capacity - Nitrophos'!N8+'Capacity - Steam'!N8+'Capacity - Melt'!N8</f>
        <v>1800</v>
      </c>
      <c r="O8" s="147">
        <f>'Capacity - Phos Acid'!O8+'Capacity - Nitrophos'!O8+'Capacity - Steam'!O8+'Capacity - Melt'!O8</f>
        <v>1800</v>
      </c>
      <c r="P8" s="147">
        <f>'Capacity - Phos Acid'!P8+'Capacity - Nitrophos'!P8+'Capacity - Steam'!P8+'Capacity - Melt'!P8</f>
        <v>1800</v>
      </c>
      <c r="Q8" s="147">
        <f>'Capacity - Phos Acid'!Q8+'Capacity - Nitrophos'!Q8+'Capacity - Steam'!Q8+'Capacity - Melt'!Q8</f>
        <v>1800</v>
      </c>
      <c r="R8" s="147">
        <f>'Capacity - Phos Acid'!R8+'Capacity - Nitrophos'!R8+'Capacity - Steam'!R8+'Capacity - Melt'!R8</f>
        <v>1800</v>
      </c>
      <c r="S8" s="147">
        <f>'Capacity - Phos Acid'!S8+'Capacity - Nitrophos'!S8+'Capacity - Steam'!S8+'Capacity - Melt'!S8</f>
        <v>1800</v>
      </c>
      <c r="T8" s="147">
        <f>'Capacity - Phos Acid'!T8+'Capacity - Nitrophos'!T8+'Capacity - Steam'!T8+'Capacity - Melt'!T8</f>
        <v>1800</v>
      </c>
      <c r="U8" s="147">
        <f>'Capacity - Phos Acid'!U8+'Capacity - Nitrophos'!U8+'Capacity - Steam'!U8+'Capacity - Melt'!U8</f>
        <v>1800</v>
      </c>
      <c r="V8" s="147">
        <f>'Capacity - Phos Acid'!V8+'Capacity - Nitrophos'!V8+'Capacity - Steam'!V8+'Capacity - Melt'!V8</f>
        <v>1800</v>
      </c>
      <c r="W8" s="147">
        <f>'Capacity - Phos Acid'!W8+'Capacity - Nitrophos'!W8+'Capacity - Steam'!W8+'Capacity - Melt'!W8</f>
        <v>1800</v>
      </c>
      <c r="X8" s="147">
        <f>'Capacity - Phos Acid'!X8+'Capacity - Nitrophos'!X8+'Capacity - Steam'!X8+'Capacity - Melt'!X8</f>
        <v>1800</v>
      </c>
      <c r="Y8" s="147">
        <f>'Capacity - Phos Acid'!Y8+'Capacity - Nitrophos'!Y8+'Capacity - Steam'!Y8+'Capacity - Melt'!Y8</f>
        <v>1800</v>
      </c>
      <c r="Z8" s="147">
        <f>'Capacity - Phos Acid'!Z8+'Capacity - Nitrophos'!Z8+'Capacity - Steam'!Z8+'Capacity - Melt'!Z8</f>
        <v>1800</v>
      </c>
      <c r="AA8" s="147">
        <f>'Capacity - Phos Acid'!AA8+'Capacity - Nitrophos'!AA8+'Capacity - Steam'!AA8+'Capacity - Melt'!AA8</f>
        <v>1800</v>
      </c>
      <c r="AB8" s="147">
        <f>'Capacity - Phos Acid'!AB8+'Capacity - Nitrophos'!AB8+'Capacity - Steam'!AB8+'Capacity - Melt'!AB8</f>
        <v>1800</v>
      </c>
      <c r="AC8" s="147">
        <f>'Capacity - Phos Acid'!AC8+'Capacity - Nitrophos'!AC8+'Capacity - Steam'!AC8+'Capacity - Melt'!AC8</f>
        <v>1800</v>
      </c>
      <c r="AD8" s="147">
        <f>'Capacity - Phos Acid'!AD8+'Capacity - Nitrophos'!AD8+'Capacity - Steam'!AD8+'Capacity - Melt'!AD8</f>
        <v>1800</v>
      </c>
      <c r="AE8" s="147">
        <f>'Capacity - Phos Acid'!AE8+'Capacity - Nitrophos'!AE8+'Capacity - Steam'!AE8+'Capacity - Melt'!AE8</f>
        <v>1800</v>
      </c>
      <c r="AF8" s="147">
        <f>'Capacity - Phos Acid'!AF8+'Capacity - Nitrophos'!AF8+'Capacity - Steam'!AF8+'Capacity - Melt'!AF8</f>
        <v>1800</v>
      </c>
      <c r="AG8" s="147">
        <f>'Capacity - Phos Acid'!AG8+'Capacity - Nitrophos'!AG8+'Capacity - Steam'!AG8+'Capacity - Melt'!AG8</f>
        <v>1800</v>
      </c>
    </row>
    <row r="9" spans="1:42" x14ac:dyDescent="0.2">
      <c r="A9" s="133" t="str">
        <f>CONCATENATE("WPA",D9)</f>
        <v>WPACyprus</v>
      </c>
      <c r="B9" s="129" t="s">
        <v>254</v>
      </c>
      <c r="C9" s="129" t="s">
        <v>255</v>
      </c>
      <c r="D9" s="129" t="s">
        <v>44</v>
      </c>
      <c r="E9" s="147">
        <f>'Capacity - Phos Acid'!E9+'Capacity - Nitrophos'!E9+'Capacity - Steam'!E9+'Capacity - Melt'!E9</f>
        <v>0</v>
      </c>
      <c r="F9" s="147">
        <f>'Capacity - Phos Acid'!F9+'Capacity - Nitrophos'!F9+'Capacity - Steam'!F9+'Capacity - Melt'!F9</f>
        <v>0</v>
      </c>
      <c r="G9" s="147">
        <f>'Capacity - Phos Acid'!G9+'Capacity - Nitrophos'!G9+'Capacity - Steam'!G9+'Capacity - Melt'!G9</f>
        <v>0</v>
      </c>
      <c r="H9" s="147">
        <f>'Capacity - Phos Acid'!H9+'Capacity - Nitrophos'!H9+'Capacity - Steam'!H9+'Capacity - Melt'!H9</f>
        <v>0</v>
      </c>
      <c r="I9" s="147">
        <f>'Capacity - Phos Acid'!I9+'Capacity - Nitrophos'!I9+'Capacity - Steam'!I9+'Capacity - Melt'!I9</f>
        <v>0</v>
      </c>
      <c r="J9" s="147">
        <f>'Capacity - Phos Acid'!J9+'Capacity - Nitrophos'!J9+'Capacity - Steam'!J9+'Capacity - Melt'!J9</f>
        <v>0</v>
      </c>
      <c r="K9" s="147">
        <f>'Capacity - Phos Acid'!K9+'Capacity - Nitrophos'!K9+'Capacity - Steam'!K9+'Capacity - Melt'!K9</f>
        <v>0</v>
      </c>
      <c r="L9" s="147">
        <f>'Capacity - Phos Acid'!L9+'Capacity - Nitrophos'!L9+'Capacity - Steam'!L9+'Capacity - Melt'!L9</f>
        <v>0</v>
      </c>
      <c r="M9" s="147">
        <f>'Capacity - Phos Acid'!M9+'Capacity - Nitrophos'!M9+'Capacity - Steam'!M9+'Capacity - Melt'!M9</f>
        <v>0</v>
      </c>
      <c r="N9" s="147">
        <f>'Capacity - Phos Acid'!N9+'Capacity - Nitrophos'!N9+'Capacity - Steam'!N9+'Capacity - Melt'!N9</f>
        <v>0</v>
      </c>
      <c r="O9" s="147">
        <f>'Capacity - Phos Acid'!O9+'Capacity - Nitrophos'!O9+'Capacity - Steam'!O9+'Capacity - Melt'!O9</f>
        <v>0</v>
      </c>
      <c r="P9" s="147">
        <f>'Capacity - Phos Acid'!P9+'Capacity - Nitrophos'!P9+'Capacity - Steam'!P9+'Capacity - Melt'!P9</f>
        <v>0</v>
      </c>
      <c r="Q9" s="147">
        <f>'Capacity - Phos Acid'!Q9+'Capacity - Nitrophos'!Q9+'Capacity - Steam'!Q9+'Capacity - Melt'!Q9</f>
        <v>0</v>
      </c>
      <c r="R9" s="147">
        <f>'Capacity - Phos Acid'!R9+'Capacity - Nitrophos'!R9+'Capacity - Steam'!R9+'Capacity - Melt'!R9</f>
        <v>0</v>
      </c>
      <c r="S9" s="147">
        <f>'Capacity - Phos Acid'!S9+'Capacity - Nitrophos'!S9+'Capacity - Steam'!S9+'Capacity - Melt'!S9</f>
        <v>0</v>
      </c>
      <c r="T9" s="147">
        <f>'Capacity - Phos Acid'!T9+'Capacity - Nitrophos'!T9+'Capacity - Steam'!T9+'Capacity - Melt'!T9</f>
        <v>0</v>
      </c>
      <c r="U9" s="147">
        <f>'Capacity - Phos Acid'!U9+'Capacity - Nitrophos'!U9+'Capacity - Steam'!U9+'Capacity - Melt'!U9</f>
        <v>0</v>
      </c>
      <c r="V9" s="147">
        <f>'Capacity - Phos Acid'!V9+'Capacity - Nitrophos'!V9+'Capacity - Steam'!V9+'Capacity - Melt'!V9</f>
        <v>0</v>
      </c>
      <c r="W9" s="147">
        <f>'Capacity - Phos Acid'!W9+'Capacity - Nitrophos'!W9+'Capacity - Steam'!W9+'Capacity - Melt'!W9</f>
        <v>0</v>
      </c>
      <c r="X9" s="147">
        <f>'Capacity - Phos Acid'!X9+'Capacity - Nitrophos'!X9+'Capacity - Steam'!X9+'Capacity - Melt'!X9</f>
        <v>0</v>
      </c>
      <c r="Y9" s="147">
        <f>'Capacity - Phos Acid'!Y9+'Capacity - Nitrophos'!Y9+'Capacity - Steam'!Y9+'Capacity - Melt'!Y9</f>
        <v>0</v>
      </c>
      <c r="Z9" s="147">
        <f>'Capacity - Phos Acid'!Z9+'Capacity - Nitrophos'!Z9+'Capacity - Steam'!Z9+'Capacity - Melt'!Z9</f>
        <v>0</v>
      </c>
      <c r="AA9" s="147">
        <f>'Capacity - Phos Acid'!AA9+'Capacity - Nitrophos'!AA9+'Capacity - Steam'!AA9+'Capacity - Melt'!AA9</f>
        <v>0</v>
      </c>
      <c r="AB9" s="147">
        <f>'Capacity - Phos Acid'!AB9+'Capacity - Nitrophos'!AB9+'Capacity - Steam'!AB9+'Capacity - Melt'!AB9</f>
        <v>0</v>
      </c>
      <c r="AC9" s="147">
        <f>'Capacity - Phos Acid'!AC9+'Capacity - Nitrophos'!AC9+'Capacity - Steam'!AC9+'Capacity - Melt'!AC9</f>
        <v>0</v>
      </c>
      <c r="AD9" s="147">
        <f>'Capacity - Phos Acid'!AD9+'Capacity - Nitrophos'!AD9+'Capacity - Steam'!AD9+'Capacity - Melt'!AD9</f>
        <v>0</v>
      </c>
      <c r="AE9" s="147">
        <f>'Capacity - Phos Acid'!AE9+'Capacity - Nitrophos'!AE9+'Capacity - Steam'!AE9+'Capacity - Melt'!AE9</f>
        <v>0</v>
      </c>
      <c r="AF9" s="147">
        <f>'Capacity - Phos Acid'!AF9+'Capacity - Nitrophos'!AF9+'Capacity - Steam'!AF9+'Capacity - Melt'!AF9</f>
        <v>0</v>
      </c>
      <c r="AG9" s="147">
        <f>'Capacity - Phos Acid'!AG9+'Capacity - Nitrophos'!AG9+'Capacity - Steam'!AG9+'Capacity - Melt'!AG9</f>
        <v>0</v>
      </c>
    </row>
    <row r="10" spans="1:42" x14ac:dyDescent="0.2">
      <c r="A10" s="133" t="str">
        <f t="shared" si="3"/>
        <v>WPADenmark</v>
      </c>
      <c r="B10" s="129" t="s">
        <v>254</v>
      </c>
      <c r="C10" s="129" t="s">
        <v>255</v>
      </c>
      <c r="D10" s="129" t="s">
        <v>46</v>
      </c>
      <c r="E10" s="147">
        <f>'Capacity - Phos Acid'!E10+'Capacity - Nitrophos'!E10+'Capacity - Steam'!E10+'Capacity - Melt'!E10</f>
        <v>650</v>
      </c>
      <c r="F10" s="147">
        <f>'Capacity - Phos Acid'!F10+'Capacity - Nitrophos'!F10+'Capacity - Steam'!F10+'Capacity - Melt'!F10</f>
        <v>650</v>
      </c>
      <c r="G10" s="147">
        <f>'Capacity - Phos Acid'!G10+'Capacity - Nitrophos'!G10+'Capacity - Steam'!G10+'Capacity - Melt'!G10</f>
        <v>650</v>
      </c>
      <c r="H10" s="147">
        <f>'Capacity - Phos Acid'!H10+'Capacity - Nitrophos'!H10+'Capacity - Steam'!H10+'Capacity - Melt'!H10</f>
        <v>650</v>
      </c>
      <c r="I10" s="147">
        <f>'Capacity - Phos Acid'!I10+'Capacity - Nitrophos'!I10+'Capacity - Steam'!I10+'Capacity - Melt'!I10</f>
        <v>200</v>
      </c>
      <c r="J10" s="147">
        <f>'Capacity - Phos Acid'!J10+'Capacity - Nitrophos'!J10+'Capacity - Steam'!J10+'Capacity - Melt'!J10</f>
        <v>0</v>
      </c>
      <c r="K10" s="147">
        <f>'Capacity - Phos Acid'!K10+'Capacity - Nitrophos'!K10+'Capacity - Steam'!K10+'Capacity - Melt'!K10</f>
        <v>0</v>
      </c>
      <c r="L10" s="147">
        <f>'Capacity - Phos Acid'!L10+'Capacity - Nitrophos'!L10+'Capacity - Steam'!L10+'Capacity - Melt'!L10</f>
        <v>0</v>
      </c>
      <c r="M10" s="147">
        <f>'Capacity - Phos Acid'!M10+'Capacity - Nitrophos'!M10+'Capacity - Steam'!M10+'Capacity - Melt'!M10</f>
        <v>0</v>
      </c>
      <c r="N10" s="147">
        <f>'Capacity - Phos Acid'!N10+'Capacity - Nitrophos'!N10+'Capacity - Steam'!N10+'Capacity - Melt'!N10</f>
        <v>0</v>
      </c>
      <c r="O10" s="147">
        <f>'Capacity - Phos Acid'!O10+'Capacity - Nitrophos'!O10+'Capacity - Steam'!O10+'Capacity - Melt'!O10</f>
        <v>0</v>
      </c>
      <c r="P10" s="147">
        <f>'Capacity - Phos Acid'!P10+'Capacity - Nitrophos'!P10+'Capacity - Steam'!P10+'Capacity - Melt'!P10</f>
        <v>0</v>
      </c>
      <c r="Q10" s="147">
        <f>'Capacity - Phos Acid'!Q10+'Capacity - Nitrophos'!Q10+'Capacity - Steam'!Q10+'Capacity - Melt'!Q10</f>
        <v>0</v>
      </c>
      <c r="R10" s="147">
        <f>'Capacity - Phos Acid'!R10+'Capacity - Nitrophos'!R10+'Capacity - Steam'!R10+'Capacity - Melt'!R10</f>
        <v>0</v>
      </c>
      <c r="S10" s="147">
        <f>'Capacity - Phos Acid'!S10+'Capacity - Nitrophos'!S10+'Capacity - Steam'!S10+'Capacity - Melt'!S10</f>
        <v>0</v>
      </c>
      <c r="T10" s="147">
        <f>'Capacity - Phos Acid'!T10+'Capacity - Nitrophos'!T10+'Capacity - Steam'!T10+'Capacity - Melt'!T10</f>
        <v>0</v>
      </c>
      <c r="U10" s="147">
        <f>'Capacity - Phos Acid'!U10+'Capacity - Nitrophos'!U10+'Capacity - Steam'!U10+'Capacity - Melt'!U10</f>
        <v>0</v>
      </c>
      <c r="V10" s="147">
        <f>'Capacity - Phos Acid'!V10+'Capacity - Nitrophos'!V10+'Capacity - Steam'!V10+'Capacity - Melt'!V10</f>
        <v>0</v>
      </c>
      <c r="W10" s="147">
        <f>'Capacity - Phos Acid'!W10+'Capacity - Nitrophos'!W10+'Capacity - Steam'!W10+'Capacity - Melt'!W10</f>
        <v>0</v>
      </c>
      <c r="X10" s="147">
        <f>'Capacity - Phos Acid'!X10+'Capacity - Nitrophos'!X10+'Capacity - Steam'!X10+'Capacity - Melt'!X10</f>
        <v>0</v>
      </c>
      <c r="Y10" s="147">
        <f>'Capacity - Phos Acid'!Y10+'Capacity - Nitrophos'!Y10+'Capacity - Steam'!Y10+'Capacity - Melt'!Y10</f>
        <v>0</v>
      </c>
      <c r="Z10" s="147">
        <f>'Capacity - Phos Acid'!Z10+'Capacity - Nitrophos'!Z10+'Capacity - Steam'!Z10+'Capacity - Melt'!Z10</f>
        <v>0</v>
      </c>
      <c r="AA10" s="147">
        <f>'Capacity - Phos Acid'!AA10+'Capacity - Nitrophos'!AA10+'Capacity - Steam'!AA10+'Capacity - Melt'!AA10</f>
        <v>0</v>
      </c>
      <c r="AB10" s="147">
        <f>'Capacity - Phos Acid'!AB10+'Capacity - Nitrophos'!AB10+'Capacity - Steam'!AB10+'Capacity - Melt'!AB10</f>
        <v>0</v>
      </c>
      <c r="AC10" s="147">
        <f>'Capacity - Phos Acid'!AC10+'Capacity - Nitrophos'!AC10+'Capacity - Steam'!AC10+'Capacity - Melt'!AC10</f>
        <v>0</v>
      </c>
      <c r="AD10" s="147">
        <f>'Capacity - Phos Acid'!AD10+'Capacity - Nitrophos'!AD10+'Capacity - Steam'!AD10+'Capacity - Melt'!AD10</f>
        <v>0</v>
      </c>
      <c r="AE10" s="147">
        <f>'Capacity - Phos Acid'!AE10+'Capacity - Nitrophos'!AE10+'Capacity - Steam'!AE10+'Capacity - Melt'!AE10</f>
        <v>0</v>
      </c>
      <c r="AF10" s="147">
        <f>'Capacity - Phos Acid'!AF10+'Capacity - Nitrophos'!AF10+'Capacity - Steam'!AF10+'Capacity - Melt'!AF10</f>
        <v>0</v>
      </c>
      <c r="AG10" s="147">
        <f>'Capacity - Phos Acid'!AG10+'Capacity - Nitrophos'!AG10+'Capacity - Steam'!AG10+'Capacity - Melt'!AG10</f>
        <v>0</v>
      </c>
    </row>
    <row r="11" spans="1:42" x14ac:dyDescent="0.2">
      <c r="A11" s="133" t="str">
        <f t="shared" si="3"/>
        <v>WPAFinland</v>
      </c>
      <c r="B11" s="129" t="s">
        <v>254</v>
      </c>
      <c r="C11" s="129" t="s">
        <v>255</v>
      </c>
      <c r="D11" s="129" t="s">
        <v>49</v>
      </c>
      <c r="E11" s="147">
        <f>'Capacity - Phos Acid'!E11+'Capacity - Nitrophos'!E11+'Capacity - Steam'!E11+'Capacity - Melt'!E11</f>
        <v>1400</v>
      </c>
      <c r="F11" s="147">
        <f>'Capacity - Phos Acid'!F11+'Capacity - Nitrophos'!F11+'Capacity - Steam'!F11+'Capacity - Melt'!F11</f>
        <v>1400</v>
      </c>
      <c r="G11" s="147">
        <f>'Capacity - Phos Acid'!G11+'Capacity - Nitrophos'!G11+'Capacity - Steam'!G11+'Capacity - Melt'!G11</f>
        <v>1400</v>
      </c>
      <c r="H11" s="147">
        <f>'Capacity - Phos Acid'!H11+'Capacity - Nitrophos'!H11+'Capacity - Steam'!H11+'Capacity - Melt'!H11</f>
        <v>1400</v>
      </c>
      <c r="I11" s="147">
        <f>'Capacity - Phos Acid'!I11+'Capacity - Nitrophos'!I11+'Capacity - Steam'!I11+'Capacity - Melt'!I11</f>
        <v>1500</v>
      </c>
      <c r="J11" s="147">
        <f>'Capacity - Phos Acid'!J11+'Capacity - Nitrophos'!J11+'Capacity - Steam'!J11+'Capacity - Melt'!J11</f>
        <v>1500</v>
      </c>
      <c r="K11" s="147">
        <f>'Capacity - Phos Acid'!K11+'Capacity - Nitrophos'!K11+'Capacity - Steam'!K11+'Capacity - Melt'!K11</f>
        <v>1500</v>
      </c>
      <c r="L11" s="147">
        <f>'Capacity - Phos Acid'!L11+'Capacity - Nitrophos'!L11+'Capacity - Steam'!L11+'Capacity - Melt'!L11</f>
        <v>1500</v>
      </c>
      <c r="M11" s="147">
        <f>'Capacity - Phos Acid'!M11+'Capacity - Nitrophos'!M11+'Capacity - Steam'!M11+'Capacity - Melt'!M11</f>
        <v>1500</v>
      </c>
      <c r="N11" s="147">
        <f>'Capacity - Phos Acid'!N11+'Capacity - Nitrophos'!N11+'Capacity - Steam'!N11+'Capacity - Melt'!N11</f>
        <v>1500</v>
      </c>
      <c r="O11" s="147">
        <f>'Capacity - Phos Acid'!O11+'Capacity - Nitrophos'!O11+'Capacity - Steam'!O11+'Capacity - Melt'!O11</f>
        <v>1500</v>
      </c>
      <c r="P11" s="147">
        <f>'Capacity - Phos Acid'!P11+'Capacity - Nitrophos'!P11+'Capacity - Steam'!P11+'Capacity - Melt'!P11</f>
        <v>1500</v>
      </c>
      <c r="Q11" s="147">
        <f>'Capacity - Phos Acid'!Q11+'Capacity - Nitrophos'!Q11+'Capacity - Steam'!Q11+'Capacity - Melt'!Q11</f>
        <v>1500</v>
      </c>
      <c r="R11" s="147">
        <f>'Capacity - Phos Acid'!R11+'Capacity - Nitrophos'!R11+'Capacity - Steam'!R11+'Capacity - Melt'!R11</f>
        <v>1500</v>
      </c>
      <c r="S11" s="147">
        <f>'Capacity - Phos Acid'!S11+'Capacity - Nitrophos'!S11+'Capacity - Steam'!S11+'Capacity - Melt'!S11</f>
        <v>1500</v>
      </c>
      <c r="T11" s="147">
        <f>'Capacity - Phos Acid'!T11+'Capacity - Nitrophos'!T11+'Capacity - Steam'!T11+'Capacity - Melt'!T11</f>
        <v>1500</v>
      </c>
      <c r="U11" s="147">
        <f>'Capacity - Phos Acid'!U11+'Capacity - Nitrophos'!U11+'Capacity - Steam'!U11+'Capacity - Melt'!U11</f>
        <v>1500</v>
      </c>
      <c r="V11" s="147">
        <f>'Capacity - Phos Acid'!V11+'Capacity - Nitrophos'!V11+'Capacity - Steam'!V11+'Capacity - Melt'!V11</f>
        <v>1650</v>
      </c>
      <c r="W11" s="147">
        <f>'Capacity - Phos Acid'!W11+'Capacity - Nitrophos'!W11+'Capacity - Steam'!W11+'Capacity - Melt'!W11</f>
        <v>1650</v>
      </c>
      <c r="X11" s="147">
        <f>'Capacity - Phos Acid'!X11+'Capacity - Nitrophos'!X11+'Capacity - Steam'!X11+'Capacity - Melt'!X11</f>
        <v>1650</v>
      </c>
      <c r="Y11" s="147">
        <f>'Capacity - Phos Acid'!Y11+'Capacity - Nitrophos'!Y11+'Capacity - Steam'!Y11+'Capacity - Melt'!Y11</f>
        <v>1650</v>
      </c>
      <c r="Z11" s="147">
        <f>'Capacity - Phos Acid'!Z11+'Capacity - Nitrophos'!Z11+'Capacity - Steam'!Z11+'Capacity - Melt'!Z11</f>
        <v>1650</v>
      </c>
      <c r="AA11" s="147">
        <f>'Capacity - Phos Acid'!AA11+'Capacity - Nitrophos'!AA11+'Capacity - Steam'!AA11+'Capacity - Melt'!AA11</f>
        <v>1650</v>
      </c>
      <c r="AB11" s="147">
        <f>'Capacity - Phos Acid'!AB11+'Capacity - Nitrophos'!AB11+'Capacity - Steam'!AB11+'Capacity - Melt'!AB11</f>
        <v>1650</v>
      </c>
      <c r="AC11" s="147">
        <f>'Capacity - Phos Acid'!AC11+'Capacity - Nitrophos'!AC11+'Capacity - Steam'!AC11+'Capacity - Melt'!AC11</f>
        <v>1650</v>
      </c>
      <c r="AD11" s="147">
        <f>'Capacity - Phos Acid'!AD11+'Capacity - Nitrophos'!AD11+'Capacity - Steam'!AD11+'Capacity - Melt'!AD11</f>
        <v>1650</v>
      </c>
      <c r="AE11" s="147">
        <f>'Capacity - Phos Acid'!AE11+'Capacity - Nitrophos'!AE11+'Capacity - Steam'!AE11+'Capacity - Melt'!AE11</f>
        <v>1650</v>
      </c>
      <c r="AF11" s="147">
        <f>'Capacity - Phos Acid'!AF11+'Capacity - Nitrophos'!AF11+'Capacity - Steam'!AF11+'Capacity - Melt'!AF11</f>
        <v>1650</v>
      </c>
      <c r="AG11" s="147">
        <f>'Capacity - Phos Acid'!AG11+'Capacity - Nitrophos'!AG11+'Capacity - Steam'!AG11+'Capacity - Melt'!AG11</f>
        <v>1650</v>
      </c>
    </row>
    <row r="12" spans="1:42" x14ac:dyDescent="0.2">
      <c r="A12" s="133" t="str">
        <f t="shared" si="3"/>
        <v>WPAFrance</v>
      </c>
      <c r="B12" s="129" t="s">
        <v>254</v>
      </c>
      <c r="C12" s="129" t="s">
        <v>255</v>
      </c>
      <c r="D12" s="129" t="s">
        <v>31</v>
      </c>
      <c r="E12" s="147">
        <f>'Capacity - Phos Acid'!E12+'Capacity - Nitrophos'!E12+'Capacity - Steam'!E12+'Capacity - Melt'!E12</f>
        <v>4875</v>
      </c>
      <c r="F12" s="147">
        <f>'Capacity - Phos Acid'!F12+'Capacity - Nitrophos'!F12+'Capacity - Steam'!F12+'Capacity - Melt'!F12</f>
        <v>4410</v>
      </c>
      <c r="G12" s="147">
        <f>'Capacity - Phos Acid'!G12+'Capacity - Nitrophos'!G12+'Capacity - Steam'!G12+'Capacity - Melt'!G12</f>
        <v>4410</v>
      </c>
      <c r="H12" s="147">
        <f>'Capacity - Phos Acid'!H12+'Capacity - Nitrophos'!H12+'Capacity - Steam'!H12+'Capacity - Melt'!H12</f>
        <v>4410</v>
      </c>
      <c r="I12" s="147">
        <f>'Capacity - Phos Acid'!I12+'Capacity - Nitrophos'!I12+'Capacity - Steam'!I12+'Capacity - Melt'!I12</f>
        <v>4410</v>
      </c>
      <c r="J12" s="147">
        <f>'Capacity - Phos Acid'!J12+'Capacity - Nitrophos'!J12+'Capacity - Steam'!J12+'Capacity - Melt'!J12</f>
        <v>3460</v>
      </c>
      <c r="K12" s="147">
        <f>'Capacity - Phos Acid'!K12+'Capacity - Nitrophos'!K12+'Capacity - Steam'!K12+'Capacity - Melt'!K12</f>
        <v>2560</v>
      </c>
      <c r="L12" s="147">
        <f>'Capacity - Phos Acid'!L12+'Capacity - Nitrophos'!L12+'Capacity - Steam'!L12+'Capacity - Melt'!L12</f>
        <v>2930</v>
      </c>
      <c r="M12" s="147">
        <f>'Capacity - Phos Acid'!M12+'Capacity - Nitrophos'!M12+'Capacity - Steam'!M12+'Capacity - Melt'!M12</f>
        <v>2948</v>
      </c>
      <c r="N12" s="147">
        <f>'Capacity - Phos Acid'!N12+'Capacity - Nitrophos'!N12+'Capacity - Steam'!N12+'Capacity - Melt'!N12</f>
        <v>2948</v>
      </c>
      <c r="O12" s="147">
        <f>'Capacity - Phos Acid'!O12+'Capacity - Nitrophos'!O12+'Capacity - Steam'!O12+'Capacity - Melt'!O12</f>
        <v>2750</v>
      </c>
      <c r="P12" s="147">
        <f>'Capacity - Phos Acid'!P12+'Capacity - Nitrophos'!P12+'Capacity - Steam'!P12+'Capacity - Melt'!P12</f>
        <v>2750</v>
      </c>
      <c r="Q12" s="147">
        <f>'Capacity - Phos Acid'!Q12+'Capacity - Nitrophos'!Q12+'Capacity - Steam'!Q12+'Capacity - Melt'!Q12</f>
        <v>2750</v>
      </c>
      <c r="R12" s="147">
        <f>'Capacity - Phos Acid'!R12+'Capacity - Nitrophos'!R12+'Capacity - Steam'!R12+'Capacity - Melt'!R12</f>
        <v>2750</v>
      </c>
      <c r="S12" s="147">
        <f>'Capacity - Phos Acid'!S12+'Capacity - Nitrophos'!S12+'Capacity - Steam'!S12+'Capacity - Melt'!S12</f>
        <v>2750</v>
      </c>
      <c r="T12" s="147">
        <f>'Capacity - Phos Acid'!T12+'Capacity - Nitrophos'!T12+'Capacity - Steam'!T12+'Capacity - Melt'!T12</f>
        <v>2750</v>
      </c>
      <c r="U12" s="147">
        <f>'Capacity - Phos Acid'!U12+'Capacity - Nitrophos'!U12+'Capacity - Steam'!U12+'Capacity - Melt'!U12</f>
        <v>2750</v>
      </c>
      <c r="V12" s="147">
        <f>'Capacity - Phos Acid'!V12+'Capacity - Nitrophos'!V12+'Capacity - Steam'!V12+'Capacity - Melt'!V12</f>
        <v>2750</v>
      </c>
      <c r="W12" s="147">
        <f>'Capacity - Phos Acid'!W12+'Capacity - Nitrophos'!W12+'Capacity - Steam'!W12+'Capacity - Melt'!W12</f>
        <v>2750</v>
      </c>
      <c r="X12" s="147">
        <f>'Capacity - Phos Acid'!X12+'Capacity - Nitrophos'!X12+'Capacity - Steam'!X12+'Capacity - Melt'!X12</f>
        <v>2140</v>
      </c>
      <c r="Y12" s="147">
        <f>'Capacity - Phos Acid'!Y12+'Capacity - Nitrophos'!Y12+'Capacity - Steam'!Y12+'Capacity - Melt'!Y12</f>
        <v>2140</v>
      </c>
      <c r="Z12" s="147">
        <f>'Capacity - Phos Acid'!Z12+'Capacity - Nitrophos'!Z12+'Capacity - Steam'!Z12+'Capacity - Melt'!Z12</f>
        <v>2140</v>
      </c>
      <c r="AA12" s="147">
        <f>'Capacity - Phos Acid'!AA12+'Capacity - Nitrophos'!AA12+'Capacity - Steam'!AA12+'Capacity - Melt'!AA12</f>
        <v>2140</v>
      </c>
      <c r="AB12" s="147">
        <f>'Capacity - Phos Acid'!AB12+'Capacity - Nitrophos'!AB12+'Capacity - Steam'!AB12+'Capacity - Melt'!AB12</f>
        <v>2140</v>
      </c>
      <c r="AC12" s="147">
        <f>'Capacity - Phos Acid'!AC12+'Capacity - Nitrophos'!AC12+'Capacity - Steam'!AC12+'Capacity - Melt'!AC12</f>
        <v>2140</v>
      </c>
      <c r="AD12" s="147">
        <f>'Capacity - Phos Acid'!AD12+'Capacity - Nitrophos'!AD12+'Capacity - Steam'!AD12+'Capacity - Melt'!AD12</f>
        <v>2140</v>
      </c>
      <c r="AE12" s="147">
        <f>'Capacity - Phos Acid'!AE12+'Capacity - Nitrophos'!AE12+'Capacity - Steam'!AE12+'Capacity - Melt'!AE12</f>
        <v>2140</v>
      </c>
      <c r="AF12" s="147">
        <f>'Capacity - Phos Acid'!AF12+'Capacity - Nitrophos'!AF12+'Capacity - Steam'!AF12+'Capacity - Melt'!AF12</f>
        <v>2140</v>
      </c>
      <c r="AG12" s="147">
        <f>'Capacity - Phos Acid'!AG12+'Capacity - Nitrophos'!AG12+'Capacity - Steam'!AG12+'Capacity - Melt'!AG12</f>
        <v>2140</v>
      </c>
    </row>
    <row r="13" spans="1:42" x14ac:dyDescent="0.2">
      <c r="A13" s="133" t="str">
        <f t="shared" si="3"/>
        <v>WPAGermany</v>
      </c>
      <c r="B13" s="129" t="s">
        <v>254</v>
      </c>
      <c r="C13" s="129" t="s">
        <v>255</v>
      </c>
      <c r="D13" s="129" t="s">
        <v>32</v>
      </c>
      <c r="E13" s="147">
        <f>'Capacity - Phos Acid'!E13+'Capacity - Nitrophos'!E13+'Capacity - Steam'!E13+'Capacity - Melt'!E13</f>
        <v>1175</v>
      </c>
      <c r="F13" s="147">
        <f>'Capacity - Phos Acid'!F13+'Capacity - Nitrophos'!F13+'Capacity - Steam'!F13+'Capacity - Melt'!F13</f>
        <v>1175</v>
      </c>
      <c r="G13" s="147">
        <f>'Capacity - Phos Acid'!G13+'Capacity - Nitrophos'!G13+'Capacity - Steam'!G13+'Capacity - Melt'!G13</f>
        <v>525</v>
      </c>
      <c r="H13" s="147">
        <f>'Capacity - Phos Acid'!H13+'Capacity - Nitrophos'!H13+'Capacity - Steam'!H13+'Capacity - Melt'!H13</f>
        <v>525</v>
      </c>
      <c r="I13" s="147">
        <f>'Capacity - Phos Acid'!I13+'Capacity - Nitrophos'!I13+'Capacity - Steam'!I13+'Capacity - Melt'!I13</f>
        <v>525</v>
      </c>
      <c r="J13" s="147">
        <f>'Capacity - Phos Acid'!J13+'Capacity - Nitrophos'!J13+'Capacity - Steam'!J13+'Capacity - Melt'!J13</f>
        <v>525</v>
      </c>
      <c r="K13" s="147">
        <f>'Capacity - Phos Acid'!K13+'Capacity - Nitrophos'!K13+'Capacity - Steam'!K13+'Capacity - Melt'!K13</f>
        <v>525</v>
      </c>
      <c r="L13" s="147">
        <f>'Capacity - Phos Acid'!L13+'Capacity - Nitrophos'!L13+'Capacity - Steam'!L13+'Capacity - Melt'!L13</f>
        <v>525</v>
      </c>
      <c r="M13" s="147">
        <f>'Capacity - Phos Acid'!M13+'Capacity - Nitrophos'!M13+'Capacity - Steam'!M13+'Capacity - Melt'!M13</f>
        <v>525</v>
      </c>
      <c r="N13" s="147">
        <f>'Capacity - Phos Acid'!N13+'Capacity - Nitrophos'!N13+'Capacity - Steam'!N13+'Capacity - Melt'!N13</f>
        <v>525</v>
      </c>
      <c r="O13" s="147">
        <f>'Capacity - Phos Acid'!O13+'Capacity - Nitrophos'!O13+'Capacity - Steam'!O13+'Capacity - Melt'!O13</f>
        <v>525</v>
      </c>
      <c r="P13" s="147">
        <f>'Capacity - Phos Acid'!P13+'Capacity - Nitrophos'!P13+'Capacity - Steam'!P13+'Capacity - Melt'!P13</f>
        <v>525</v>
      </c>
      <c r="Q13" s="147">
        <f>'Capacity - Phos Acid'!Q13+'Capacity - Nitrophos'!Q13+'Capacity - Steam'!Q13+'Capacity - Melt'!Q13</f>
        <v>525</v>
      </c>
      <c r="R13" s="147">
        <f>'Capacity - Phos Acid'!R13+'Capacity - Nitrophos'!R13+'Capacity - Steam'!R13+'Capacity - Melt'!R13</f>
        <v>525</v>
      </c>
      <c r="S13" s="147">
        <f>'Capacity - Phos Acid'!S13+'Capacity - Nitrophos'!S13+'Capacity - Steam'!S13+'Capacity - Melt'!S13</f>
        <v>525</v>
      </c>
      <c r="T13" s="147">
        <f>'Capacity - Phos Acid'!T13+'Capacity - Nitrophos'!T13+'Capacity - Steam'!T13+'Capacity - Melt'!T13</f>
        <v>525</v>
      </c>
      <c r="U13" s="147">
        <f>'Capacity - Phos Acid'!U13+'Capacity - Nitrophos'!U13+'Capacity - Steam'!U13+'Capacity - Melt'!U13</f>
        <v>525</v>
      </c>
      <c r="V13" s="147">
        <f>'Capacity - Phos Acid'!V13+'Capacity - Nitrophos'!V13+'Capacity - Steam'!V13+'Capacity - Melt'!V13</f>
        <v>525</v>
      </c>
      <c r="W13" s="147">
        <f>'Capacity - Phos Acid'!W13+'Capacity - Nitrophos'!W13+'Capacity - Steam'!W13+'Capacity - Melt'!W13</f>
        <v>525</v>
      </c>
      <c r="X13" s="147">
        <f>'Capacity - Phos Acid'!X13+'Capacity - Nitrophos'!X13+'Capacity - Steam'!X13+'Capacity - Melt'!X13</f>
        <v>525</v>
      </c>
      <c r="Y13" s="147">
        <f>'Capacity - Phos Acid'!Y13+'Capacity - Nitrophos'!Y13+'Capacity - Steam'!Y13+'Capacity - Melt'!Y13</f>
        <v>525</v>
      </c>
      <c r="Z13" s="147">
        <f>'Capacity - Phos Acid'!Z13+'Capacity - Nitrophos'!Z13+'Capacity - Steam'!Z13+'Capacity - Melt'!Z13</f>
        <v>525</v>
      </c>
      <c r="AA13" s="147">
        <f>'Capacity - Phos Acid'!AA13+'Capacity - Nitrophos'!AA13+'Capacity - Steam'!AA13+'Capacity - Melt'!AA13</f>
        <v>525</v>
      </c>
      <c r="AB13" s="147">
        <f>'Capacity - Phos Acid'!AB13+'Capacity - Nitrophos'!AB13+'Capacity - Steam'!AB13+'Capacity - Melt'!AB13</f>
        <v>525</v>
      </c>
      <c r="AC13" s="147">
        <f>'Capacity - Phos Acid'!AC13+'Capacity - Nitrophos'!AC13+'Capacity - Steam'!AC13+'Capacity - Melt'!AC13</f>
        <v>525</v>
      </c>
      <c r="AD13" s="147">
        <f>'Capacity - Phos Acid'!AD13+'Capacity - Nitrophos'!AD13+'Capacity - Steam'!AD13+'Capacity - Melt'!AD13</f>
        <v>525</v>
      </c>
      <c r="AE13" s="147">
        <f>'Capacity - Phos Acid'!AE13+'Capacity - Nitrophos'!AE13+'Capacity - Steam'!AE13+'Capacity - Melt'!AE13</f>
        <v>525</v>
      </c>
      <c r="AF13" s="147">
        <f>'Capacity - Phos Acid'!AF13+'Capacity - Nitrophos'!AF13+'Capacity - Steam'!AF13+'Capacity - Melt'!AF13</f>
        <v>525</v>
      </c>
      <c r="AG13" s="147">
        <f>'Capacity - Phos Acid'!AG13+'Capacity - Nitrophos'!AG13+'Capacity - Steam'!AG13+'Capacity - Melt'!AG13</f>
        <v>525</v>
      </c>
    </row>
    <row r="14" spans="1:42" x14ac:dyDescent="0.2">
      <c r="A14" s="133" t="str">
        <f t="shared" si="3"/>
        <v>WPAGreece</v>
      </c>
      <c r="B14" s="129" t="s">
        <v>254</v>
      </c>
      <c r="C14" s="129" t="s">
        <v>255</v>
      </c>
      <c r="D14" s="129" t="s">
        <v>33</v>
      </c>
      <c r="E14" s="147">
        <f>'Capacity - Phos Acid'!E14+'Capacity - Nitrophos'!E14+'Capacity - Steam'!E14+'Capacity - Melt'!E14</f>
        <v>1660</v>
      </c>
      <c r="F14" s="147">
        <f>'Capacity - Phos Acid'!F14+'Capacity - Nitrophos'!F14+'Capacity - Steam'!F14+'Capacity - Melt'!F14</f>
        <v>1660</v>
      </c>
      <c r="G14" s="147">
        <f>'Capacity - Phos Acid'!G14+'Capacity - Nitrophos'!G14+'Capacity - Steam'!G14+'Capacity - Melt'!G14</f>
        <v>1500</v>
      </c>
      <c r="H14" s="147">
        <f>'Capacity - Phos Acid'!H14+'Capacity - Nitrophos'!H14+'Capacity - Steam'!H14+'Capacity - Melt'!H14</f>
        <v>1500</v>
      </c>
      <c r="I14" s="147">
        <f>'Capacity - Phos Acid'!I14+'Capacity - Nitrophos'!I14+'Capacity - Steam'!I14+'Capacity - Melt'!I14</f>
        <v>1100</v>
      </c>
      <c r="J14" s="147">
        <f>'Capacity - Phos Acid'!J14+'Capacity - Nitrophos'!J14+'Capacity - Steam'!J14+'Capacity - Melt'!J14</f>
        <v>1100</v>
      </c>
      <c r="K14" s="147">
        <f>'Capacity - Phos Acid'!K14+'Capacity - Nitrophos'!K14+'Capacity - Steam'!K14+'Capacity - Melt'!K14</f>
        <v>600</v>
      </c>
      <c r="L14" s="147">
        <f>'Capacity - Phos Acid'!L14+'Capacity - Nitrophos'!L14+'Capacity - Steam'!L14+'Capacity - Melt'!L14</f>
        <v>600</v>
      </c>
      <c r="M14" s="147">
        <f>'Capacity - Phos Acid'!M14+'Capacity - Nitrophos'!M14+'Capacity - Steam'!M14+'Capacity - Melt'!M14</f>
        <v>600</v>
      </c>
      <c r="N14" s="147">
        <f>'Capacity - Phos Acid'!N14+'Capacity - Nitrophos'!N14+'Capacity - Steam'!N14+'Capacity - Melt'!N14</f>
        <v>600</v>
      </c>
      <c r="O14" s="147">
        <f>'Capacity - Phos Acid'!O14+'Capacity - Nitrophos'!O14+'Capacity - Steam'!O14+'Capacity - Melt'!O14</f>
        <v>600</v>
      </c>
      <c r="P14" s="147">
        <f>'Capacity - Phos Acid'!P14+'Capacity - Nitrophos'!P14+'Capacity - Steam'!P14+'Capacity - Melt'!P14</f>
        <v>600</v>
      </c>
      <c r="Q14" s="147">
        <f>'Capacity - Phos Acid'!Q14+'Capacity - Nitrophos'!Q14+'Capacity - Steam'!Q14+'Capacity - Melt'!Q14</f>
        <v>600</v>
      </c>
      <c r="R14" s="147">
        <f>'Capacity - Phos Acid'!R14+'Capacity - Nitrophos'!R14+'Capacity - Steam'!R14+'Capacity - Melt'!R14</f>
        <v>600</v>
      </c>
      <c r="S14" s="147">
        <f>'Capacity - Phos Acid'!S14+'Capacity - Nitrophos'!S14+'Capacity - Steam'!S14+'Capacity - Melt'!S14</f>
        <v>600</v>
      </c>
      <c r="T14" s="147">
        <f>'Capacity - Phos Acid'!T14+'Capacity - Nitrophos'!T14+'Capacity - Steam'!T14+'Capacity - Melt'!T14</f>
        <v>600</v>
      </c>
      <c r="U14" s="147">
        <f>'Capacity - Phos Acid'!U14+'Capacity - Nitrophos'!U14+'Capacity - Steam'!U14+'Capacity - Melt'!U14</f>
        <v>600</v>
      </c>
      <c r="V14" s="147">
        <f>'Capacity - Phos Acid'!V14+'Capacity - Nitrophos'!V14+'Capacity - Steam'!V14+'Capacity - Melt'!V14</f>
        <v>600</v>
      </c>
      <c r="W14" s="147">
        <f>'Capacity - Phos Acid'!W14+'Capacity - Nitrophos'!W14+'Capacity - Steam'!W14+'Capacity - Melt'!W14</f>
        <v>600</v>
      </c>
      <c r="X14" s="147">
        <f>'Capacity - Phos Acid'!X14+'Capacity - Nitrophos'!X14+'Capacity - Steam'!X14+'Capacity - Melt'!X14</f>
        <v>600</v>
      </c>
      <c r="Y14" s="147">
        <f>'Capacity - Phos Acid'!Y14+'Capacity - Nitrophos'!Y14+'Capacity - Steam'!Y14+'Capacity - Melt'!Y14</f>
        <v>600</v>
      </c>
      <c r="Z14" s="147">
        <f>'Capacity - Phos Acid'!Z14+'Capacity - Nitrophos'!Z14+'Capacity - Steam'!Z14+'Capacity - Melt'!Z14</f>
        <v>600</v>
      </c>
      <c r="AA14" s="147">
        <f>'Capacity - Phos Acid'!AA14+'Capacity - Nitrophos'!AA14+'Capacity - Steam'!AA14+'Capacity - Melt'!AA14</f>
        <v>600</v>
      </c>
      <c r="AB14" s="147">
        <f>'Capacity - Phos Acid'!AB14+'Capacity - Nitrophos'!AB14+'Capacity - Steam'!AB14+'Capacity - Melt'!AB14</f>
        <v>600</v>
      </c>
      <c r="AC14" s="147">
        <f>'Capacity - Phos Acid'!AC14+'Capacity - Nitrophos'!AC14+'Capacity - Steam'!AC14+'Capacity - Melt'!AC14</f>
        <v>600</v>
      </c>
      <c r="AD14" s="147">
        <f>'Capacity - Phos Acid'!AD14+'Capacity - Nitrophos'!AD14+'Capacity - Steam'!AD14+'Capacity - Melt'!AD14</f>
        <v>600</v>
      </c>
      <c r="AE14" s="147">
        <f>'Capacity - Phos Acid'!AE14+'Capacity - Nitrophos'!AE14+'Capacity - Steam'!AE14+'Capacity - Melt'!AE14</f>
        <v>600</v>
      </c>
      <c r="AF14" s="147">
        <f>'Capacity - Phos Acid'!AF14+'Capacity - Nitrophos'!AF14+'Capacity - Steam'!AF14+'Capacity - Melt'!AF14</f>
        <v>600</v>
      </c>
      <c r="AG14" s="147">
        <f>'Capacity - Phos Acid'!AG14+'Capacity - Nitrophos'!AG14+'Capacity - Steam'!AG14+'Capacity - Melt'!AG14</f>
        <v>600</v>
      </c>
    </row>
    <row r="15" spans="1:42" x14ac:dyDescent="0.2">
      <c r="A15" s="133" t="str">
        <f t="shared" si="3"/>
        <v>WPAIceland</v>
      </c>
      <c r="B15" s="129" t="s">
        <v>254</v>
      </c>
      <c r="C15" s="129" t="s">
        <v>255</v>
      </c>
      <c r="D15" s="129" t="s">
        <v>34</v>
      </c>
      <c r="E15" s="147">
        <f>'Capacity - Phos Acid'!E15+'Capacity - Nitrophos'!E15+'Capacity - Steam'!E15+'Capacity - Melt'!E15</f>
        <v>0</v>
      </c>
      <c r="F15" s="147">
        <f>'Capacity - Phos Acid'!F15+'Capacity - Nitrophos'!F15+'Capacity - Steam'!F15+'Capacity - Melt'!F15</f>
        <v>0</v>
      </c>
      <c r="G15" s="147">
        <f>'Capacity - Phos Acid'!G15+'Capacity - Nitrophos'!G15+'Capacity - Steam'!G15+'Capacity - Melt'!G15</f>
        <v>0</v>
      </c>
      <c r="H15" s="147">
        <f>'Capacity - Phos Acid'!H15+'Capacity - Nitrophos'!H15+'Capacity - Steam'!H15+'Capacity - Melt'!H15</f>
        <v>0</v>
      </c>
      <c r="I15" s="147">
        <f>'Capacity - Phos Acid'!I15+'Capacity - Nitrophos'!I15+'Capacity - Steam'!I15+'Capacity - Melt'!I15</f>
        <v>0</v>
      </c>
      <c r="J15" s="147">
        <f>'Capacity - Phos Acid'!J15+'Capacity - Nitrophos'!J15+'Capacity - Steam'!J15+'Capacity - Melt'!J15</f>
        <v>0</v>
      </c>
      <c r="K15" s="147">
        <f>'Capacity - Phos Acid'!K15+'Capacity - Nitrophos'!K15+'Capacity - Steam'!K15+'Capacity - Melt'!K15</f>
        <v>0</v>
      </c>
      <c r="L15" s="147">
        <f>'Capacity - Phos Acid'!L15+'Capacity - Nitrophos'!L15+'Capacity - Steam'!L15+'Capacity - Melt'!L15</f>
        <v>0</v>
      </c>
      <c r="M15" s="147">
        <f>'Capacity - Phos Acid'!M15+'Capacity - Nitrophos'!M15+'Capacity - Steam'!M15+'Capacity - Melt'!M15</f>
        <v>0</v>
      </c>
      <c r="N15" s="147">
        <f>'Capacity - Phos Acid'!N15+'Capacity - Nitrophos'!N15+'Capacity - Steam'!N15+'Capacity - Melt'!N15</f>
        <v>0</v>
      </c>
      <c r="O15" s="147">
        <f>'Capacity - Phos Acid'!O15+'Capacity - Nitrophos'!O15+'Capacity - Steam'!O15+'Capacity - Melt'!O15</f>
        <v>0</v>
      </c>
      <c r="P15" s="147">
        <f>'Capacity - Phos Acid'!P15+'Capacity - Nitrophos'!P15+'Capacity - Steam'!P15+'Capacity - Melt'!P15</f>
        <v>0</v>
      </c>
      <c r="Q15" s="147">
        <f>'Capacity - Phos Acid'!Q15+'Capacity - Nitrophos'!Q15+'Capacity - Steam'!Q15+'Capacity - Melt'!Q15</f>
        <v>0</v>
      </c>
      <c r="R15" s="147">
        <f>'Capacity - Phos Acid'!R15+'Capacity - Nitrophos'!R15+'Capacity - Steam'!R15+'Capacity - Melt'!R15</f>
        <v>0</v>
      </c>
      <c r="S15" s="147">
        <f>'Capacity - Phos Acid'!S15+'Capacity - Nitrophos'!S15+'Capacity - Steam'!S15+'Capacity - Melt'!S15</f>
        <v>0</v>
      </c>
      <c r="T15" s="147">
        <f>'Capacity - Phos Acid'!T15+'Capacity - Nitrophos'!T15+'Capacity - Steam'!T15+'Capacity - Melt'!T15</f>
        <v>0</v>
      </c>
      <c r="U15" s="147">
        <f>'Capacity - Phos Acid'!U15+'Capacity - Nitrophos'!U15+'Capacity - Steam'!U15+'Capacity - Melt'!U15</f>
        <v>0</v>
      </c>
      <c r="V15" s="147">
        <f>'Capacity - Phos Acid'!V15+'Capacity - Nitrophos'!V15+'Capacity - Steam'!V15+'Capacity - Melt'!V15</f>
        <v>0</v>
      </c>
      <c r="W15" s="147">
        <f>'Capacity - Phos Acid'!W15+'Capacity - Nitrophos'!W15+'Capacity - Steam'!W15+'Capacity - Melt'!W15</f>
        <v>0</v>
      </c>
      <c r="X15" s="147">
        <f>'Capacity - Phos Acid'!X15+'Capacity - Nitrophos'!X15+'Capacity - Steam'!X15+'Capacity - Melt'!X15</f>
        <v>0</v>
      </c>
      <c r="Y15" s="147">
        <f>'Capacity - Phos Acid'!Y15+'Capacity - Nitrophos'!Y15+'Capacity - Steam'!Y15+'Capacity - Melt'!Y15</f>
        <v>0</v>
      </c>
      <c r="Z15" s="147">
        <f>'Capacity - Phos Acid'!Z15+'Capacity - Nitrophos'!Z15+'Capacity - Steam'!Z15+'Capacity - Melt'!Z15</f>
        <v>0</v>
      </c>
      <c r="AA15" s="147">
        <f>'Capacity - Phos Acid'!AA15+'Capacity - Nitrophos'!AA15+'Capacity - Steam'!AA15+'Capacity - Melt'!AA15</f>
        <v>0</v>
      </c>
      <c r="AB15" s="147">
        <f>'Capacity - Phos Acid'!AB15+'Capacity - Nitrophos'!AB15+'Capacity - Steam'!AB15+'Capacity - Melt'!AB15</f>
        <v>0</v>
      </c>
      <c r="AC15" s="147">
        <f>'Capacity - Phos Acid'!AC15+'Capacity - Nitrophos'!AC15+'Capacity - Steam'!AC15+'Capacity - Melt'!AC15</f>
        <v>0</v>
      </c>
      <c r="AD15" s="147">
        <f>'Capacity - Phos Acid'!AD15+'Capacity - Nitrophos'!AD15+'Capacity - Steam'!AD15+'Capacity - Melt'!AD15</f>
        <v>0</v>
      </c>
      <c r="AE15" s="147">
        <f>'Capacity - Phos Acid'!AE15+'Capacity - Nitrophos'!AE15+'Capacity - Steam'!AE15+'Capacity - Melt'!AE15</f>
        <v>0</v>
      </c>
      <c r="AF15" s="147">
        <f>'Capacity - Phos Acid'!AF15+'Capacity - Nitrophos'!AF15+'Capacity - Steam'!AF15+'Capacity - Melt'!AF15</f>
        <v>0</v>
      </c>
      <c r="AG15" s="147">
        <f>'Capacity - Phos Acid'!AG15+'Capacity - Nitrophos'!AG15+'Capacity - Steam'!AG15+'Capacity - Melt'!AG15</f>
        <v>0</v>
      </c>
    </row>
    <row r="16" spans="1:42" x14ac:dyDescent="0.2">
      <c r="A16" s="133" t="str">
        <f t="shared" si="3"/>
        <v>WPAIreland</v>
      </c>
      <c r="B16" s="129" t="s">
        <v>254</v>
      </c>
      <c r="C16" s="129" t="s">
        <v>255</v>
      </c>
      <c r="D16" s="129" t="s">
        <v>256</v>
      </c>
      <c r="E16" s="147">
        <f>'Capacity - Phos Acid'!E16+'Capacity - Nitrophos'!E16+'Capacity - Steam'!E16+'Capacity - Melt'!E16</f>
        <v>0</v>
      </c>
      <c r="F16" s="147">
        <f>'Capacity - Phos Acid'!F16+'Capacity - Nitrophos'!F16+'Capacity - Steam'!F16+'Capacity - Melt'!F16</f>
        <v>0</v>
      </c>
      <c r="G16" s="147">
        <f>'Capacity - Phos Acid'!G16+'Capacity - Nitrophos'!G16+'Capacity - Steam'!G16+'Capacity - Melt'!G16</f>
        <v>0</v>
      </c>
      <c r="H16" s="147">
        <f>'Capacity - Phos Acid'!H16+'Capacity - Nitrophos'!H16+'Capacity - Steam'!H16+'Capacity - Melt'!H16</f>
        <v>0</v>
      </c>
      <c r="I16" s="147">
        <f>'Capacity - Phos Acid'!I16+'Capacity - Nitrophos'!I16+'Capacity - Steam'!I16+'Capacity - Melt'!I16</f>
        <v>0</v>
      </c>
      <c r="J16" s="147">
        <f>'Capacity - Phos Acid'!J16+'Capacity - Nitrophos'!J16+'Capacity - Steam'!J16+'Capacity - Melt'!J16</f>
        <v>0</v>
      </c>
      <c r="K16" s="147">
        <f>'Capacity - Phos Acid'!K16+'Capacity - Nitrophos'!K16+'Capacity - Steam'!K16+'Capacity - Melt'!K16</f>
        <v>0</v>
      </c>
      <c r="L16" s="147">
        <f>'Capacity - Phos Acid'!L16+'Capacity - Nitrophos'!L16+'Capacity - Steam'!L16+'Capacity - Melt'!L16</f>
        <v>0</v>
      </c>
      <c r="M16" s="147">
        <f>'Capacity - Phos Acid'!M16+'Capacity - Nitrophos'!M16+'Capacity - Steam'!M16+'Capacity - Melt'!M16</f>
        <v>0</v>
      </c>
      <c r="N16" s="147">
        <f>'Capacity - Phos Acid'!N16+'Capacity - Nitrophos'!N16+'Capacity - Steam'!N16+'Capacity - Melt'!N16</f>
        <v>0</v>
      </c>
      <c r="O16" s="147">
        <f>'Capacity - Phos Acid'!O16+'Capacity - Nitrophos'!O16+'Capacity - Steam'!O16+'Capacity - Melt'!O16</f>
        <v>0</v>
      </c>
      <c r="P16" s="147">
        <f>'Capacity - Phos Acid'!P16+'Capacity - Nitrophos'!P16+'Capacity - Steam'!P16+'Capacity - Melt'!P16</f>
        <v>0</v>
      </c>
      <c r="Q16" s="147">
        <f>'Capacity - Phos Acid'!Q16+'Capacity - Nitrophos'!Q16+'Capacity - Steam'!Q16+'Capacity - Melt'!Q16</f>
        <v>0</v>
      </c>
      <c r="R16" s="147">
        <f>'Capacity - Phos Acid'!R16+'Capacity - Nitrophos'!R16+'Capacity - Steam'!R16+'Capacity - Melt'!R16</f>
        <v>0</v>
      </c>
      <c r="S16" s="147">
        <f>'Capacity - Phos Acid'!S16+'Capacity - Nitrophos'!S16+'Capacity - Steam'!S16+'Capacity - Melt'!S16</f>
        <v>0</v>
      </c>
      <c r="T16" s="147">
        <f>'Capacity - Phos Acid'!T16+'Capacity - Nitrophos'!T16+'Capacity - Steam'!T16+'Capacity - Melt'!T16</f>
        <v>0</v>
      </c>
      <c r="U16" s="147">
        <f>'Capacity - Phos Acid'!U16+'Capacity - Nitrophos'!U16+'Capacity - Steam'!U16+'Capacity - Melt'!U16</f>
        <v>0</v>
      </c>
      <c r="V16" s="147">
        <f>'Capacity - Phos Acid'!V16+'Capacity - Nitrophos'!V16+'Capacity - Steam'!V16+'Capacity - Melt'!V16</f>
        <v>0</v>
      </c>
      <c r="W16" s="147">
        <f>'Capacity - Phos Acid'!W16+'Capacity - Nitrophos'!W16+'Capacity - Steam'!W16+'Capacity - Melt'!W16</f>
        <v>0</v>
      </c>
      <c r="X16" s="147">
        <f>'Capacity - Phos Acid'!X16+'Capacity - Nitrophos'!X16+'Capacity - Steam'!X16+'Capacity - Melt'!X16</f>
        <v>0</v>
      </c>
      <c r="Y16" s="147">
        <f>'Capacity - Phos Acid'!Y16+'Capacity - Nitrophos'!Y16+'Capacity - Steam'!Y16+'Capacity - Melt'!Y16</f>
        <v>0</v>
      </c>
      <c r="Z16" s="147">
        <f>'Capacity - Phos Acid'!Z16+'Capacity - Nitrophos'!Z16+'Capacity - Steam'!Z16+'Capacity - Melt'!Z16</f>
        <v>0</v>
      </c>
      <c r="AA16" s="147">
        <f>'Capacity - Phos Acid'!AA16+'Capacity - Nitrophos'!AA16+'Capacity - Steam'!AA16+'Capacity - Melt'!AA16</f>
        <v>0</v>
      </c>
      <c r="AB16" s="147">
        <f>'Capacity - Phos Acid'!AB16+'Capacity - Nitrophos'!AB16+'Capacity - Steam'!AB16+'Capacity - Melt'!AB16</f>
        <v>0</v>
      </c>
      <c r="AC16" s="147">
        <f>'Capacity - Phos Acid'!AC16+'Capacity - Nitrophos'!AC16+'Capacity - Steam'!AC16+'Capacity - Melt'!AC16</f>
        <v>0</v>
      </c>
      <c r="AD16" s="147">
        <f>'Capacity - Phos Acid'!AD16+'Capacity - Nitrophos'!AD16+'Capacity - Steam'!AD16+'Capacity - Melt'!AD16</f>
        <v>0</v>
      </c>
      <c r="AE16" s="147">
        <f>'Capacity - Phos Acid'!AE16+'Capacity - Nitrophos'!AE16+'Capacity - Steam'!AE16+'Capacity - Melt'!AE16</f>
        <v>0</v>
      </c>
      <c r="AF16" s="147">
        <f>'Capacity - Phos Acid'!AF16+'Capacity - Nitrophos'!AF16+'Capacity - Steam'!AF16+'Capacity - Melt'!AF16</f>
        <v>0</v>
      </c>
      <c r="AG16" s="147">
        <f>'Capacity - Phos Acid'!AG16+'Capacity - Nitrophos'!AG16+'Capacity - Steam'!AG16+'Capacity - Melt'!AG16</f>
        <v>0</v>
      </c>
    </row>
    <row r="17" spans="1:33" x14ac:dyDescent="0.2">
      <c r="A17" s="133" t="str">
        <f t="shared" si="3"/>
        <v>WPAItaly</v>
      </c>
      <c r="B17" s="129" t="s">
        <v>254</v>
      </c>
      <c r="C17" s="129" t="s">
        <v>255</v>
      </c>
      <c r="D17" s="129" t="s">
        <v>35</v>
      </c>
      <c r="E17" s="147">
        <f>'Capacity - Phos Acid'!E17+'Capacity - Nitrophos'!E17+'Capacity - Steam'!E17+'Capacity - Melt'!E17</f>
        <v>990</v>
      </c>
      <c r="F17" s="147">
        <f>'Capacity - Phos Acid'!F17+'Capacity - Nitrophos'!F17+'Capacity - Steam'!F17+'Capacity - Melt'!F17</f>
        <v>990</v>
      </c>
      <c r="G17" s="147">
        <f>'Capacity - Phos Acid'!G17+'Capacity - Nitrophos'!G17+'Capacity - Steam'!G17+'Capacity - Melt'!G17</f>
        <v>990</v>
      </c>
      <c r="H17" s="147">
        <f>'Capacity - Phos Acid'!H17+'Capacity - Nitrophos'!H17+'Capacity - Steam'!H17+'Capacity - Melt'!H17</f>
        <v>990</v>
      </c>
      <c r="I17" s="147">
        <f>'Capacity - Phos Acid'!I17+'Capacity - Nitrophos'!I17+'Capacity - Steam'!I17+'Capacity - Melt'!I17</f>
        <v>990</v>
      </c>
      <c r="J17" s="147">
        <f>'Capacity - Phos Acid'!J17+'Capacity - Nitrophos'!J17+'Capacity - Steam'!J17+'Capacity - Melt'!J17</f>
        <v>990</v>
      </c>
      <c r="K17" s="147">
        <f>'Capacity - Phos Acid'!K17+'Capacity - Nitrophos'!K17+'Capacity - Steam'!K17+'Capacity - Melt'!K17</f>
        <v>990</v>
      </c>
      <c r="L17" s="147">
        <f>'Capacity - Phos Acid'!L17+'Capacity - Nitrophos'!L17+'Capacity - Steam'!L17+'Capacity - Melt'!L17</f>
        <v>990</v>
      </c>
      <c r="M17" s="147">
        <f>'Capacity - Phos Acid'!M17+'Capacity - Nitrophos'!M17+'Capacity - Steam'!M17+'Capacity - Melt'!M17</f>
        <v>990</v>
      </c>
      <c r="N17" s="147">
        <f>'Capacity - Phos Acid'!N17+'Capacity - Nitrophos'!N17+'Capacity - Steam'!N17+'Capacity - Melt'!N17</f>
        <v>990</v>
      </c>
      <c r="O17" s="147">
        <f>'Capacity - Phos Acid'!O17+'Capacity - Nitrophos'!O17+'Capacity - Steam'!O17+'Capacity - Melt'!O17</f>
        <v>990</v>
      </c>
      <c r="P17" s="147">
        <f>'Capacity - Phos Acid'!P17+'Capacity - Nitrophos'!P17+'Capacity - Steam'!P17+'Capacity - Melt'!P17</f>
        <v>990</v>
      </c>
      <c r="Q17" s="147">
        <f>'Capacity - Phos Acid'!Q17+'Capacity - Nitrophos'!Q17+'Capacity - Steam'!Q17+'Capacity - Melt'!Q17</f>
        <v>990</v>
      </c>
      <c r="R17" s="147">
        <f>'Capacity - Phos Acid'!R17+'Capacity - Nitrophos'!R17+'Capacity - Steam'!R17+'Capacity - Melt'!R17</f>
        <v>990</v>
      </c>
      <c r="S17" s="147">
        <f>'Capacity - Phos Acid'!S17+'Capacity - Nitrophos'!S17+'Capacity - Steam'!S17+'Capacity - Melt'!S17</f>
        <v>990</v>
      </c>
      <c r="T17" s="147">
        <f>'Capacity - Phos Acid'!T17+'Capacity - Nitrophos'!T17+'Capacity - Steam'!T17+'Capacity - Melt'!T17</f>
        <v>990</v>
      </c>
      <c r="U17" s="147">
        <f>'Capacity - Phos Acid'!U17+'Capacity - Nitrophos'!U17+'Capacity - Steam'!U17+'Capacity - Melt'!U17</f>
        <v>990</v>
      </c>
      <c r="V17" s="147">
        <f>'Capacity - Phos Acid'!V17+'Capacity - Nitrophos'!V17+'Capacity - Steam'!V17+'Capacity - Melt'!V17</f>
        <v>990</v>
      </c>
      <c r="W17" s="147">
        <f>'Capacity - Phos Acid'!W17+'Capacity - Nitrophos'!W17+'Capacity - Steam'!W17+'Capacity - Melt'!W17</f>
        <v>990</v>
      </c>
      <c r="X17" s="147">
        <f>'Capacity - Phos Acid'!X17+'Capacity - Nitrophos'!X17+'Capacity - Steam'!X17+'Capacity - Melt'!X17</f>
        <v>990</v>
      </c>
      <c r="Y17" s="147">
        <f>'Capacity - Phos Acid'!Y17+'Capacity - Nitrophos'!Y17+'Capacity - Steam'!Y17+'Capacity - Melt'!Y17</f>
        <v>990</v>
      </c>
      <c r="Z17" s="147">
        <f>'Capacity - Phos Acid'!Z17+'Capacity - Nitrophos'!Z17+'Capacity - Steam'!Z17+'Capacity - Melt'!Z17</f>
        <v>990</v>
      </c>
      <c r="AA17" s="147">
        <f>'Capacity - Phos Acid'!AA17+'Capacity - Nitrophos'!AA17+'Capacity - Steam'!AA17+'Capacity - Melt'!AA17</f>
        <v>990</v>
      </c>
      <c r="AB17" s="147">
        <f>'Capacity - Phos Acid'!AB17+'Capacity - Nitrophos'!AB17+'Capacity - Steam'!AB17+'Capacity - Melt'!AB17</f>
        <v>990</v>
      </c>
      <c r="AC17" s="147">
        <f>'Capacity - Phos Acid'!AC17+'Capacity - Nitrophos'!AC17+'Capacity - Steam'!AC17+'Capacity - Melt'!AC17</f>
        <v>990</v>
      </c>
      <c r="AD17" s="147">
        <f>'Capacity - Phos Acid'!AD17+'Capacity - Nitrophos'!AD17+'Capacity - Steam'!AD17+'Capacity - Melt'!AD17</f>
        <v>990</v>
      </c>
      <c r="AE17" s="147">
        <f>'Capacity - Phos Acid'!AE17+'Capacity - Nitrophos'!AE17+'Capacity - Steam'!AE17+'Capacity - Melt'!AE17</f>
        <v>990</v>
      </c>
      <c r="AF17" s="147">
        <f>'Capacity - Phos Acid'!AF17+'Capacity - Nitrophos'!AF17+'Capacity - Steam'!AF17+'Capacity - Melt'!AF17</f>
        <v>990</v>
      </c>
      <c r="AG17" s="147">
        <f>'Capacity - Phos Acid'!AG17+'Capacity - Nitrophos'!AG17+'Capacity - Steam'!AG17+'Capacity - Melt'!AG17</f>
        <v>990</v>
      </c>
    </row>
    <row r="18" spans="1:33" x14ac:dyDescent="0.2">
      <c r="A18" s="133" t="str">
        <f t="shared" si="3"/>
        <v>WPALuxembourg</v>
      </c>
      <c r="B18" s="129" t="s">
        <v>254</v>
      </c>
      <c r="C18" s="129" t="s">
        <v>255</v>
      </c>
      <c r="D18" s="129" t="s">
        <v>36</v>
      </c>
      <c r="E18" s="147">
        <f>'Capacity - Phos Acid'!E18+'Capacity - Nitrophos'!E18+'Capacity - Steam'!E18+'Capacity - Melt'!E18</f>
        <v>0</v>
      </c>
      <c r="F18" s="147">
        <f>'Capacity - Phos Acid'!F18+'Capacity - Nitrophos'!F18+'Capacity - Steam'!F18+'Capacity - Melt'!F18</f>
        <v>0</v>
      </c>
      <c r="G18" s="147">
        <f>'Capacity - Phos Acid'!G18+'Capacity - Nitrophos'!G18+'Capacity - Steam'!G18+'Capacity - Melt'!G18</f>
        <v>0</v>
      </c>
      <c r="H18" s="147">
        <f>'Capacity - Phos Acid'!H18+'Capacity - Nitrophos'!H18+'Capacity - Steam'!H18+'Capacity - Melt'!H18</f>
        <v>0</v>
      </c>
      <c r="I18" s="147">
        <f>'Capacity - Phos Acid'!I18+'Capacity - Nitrophos'!I18+'Capacity - Steam'!I18+'Capacity - Melt'!I18</f>
        <v>0</v>
      </c>
      <c r="J18" s="147">
        <f>'Capacity - Phos Acid'!J18+'Capacity - Nitrophos'!J18+'Capacity - Steam'!J18+'Capacity - Melt'!J18</f>
        <v>0</v>
      </c>
      <c r="K18" s="147">
        <f>'Capacity - Phos Acid'!K18+'Capacity - Nitrophos'!K18+'Capacity - Steam'!K18+'Capacity - Melt'!K18</f>
        <v>0</v>
      </c>
      <c r="L18" s="147">
        <f>'Capacity - Phos Acid'!L18+'Capacity - Nitrophos'!L18+'Capacity - Steam'!L18+'Capacity - Melt'!L18</f>
        <v>0</v>
      </c>
      <c r="M18" s="147">
        <f>'Capacity - Phos Acid'!M18+'Capacity - Nitrophos'!M18+'Capacity - Steam'!M18+'Capacity - Melt'!M18</f>
        <v>0</v>
      </c>
      <c r="N18" s="147">
        <f>'Capacity - Phos Acid'!N18+'Capacity - Nitrophos'!N18+'Capacity - Steam'!N18+'Capacity - Melt'!N18</f>
        <v>0</v>
      </c>
      <c r="O18" s="147">
        <f>'Capacity - Phos Acid'!O18+'Capacity - Nitrophos'!O18+'Capacity - Steam'!O18+'Capacity - Melt'!O18</f>
        <v>0</v>
      </c>
      <c r="P18" s="147">
        <f>'Capacity - Phos Acid'!P18+'Capacity - Nitrophos'!P18+'Capacity - Steam'!P18+'Capacity - Melt'!P18</f>
        <v>0</v>
      </c>
      <c r="Q18" s="147">
        <f>'Capacity - Phos Acid'!Q18+'Capacity - Nitrophos'!Q18+'Capacity - Steam'!Q18+'Capacity - Melt'!Q18</f>
        <v>0</v>
      </c>
      <c r="R18" s="147">
        <f>'Capacity - Phos Acid'!R18+'Capacity - Nitrophos'!R18+'Capacity - Steam'!R18+'Capacity - Melt'!R18</f>
        <v>0</v>
      </c>
      <c r="S18" s="147">
        <f>'Capacity - Phos Acid'!S18+'Capacity - Nitrophos'!S18+'Capacity - Steam'!S18+'Capacity - Melt'!S18</f>
        <v>0</v>
      </c>
      <c r="T18" s="147">
        <f>'Capacity - Phos Acid'!T18+'Capacity - Nitrophos'!T18+'Capacity - Steam'!T18+'Capacity - Melt'!T18</f>
        <v>0</v>
      </c>
      <c r="U18" s="147">
        <f>'Capacity - Phos Acid'!U18+'Capacity - Nitrophos'!U18+'Capacity - Steam'!U18+'Capacity - Melt'!U18</f>
        <v>0</v>
      </c>
      <c r="V18" s="147">
        <f>'Capacity - Phos Acid'!V18+'Capacity - Nitrophos'!V18+'Capacity - Steam'!V18+'Capacity - Melt'!V18</f>
        <v>0</v>
      </c>
      <c r="W18" s="147">
        <f>'Capacity - Phos Acid'!W18+'Capacity - Nitrophos'!W18+'Capacity - Steam'!W18+'Capacity - Melt'!W18</f>
        <v>0</v>
      </c>
      <c r="X18" s="147">
        <f>'Capacity - Phos Acid'!X18+'Capacity - Nitrophos'!X18+'Capacity - Steam'!X18+'Capacity - Melt'!X18</f>
        <v>0</v>
      </c>
      <c r="Y18" s="147">
        <f>'Capacity - Phos Acid'!Y18+'Capacity - Nitrophos'!Y18+'Capacity - Steam'!Y18+'Capacity - Melt'!Y18</f>
        <v>0</v>
      </c>
      <c r="Z18" s="147">
        <f>'Capacity - Phos Acid'!Z18+'Capacity - Nitrophos'!Z18+'Capacity - Steam'!Z18+'Capacity - Melt'!Z18</f>
        <v>0</v>
      </c>
      <c r="AA18" s="147">
        <f>'Capacity - Phos Acid'!AA18+'Capacity - Nitrophos'!AA18+'Capacity - Steam'!AA18+'Capacity - Melt'!AA18</f>
        <v>0</v>
      </c>
      <c r="AB18" s="147">
        <f>'Capacity - Phos Acid'!AB18+'Capacity - Nitrophos'!AB18+'Capacity - Steam'!AB18+'Capacity - Melt'!AB18</f>
        <v>0</v>
      </c>
      <c r="AC18" s="147">
        <f>'Capacity - Phos Acid'!AC18+'Capacity - Nitrophos'!AC18+'Capacity - Steam'!AC18+'Capacity - Melt'!AC18</f>
        <v>0</v>
      </c>
      <c r="AD18" s="147">
        <f>'Capacity - Phos Acid'!AD18+'Capacity - Nitrophos'!AD18+'Capacity - Steam'!AD18+'Capacity - Melt'!AD18</f>
        <v>0</v>
      </c>
      <c r="AE18" s="147">
        <f>'Capacity - Phos Acid'!AE18+'Capacity - Nitrophos'!AE18+'Capacity - Steam'!AE18+'Capacity - Melt'!AE18</f>
        <v>0</v>
      </c>
      <c r="AF18" s="147">
        <f>'Capacity - Phos Acid'!AF18+'Capacity - Nitrophos'!AF18+'Capacity - Steam'!AF18+'Capacity - Melt'!AF18</f>
        <v>0</v>
      </c>
      <c r="AG18" s="147">
        <f>'Capacity - Phos Acid'!AG18+'Capacity - Nitrophos'!AG18+'Capacity - Steam'!AG18+'Capacity - Melt'!AG18</f>
        <v>0</v>
      </c>
    </row>
    <row r="19" spans="1:33" x14ac:dyDescent="0.2">
      <c r="A19" s="133"/>
      <c r="B19" s="129" t="s">
        <v>254</v>
      </c>
      <c r="C19" s="129" t="s">
        <v>255</v>
      </c>
      <c r="D19" s="129" t="s">
        <v>50</v>
      </c>
      <c r="E19" s="147">
        <f>'Capacity - Phos Acid'!E19+'Capacity - Nitrophos'!E19+'Capacity - Steam'!E19+'Capacity - Melt'!E19</f>
        <v>0</v>
      </c>
      <c r="F19" s="147">
        <f>'Capacity - Phos Acid'!F19+'Capacity - Nitrophos'!F19+'Capacity - Steam'!F19+'Capacity - Melt'!F19</f>
        <v>0</v>
      </c>
      <c r="G19" s="147">
        <f>'Capacity - Phos Acid'!G19+'Capacity - Nitrophos'!G19+'Capacity - Steam'!G19+'Capacity - Melt'!G19</f>
        <v>0</v>
      </c>
      <c r="H19" s="147">
        <f>'Capacity - Phos Acid'!H19+'Capacity - Nitrophos'!H19+'Capacity - Steam'!H19+'Capacity - Melt'!H19</f>
        <v>0</v>
      </c>
      <c r="I19" s="147">
        <f>'Capacity - Phos Acid'!I19+'Capacity - Nitrophos'!I19+'Capacity - Steam'!I19+'Capacity - Melt'!I19</f>
        <v>0</v>
      </c>
      <c r="J19" s="147">
        <f>'Capacity - Phos Acid'!J19+'Capacity - Nitrophos'!J19+'Capacity - Steam'!J19+'Capacity - Melt'!J19</f>
        <v>0</v>
      </c>
      <c r="K19" s="147">
        <f>'Capacity - Phos Acid'!K19+'Capacity - Nitrophos'!K19+'Capacity - Steam'!K19+'Capacity - Melt'!K19</f>
        <v>0</v>
      </c>
      <c r="L19" s="147">
        <f>'Capacity - Phos Acid'!L19+'Capacity - Nitrophos'!L19+'Capacity - Steam'!L19+'Capacity - Melt'!L19</f>
        <v>0</v>
      </c>
      <c r="M19" s="147">
        <f>'Capacity - Phos Acid'!M19+'Capacity - Nitrophos'!M19+'Capacity - Steam'!M19+'Capacity - Melt'!M19</f>
        <v>0</v>
      </c>
      <c r="N19" s="147">
        <f>'Capacity - Phos Acid'!N19+'Capacity - Nitrophos'!N19+'Capacity - Steam'!N19+'Capacity - Melt'!N19</f>
        <v>0</v>
      </c>
      <c r="O19" s="147">
        <f>'Capacity - Phos Acid'!O19+'Capacity - Nitrophos'!O19+'Capacity - Steam'!O19+'Capacity - Melt'!O19</f>
        <v>0</v>
      </c>
      <c r="P19" s="147">
        <f>'Capacity - Phos Acid'!P19+'Capacity - Nitrophos'!P19+'Capacity - Steam'!P19+'Capacity - Melt'!P19</f>
        <v>0</v>
      </c>
      <c r="Q19" s="147">
        <f>'Capacity - Phos Acid'!Q19+'Capacity - Nitrophos'!Q19+'Capacity - Steam'!Q19+'Capacity - Melt'!Q19</f>
        <v>0</v>
      </c>
      <c r="R19" s="147">
        <f>'Capacity - Phos Acid'!R19+'Capacity - Nitrophos'!R19+'Capacity - Steam'!R19+'Capacity - Melt'!R19</f>
        <v>0</v>
      </c>
      <c r="S19" s="147">
        <f>'Capacity - Phos Acid'!S19+'Capacity - Nitrophos'!S19+'Capacity - Steam'!S19+'Capacity - Melt'!S19</f>
        <v>0</v>
      </c>
      <c r="T19" s="147">
        <f>'Capacity - Phos Acid'!T19+'Capacity - Nitrophos'!T19+'Capacity - Steam'!T19+'Capacity - Melt'!T19</f>
        <v>0</v>
      </c>
      <c r="U19" s="147">
        <f>'Capacity - Phos Acid'!U19+'Capacity - Nitrophos'!U19+'Capacity - Steam'!U19+'Capacity - Melt'!U19</f>
        <v>0</v>
      </c>
      <c r="V19" s="147">
        <f>'Capacity - Phos Acid'!V19+'Capacity - Nitrophos'!V19+'Capacity - Steam'!V19+'Capacity - Melt'!V19</f>
        <v>0</v>
      </c>
      <c r="W19" s="147">
        <f>'Capacity - Phos Acid'!W19+'Capacity - Nitrophos'!W19+'Capacity - Steam'!W19+'Capacity - Melt'!W19</f>
        <v>0</v>
      </c>
      <c r="X19" s="147">
        <f>'Capacity - Phos Acid'!X19+'Capacity - Nitrophos'!X19+'Capacity - Steam'!X19+'Capacity - Melt'!X19</f>
        <v>0</v>
      </c>
      <c r="Y19" s="147">
        <f>'Capacity - Phos Acid'!Y19+'Capacity - Nitrophos'!Y19+'Capacity - Steam'!Y19+'Capacity - Melt'!Y19</f>
        <v>0</v>
      </c>
      <c r="Z19" s="147">
        <f>'Capacity - Phos Acid'!Z19+'Capacity - Nitrophos'!Z19+'Capacity - Steam'!Z19+'Capacity - Melt'!Z19</f>
        <v>0</v>
      </c>
      <c r="AA19" s="147">
        <f>'Capacity - Phos Acid'!AA19+'Capacity - Nitrophos'!AA19+'Capacity - Steam'!AA19+'Capacity - Melt'!AA19</f>
        <v>0</v>
      </c>
      <c r="AB19" s="147">
        <f>'Capacity - Phos Acid'!AB19+'Capacity - Nitrophos'!AB19+'Capacity - Steam'!AB19+'Capacity - Melt'!AB19</f>
        <v>0</v>
      </c>
      <c r="AC19" s="147">
        <f>'Capacity - Phos Acid'!AC19+'Capacity - Nitrophos'!AC19+'Capacity - Steam'!AC19+'Capacity - Melt'!AC19</f>
        <v>0</v>
      </c>
      <c r="AD19" s="147">
        <f>'Capacity - Phos Acid'!AD19+'Capacity - Nitrophos'!AD19+'Capacity - Steam'!AD19+'Capacity - Melt'!AD19</f>
        <v>0</v>
      </c>
      <c r="AE19" s="147">
        <f>'Capacity - Phos Acid'!AE19+'Capacity - Nitrophos'!AE19+'Capacity - Steam'!AE19+'Capacity - Melt'!AE19</f>
        <v>0</v>
      </c>
      <c r="AF19" s="147">
        <f>'Capacity - Phos Acid'!AF19+'Capacity - Nitrophos'!AF19+'Capacity - Steam'!AF19+'Capacity - Melt'!AF19</f>
        <v>0</v>
      </c>
      <c r="AG19" s="147">
        <f>'Capacity - Phos Acid'!AG19+'Capacity - Nitrophos'!AG19+'Capacity - Steam'!AG19+'Capacity - Melt'!AG19</f>
        <v>0</v>
      </c>
    </row>
    <row r="20" spans="1:33" x14ac:dyDescent="0.2">
      <c r="A20" s="133" t="str">
        <f t="shared" si="3"/>
        <v>WPANetherlands</v>
      </c>
      <c r="B20" s="129" t="s">
        <v>254</v>
      </c>
      <c r="C20" s="129" t="s">
        <v>255</v>
      </c>
      <c r="D20" s="129" t="s">
        <v>51</v>
      </c>
      <c r="E20" s="147">
        <f>'Capacity - Phos Acid'!E20+'Capacity - Nitrophos'!E20+'Capacity - Steam'!E20+'Capacity - Melt'!E20</f>
        <v>1980</v>
      </c>
      <c r="F20" s="147">
        <f>'Capacity - Phos Acid'!F20+'Capacity - Nitrophos'!F20+'Capacity - Steam'!F20+'Capacity - Melt'!F20</f>
        <v>1980</v>
      </c>
      <c r="G20" s="147">
        <f>'Capacity - Phos Acid'!G20+'Capacity - Nitrophos'!G20+'Capacity - Steam'!G20+'Capacity - Melt'!G20</f>
        <v>1980</v>
      </c>
      <c r="H20" s="147">
        <f>'Capacity - Phos Acid'!H20+'Capacity - Nitrophos'!H20+'Capacity - Steam'!H20+'Capacity - Melt'!H20</f>
        <v>1980</v>
      </c>
      <c r="I20" s="147">
        <f>'Capacity - Phos Acid'!I20+'Capacity - Nitrophos'!I20+'Capacity - Steam'!I20+'Capacity - Melt'!I20</f>
        <v>1980</v>
      </c>
      <c r="J20" s="147">
        <f>'Capacity - Phos Acid'!J20+'Capacity - Nitrophos'!J20+'Capacity - Steam'!J20+'Capacity - Melt'!J20</f>
        <v>1980</v>
      </c>
      <c r="K20" s="147">
        <f>'Capacity - Phos Acid'!K20+'Capacity - Nitrophos'!K20+'Capacity - Steam'!K20+'Capacity - Melt'!K20</f>
        <v>1980</v>
      </c>
      <c r="L20" s="147">
        <f>'Capacity - Phos Acid'!L20+'Capacity - Nitrophos'!L20+'Capacity - Steam'!L20+'Capacity - Melt'!L20</f>
        <v>1980</v>
      </c>
      <c r="M20" s="147">
        <f>'Capacity - Phos Acid'!M20+'Capacity - Nitrophos'!M20+'Capacity - Steam'!M20+'Capacity - Melt'!M20</f>
        <v>1980</v>
      </c>
      <c r="N20" s="147">
        <f>'Capacity - Phos Acid'!N20+'Capacity - Nitrophos'!N20+'Capacity - Steam'!N20+'Capacity - Melt'!N20</f>
        <v>1980</v>
      </c>
      <c r="O20" s="147">
        <f>'Capacity - Phos Acid'!O20+'Capacity - Nitrophos'!O20+'Capacity - Steam'!O20+'Capacity - Melt'!O20</f>
        <v>1750</v>
      </c>
      <c r="P20" s="147">
        <f>'Capacity - Phos Acid'!P20+'Capacity - Nitrophos'!P20+'Capacity - Steam'!P20+'Capacity - Melt'!P20</f>
        <v>1750</v>
      </c>
      <c r="Q20" s="147">
        <f>'Capacity - Phos Acid'!Q20+'Capacity - Nitrophos'!Q20+'Capacity - Steam'!Q20+'Capacity - Melt'!Q20</f>
        <v>1750</v>
      </c>
      <c r="R20" s="147">
        <f>'Capacity - Phos Acid'!R20+'Capacity - Nitrophos'!R20+'Capacity - Steam'!R20+'Capacity - Melt'!R20</f>
        <v>1750</v>
      </c>
      <c r="S20" s="147">
        <f>'Capacity - Phos Acid'!S20+'Capacity - Nitrophos'!S20+'Capacity - Steam'!S20+'Capacity - Melt'!S20</f>
        <v>1750</v>
      </c>
      <c r="T20" s="147">
        <f>'Capacity - Phos Acid'!T20+'Capacity - Nitrophos'!T20+'Capacity - Steam'!T20+'Capacity - Melt'!T20</f>
        <v>1750</v>
      </c>
      <c r="U20" s="147">
        <f>'Capacity - Phos Acid'!U20+'Capacity - Nitrophos'!U20+'Capacity - Steam'!U20+'Capacity - Melt'!U20</f>
        <v>1750</v>
      </c>
      <c r="V20" s="147">
        <f>'Capacity - Phos Acid'!V20+'Capacity - Nitrophos'!V20+'Capacity - Steam'!V20+'Capacity - Melt'!V20</f>
        <v>1750</v>
      </c>
      <c r="W20" s="147">
        <f>'Capacity - Phos Acid'!W20+'Capacity - Nitrophos'!W20+'Capacity - Steam'!W20+'Capacity - Melt'!W20</f>
        <v>1750</v>
      </c>
      <c r="X20" s="147">
        <f>'Capacity - Phos Acid'!X20+'Capacity - Nitrophos'!X20+'Capacity - Steam'!X20+'Capacity - Melt'!X20</f>
        <v>1750</v>
      </c>
      <c r="Y20" s="147">
        <f>'Capacity - Phos Acid'!Y20+'Capacity - Nitrophos'!Y20+'Capacity - Steam'!Y20+'Capacity - Melt'!Y20</f>
        <v>1750</v>
      </c>
      <c r="Z20" s="147">
        <f>'Capacity - Phos Acid'!Z20+'Capacity - Nitrophos'!Z20+'Capacity - Steam'!Z20+'Capacity - Melt'!Z20</f>
        <v>1750</v>
      </c>
      <c r="AA20" s="147">
        <f>'Capacity - Phos Acid'!AA20+'Capacity - Nitrophos'!AA20+'Capacity - Steam'!AA20+'Capacity - Melt'!AA20</f>
        <v>1750</v>
      </c>
      <c r="AB20" s="147">
        <f>'Capacity - Phos Acid'!AB20+'Capacity - Nitrophos'!AB20+'Capacity - Steam'!AB20+'Capacity - Melt'!AB20</f>
        <v>1750</v>
      </c>
      <c r="AC20" s="147">
        <f>'Capacity - Phos Acid'!AC20+'Capacity - Nitrophos'!AC20+'Capacity - Steam'!AC20+'Capacity - Melt'!AC20</f>
        <v>1750</v>
      </c>
      <c r="AD20" s="147">
        <f>'Capacity - Phos Acid'!AD20+'Capacity - Nitrophos'!AD20+'Capacity - Steam'!AD20+'Capacity - Melt'!AD20</f>
        <v>1750</v>
      </c>
      <c r="AE20" s="147">
        <f>'Capacity - Phos Acid'!AE20+'Capacity - Nitrophos'!AE20+'Capacity - Steam'!AE20+'Capacity - Melt'!AE20</f>
        <v>1750</v>
      </c>
      <c r="AF20" s="147">
        <f>'Capacity - Phos Acid'!AF20+'Capacity - Nitrophos'!AF20+'Capacity - Steam'!AF20+'Capacity - Melt'!AF20</f>
        <v>1750</v>
      </c>
      <c r="AG20" s="147">
        <f>'Capacity - Phos Acid'!AG20+'Capacity - Nitrophos'!AG20+'Capacity - Steam'!AG20+'Capacity - Melt'!AG20</f>
        <v>1750</v>
      </c>
    </row>
    <row r="21" spans="1:33" x14ac:dyDescent="0.2">
      <c r="A21" s="133" t="str">
        <f t="shared" si="3"/>
        <v>WPANorway</v>
      </c>
      <c r="B21" s="129" t="s">
        <v>254</v>
      </c>
      <c r="C21" s="129" t="s">
        <v>255</v>
      </c>
      <c r="D21" s="129" t="s">
        <v>52</v>
      </c>
      <c r="E21" s="147">
        <f>'Capacity - Phos Acid'!E21+'Capacity - Nitrophos'!E21+'Capacity - Steam'!E21+'Capacity - Melt'!E21</f>
        <v>2650</v>
      </c>
      <c r="F21" s="147">
        <f>'Capacity - Phos Acid'!F21+'Capacity - Nitrophos'!F21+'Capacity - Steam'!F21+'Capacity - Melt'!F21</f>
        <v>2650</v>
      </c>
      <c r="G21" s="147">
        <f>'Capacity - Phos Acid'!G21+'Capacity - Nitrophos'!G21+'Capacity - Steam'!G21+'Capacity - Melt'!G21</f>
        <v>2650</v>
      </c>
      <c r="H21" s="147">
        <f>'Capacity - Phos Acid'!H21+'Capacity - Nitrophos'!H21+'Capacity - Steam'!H21+'Capacity - Melt'!H21</f>
        <v>2650</v>
      </c>
      <c r="I21" s="147">
        <f>'Capacity - Phos Acid'!I21+'Capacity - Nitrophos'!I21+'Capacity - Steam'!I21+'Capacity - Melt'!I21</f>
        <v>2650</v>
      </c>
      <c r="J21" s="147">
        <f>'Capacity - Phos Acid'!J21+'Capacity - Nitrophos'!J21+'Capacity - Steam'!J21+'Capacity - Melt'!J21</f>
        <v>2650</v>
      </c>
      <c r="K21" s="147">
        <f>'Capacity - Phos Acid'!K21+'Capacity - Nitrophos'!K21+'Capacity - Steam'!K21+'Capacity - Melt'!K21</f>
        <v>2650</v>
      </c>
      <c r="L21" s="147">
        <f>'Capacity - Phos Acid'!L21+'Capacity - Nitrophos'!L21+'Capacity - Steam'!L21+'Capacity - Melt'!L21</f>
        <v>2650</v>
      </c>
      <c r="M21" s="147">
        <f>'Capacity - Phos Acid'!M21+'Capacity - Nitrophos'!M21+'Capacity - Steam'!M21+'Capacity - Melt'!M21</f>
        <v>2650</v>
      </c>
      <c r="N21" s="147">
        <f>'Capacity - Phos Acid'!N21+'Capacity - Nitrophos'!N21+'Capacity - Steam'!N21+'Capacity - Melt'!N21</f>
        <v>2650</v>
      </c>
      <c r="O21" s="147">
        <f>'Capacity - Phos Acid'!O21+'Capacity - Nitrophos'!O21+'Capacity - Steam'!O21+'Capacity - Melt'!O21</f>
        <v>2650</v>
      </c>
      <c r="P21" s="147">
        <f>'Capacity - Phos Acid'!P21+'Capacity - Nitrophos'!P21+'Capacity - Steam'!P21+'Capacity - Melt'!P21</f>
        <v>2650</v>
      </c>
      <c r="Q21" s="147">
        <f>'Capacity - Phos Acid'!Q21+'Capacity - Nitrophos'!Q21+'Capacity - Steam'!Q21+'Capacity - Melt'!Q21</f>
        <v>2650</v>
      </c>
      <c r="R21" s="147">
        <f>'Capacity - Phos Acid'!R21+'Capacity - Nitrophos'!R21+'Capacity - Steam'!R21+'Capacity - Melt'!R21</f>
        <v>2650</v>
      </c>
      <c r="S21" s="147">
        <f>'Capacity - Phos Acid'!S21+'Capacity - Nitrophos'!S21+'Capacity - Steam'!S21+'Capacity - Melt'!S21</f>
        <v>2650</v>
      </c>
      <c r="T21" s="147">
        <f>'Capacity - Phos Acid'!T21+'Capacity - Nitrophos'!T21+'Capacity - Steam'!T21+'Capacity - Melt'!T21</f>
        <v>2700</v>
      </c>
      <c r="U21" s="147">
        <f>'Capacity - Phos Acid'!U21+'Capacity - Nitrophos'!U21+'Capacity - Steam'!U21+'Capacity - Melt'!U21</f>
        <v>2700</v>
      </c>
      <c r="V21" s="147">
        <f>'Capacity - Phos Acid'!V21+'Capacity - Nitrophos'!V21+'Capacity - Steam'!V21+'Capacity - Melt'!V21</f>
        <v>2700</v>
      </c>
      <c r="W21" s="147">
        <f>'Capacity - Phos Acid'!W21+'Capacity - Nitrophos'!W21+'Capacity - Steam'!W21+'Capacity - Melt'!W21</f>
        <v>2950</v>
      </c>
      <c r="X21" s="147">
        <f>'Capacity - Phos Acid'!X21+'Capacity - Nitrophos'!X21+'Capacity - Steam'!X21+'Capacity - Melt'!X21</f>
        <v>2950</v>
      </c>
      <c r="Y21" s="147">
        <f>'Capacity - Phos Acid'!Y21+'Capacity - Nitrophos'!Y21+'Capacity - Steam'!Y21+'Capacity - Melt'!Y21</f>
        <v>2950</v>
      </c>
      <c r="Z21" s="147">
        <f>'Capacity - Phos Acid'!Z21+'Capacity - Nitrophos'!Z21+'Capacity - Steam'!Z21+'Capacity - Melt'!Z21</f>
        <v>2950</v>
      </c>
      <c r="AA21" s="147">
        <f>'Capacity - Phos Acid'!AA21+'Capacity - Nitrophos'!AA21+'Capacity - Steam'!AA21+'Capacity - Melt'!AA21</f>
        <v>2950</v>
      </c>
      <c r="AB21" s="147">
        <f>'Capacity - Phos Acid'!AB21+'Capacity - Nitrophos'!AB21+'Capacity - Steam'!AB21+'Capacity - Melt'!AB21</f>
        <v>2950</v>
      </c>
      <c r="AC21" s="147">
        <f>'Capacity - Phos Acid'!AC21+'Capacity - Nitrophos'!AC21+'Capacity - Steam'!AC21+'Capacity - Melt'!AC21</f>
        <v>2950</v>
      </c>
      <c r="AD21" s="147">
        <f>'Capacity - Phos Acid'!AD21+'Capacity - Nitrophos'!AD21+'Capacity - Steam'!AD21+'Capacity - Melt'!AD21</f>
        <v>2950</v>
      </c>
      <c r="AE21" s="147">
        <f>'Capacity - Phos Acid'!AE21+'Capacity - Nitrophos'!AE21+'Capacity - Steam'!AE21+'Capacity - Melt'!AE21</f>
        <v>2950</v>
      </c>
      <c r="AF21" s="147">
        <f>'Capacity - Phos Acid'!AF21+'Capacity - Nitrophos'!AF21+'Capacity - Steam'!AF21+'Capacity - Melt'!AF21</f>
        <v>2950</v>
      </c>
      <c r="AG21" s="147">
        <f>'Capacity - Phos Acid'!AG21+'Capacity - Nitrophos'!AG21+'Capacity - Steam'!AG21+'Capacity - Melt'!AG21</f>
        <v>2950</v>
      </c>
    </row>
    <row r="22" spans="1:33" x14ac:dyDescent="0.2">
      <c r="A22" s="133" t="str">
        <f t="shared" si="3"/>
        <v>WPAPortugal</v>
      </c>
      <c r="B22" s="129" t="s">
        <v>254</v>
      </c>
      <c r="C22" s="129" t="s">
        <v>255</v>
      </c>
      <c r="D22" s="129" t="s">
        <v>53</v>
      </c>
      <c r="E22" s="147">
        <f>'Capacity - Phos Acid'!E22+'Capacity - Nitrophos'!E22+'Capacity - Steam'!E22+'Capacity - Melt'!E22</f>
        <v>450</v>
      </c>
      <c r="F22" s="147">
        <f>'Capacity - Phos Acid'!F22+'Capacity - Nitrophos'!F22+'Capacity - Steam'!F22+'Capacity - Melt'!F22</f>
        <v>450</v>
      </c>
      <c r="G22" s="147">
        <f>'Capacity - Phos Acid'!G22+'Capacity - Nitrophos'!G22+'Capacity - Steam'!G22+'Capacity - Melt'!G22</f>
        <v>450</v>
      </c>
      <c r="H22" s="147">
        <f>'Capacity - Phos Acid'!H22+'Capacity - Nitrophos'!H22+'Capacity - Steam'!H22+'Capacity - Melt'!H22</f>
        <v>450</v>
      </c>
      <c r="I22" s="147">
        <f>'Capacity - Phos Acid'!I22+'Capacity - Nitrophos'!I22+'Capacity - Steam'!I22+'Capacity - Melt'!I22</f>
        <v>450</v>
      </c>
      <c r="J22" s="147">
        <f>'Capacity - Phos Acid'!J22+'Capacity - Nitrophos'!J22+'Capacity - Steam'!J22+'Capacity - Melt'!J22</f>
        <v>450</v>
      </c>
      <c r="K22" s="147">
        <f>'Capacity - Phos Acid'!K22+'Capacity - Nitrophos'!K22+'Capacity - Steam'!K22+'Capacity - Melt'!K22</f>
        <v>450</v>
      </c>
      <c r="L22" s="147">
        <f>'Capacity - Phos Acid'!L22+'Capacity - Nitrophos'!L22+'Capacity - Steam'!L22+'Capacity - Melt'!L22</f>
        <v>450</v>
      </c>
      <c r="M22" s="147">
        <f>'Capacity - Phos Acid'!M22+'Capacity - Nitrophos'!M22+'Capacity - Steam'!M22+'Capacity - Melt'!M22</f>
        <v>450</v>
      </c>
      <c r="N22" s="147">
        <f>'Capacity - Phos Acid'!N22+'Capacity - Nitrophos'!N22+'Capacity - Steam'!N22+'Capacity - Melt'!N22</f>
        <v>450</v>
      </c>
      <c r="O22" s="147">
        <f>'Capacity - Phos Acid'!O22+'Capacity - Nitrophos'!O22+'Capacity - Steam'!O22+'Capacity - Melt'!O22</f>
        <v>450</v>
      </c>
      <c r="P22" s="147">
        <f>'Capacity - Phos Acid'!P22+'Capacity - Nitrophos'!P22+'Capacity - Steam'!P22+'Capacity - Melt'!P22</f>
        <v>450</v>
      </c>
      <c r="Q22" s="147">
        <f>'Capacity - Phos Acid'!Q22+'Capacity - Nitrophos'!Q22+'Capacity - Steam'!Q22+'Capacity - Melt'!Q22</f>
        <v>450</v>
      </c>
      <c r="R22" s="147">
        <f>'Capacity - Phos Acid'!R22+'Capacity - Nitrophos'!R22+'Capacity - Steam'!R22+'Capacity - Melt'!R22</f>
        <v>450</v>
      </c>
      <c r="S22" s="147">
        <f>'Capacity - Phos Acid'!S22+'Capacity - Nitrophos'!S22+'Capacity - Steam'!S22+'Capacity - Melt'!S22</f>
        <v>450</v>
      </c>
      <c r="T22" s="147">
        <f>'Capacity - Phos Acid'!T22+'Capacity - Nitrophos'!T22+'Capacity - Steam'!T22+'Capacity - Melt'!T22</f>
        <v>450</v>
      </c>
      <c r="U22" s="147">
        <f>'Capacity - Phos Acid'!U22+'Capacity - Nitrophos'!U22+'Capacity - Steam'!U22+'Capacity - Melt'!U22</f>
        <v>450</v>
      </c>
      <c r="V22" s="147">
        <f>'Capacity - Phos Acid'!V22+'Capacity - Nitrophos'!V22+'Capacity - Steam'!V22+'Capacity - Melt'!V22</f>
        <v>450</v>
      </c>
      <c r="W22" s="147">
        <f>'Capacity - Phos Acid'!W22+'Capacity - Nitrophos'!W22+'Capacity - Steam'!W22+'Capacity - Melt'!W22</f>
        <v>450</v>
      </c>
      <c r="X22" s="147">
        <f>'Capacity - Phos Acid'!X22+'Capacity - Nitrophos'!X22+'Capacity - Steam'!X22+'Capacity - Melt'!X22</f>
        <v>450</v>
      </c>
      <c r="Y22" s="147">
        <f>'Capacity - Phos Acid'!Y22+'Capacity - Nitrophos'!Y22+'Capacity - Steam'!Y22+'Capacity - Melt'!Y22</f>
        <v>450</v>
      </c>
      <c r="Z22" s="147">
        <f>'Capacity - Phos Acid'!Z22+'Capacity - Nitrophos'!Z22+'Capacity - Steam'!Z22+'Capacity - Melt'!Z22</f>
        <v>450</v>
      </c>
      <c r="AA22" s="147">
        <f>'Capacity - Phos Acid'!AA22+'Capacity - Nitrophos'!AA22+'Capacity - Steam'!AA22+'Capacity - Melt'!AA22</f>
        <v>450</v>
      </c>
      <c r="AB22" s="147">
        <f>'Capacity - Phos Acid'!AB22+'Capacity - Nitrophos'!AB22+'Capacity - Steam'!AB22+'Capacity - Melt'!AB22</f>
        <v>450</v>
      </c>
      <c r="AC22" s="147">
        <f>'Capacity - Phos Acid'!AC22+'Capacity - Nitrophos'!AC22+'Capacity - Steam'!AC22+'Capacity - Melt'!AC22</f>
        <v>450</v>
      </c>
      <c r="AD22" s="147">
        <f>'Capacity - Phos Acid'!AD22+'Capacity - Nitrophos'!AD22+'Capacity - Steam'!AD22+'Capacity - Melt'!AD22</f>
        <v>450</v>
      </c>
      <c r="AE22" s="147">
        <f>'Capacity - Phos Acid'!AE22+'Capacity - Nitrophos'!AE22+'Capacity - Steam'!AE22+'Capacity - Melt'!AE22</f>
        <v>450</v>
      </c>
      <c r="AF22" s="147">
        <f>'Capacity - Phos Acid'!AF22+'Capacity - Nitrophos'!AF22+'Capacity - Steam'!AF22+'Capacity - Melt'!AF22</f>
        <v>450</v>
      </c>
      <c r="AG22" s="147">
        <f>'Capacity - Phos Acid'!AG22+'Capacity - Nitrophos'!AG22+'Capacity - Steam'!AG22+'Capacity - Melt'!AG22</f>
        <v>450</v>
      </c>
    </row>
    <row r="23" spans="1:33" x14ac:dyDescent="0.2">
      <c r="A23" s="133" t="str">
        <f t="shared" si="3"/>
        <v>WPASpain</v>
      </c>
      <c r="B23" s="129" t="s">
        <v>254</v>
      </c>
      <c r="C23" s="129" t="s">
        <v>255</v>
      </c>
      <c r="D23" s="129" t="s">
        <v>54</v>
      </c>
      <c r="E23" s="147">
        <f>'Capacity - Phos Acid'!E23+'Capacity - Nitrophos'!E23+'Capacity - Steam'!E23+'Capacity - Melt'!E23</f>
        <v>1020</v>
      </c>
      <c r="F23" s="147">
        <f>'Capacity - Phos Acid'!F23+'Capacity - Nitrophos'!F23+'Capacity - Steam'!F23+'Capacity - Melt'!F23</f>
        <v>1620</v>
      </c>
      <c r="G23" s="147">
        <f>'Capacity - Phos Acid'!G23+'Capacity - Nitrophos'!G23+'Capacity - Steam'!G23+'Capacity - Melt'!G23</f>
        <v>1620</v>
      </c>
      <c r="H23" s="147">
        <f>'Capacity - Phos Acid'!H23+'Capacity - Nitrophos'!H23+'Capacity - Steam'!H23+'Capacity - Melt'!H23</f>
        <v>1370</v>
      </c>
      <c r="I23" s="147">
        <f>'Capacity - Phos Acid'!I23+'Capacity - Nitrophos'!I23+'Capacity - Steam'!I23+'Capacity - Melt'!I23</f>
        <v>1370</v>
      </c>
      <c r="J23" s="147">
        <f>'Capacity - Phos Acid'!J23+'Capacity - Nitrophos'!J23+'Capacity - Steam'!J23+'Capacity - Melt'!J23</f>
        <v>1370</v>
      </c>
      <c r="K23" s="147">
        <f>'Capacity - Phos Acid'!K23+'Capacity - Nitrophos'!K23+'Capacity - Steam'!K23+'Capacity - Melt'!K23</f>
        <v>1370</v>
      </c>
      <c r="L23" s="147">
        <f>'Capacity - Phos Acid'!L23+'Capacity - Nitrophos'!L23+'Capacity - Steam'!L23+'Capacity - Melt'!L23</f>
        <v>1370</v>
      </c>
      <c r="M23" s="147">
        <f>'Capacity - Phos Acid'!M23+'Capacity - Nitrophos'!M23+'Capacity - Steam'!M23+'Capacity - Melt'!M23</f>
        <v>1370</v>
      </c>
      <c r="N23" s="147">
        <f>'Capacity - Phos Acid'!N23+'Capacity - Nitrophos'!N23+'Capacity - Steam'!N23+'Capacity - Melt'!N23</f>
        <v>1190</v>
      </c>
      <c r="O23" s="147">
        <f>'Capacity - Phos Acid'!O23+'Capacity - Nitrophos'!O23+'Capacity - Steam'!O23+'Capacity - Melt'!O23</f>
        <v>1190</v>
      </c>
      <c r="P23" s="147">
        <f>'Capacity - Phos Acid'!P23+'Capacity - Nitrophos'!P23+'Capacity - Steam'!P23+'Capacity - Melt'!P23</f>
        <v>1180</v>
      </c>
      <c r="Q23" s="147">
        <f>'Capacity - Phos Acid'!Q23+'Capacity - Nitrophos'!Q23+'Capacity - Steam'!Q23+'Capacity - Melt'!Q23</f>
        <v>1180</v>
      </c>
      <c r="R23" s="147">
        <f>'Capacity - Phos Acid'!R23+'Capacity - Nitrophos'!R23+'Capacity - Steam'!R23+'Capacity - Melt'!R23</f>
        <v>1180</v>
      </c>
      <c r="S23" s="147">
        <f>'Capacity - Phos Acid'!S23+'Capacity - Nitrophos'!S23+'Capacity - Steam'!S23+'Capacity - Melt'!S23</f>
        <v>1180</v>
      </c>
      <c r="T23" s="147">
        <f>'Capacity - Phos Acid'!T23+'Capacity - Nitrophos'!T23+'Capacity - Steam'!T23+'Capacity - Melt'!T23</f>
        <v>1180</v>
      </c>
      <c r="U23" s="147">
        <f>'Capacity - Phos Acid'!U23+'Capacity - Nitrophos'!U23+'Capacity - Steam'!U23+'Capacity - Melt'!U23</f>
        <v>1180</v>
      </c>
      <c r="V23" s="147">
        <f>'Capacity - Phos Acid'!V23+'Capacity - Nitrophos'!V23+'Capacity - Steam'!V23+'Capacity - Melt'!V23</f>
        <v>1180</v>
      </c>
      <c r="W23" s="147">
        <f>'Capacity - Phos Acid'!W23+'Capacity - Nitrophos'!W23+'Capacity - Steam'!W23+'Capacity - Melt'!W23</f>
        <v>1180</v>
      </c>
      <c r="X23" s="147">
        <f>'Capacity - Phos Acid'!X23+'Capacity - Nitrophos'!X23+'Capacity - Steam'!X23+'Capacity - Melt'!X23</f>
        <v>1180</v>
      </c>
      <c r="Y23" s="147">
        <f>'Capacity - Phos Acid'!Y23+'Capacity - Nitrophos'!Y23+'Capacity - Steam'!Y23+'Capacity - Melt'!Y23</f>
        <v>1180</v>
      </c>
      <c r="Z23" s="147">
        <f>'Capacity - Phos Acid'!Z23+'Capacity - Nitrophos'!Z23+'Capacity - Steam'!Z23+'Capacity - Melt'!Z23</f>
        <v>1180</v>
      </c>
      <c r="AA23" s="147">
        <f>'Capacity - Phos Acid'!AA23+'Capacity - Nitrophos'!AA23+'Capacity - Steam'!AA23+'Capacity - Melt'!AA23</f>
        <v>1180</v>
      </c>
      <c r="AB23" s="147">
        <f>'Capacity - Phos Acid'!AB23+'Capacity - Nitrophos'!AB23+'Capacity - Steam'!AB23+'Capacity - Melt'!AB23</f>
        <v>1180</v>
      </c>
      <c r="AC23" s="147">
        <f>'Capacity - Phos Acid'!AC23+'Capacity - Nitrophos'!AC23+'Capacity - Steam'!AC23+'Capacity - Melt'!AC23</f>
        <v>920</v>
      </c>
      <c r="AD23" s="147">
        <f>'Capacity - Phos Acid'!AD23+'Capacity - Nitrophos'!AD23+'Capacity - Steam'!AD23+'Capacity - Melt'!AD23</f>
        <v>920</v>
      </c>
      <c r="AE23" s="147">
        <f>'Capacity - Phos Acid'!AE23+'Capacity - Nitrophos'!AE23+'Capacity - Steam'!AE23+'Capacity - Melt'!AE23</f>
        <v>920</v>
      </c>
      <c r="AF23" s="147">
        <f>'Capacity - Phos Acid'!AF23+'Capacity - Nitrophos'!AF23+'Capacity - Steam'!AF23+'Capacity - Melt'!AF23</f>
        <v>920</v>
      </c>
      <c r="AG23" s="147">
        <f>'Capacity - Phos Acid'!AG23+'Capacity - Nitrophos'!AG23+'Capacity - Steam'!AG23+'Capacity - Melt'!AG23</f>
        <v>920</v>
      </c>
    </row>
    <row r="24" spans="1:33" x14ac:dyDescent="0.2">
      <c r="A24" s="133" t="str">
        <f t="shared" si="3"/>
        <v>WPASweden</v>
      </c>
      <c r="B24" s="129" t="s">
        <v>254</v>
      </c>
      <c r="C24" s="129" t="s">
        <v>255</v>
      </c>
      <c r="D24" s="129" t="s">
        <v>55</v>
      </c>
      <c r="E24" s="147">
        <f>'Capacity - Phos Acid'!E24+'Capacity - Nitrophos'!E24+'Capacity - Steam'!E24+'Capacity - Melt'!E24</f>
        <v>350</v>
      </c>
      <c r="F24" s="147">
        <f>'Capacity - Phos Acid'!F24+'Capacity - Nitrophos'!F24+'Capacity - Steam'!F24+'Capacity - Melt'!F24</f>
        <v>350</v>
      </c>
      <c r="G24" s="147">
        <f>'Capacity - Phos Acid'!G24+'Capacity - Nitrophos'!G24+'Capacity - Steam'!G24+'Capacity - Melt'!G24</f>
        <v>350</v>
      </c>
      <c r="H24" s="147">
        <f>'Capacity - Phos Acid'!H24+'Capacity - Nitrophos'!H24+'Capacity - Steam'!H24+'Capacity - Melt'!H24</f>
        <v>350</v>
      </c>
      <c r="I24" s="147">
        <f>'Capacity - Phos Acid'!I24+'Capacity - Nitrophos'!I24+'Capacity - Steam'!I24+'Capacity - Melt'!I24</f>
        <v>350</v>
      </c>
      <c r="J24" s="147">
        <f>'Capacity - Phos Acid'!J24+'Capacity - Nitrophos'!J24+'Capacity - Steam'!J24+'Capacity - Melt'!J24</f>
        <v>350</v>
      </c>
      <c r="K24" s="147">
        <f>'Capacity - Phos Acid'!K24+'Capacity - Nitrophos'!K24+'Capacity - Steam'!K24+'Capacity - Melt'!K24</f>
        <v>350</v>
      </c>
      <c r="L24" s="147">
        <f>'Capacity - Phos Acid'!L24+'Capacity - Nitrophos'!L24+'Capacity - Steam'!L24+'Capacity - Melt'!L24</f>
        <v>0</v>
      </c>
      <c r="M24" s="147">
        <f>'Capacity - Phos Acid'!M24+'Capacity - Nitrophos'!M24+'Capacity - Steam'!M24+'Capacity - Melt'!M24</f>
        <v>0</v>
      </c>
      <c r="N24" s="147">
        <f>'Capacity - Phos Acid'!N24+'Capacity - Nitrophos'!N24+'Capacity - Steam'!N24+'Capacity - Melt'!N24</f>
        <v>0</v>
      </c>
      <c r="O24" s="147">
        <f>'Capacity - Phos Acid'!O24+'Capacity - Nitrophos'!O24+'Capacity - Steam'!O24+'Capacity - Melt'!O24</f>
        <v>0</v>
      </c>
      <c r="P24" s="147">
        <f>'Capacity - Phos Acid'!P24+'Capacity - Nitrophos'!P24+'Capacity - Steam'!P24+'Capacity - Melt'!P24</f>
        <v>0</v>
      </c>
      <c r="Q24" s="147">
        <f>'Capacity - Phos Acid'!Q24+'Capacity - Nitrophos'!Q24+'Capacity - Steam'!Q24+'Capacity - Melt'!Q24</f>
        <v>0</v>
      </c>
      <c r="R24" s="147">
        <f>'Capacity - Phos Acid'!R24+'Capacity - Nitrophos'!R24+'Capacity - Steam'!R24+'Capacity - Melt'!R24</f>
        <v>0</v>
      </c>
      <c r="S24" s="147">
        <f>'Capacity - Phos Acid'!S24+'Capacity - Nitrophos'!S24+'Capacity - Steam'!S24+'Capacity - Melt'!S24</f>
        <v>0</v>
      </c>
      <c r="T24" s="147">
        <f>'Capacity - Phos Acid'!T24+'Capacity - Nitrophos'!T24+'Capacity - Steam'!T24+'Capacity - Melt'!T24</f>
        <v>0</v>
      </c>
      <c r="U24" s="147">
        <f>'Capacity - Phos Acid'!U24+'Capacity - Nitrophos'!U24+'Capacity - Steam'!U24+'Capacity - Melt'!U24</f>
        <v>0</v>
      </c>
      <c r="V24" s="147">
        <f>'Capacity - Phos Acid'!V24+'Capacity - Nitrophos'!V24+'Capacity - Steam'!V24+'Capacity - Melt'!V24</f>
        <v>0</v>
      </c>
      <c r="W24" s="147">
        <f>'Capacity - Phos Acid'!W24+'Capacity - Nitrophos'!W24+'Capacity - Steam'!W24+'Capacity - Melt'!W24</f>
        <v>0</v>
      </c>
      <c r="X24" s="147">
        <f>'Capacity - Phos Acid'!X24+'Capacity - Nitrophos'!X24+'Capacity - Steam'!X24+'Capacity - Melt'!X24</f>
        <v>0</v>
      </c>
      <c r="Y24" s="147">
        <f>'Capacity - Phos Acid'!Y24+'Capacity - Nitrophos'!Y24+'Capacity - Steam'!Y24+'Capacity - Melt'!Y24</f>
        <v>0</v>
      </c>
      <c r="Z24" s="147">
        <f>'Capacity - Phos Acid'!Z24+'Capacity - Nitrophos'!Z24+'Capacity - Steam'!Z24+'Capacity - Melt'!Z24</f>
        <v>0</v>
      </c>
      <c r="AA24" s="147">
        <f>'Capacity - Phos Acid'!AA24+'Capacity - Nitrophos'!AA24+'Capacity - Steam'!AA24+'Capacity - Melt'!AA24</f>
        <v>0</v>
      </c>
      <c r="AB24" s="147">
        <f>'Capacity - Phos Acid'!AB24+'Capacity - Nitrophos'!AB24+'Capacity - Steam'!AB24+'Capacity - Melt'!AB24</f>
        <v>0</v>
      </c>
      <c r="AC24" s="147">
        <f>'Capacity - Phos Acid'!AC24+'Capacity - Nitrophos'!AC24+'Capacity - Steam'!AC24+'Capacity - Melt'!AC24</f>
        <v>0</v>
      </c>
      <c r="AD24" s="147">
        <f>'Capacity - Phos Acid'!AD24+'Capacity - Nitrophos'!AD24+'Capacity - Steam'!AD24+'Capacity - Melt'!AD24</f>
        <v>0</v>
      </c>
      <c r="AE24" s="147">
        <f>'Capacity - Phos Acid'!AE24+'Capacity - Nitrophos'!AE24+'Capacity - Steam'!AE24+'Capacity - Melt'!AE24</f>
        <v>0</v>
      </c>
      <c r="AF24" s="147">
        <f>'Capacity - Phos Acid'!AF24+'Capacity - Nitrophos'!AF24+'Capacity - Steam'!AF24+'Capacity - Melt'!AF24</f>
        <v>0</v>
      </c>
      <c r="AG24" s="147">
        <f>'Capacity - Phos Acid'!AG24+'Capacity - Nitrophos'!AG24+'Capacity - Steam'!AG24+'Capacity - Melt'!AG24</f>
        <v>0</v>
      </c>
    </row>
    <row r="25" spans="1:33" x14ac:dyDescent="0.2">
      <c r="A25" s="133" t="str">
        <f t="shared" si="3"/>
        <v>WPASwitzerland</v>
      </c>
      <c r="B25" s="129" t="s">
        <v>254</v>
      </c>
      <c r="C25" s="129" t="s">
        <v>255</v>
      </c>
      <c r="D25" s="129" t="s">
        <v>56</v>
      </c>
      <c r="E25" s="147">
        <f>'Capacity - Phos Acid'!E25+'Capacity - Nitrophos'!E25+'Capacity - Steam'!E25+'Capacity - Melt'!E25</f>
        <v>0</v>
      </c>
      <c r="F25" s="147">
        <f>'Capacity - Phos Acid'!F25+'Capacity - Nitrophos'!F25+'Capacity - Steam'!F25+'Capacity - Melt'!F25</f>
        <v>0</v>
      </c>
      <c r="G25" s="147">
        <f>'Capacity - Phos Acid'!G25+'Capacity - Nitrophos'!G25+'Capacity - Steam'!G25+'Capacity - Melt'!G25</f>
        <v>0</v>
      </c>
      <c r="H25" s="147">
        <f>'Capacity - Phos Acid'!H25+'Capacity - Nitrophos'!H25+'Capacity - Steam'!H25+'Capacity - Melt'!H25</f>
        <v>0</v>
      </c>
      <c r="I25" s="147">
        <f>'Capacity - Phos Acid'!I25+'Capacity - Nitrophos'!I25+'Capacity - Steam'!I25+'Capacity - Melt'!I25</f>
        <v>0</v>
      </c>
      <c r="J25" s="147">
        <f>'Capacity - Phos Acid'!J25+'Capacity - Nitrophos'!J25+'Capacity - Steam'!J25+'Capacity - Melt'!J25</f>
        <v>0</v>
      </c>
      <c r="K25" s="147">
        <f>'Capacity - Phos Acid'!K25+'Capacity - Nitrophos'!K25+'Capacity - Steam'!K25+'Capacity - Melt'!K25</f>
        <v>0</v>
      </c>
      <c r="L25" s="147">
        <f>'Capacity - Phos Acid'!L25+'Capacity - Nitrophos'!L25+'Capacity - Steam'!L25+'Capacity - Melt'!L25</f>
        <v>0</v>
      </c>
      <c r="M25" s="147">
        <f>'Capacity - Phos Acid'!M25+'Capacity - Nitrophos'!M25+'Capacity - Steam'!M25+'Capacity - Melt'!M25</f>
        <v>0</v>
      </c>
      <c r="N25" s="147">
        <f>'Capacity - Phos Acid'!N25+'Capacity - Nitrophos'!N25+'Capacity - Steam'!N25+'Capacity - Melt'!N25</f>
        <v>0</v>
      </c>
      <c r="O25" s="147">
        <f>'Capacity - Phos Acid'!O25+'Capacity - Nitrophos'!O25+'Capacity - Steam'!O25+'Capacity - Melt'!O25</f>
        <v>0</v>
      </c>
      <c r="P25" s="147">
        <f>'Capacity - Phos Acid'!P25+'Capacity - Nitrophos'!P25+'Capacity - Steam'!P25+'Capacity - Melt'!P25</f>
        <v>0</v>
      </c>
      <c r="Q25" s="147">
        <f>'Capacity - Phos Acid'!Q25+'Capacity - Nitrophos'!Q25+'Capacity - Steam'!Q25+'Capacity - Melt'!Q25</f>
        <v>0</v>
      </c>
      <c r="R25" s="147">
        <f>'Capacity - Phos Acid'!R25+'Capacity - Nitrophos'!R25+'Capacity - Steam'!R25+'Capacity - Melt'!R25</f>
        <v>0</v>
      </c>
      <c r="S25" s="147">
        <f>'Capacity - Phos Acid'!S25+'Capacity - Nitrophos'!S25+'Capacity - Steam'!S25+'Capacity - Melt'!S25</f>
        <v>0</v>
      </c>
      <c r="T25" s="147">
        <f>'Capacity - Phos Acid'!T25+'Capacity - Nitrophos'!T25+'Capacity - Steam'!T25+'Capacity - Melt'!T25</f>
        <v>0</v>
      </c>
      <c r="U25" s="147">
        <f>'Capacity - Phos Acid'!U25+'Capacity - Nitrophos'!U25+'Capacity - Steam'!U25+'Capacity - Melt'!U25</f>
        <v>0</v>
      </c>
      <c r="V25" s="147">
        <f>'Capacity - Phos Acid'!V25+'Capacity - Nitrophos'!V25+'Capacity - Steam'!V25+'Capacity - Melt'!V25</f>
        <v>0</v>
      </c>
      <c r="W25" s="147">
        <f>'Capacity - Phos Acid'!W25+'Capacity - Nitrophos'!W25+'Capacity - Steam'!W25+'Capacity - Melt'!W25</f>
        <v>0</v>
      </c>
      <c r="X25" s="147">
        <f>'Capacity - Phos Acid'!X25+'Capacity - Nitrophos'!X25+'Capacity - Steam'!X25+'Capacity - Melt'!X25</f>
        <v>0</v>
      </c>
      <c r="Y25" s="147">
        <f>'Capacity - Phos Acid'!Y25+'Capacity - Nitrophos'!Y25+'Capacity - Steam'!Y25+'Capacity - Melt'!Y25</f>
        <v>0</v>
      </c>
      <c r="Z25" s="147">
        <f>'Capacity - Phos Acid'!Z25+'Capacity - Nitrophos'!Z25+'Capacity - Steam'!Z25+'Capacity - Melt'!Z25</f>
        <v>0</v>
      </c>
      <c r="AA25" s="147">
        <f>'Capacity - Phos Acid'!AA25+'Capacity - Nitrophos'!AA25+'Capacity - Steam'!AA25+'Capacity - Melt'!AA25</f>
        <v>0</v>
      </c>
      <c r="AB25" s="147">
        <f>'Capacity - Phos Acid'!AB25+'Capacity - Nitrophos'!AB25+'Capacity - Steam'!AB25+'Capacity - Melt'!AB25</f>
        <v>0</v>
      </c>
      <c r="AC25" s="147">
        <f>'Capacity - Phos Acid'!AC25+'Capacity - Nitrophos'!AC25+'Capacity - Steam'!AC25+'Capacity - Melt'!AC25</f>
        <v>0</v>
      </c>
      <c r="AD25" s="147">
        <f>'Capacity - Phos Acid'!AD25+'Capacity - Nitrophos'!AD25+'Capacity - Steam'!AD25+'Capacity - Melt'!AD25</f>
        <v>0</v>
      </c>
      <c r="AE25" s="147">
        <f>'Capacity - Phos Acid'!AE25+'Capacity - Nitrophos'!AE25+'Capacity - Steam'!AE25+'Capacity - Melt'!AE25</f>
        <v>0</v>
      </c>
      <c r="AF25" s="147">
        <f>'Capacity - Phos Acid'!AF25+'Capacity - Nitrophos'!AF25+'Capacity - Steam'!AF25+'Capacity - Melt'!AF25</f>
        <v>0</v>
      </c>
      <c r="AG25" s="147">
        <f>'Capacity - Phos Acid'!AG25+'Capacity - Nitrophos'!AG25+'Capacity - Steam'!AG25+'Capacity - Melt'!AG25</f>
        <v>0</v>
      </c>
    </row>
    <row r="26" spans="1:33" x14ac:dyDescent="0.2">
      <c r="A26" s="133" t="str">
        <f t="shared" si="3"/>
        <v>WPAUnited Kingdom</v>
      </c>
      <c r="B26" s="129" t="s">
        <v>254</v>
      </c>
      <c r="C26" s="129" t="s">
        <v>255</v>
      </c>
      <c r="D26" s="129" t="s">
        <v>57</v>
      </c>
      <c r="E26" s="147">
        <f>'Capacity - Phos Acid'!E26+'Capacity - Nitrophos'!E26+'Capacity - Steam'!E26+'Capacity - Melt'!E26</f>
        <v>2080</v>
      </c>
      <c r="F26" s="147">
        <f>'Capacity - Phos Acid'!F26+'Capacity - Nitrophos'!F26+'Capacity - Steam'!F26+'Capacity - Melt'!F26</f>
        <v>2050</v>
      </c>
      <c r="G26" s="147">
        <f>'Capacity - Phos Acid'!G26+'Capacity - Nitrophos'!G26+'Capacity - Steam'!G26+'Capacity - Melt'!G26</f>
        <v>2090</v>
      </c>
      <c r="H26" s="147">
        <f>'Capacity - Phos Acid'!H26+'Capacity - Nitrophos'!H26+'Capacity - Steam'!H26+'Capacity - Melt'!H26</f>
        <v>2090</v>
      </c>
      <c r="I26" s="147">
        <f>'Capacity - Phos Acid'!I26+'Capacity - Nitrophos'!I26+'Capacity - Steam'!I26+'Capacity - Melt'!I26</f>
        <v>590</v>
      </c>
      <c r="J26" s="147">
        <f>'Capacity - Phos Acid'!J26+'Capacity - Nitrophos'!J26+'Capacity - Steam'!J26+'Capacity - Melt'!J26</f>
        <v>590</v>
      </c>
      <c r="K26" s="147">
        <f>'Capacity - Phos Acid'!K26+'Capacity - Nitrophos'!K26+'Capacity - Steam'!K26+'Capacity - Melt'!K26</f>
        <v>590</v>
      </c>
      <c r="L26" s="147">
        <f>'Capacity - Phos Acid'!L26+'Capacity - Nitrophos'!L26+'Capacity - Steam'!L26+'Capacity - Melt'!L26</f>
        <v>590</v>
      </c>
      <c r="M26" s="147">
        <f>'Capacity - Phos Acid'!M26+'Capacity - Nitrophos'!M26+'Capacity - Steam'!M26+'Capacity - Melt'!M26</f>
        <v>625</v>
      </c>
      <c r="N26" s="147">
        <f>'Capacity - Phos Acid'!N26+'Capacity - Nitrophos'!N26+'Capacity - Steam'!N26+'Capacity - Melt'!N26</f>
        <v>625</v>
      </c>
      <c r="O26" s="147">
        <f>'Capacity - Phos Acid'!O26+'Capacity - Nitrophos'!O26+'Capacity - Steam'!O26+'Capacity - Melt'!O26</f>
        <v>625</v>
      </c>
      <c r="P26" s="147">
        <f>'Capacity - Phos Acid'!P26+'Capacity - Nitrophos'!P26+'Capacity - Steam'!P26+'Capacity - Melt'!P26</f>
        <v>625</v>
      </c>
      <c r="Q26" s="147">
        <f>'Capacity - Phos Acid'!Q26+'Capacity - Nitrophos'!Q26+'Capacity - Steam'!Q26+'Capacity - Melt'!Q26</f>
        <v>625</v>
      </c>
      <c r="R26" s="147">
        <f>'Capacity - Phos Acid'!R26+'Capacity - Nitrophos'!R26+'Capacity - Steam'!R26+'Capacity - Melt'!R26</f>
        <v>625</v>
      </c>
      <c r="S26" s="147">
        <f>'Capacity - Phos Acid'!S26+'Capacity - Nitrophos'!S26+'Capacity - Steam'!S26+'Capacity - Melt'!S26</f>
        <v>625</v>
      </c>
      <c r="T26" s="147">
        <f>'Capacity - Phos Acid'!T26+'Capacity - Nitrophos'!T26+'Capacity - Steam'!T26+'Capacity - Melt'!T26</f>
        <v>625</v>
      </c>
      <c r="U26" s="147">
        <f>'Capacity - Phos Acid'!U26+'Capacity - Nitrophos'!U26+'Capacity - Steam'!U26+'Capacity - Melt'!U26</f>
        <v>625</v>
      </c>
      <c r="V26" s="147">
        <f>'Capacity - Phos Acid'!V26+'Capacity - Nitrophos'!V26+'Capacity - Steam'!V26+'Capacity - Melt'!V26</f>
        <v>625</v>
      </c>
      <c r="W26" s="147">
        <f>'Capacity - Phos Acid'!W26+'Capacity - Nitrophos'!W26+'Capacity - Steam'!W26+'Capacity - Melt'!W26</f>
        <v>625</v>
      </c>
      <c r="X26" s="147">
        <f>'Capacity - Phos Acid'!X26+'Capacity - Nitrophos'!X26+'Capacity - Steam'!X26+'Capacity - Melt'!X26</f>
        <v>625</v>
      </c>
      <c r="Y26" s="147">
        <f>'Capacity - Phos Acid'!Y26+'Capacity - Nitrophos'!Y26+'Capacity - Steam'!Y26+'Capacity - Melt'!Y26</f>
        <v>625</v>
      </c>
      <c r="Z26" s="147">
        <f>'Capacity - Phos Acid'!Z26+'Capacity - Nitrophos'!Z26+'Capacity - Steam'!Z26+'Capacity - Melt'!Z26</f>
        <v>625</v>
      </c>
      <c r="AA26" s="147">
        <f>'Capacity - Phos Acid'!AA26+'Capacity - Nitrophos'!AA26+'Capacity - Steam'!AA26+'Capacity - Melt'!AA26</f>
        <v>75</v>
      </c>
      <c r="AB26" s="147">
        <f>'Capacity - Phos Acid'!AB26+'Capacity - Nitrophos'!AB26+'Capacity - Steam'!AB26+'Capacity - Melt'!AB26</f>
        <v>75</v>
      </c>
      <c r="AC26" s="147">
        <f>'Capacity - Phos Acid'!AC26+'Capacity - Nitrophos'!AC26+'Capacity - Steam'!AC26+'Capacity - Melt'!AC26</f>
        <v>75</v>
      </c>
      <c r="AD26" s="147">
        <f>'Capacity - Phos Acid'!AD26+'Capacity - Nitrophos'!AD26+'Capacity - Steam'!AD26+'Capacity - Melt'!AD26</f>
        <v>75</v>
      </c>
      <c r="AE26" s="147">
        <f>'Capacity - Phos Acid'!AE26+'Capacity - Nitrophos'!AE26+'Capacity - Steam'!AE26+'Capacity - Melt'!AE26</f>
        <v>75</v>
      </c>
      <c r="AF26" s="147">
        <f>'Capacity - Phos Acid'!AF26+'Capacity - Nitrophos'!AF26+'Capacity - Steam'!AF26+'Capacity - Melt'!AF26</f>
        <v>75</v>
      </c>
      <c r="AG26" s="147">
        <f>'Capacity - Phos Acid'!AG26+'Capacity - Nitrophos'!AG26+'Capacity - Steam'!AG26+'Capacity - Melt'!AG26</f>
        <v>75</v>
      </c>
    </row>
    <row r="27" spans="1:33" s="133" customFormat="1" x14ac:dyDescent="0.2">
      <c r="A27" s="133" t="str">
        <f t="shared" si="3"/>
        <v>WPAEast Europe Total</v>
      </c>
      <c r="B27" s="140" t="s">
        <v>58</v>
      </c>
      <c r="C27" s="140" t="s">
        <v>58</v>
      </c>
      <c r="D27" s="140" t="s">
        <v>58</v>
      </c>
      <c r="E27" s="146">
        <f>SUMIF($C28:$C$212,LEFT($D27,LEN($D27)-6),E28:E$212)</f>
        <v>4953</v>
      </c>
      <c r="F27" s="146">
        <f>SUMIF($C28:$C$212,LEFT($D27,LEN($D27)-6),F28:F$212)</f>
        <v>5163</v>
      </c>
      <c r="G27" s="146">
        <f>SUMIF($C28:$C$212,LEFT($D27,LEN($D27)-6),G28:G$212)</f>
        <v>5163</v>
      </c>
      <c r="H27" s="146">
        <f>SUMIF($C28:$C$212,LEFT($D27,LEN($D27)-6),H28:H$212)</f>
        <v>5739</v>
      </c>
      <c r="I27" s="146">
        <f>SUMIF($C28:$C$212,LEFT($D27,LEN($D27)-6),I28:I$212)</f>
        <v>6469</v>
      </c>
      <c r="J27" s="146">
        <f>SUMIF($C28:$C$212,LEFT($D27,LEN($D27)-6),J28:J$212)</f>
        <v>6319</v>
      </c>
      <c r="K27" s="146">
        <f>SUMIF($C28:$C$212,LEFT($D27,LEN($D27)-6),K28:K$212)</f>
        <v>5828</v>
      </c>
      <c r="L27" s="146">
        <f>SUMIF($C28:$C$212,LEFT($D27,LEN($D27)-6),L28:L$212)</f>
        <v>6078</v>
      </c>
      <c r="M27" s="146">
        <f>SUMIF($C28:$C$212,LEFT($D27,LEN($D27)-6),M28:M$212)</f>
        <v>6298</v>
      </c>
      <c r="N27" s="146">
        <f>SUMIF($C28:$C$212,LEFT($D27,LEN($D27)-6),N28:N$212)</f>
        <v>6148</v>
      </c>
      <c r="O27" s="146">
        <f>SUMIF($C28:$C$212,LEFT($D27,LEN($D27)-6),O28:O$212)</f>
        <v>6148</v>
      </c>
      <c r="P27" s="146">
        <f>SUMIF($C28:$C$212,LEFT($D27,LEN($D27)-6),P28:P$212)</f>
        <v>6148</v>
      </c>
      <c r="Q27" s="146">
        <f>SUMIF($C28:$C$212,LEFT($D27,LEN($D27)-6),Q28:Q$212)</f>
        <v>6148</v>
      </c>
      <c r="R27" s="146">
        <f>SUMIF($C28:$C$212,LEFT($D27,LEN($D27)-6),R28:R$212)</f>
        <v>6148</v>
      </c>
      <c r="S27" s="146">
        <f>SUMIF($C28:$C$212,LEFT($D27,LEN($D27)-6),S28:S$212)</f>
        <v>6148</v>
      </c>
      <c r="T27" s="146">
        <f>SUMIF($C28:$C$212,LEFT($D27,LEN($D27)-6),T28:T$212)</f>
        <v>6348</v>
      </c>
      <c r="U27" s="146">
        <f>SUMIF($C28:$C$212,LEFT($D27,LEN($D27)-6),U28:U$212)</f>
        <v>6348</v>
      </c>
      <c r="V27" s="146">
        <f>SUMIF($C28:$C$212,LEFT($D27,LEN($D27)-6),V28:V$212)</f>
        <v>6348</v>
      </c>
      <c r="W27" s="146">
        <f>SUMIF($C28:$C$212,LEFT($D27,LEN($D27)-6),W28:W$212)</f>
        <v>6363</v>
      </c>
      <c r="X27" s="146">
        <f>SUMIF($C28:$C$212,LEFT($D27,LEN($D27)-6),X28:X$212)</f>
        <v>6778</v>
      </c>
      <c r="Y27" s="146">
        <f>SUMIF($C28:$C$212,LEFT($D27,LEN($D27)-6),Y28:Y$212)</f>
        <v>6778</v>
      </c>
      <c r="Z27" s="146">
        <f>SUMIF($C28:$C$212,LEFT($D27,LEN($D27)-6),Z28:Z$212)</f>
        <v>6778</v>
      </c>
      <c r="AA27" s="146">
        <f>SUMIF($C28:$C$212,LEFT($D27,LEN($D27)-6),AA28:AA$212)</f>
        <v>6778</v>
      </c>
      <c r="AB27" s="146">
        <f>SUMIF($C28:$C$212,LEFT($D27,LEN($D27)-6),AB28:AB$212)</f>
        <v>6478</v>
      </c>
      <c r="AC27" s="146">
        <f>SUMIF($C28:$C$212,LEFT($D27,LEN($D27)-6),AC28:AC$212)</f>
        <v>6478</v>
      </c>
      <c r="AD27" s="146">
        <f>SUMIF($C28:$C$212,LEFT($D27,LEN($D27)-6),AD28:AD$212)</f>
        <v>6478</v>
      </c>
      <c r="AE27" s="146">
        <f>SUMIF($C28:$C$212,LEFT($D27,LEN($D27)-6),AE28:AE$212)</f>
        <v>6478</v>
      </c>
      <c r="AF27" s="146">
        <f>SUMIF($C28:$C$212,LEFT($D27,LEN($D27)-6),AF28:AF$212)</f>
        <v>6478</v>
      </c>
      <c r="AG27" s="146">
        <f>SUMIF($C28:$C$212,LEFT($D27,LEN($D27)-6),AG28:AG$212)</f>
        <v>6478</v>
      </c>
    </row>
    <row r="28" spans="1:33" x14ac:dyDescent="0.2">
      <c r="A28" s="133" t="str">
        <f t="shared" si="3"/>
        <v>WPAAlbania</v>
      </c>
      <c r="B28" s="129" t="s">
        <v>254</v>
      </c>
      <c r="C28" s="129" t="s">
        <v>257</v>
      </c>
      <c r="D28" s="129" t="s">
        <v>59</v>
      </c>
      <c r="E28" s="147">
        <f>'Capacity - Phos Acid'!E28+'Capacity - Nitrophos'!E28+'Capacity - Steam'!E28+'Capacity - Melt'!E28</f>
        <v>0</v>
      </c>
      <c r="F28" s="147">
        <f>'Capacity - Phos Acid'!F28+'Capacity - Nitrophos'!F28+'Capacity - Steam'!F28+'Capacity - Melt'!F28</f>
        <v>0</v>
      </c>
      <c r="G28" s="147">
        <f>'Capacity - Phos Acid'!G28+'Capacity - Nitrophos'!G28+'Capacity - Steam'!G28+'Capacity - Melt'!G28</f>
        <v>0</v>
      </c>
      <c r="H28" s="147">
        <f>'Capacity - Phos Acid'!H28+'Capacity - Nitrophos'!H28+'Capacity - Steam'!H28+'Capacity - Melt'!H28</f>
        <v>0</v>
      </c>
      <c r="I28" s="147">
        <f>'Capacity - Phos Acid'!I28+'Capacity - Nitrophos'!I28+'Capacity - Steam'!I28+'Capacity - Melt'!I28</f>
        <v>0</v>
      </c>
      <c r="J28" s="147">
        <f>'Capacity - Phos Acid'!J28+'Capacity - Nitrophos'!J28+'Capacity - Steam'!J28+'Capacity - Melt'!J28</f>
        <v>0</v>
      </c>
      <c r="K28" s="147">
        <f>'Capacity - Phos Acid'!K28+'Capacity - Nitrophos'!K28+'Capacity - Steam'!K28+'Capacity - Melt'!K28</f>
        <v>0</v>
      </c>
      <c r="L28" s="147">
        <f>'Capacity - Phos Acid'!L28+'Capacity - Nitrophos'!L28+'Capacity - Steam'!L28+'Capacity - Melt'!L28</f>
        <v>0</v>
      </c>
      <c r="M28" s="147">
        <f>'Capacity - Phos Acid'!M28+'Capacity - Nitrophos'!M28+'Capacity - Steam'!M28+'Capacity - Melt'!M28</f>
        <v>0</v>
      </c>
      <c r="N28" s="147">
        <f>'Capacity - Phos Acid'!N28+'Capacity - Nitrophos'!N28+'Capacity - Steam'!N28+'Capacity - Melt'!N28</f>
        <v>0</v>
      </c>
      <c r="O28" s="147">
        <f>'Capacity - Phos Acid'!O28+'Capacity - Nitrophos'!O28+'Capacity - Steam'!O28+'Capacity - Melt'!O28</f>
        <v>0</v>
      </c>
      <c r="P28" s="147">
        <f>'Capacity - Phos Acid'!P28+'Capacity - Nitrophos'!P28+'Capacity - Steam'!P28+'Capacity - Melt'!P28</f>
        <v>0</v>
      </c>
      <c r="Q28" s="147">
        <f>'Capacity - Phos Acid'!Q28+'Capacity - Nitrophos'!Q28+'Capacity - Steam'!Q28+'Capacity - Melt'!Q28</f>
        <v>0</v>
      </c>
      <c r="R28" s="147">
        <f>'Capacity - Phos Acid'!R28+'Capacity - Nitrophos'!R28+'Capacity - Steam'!R28+'Capacity - Melt'!R28</f>
        <v>0</v>
      </c>
      <c r="S28" s="147">
        <f>'Capacity - Phos Acid'!S28+'Capacity - Nitrophos'!S28+'Capacity - Steam'!S28+'Capacity - Melt'!S28</f>
        <v>0</v>
      </c>
      <c r="T28" s="147">
        <f>'Capacity - Phos Acid'!T28+'Capacity - Nitrophos'!T28+'Capacity - Steam'!T28+'Capacity - Melt'!T28</f>
        <v>0</v>
      </c>
      <c r="U28" s="147">
        <f>'Capacity - Phos Acid'!U28+'Capacity - Nitrophos'!U28+'Capacity - Steam'!U28+'Capacity - Melt'!U28</f>
        <v>0</v>
      </c>
      <c r="V28" s="147">
        <f>'Capacity - Phos Acid'!V28+'Capacity - Nitrophos'!V28+'Capacity - Steam'!V28+'Capacity - Melt'!V28</f>
        <v>0</v>
      </c>
      <c r="W28" s="147">
        <f>'Capacity - Phos Acid'!W28+'Capacity - Nitrophos'!W28+'Capacity - Steam'!W28+'Capacity - Melt'!W28</f>
        <v>0</v>
      </c>
      <c r="X28" s="147">
        <f>'Capacity - Phos Acid'!X28+'Capacity - Nitrophos'!X28+'Capacity - Steam'!X28+'Capacity - Melt'!X28</f>
        <v>0</v>
      </c>
      <c r="Y28" s="147">
        <f>'Capacity - Phos Acid'!Y28+'Capacity - Nitrophos'!Y28+'Capacity - Steam'!Y28+'Capacity - Melt'!Y28</f>
        <v>0</v>
      </c>
      <c r="Z28" s="147">
        <f>'Capacity - Phos Acid'!Z28+'Capacity - Nitrophos'!Z28+'Capacity - Steam'!Z28+'Capacity - Melt'!Z28</f>
        <v>0</v>
      </c>
      <c r="AA28" s="147">
        <f>'Capacity - Phos Acid'!AA28+'Capacity - Nitrophos'!AA28+'Capacity - Steam'!AA28+'Capacity - Melt'!AA28</f>
        <v>0</v>
      </c>
      <c r="AB28" s="147">
        <f>'Capacity - Phos Acid'!AB28+'Capacity - Nitrophos'!AB28+'Capacity - Steam'!AB28+'Capacity - Melt'!AB28</f>
        <v>0</v>
      </c>
      <c r="AC28" s="147">
        <f>'Capacity - Phos Acid'!AC28+'Capacity - Nitrophos'!AC28+'Capacity - Steam'!AC28+'Capacity - Melt'!AC28</f>
        <v>0</v>
      </c>
      <c r="AD28" s="147">
        <f>'Capacity - Phos Acid'!AD28+'Capacity - Nitrophos'!AD28+'Capacity - Steam'!AD28+'Capacity - Melt'!AD28</f>
        <v>0</v>
      </c>
      <c r="AE28" s="147">
        <f>'Capacity - Phos Acid'!AE28+'Capacity - Nitrophos'!AE28+'Capacity - Steam'!AE28+'Capacity - Melt'!AE28</f>
        <v>0</v>
      </c>
      <c r="AF28" s="147">
        <f>'Capacity - Phos Acid'!AF28+'Capacity - Nitrophos'!AF28+'Capacity - Steam'!AF28+'Capacity - Melt'!AF28</f>
        <v>0</v>
      </c>
      <c r="AG28" s="147">
        <f>'Capacity - Phos Acid'!AG28+'Capacity - Nitrophos'!AG28+'Capacity - Steam'!AG28+'Capacity - Melt'!AG28</f>
        <v>0</v>
      </c>
    </row>
    <row r="29" spans="1:33" x14ac:dyDescent="0.2">
      <c r="A29" s="133" t="str">
        <f t="shared" si="3"/>
        <v>WPABosnia &amp; Herzegovina</v>
      </c>
      <c r="B29" s="129" t="s">
        <v>254</v>
      </c>
      <c r="C29" s="129" t="s">
        <v>257</v>
      </c>
      <c r="D29" s="129" t="s">
        <v>60</v>
      </c>
      <c r="E29" s="147">
        <f>'Capacity - Phos Acid'!E29+'Capacity - Nitrophos'!E29+'Capacity - Steam'!E29+'Capacity - Melt'!E29</f>
        <v>0</v>
      </c>
      <c r="F29" s="147">
        <f>'Capacity - Phos Acid'!F29+'Capacity - Nitrophos'!F29+'Capacity - Steam'!F29+'Capacity - Melt'!F29</f>
        <v>0</v>
      </c>
      <c r="G29" s="147">
        <f>'Capacity - Phos Acid'!G29+'Capacity - Nitrophos'!G29+'Capacity - Steam'!G29+'Capacity - Melt'!G29</f>
        <v>0</v>
      </c>
      <c r="H29" s="147">
        <f>'Capacity - Phos Acid'!H29+'Capacity - Nitrophos'!H29+'Capacity - Steam'!H29+'Capacity - Melt'!H29</f>
        <v>0</v>
      </c>
      <c r="I29" s="147">
        <f>'Capacity - Phos Acid'!I29+'Capacity - Nitrophos'!I29+'Capacity - Steam'!I29+'Capacity - Melt'!I29</f>
        <v>0</v>
      </c>
      <c r="J29" s="147">
        <f>'Capacity - Phos Acid'!J29+'Capacity - Nitrophos'!J29+'Capacity - Steam'!J29+'Capacity - Melt'!J29</f>
        <v>0</v>
      </c>
      <c r="K29" s="147">
        <f>'Capacity - Phos Acid'!K29+'Capacity - Nitrophos'!K29+'Capacity - Steam'!K29+'Capacity - Melt'!K29</f>
        <v>0</v>
      </c>
      <c r="L29" s="147">
        <f>'Capacity - Phos Acid'!L29+'Capacity - Nitrophos'!L29+'Capacity - Steam'!L29+'Capacity - Melt'!L29</f>
        <v>0</v>
      </c>
      <c r="M29" s="147">
        <f>'Capacity - Phos Acid'!M29+'Capacity - Nitrophos'!M29+'Capacity - Steam'!M29+'Capacity - Melt'!M29</f>
        <v>0</v>
      </c>
      <c r="N29" s="147">
        <f>'Capacity - Phos Acid'!N29+'Capacity - Nitrophos'!N29+'Capacity - Steam'!N29+'Capacity - Melt'!N29</f>
        <v>0</v>
      </c>
      <c r="O29" s="147">
        <f>'Capacity - Phos Acid'!O29+'Capacity - Nitrophos'!O29+'Capacity - Steam'!O29+'Capacity - Melt'!O29</f>
        <v>0</v>
      </c>
      <c r="P29" s="147">
        <f>'Capacity - Phos Acid'!P29+'Capacity - Nitrophos'!P29+'Capacity - Steam'!P29+'Capacity - Melt'!P29</f>
        <v>0</v>
      </c>
      <c r="Q29" s="147">
        <f>'Capacity - Phos Acid'!Q29+'Capacity - Nitrophos'!Q29+'Capacity - Steam'!Q29+'Capacity - Melt'!Q29</f>
        <v>0</v>
      </c>
      <c r="R29" s="147">
        <f>'Capacity - Phos Acid'!R29+'Capacity - Nitrophos'!R29+'Capacity - Steam'!R29+'Capacity - Melt'!R29</f>
        <v>0</v>
      </c>
      <c r="S29" s="147">
        <f>'Capacity - Phos Acid'!S29+'Capacity - Nitrophos'!S29+'Capacity - Steam'!S29+'Capacity - Melt'!S29</f>
        <v>0</v>
      </c>
      <c r="T29" s="147">
        <f>'Capacity - Phos Acid'!T29+'Capacity - Nitrophos'!T29+'Capacity - Steam'!T29+'Capacity - Melt'!T29</f>
        <v>0</v>
      </c>
      <c r="U29" s="147">
        <f>'Capacity - Phos Acid'!U29+'Capacity - Nitrophos'!U29+'Capacity - Steam'!U29+'Capacity - Melt'!U29</f>
        <v>0</v>
      </c>
      <c r="V29" s="147">
        <f>'Capacity - Phos Acid'!V29+'Capacity - Nitrophos'!V29+'Capacity - Steam'!V29+'Capacity - Melt'!V29</f>
        <v>0</v>
      </c>
      <c r="W29" s="147">
        <f>'Capacity - Phos Acid'!W29+'Capacity - Nitrophos'!W29+'Capacity - Steam'!W29+'Capacity - Melt'!W29</f>
        <v>0</v>
      </c>
      <c r="X29" s="147">
        <f>'Capacity - Phos Acid'!X29+'Capacity - Nitrophos'!X29+'Capacity - Steam'!X29+'Capacity - Melt'!X29</f>
        <v>0</v>
      </c>
      <c r="Y29" s="147">
        <f>'Capacity - Phos Acid'!Y29+'Capacity - Nitrophos'!Y29+'Capacity - Steam'!Y29+'Capacity - Melt'!Y29</f>
        <v>0</v>
      </c>
      <c r="Z29" s="147">
        <f>'Capacity - Phos Acid'!Z29+'Capacity - Nitrophos'!Z29+'Capacity - Steam'!Z29+'Capacity - Melt'!Z29</f>
        <v>0</v>
      </c>
      <c r="AA29" s="147">
        <f>'Capacity - Phos Acid'!AA29+'Capacity - Nitrophos'!AA29+'Capacity - Steam'!AA29+'Capacity - Melt'!AA29</f>
        <v>0</v>
      </c>
      <c r="AB29" s="147">
        <f>'Capacity - Phos Acid'!AB29+'Capacity - Nitrophos'!AB29+'Capacity - Steam'!AB29+'Capacity - Melt'!AB29</f>
        <v>0</v>
      </c>
      <c r="AC29" s="147">
        <f>'Capacity - Phos Acid'!AC29+'Capacity - Nitrophos'!AC29+'Capacity - Steam'!AC29+'Capacity - Melt'!AC29</f>
        <v>0</v>
      </c>
      <c r="AD29" s="147">
        <f>'Capacity - Phos Acid'!AD29+'Capacity - Nitrophos'!AD29+'Capacity - Steam'!AD29+'Capacity - Melt'!AD29</f>
        <v>0</v>
      </c>
      <c r="AE29" s="147">
        <f>'Capacity - Phos Acid'!AE29+'Capacity - Nitrophos'!AE29+'Capacity - Steam'!AE29+'Capacity - Melt'!AE29</f>
        <v>0</v>
      </c>
      <c r="AF29" s="147">
        <f>'Capacity - Phos Acid'!AF29+'Capacity - Nitrophos'!AF29+'Capacity - Steam'!AF29+'Capacity - Melt'!AF29</f>
        <v>0</v>
      </c>
      <c r="AG29" s="147">
        <f>'Capacity - Phos Acid'!AG29+'Capacity - Nitrophos'!AG29+'Capacity - Steam'!AG29+'Capacity - Melt'!AG29</f>
        <v>0</v>
      </c>
    </row>
    <row r="30" spans="1:33" x14ac:dyDescent="0.2">
      <c r="A30" s="133" t="str">
        <f t="shared" si="3"/>
        <v>WPABulgaria</v>
      </c>
      <c r="B30" s="129" t="s">
        <v>254</v>
      </c>
      <c r="C30" s="129" t="s">
        <v>257</v>
      </c>
      <c r="D30" s="129" t="s">
        <v>61</v>
      </c>
      <c r="E30" s="147">
        <f>'Capacity - Phos Acid'!E30+'Capacity - Nitrophos'!E30+'Capacity - Steam'!E30+'Capacity - Melt'!E30</f>
        <v>400</v>
      </c>
      <c r="F30" s="147">
        <f>'Capacity - Phos Acid'!F30+'Capacity - Nitrophos'!F30+'Capacity - Steam'!F30+'Capacity - Melt'!F30</f>
        <v>400</v>
      </c>
      <c r="G30" s="147">
        <f>'Capacity - Phos Acid'!G30+'Capacity - Nitrophos'!G30+'Capacity - Steam'!G30+'Capacity - Melt'!G30</f>
        <v>400</v>
      </c>
      <c r="H30" s="147">
        <f>'Capacity - Phos Acid'!H30+'Capacity - Nitrophos'!H30+'Capacity - Steam'!H30+'Capacity - Melt'!H30</f>
        <v>400</v>
      </c>
      <c r="I30" s="147">
        <f>'Capacity - Phos Acid'!I30+'Capacity - Nitrophos'!I30+'Capacity - Steam'!I30+'Capacity - Melt'!I30</f>
        <v>400</v>
      </c>
      <c r="J30" s="147">
        <f>'Capacity - Phos Acid'!J30+'Capacity - Nitrophos'!J30+'Capacity - Steam'!J30+'Capacity - Melt'!J30</f>
        <v>400</v>
      </c>
      <c r="K30" s="147">
        <f>'Capacity - Phos Acid'!K30+'Capacity - Nitrophos'!K30+'Capacity - Steam'!K30+'Capacity - Melt'!K30</f>
        <v>400</v>
      </c>
      <c r="L30" s="147">
        <f>'Capacity - Phos Acid'!L30+'Capacity - Nitrophos'!L30+'Capacity - Steam'!L30+'Capacity - Melt'!L30</f>
        <v>400</v>
      </c>
      <c r="M30" s="147">
        <f>'Capacity - Phos Acid'!M30+'Capacity - Nitrophos'!M30+'Capacity - Steam'!M30+'Capacity - Melt'!M30</f>
        <v>400</v>
      </c>
      <c r="N30" s="147">
        <f>'Capacity - Phos Acid'!N30+'Capacity - Nitrophos'!N30+'Capacity - Steam'!N30+'Capacity - Melt'!N30</f>
        <v>400</v>
      </c>
      <c r="O30" s="147">
        <f>'Capacity - Phos Acid'!O30+'Capacity - Nitrophos'!O30+'Capacity - Steam'!O30+'Capacity - Melt'!O30</f>
        <v>400</v>
      </c>
      <c r="P30" s="147">
        <f>'Capacity - Phos Acid'!P30+'Capacity - Nitrophos'!P30+'Capacity - Steam'!P30+'Capacity - Melt'!P30</f>
        <v>400</v>
      </c>
      <c r="Q30" s="147">
        <f>'Capacity - Phos Acid'!Q30+'Capacity - Nitrophos'!Q30+'Capacity - Steam'!Q30+'Capacity - Melt'!Q30</f>
        <v>400</v>
      </c>
      <c r="R30" s="147">
        <f>'Capacity - Phos Acid'!R30+'Capacity - Nitrophos'!R30+'Capacity - Steam'!R30+'Capacity - Melt'!R30</f>
        <v>400</v>
      </c>
      <c r="S30" s="147">
        <f>'Capacity - Phos Acid'!S30+'Capacity - Nitrophos'!S30+'Capacity - Steam'!S30+'Capacity - Melt'!S30</f>
        <v>400</v>
      </c>
      <c r="T30" s="147">
        <f>'Capacity - Phos Acid'!T30+'Capacity - Nitrophos'!T30+'Capacity - Steam'!T30+'Capacity - Melt'!T30</f>
        <v>400</v>
      </c>
      <c r="U30" s="147">
        <f>'Capacity - Phos Acid'!U30+'Capacity - Nitrophos'!U30+'Capacity - Steam'!U30+'Capacity - Melt'!U30</f>
        <v>400</v>
      </c>
      <c r="V30" s="147">
        <f>'Capacity - Phos Acid'!V30+'Capacity - Nitrophos'!V30+'Capacity - Steam'!V30+'Capacity - Melt'!V30</f>
        <v>400</v>
      </c>
      <c r="W30" s="147">
        <f>'Capacity - Phos Acid'!W30+'Capacity - Nitrophos'!W30+'Capacity - Steam'!W30+'Capacity - Melt'!W30</f>
        <v>400</v>
      </c>
      <c r="X30" s="147">
        <f>'Capacity - Phos Acid'!X30+'Capacity - Nitrophos'!X30+'Capacity - Steam'!X30+'Capacity - Melt'!X30</f>
        <v>400</v>
      </c>
      <c r="Y30" s="147">
        <f>'Capacity - Phos Acid'!Y30+'Capacity - Nitrophos'!Y30+'Capacity - Steam'!Y30+'Capacity - Melt'!Y30</f>
        <v>400</v>
      </c>
      <c r="Z30" s="147">
        <f>'Capacity - Phos Acid'!Z30+'Capacity - Nitrophos'!Z30+'Capacity - Steam'!Z30+'Capacity - Melt'!Z30</f>
        <v>400</v>
      </c>
      <c r="AA30" s="147">
        <f>'Capacity - Phos Acid'!AA30+'Capacity - Nitrophos'!AA30+'Capacity - Steam'!AA30+'Capacity - Melt'!AA30</f>
        <v>400</v>
      </c>
      <c r="AB30" s="147">
        <f>'Capacity - Phos Acid'!AB30+'Capacity - Nitrophos'!AB30+'Capacity - Steam'!AB30+'Capacity - Melt'!AB30</f>
        <v>400</v>
      </c>
      <c r="AC30" s="147">
        <f>'Capacity - Phos Acid'!AC30+'Capacity - Nitrophos'!AC30+'Capacity - Steam'!AC30+'Capacity - Melt'!AC30</f>
        <v>400</v>
      </c>
      <c r="AD30" s="147">
        <f>'Capacity - Phos Acid'!AD30+'Capacity - Nitrophos'!AD30+'Capacity - Steam'!AD30+'Capacity - Melt'!AD30</f>
        <v>400</v>
      </c>
      <c r="AE30" s="147">
        <f>'Capacity - Phos Acid'!AE30+'Capacity - Nitrophos'!AE30+'Capacity - Steam'!AE30+'Capacity - Melt'!AE30</f>
        <v>400</v>
      </c>
      <c r="AF30" s="147">
        <f>'Capacity - Phos Acid'!AF30+'Capacity - Nitrophos'!AF30+'Capacity - Steam'!AF30+'Capacity - Melt'!AF30</f>
        <v>400</v>
      </c>
      <c r="AG30" s="147">
        <f>'Capacity - Phos Acid'!AG30+'Capacity - Nitrophos'!AG30+'Capacity - Steam'!AG30+'Capacity - Melt'!AG30</f>
        <v>400</v>
      </c>
    </row>
    <row r="31" spans="1:33" x14ac:dyDescent="0.2">
      <c r="A31" s="133" t="str">
        <f t="shared" si="3"/>
        <v>WPACroatia</v>
      </c>
      <c r="B31" s="129" t="s">
        <v>254</v>
      </c>
      <c r="C31" s="129" t="s">
        <v>257</v>
      </c>
      <c r="D31" s="129" t="s">
        <v>62</v>
      </c>
      <c r="E31" s="147">
        <f>'Capacity - Phos Acid'!E31+'Capacity - Nitrophos'!E31+'Capacity - Steam'!E31+'Capacity - Melt'!E31</f>
        <v>891</v>
      </c>
      <c r="F31" s="147">
        <f>'Capacity - Phos Acid'!F31+'Capacity - Nitrophos'!F31+'Capacity - Steam'!F31+'Capacity - Melt'!F31</f>
        <v>891</v>
      </c>
      <c r="G31" s="147">
        <f>'Capacity - Phos Acid'!G31+'Capacity - Nitrophos'!G31+'Capacity - Steam'!G31+'Capacity - Melt'!G31</f>
        <v>891</v>
      </c>
      <c r="H31" s="147">
        <f>'Capacity - Phos Acid'!H31+'Capacity - Nitrophos'!H31+'Capacity - Steam'!H31+'Capacity - Melt'!H31</f>
        <v>891</v>
      </c>
      <c r="I31" s="147">
        <f>'Capacity - Phos Acid'!I31+'Capacity - Nitrophos'!I31+'Capacity - Steam'!I31+'Capacity - Melt'!I31</f>
        <v>891</v>
      </c>
      <c r="J31" s="147">
        <f>'Capacity - Phos Acid'!J31+'Capacity - Nitrophos'!J31+'Capacity - Steam'!J31+'Capacity - Melt'!J31</f>
        <v>891</v>
      </c>
      <c r="K31" s="147">
        <f>'Capacity - Phos Acid'!K31+'Capacity - Nitrophos'!K31+'Capacity - Steam'!K31+'Capacity - Melt'!K31</f>
        <v>891</v>
      </c>
      <c r="L31" s="147">
        <f>'Capacity - Phos Acid'!L31+'Capacity - Nitrophos'!L31+'Capacity - Steam'!L31+'Capacity - Melt'!L31</f>
        <v>891</v>
      </c>
      <c r="M31" s="147">
        <f>'Capacity - Phos Acid'!M31+'Capacity - Nitrophos'!M31+'Capacity - Steam'!M31+'Capacity - Melt'!M31</f>
        <v>891</v>
      </c>
      <c r="N31" s="147">
        <f>'Capacity - Phos Acid'!N31+'Capacity - Nitrophos'!N31+'Capacity - Steam'!N31+'Capacity - Melt'!N31</f>
        <v>891</v>
      </c>
      <c r="O31" s="147">
        <f>'Capacity - Phos Acid'!O31+'Capacity - Nitrophos'!O31+'Capacity - Steam'!O31+'Capacity - Melt'!O31</f>
        <v>891</v>
      </c>
      <c r="P31" s="147">
        <f>'Capacity - Phos Acid'!P31+'Capacity - Nitrophos'!P31+'Capacity - Steam'!P31+'Capacity - Melt'!P31</f>
        <v>891</v>
      </c>
      <c r="Q31" s="147">
        <f>'Capacity - Phos Acid'!Q31+'Capacity - Nitrophos'!Q31+'Capacity - Steam'!Q31+'Capacity - Melt'!Q31</f>
        <v>891</v>
      </c>
      <c r="R31" s="147">
        <f>'Capacity - Phos Acid'!R31+'Capacity - Nitrophos'!R31+'Capacity - Steam'!R31+'Capacity - Melt'!R31</f>
        <v>891</v>
      </c>
      <c r="S31" s="147">
        <f>'Capacity - Phos Acid'!S31+'Capacity - Nitrophos'!S31+'Capacity - Steam'!S31+'Capacity - Melt'!S31</f>
        <v>891</v>
      </c>
      <c r="T31" s="147">
        <f>'Capacity - Phos Acid'!T31+'Capacity - Nitrophos'!T31+'Capacity - Steam'!T31+'Capacity - Melt'!T31</f>
        <v>891</v>
      </c>
      <c r="U31" s="147">
        <f>'Capacity - Phos Acid'!U31+'Capacity - Nitrophos'!U31+'Capacity - Steam'!U31+'Capacity - Melt'!U31</f>
        <v>891</v>
      </c>
      <c r="V31" s="147">
        <f>'Capacity - Phos Acid'!V31+'Capacity - Nitrophos'!V31+'Capacity - Steam'!V31+'Capacity - Melt'!V31</f>
        <v>891</v>
      </c>
      <c r="W31" s="147">
        <f>'Capacity - Phos Acid'!W31+'Capacity - Nitrophos'!W31+'Capacity - Steam'!W31+'Capacity - Melt'!W31</f>
        <v>891</v>
      </c>
      <c r="X31" s="147">
        <f>'Capacity - Phos Acid'!X31+'Capacity - Nitrophos'!X31+'Capacity - Steam'!X31+'Capacity - Melt'!X31</f>
        <v>891</v>
      </c>
      <c r="Y31" s="147">
        <f>'Capacity - Phos Acid'!Y31+'Capacity - Nitrophos'!Y31+'Capacity - Steam'!Y31+'Capacity - Melt'!Y31</f>
        <v>891</v>
      </c>
      <c r="Z31" s="147">
        <f>'Capacity - Phos Acid'!Z31+'Capacity - Nitrophos'!Z31+'Capacity - Steam'!Z31+'Capacity - Melt'!Z31</f>
        <v>891</v>
      </c>
      <c r="AA31" s="147">
        <f>'Capacity - Phos Acid'!AA31+'Capacity - Nitrophos'!AA31+'Capacity - Steam'!AA31+'Capacity - Melt'!AA31</f>
        <v>891</v>
      </c>
      <c r="AB31" s="147">
        <f>'Capacity - Phos Acid'!AB31+'Capacity - Nitrophos'!AB31+'Capacity - Steam'!AB31+'Capacity - Melt'!AB31</f>
        <v>891</v>
      </c>
      <c r="AC31" s="147">
        <f>'Capacity - Phos Acid'!AC31+'Capacity - Nitrophos'!AC31+'Capacity - Steam'!AC31+'Capacity - Melt'!AC31</f>
        <v>891</v>
      </c>
      <c r="AD31" s="147">
        <f>'Capacity - Phos Acid'!AD31+'Capacity - Nitrophos'!AD31+'Capacity - Steam'!AD31+'Capacity - Melt'!AD31</f>
        <v>891</v>
      </c>
      <c r="AE31" s="147">
        <f>'Capacity - Phos Acid'!AE31+'Capacity - Nitrophos'!AE31+'Capacity - Steam'!AE31+'Capacity - Melt'!AE31</f>
        <v>891</v>
      </c>
      <c r="AF31" s="147">
        <f>'Capacity - Phos Acid'!AF31+'Capacity - Nitrophos'!AF31+'Capacity - Steam'!AF31+'Capacity - Melt'!AF31</f>
        <v>891</v>
      </c>
      <c r="AG31" s="147">
        <f>'Capacity - Phos Acid'!AG31+'Capacity - Nitrophos'!AG31+'Capacity - Steam'!AG31+'Capacity - Melt'!AG31</f>
        <v>891</v>
      </c>
    </row>
    <row r="32" spans="1:33" x14ac:dyDescent="0.2">
      <c r="A32" s="133" t="str">
        <f t="shared" si="3"/>
        <v>WPACzech Republic</v>
      </c>
      <c r="B32" s="129" t="s">
        <v>254</v>
      </c>
      <c r="C32" s="129" t="s">
        <v>257</v>
      </c>
      <c r="D32" s="129" t="s">
        <v>63</v>
      </c>
      <c r="E32" s="147">
        <f>'Capacity - Phos Acid'!E32+'Capacity - Nitrophos'!E32+'Capacity - Steam'!E32+'Capacity - Melt'!E32</f>
        <v>348</v>
      </c>
      <c r="F32" s="147">
        <f>'Capacity - Phos Acid'!F32+'Capacity - Nitrophos'!F32+'Capacity - Steam'!F32+'Capacity - Melt'!F32</f>
        <v>348</v>
      </c>
      <c r="G32" s="147">
        <f>'Capacity - Phos Acid'!G32+'Capacity - Nitrophos'!G32+'Capacity - Steam'!G32+'Capacity - Melt'!G32</f>
        <v>348</v>
      </c>
      <c r="H32" s="147">
        <f>'Capacity - Phos Acid'!H32+'Capacity - Nitrophos'!H32+'Capacity - Steam'!H32+'Capacity - Melt'!H32</f>
        <v>348</v>
      </c>
      <c r="I32" s="147">
        <f>'Capacity - Phos Acid'!I32+'Capacity - Nitrophos'!I32+'Capacity - Steam'!I32+'Capacity - Melt'!I32</f>
        <v>348</v>
      </c>
      <c r="J32" s="147">
        <f>'Capacity - Phos Acid'!J32+'Capacity - Nitrophos'!J32+'Capacity - Steam'!J32+'Capacity - Melt'!J32</f>
        <v>348</v>
      </c>
      <c r="K32" s="147">
        <f>'Capacity - Phos Acid'!K32+'Capacity - Nitrophos'!K32+'Capacity - Steam'!K32+'Capacity - Melt'!K32</f>
        <v>168</v>
      </c>
      <c r="L32" s="147">
        <f>'Capacity - Phos Acid'!L32+'Capacity - Nitrophos'!L32+'Capacity - Steam'!L32+'Capacity - Melt'!L32</f>
        <v>168</v>
      </c>
      <c r="M32" s="147">
        <f>'Capacity - Phos Acid'!M32+'Capacity - Nitrophos'!M32+'Capacity - Steam'!M32+'Capacity - Melt'!M32</f>
        <v>168</v>
      </c>
      <c r="N32" s="147">
        <f>'Capacity - Phos Acid'!N32+'Capacity - Nitrophos'!N32+'Capacity - Steam'!N32+'Capacity - Melt'!N32</f>
        <v>168</v>
      </c>
      <c r="O32" s="147">
        <f>'Capacity - Phos Acid'!O32+'Capacity - Nitrophos'!O32+'Capacity - Steam'!O32+'Capacity - Melt'!O32</f>
        <v>168</v>
      </c>
      <c r="P32" s="147">
        <f>'Capacity - Phos Acid'!P32+'Capacity - Nitrophos'!P32+'Capacity - Steam'!P32+'Capacity - Melt'!P32</f>
        <v>168</v>
      </c>
      <c r="Q32" s="147">
        <f>'Capacity - Phos Acid'!Q32+'Capacity - Nitrophos'!Q32+'Capacity - Steam'!Q32+'Capacity - Melt'!Q32</f>
        <v>168</v>
      </c>
      <c r="R32" s="147">
        <f>'Capacity - Phos Acid'!R32+'Capacity - Nitrophos'!R32+'Capacity - Steam'!R32+'Capacity - Melt'!R32</f>
        <v>168</v>
      </c>
      <c r="S32" s="147">
        <f>'Capacity - Phos Acid'!S32+'Capacity - Nitrophos'!S32+'Capacity - Steam'!S32+'Capacity - Melt'!S32</f>
        <v>168</v>
      </c>
      <c r="T32" s="147">
        <f>'Capacity - Phos Acid'!T32+'Capacity - Nitrophos'!T32+'Capacity - Steam'!T32+'Capacity - Melt'!T32</f>
        <v>168</v>
      </c>
      <c r="U32" s="147">
        <f>'Capacity - Phos Acid'!U32+'Capacity - Nitrophos'!U32+'Capacity - Steam'!U32+'Capacity - Melt'!U32</f>
        <v>168</v>
      </c>
      <c r="V32" s="147">
        <f>'Capacity - Phos Acid'!V32+'Capacity - Nitrophos'!V32+'Capacity - Steam'!V32+'Capacity - Melt'!V32</f>
        <v>168</v>
      </c>
      <c r="W32" s="147">
        <f>'Capacity - Phos Acid'!W32+'Capacity - Nitrophos'!W32+'Capacity - Steam'!W32+'Capacity - Melt'!W32</f>
        <v>168</v>
      </c>
      <c r="X32" s="147">
        <f>'Capacity - Phos Acid'!X32+'Capacity - Nitrophos'!X32+'Capacity - Steam'!X32+'Capacity - Melt'!X32</f>
        <v>168</v>
      </c>
      <c r="Y32" s="147">
        <f>'Capacity - Phos Acid'!Y32+'Capacity - Nitrophos'!Y32+'Capacity - Steam'!Y32+'Capacity - Melt'!Y32</f>
        <v>168</v>
      </c>
      <c r="Z32" s="147">
        <f>'Capacity - Phos Acid'!Z32+'Capacity - Nitrophos'!Z32+'Capacity - Steam'!Z32+'Capacity - Melt'!Z32</f>
        <v>168</v>
      </c>
      <c r="AA32" s="147">
        <f>'Capacity - Phos Acid'!AA32+'Capacity - Nitrophos'!AA32+'Capacity - Steam'!AA32+'Capacity - Melt'!AA32</f>
        <v>168</v>
      </c>
      <c r="AB32" s="147">
        <f>'Capacity - Phos Acid'!AB32+'Capacity - Nitrophos'!AB32+'Capacity - Steam'!AB32+'Capacity - Melt'!AB32</f>
        <v>168</v>
      </c>
      <c r="AC32" s="147">
        <f>'Capacity - Phos Acid'!AC32+'Capacity - Nitrophos'!AC32+'Capacity - Steam'!AC32+'Capacity - Melt'!AC32</f>
        <v>168</v>
      </c>
      <c r="AD32" s="147">
        <f>'Capacity - Phos Acid'!AD32+'Capacity - Nitrophos'!AD32+'Capacity - Steam'!AD32+'Capacity - Melt'!AD32</f>
        <v>168</v>
      </c>
      <c r="AE32" s="147">
        <f>'Capacity - Phos Acid'!AE32+'Capacity - Nitrophos'!AE32+'Capacity - Steam'!AE32+'Capacity - Melt'!AE32</f>
        <v>168</v>
      </c>
      <c r="AF32" s="147">
        <f>'Capacity - Phos Acid'!AF32+'Capacity - Nitrophos'!AF32+'Capacity - Steam'!AF32+'Capacity - Melt'!AF32</f>
        <v>168</v>
      </c>
      <c r="AG32" s="147">
        <f>'Capacity - Phos Acid'!AG32+'Capacity - Nitrophos'!AG32+'Capacity - Steam'!AG32+'Capacity - Melt'!AG32</f>
        <v>168</v>
      </c>
    </row>
    <row r="33" spans="1:33" x14ac:dyDescent="0.2">
      <c r="A33" s="133" t="str">
        <f t="shared" si="3"/>
        <v>WPAEstonia</v>
      </c>
      <c r="B33" s="129" t="s">
        <v>254</v>
      </c>
      <c r="C33" s="129" t="s">
        <v>257</v>
      </c>
      <c r="D33" s="129" t="s">
        <v>64</v>
      </c>
      <c r="E33" s="147">
        <f>'Capacity - Phos Acid'!E33+'Capacity - Nitrophos'!E33+'Capacity - Steam'!E33+'Capacity - Melt'!E33</f>
        <v>0</v>
      </c>
      <c r="F33" s="147">
        <f>'Capacity - Phos Acid'!F33+'Capacity - Nitrophos'!F33+'Capacity - Steam'!F33+'Capacity - Melt'!F33</f>
        <v>0</v>
      </c>
      <c r="G33" s="147">
        <f>'Capacity - Phos Acid'!G33+'Capacity - Nitrophos'!G33+'Capacity - Steam'!G33+'Capacity - Melt'!G33</f>
        <v>0</v>
      </c>
      <c r="H33" s="147">
        <f>'Capacity - Phos Acid'!H33+'Capacity - Nitrophos'!H33+'Capacity - Steam'!H33+'Capacity - Melt'!H33</f>
        <v>0</v>
      </c>
      <c r="I33" s="147">
        <f>'Capacity - Phos Acid'!I33+'Capacity - Nitrophos'!I33+'Capacity - Steam'!I33+'Capacity - Melt'!I33</f>
        <v>0</v>
      </c>
      <c r="J33" s="147">
        <f>'Capacity - Phos Acid'!J33+'Capacity - Nitrophos'!J33+'Capacity - Steam'!J33+'Capacity - Melt'!J33</f>
        <v>0</v>
      </c>
      <c r="K33" s="147">
        <f>'Capacity - Phos Acid'!K33+'Capacity - Nitrophos'!K33+'Capacity - Steam'!K33+'Capacity - Melt'!K33</f>
        <v>0</v>
      </c>
      <c r="L33" s="147">
        <f>'Capacity - Phos Acid'!L33+'Capacity - Nitrophos'!L33+'Capacity - Steam'!L33+'Capacity - Melt'!L33</f>
        <v>0</v>
      </c>
      <c r="M33" s="147">
        <f>'Capacity - Phos Acid'!M33+'Capacity - Nitrophos'!M33+'Capacity - Steam'!M33+'Capacity - Melt'!M33</f>
        <v>0</v>
      </c>
      <c r="N33" s="147">
        <f>'Capacity - Phos Acid'!N33+'Capacity - Nitrophos'!N33+'Capacity - Steam'!N33+'Capacity - Melt'!N33</f>
        <v>0</v>
      </c>
      <c r="O33" s="147">
        <f>'Capacity - Phos Acid'!O33+'Capacity - Nitrophos'!O33+'Capacity - Steam'!O33+'Capacity - Melt'!O33</f>
        <v>0</v>
      </c>
      <c r="P33" s="147">
        <f>'Capacity - Phos Acid'!P33+'Capacity - Nitrophos'!P33+'Capacity - Steam'!P33+'Capacity - Melt'!P33</f>
        <v>0</v>
      </c>
      <c r="Q33" s="147">
        <f>'Capacity - Phos Acid'!Q33+'Capacity - Nitrophos'!Q33+'Capacity - Steam'!Q33+'Capacity - Melt'!Q33</f>
        <v>0</v>
      </c>
      <c r="R33" s="147">
        <f>'Capacity - Phos Acid'!R33+'Capacity - Nitrophos'!R33+'Capacity - Steam'!R33+'Capacity - Melt'!R33</f>
        <v>0</v>
      </c>
      <c r="S33" s="147">
        <f>'Capacity - Phos Acid'!S33+'Capacity - Nitrophos'!S33+'Capacity - Steam'!S33+'Capacity - Melt'!S33</f>
        <v>0</v>
      </c>
      <c r="T33" s="147">
        <f>'Capacity - Phos Acid'!T33+'Capacity - Nitrophos'!T33+'Capacity - Steam'!T33+'Capacity - Melt'!T33</f>
        <v>0</v>
      </c>
      <c r="U33" s="147">
        <f>'Capacity - Phos Acid'!U33+'Capacity - Nitrophos'!U33+'Capacity - Steam'!U33+'Capacity - Melt'!U33</f>
        <v>0</v>
      </c>
      <c r="V33" s="147">
        <f>'Capacity - Phos Acid'!V33+'Capacity - Nitrophos'!V33+'Capacity - Steam'!V33+'Capacity - Melt'!V33</f>
        <v>0</v>
      </c>
      <c r="W33" s="147">
        <f>'Capacity - Phos Acid'!W33+'Capacity - Nitrophos'!W33+'Capacity - Steam'!W33+'Capacity - Melt'!W33</f>
        <v>0</v>
      </c>
      <c r="X33" s="147">
        <f>'Capacity - Phos Acid'!X33+'Capacity - Nitrophos'!X33+'Capacity - Steam'!X33+'Capacity - Melt'!X33</f>
        <v>0</v>
      </c>
      <c r="Y33" s="147">
        <f>'Capacity - Phos Acid'!Y33+'Capacity - Nitrophos'!Y33+'Capacity - Steam'!Y33+'Capacity - Melt'!Y33</f>
        <v>0</v>
      </c>
      <c r="Z33" s="147">
        <f>'Capacity - Phos Acid'!Z33+'Capacity - Nitrophos'!Z33+'Capacity - Steam'!Z33+'Capacity - Melt'!Z33</f>
        <v>0</v>
      </c>
      <c r="AA33" s="147">
        <f>'Capacity - Phos Acid'!AA33+'Capacity - Nitrophos'!AA33+'Capacity - Steam'!AA33+'Capacity - Melt'!AA33</f>
        <v>0</v>
      </c>
      <c r="AB33" s="147">
        <f>'Capacity - Phos Acid'!AB33+'Capacity - Nitrophos'!AB33+'Capacity - Steam'!AB33+'Capacity - Melt'!AB33</f>
        <v>0</v>
      </c>
      <c r="AC33" s="147">
        <f>'Capacity - Phos Acid'!AC33+'Capacity - Nitrophos'!AC33+'Capacity - Steam'!AC33+'Capacity - Melt'!AC33</f>
        <v>0</v>
      </c>
      <c r="AD33" s="147">
        <f>'Capacity - Phos Acid'!AD33+'Capacity - Nitrophos'!AD33+'Capacity - Steam'!AD33+'Capacity - Melt'!AD33</f>
        <v>0</v>
      </c>
      <c r="AE33" s="147">
        <f>'Capacity - Phos Acid'!AE33+'Capacity - Nitrophos'!AE33+'Capacity - Steam'!AE33+'Capacity - Melt'!AE33</f>
        <v>0</v>
      </c>
      <c r="AF33" s="147">
        <f>'Capacity - Phos Acid'!AF33+'Capacity - Nitrophos'!AF33+'Capacity - Steam'!AF33+'Capacity - Melt'!AF33</f>
        <v>0</v>
      </c>
      <c r="AG33" s="147">
        <f>'Capacity - Phos Acid'!AG33+'Capacity - Nitrophos'!AG33+'Capacity - Steam'!AG33+'Capacity - Melt'!AG33</f>
        <v>0</v>
      </c>
    </row>
    <row r="34" spans="1:33" x14ac:dyDescent="0.2">
      <c r="A34" s="133" t="str">
        <f t="shared" si="3"/>
        <v>WPAGeorgia</v>
      </c>
      <c r="B34" s="129" t="s">
        <v>254</v>
      </c>
      <c r="C34" s="129" t="s">
        <v>257</v>
      </c>
      <c r="D34" s="129" t="s">
        <v>65</v>
      </c>
      <c r="E34" s="147">
        <f>'Capacity - Phos Acid'!E34+'Capacity - Nitrophos'!E34+'Capacity - Steam'!E34+'Capacity - Melt'!E34</f>
        <v>0</v>
      </c>
      <c r="F34" s="147">
        <f>'Capacity - Phos Acid'!F34+'Capacity - Nitrophos'!F34+'Capacity - Steam'!F34+'Capacity - Melt'!F34</f>
        <v>0</v>
      </c>
      <c r="G34" s="147">
        <f>'Capacity - Phos Acid'!G34+'Capacity - Nitrophos'!G34+'Capacity - Steam'!G34+'Capacity - Melt'!G34</f>
        <v>0</v>
      </c>
      <c r="H34" s="147">
        <f>'Capacity - Phos Acid'!H34+'Capacity - Nitrophos'!H34+'Capacity - Steam'!H34+'Capacity - Melt'!H34</f>
        <v>0</v>
      </c>
      <c r="I34" s="147">
        <f>'Capacity - Phos Acid'!I34+'Capacity - Nitrophos'!I34+'Capacity - Steam'!I34+'Capacity - Melt'!I34</f>
        <v>0</v>
      </c>
      <c r="J34" s="147">
        <f>'Capacity - Phos Acid'!J34+'Capacity - Nitrophos'!J34+'Capacity - Steam'!J34+'Capacity - Melt'!J34</f>
        <v>0</v>
      </c>
      <c r="K34" s="147">
        <f>'Capacity - Phos Acid'!K34+'Capacity - Nitrophos'!K34+'Capacity - Steam'!K34+'Capacity - Melt'!K34</f>
        <v>0</v>
      </c>
      <c r="L34" s="147">
        <f>'Capacity - Phos Acid'!L34+'Capacity - Nitrophos'!L34+'Capacity - Steam'!L34+'Capacity - Melt'!L34</f>
        <v>0</v>
      </c>
      <c r="M34" s="147">
        <f>'Capacity - Phos Acid'!M34+'Capacity - Nitrophos'!M34+'Capacity - Steam'!M34+'Capacity - Melt'!M34</f>
        <v>0</v>
      </c>
      <c r="N34" s="147">
        <f>'Capacity - Phos Acid'!N34+'Capacity - Nitrophos'!N34+'Capacity - Steam'!N34+'Capacity - Melt'!N34</f>
        <v>0</v>
      </c>
      <c r="O34" s="147">
        <f>'Capacity - Phos Acid'!O34+'Capacity - Nitrophos'!O34+'Capacity - Steam'!O34+'Capacity - Melt'!O34</f>
        <v>0</v>
      </c>
      <c r="P34" s="147">
        <f>'Capacity - Phos Acid'!P34+'Capacity - Nitrophos'!P34+'Capacity - Steam'!P34+'Capacity - Melt'!P34</f>
        <v>0</v>
      </c>
      <c r="Q34" s="147">
        <f>'Capacity - Phos Acid'!Q34+'Capacity - Nitrophos'!Q34+'Capacity - Steam'!Q34+'Capacity - Melt'!Q34</f>
        <v>0</v>
      </c>
      <c r="R34" s="147">
        <f>'Capacity - Phos Acid'!R34+'Capacity - Nitrophos'!R34+'Capacity - Steam'!R34+'Capacity - Melt'!R34</f>
        <v>0</v>
      </c>
      <c r="S34" s="147">
        <f>'Capacity - Phos Acid'!S34+'Capacity - Nitrophos'!S34+'Capacity - Steam'!S34+'Capacity - Melt'!S34</f>
        <v>0</v>
      </c>
      <c r="T34" s="147">
        <f>'Capacity - Phos Acid'!T34+'Capacity - Nitrophos'!T34+'Capacity - Steam'!T34+'Capacity - Melt'!T34</f>
        <v>0</v>
      </c>
      <c r="U34" s="147">
        <f>'Capacity - Phos Acid'!U34+'Capacity - Nitrophos'!U34+'Capacity - Steam'!U34+'Capacity - Melt'!U34</f>
        <v>0</v>
      </c>
      <c r="V34" s="147">
        <f>'Capacity - Phos Acid'!V34+'Capacity - Nitrophos'!V34+'Capacity - Steam'!V34+'Capacity - Melt'!V34</f>
        <v>0</v>
      </c>
      <c r="W34" s="147">
        <f>'Capacity - Phos Acid'!W34+'Capacity - Nitrophos'!W34+'Capacity - Steam'!W34+'Capacity - Melt'!W34</f>
        <v>0</v>
      </c>
      <c r="X34" s="147">
        <f>'Capacity - Phos Acid'!X34+'Capacity - Nitrophos'!X34+'Capacity - Steam'!X34+'Capacity - Melt'!X34</f>
        <v>0</v>
      </c>
      <c r="Y34" s="147">
        <f>'Capacity - Phos Acid'!Y34+'Capacity - Nitrophos'!Y34+'Capacity - Steam'!Y34+'Capacity - Melt'!Y34</f>
        <v>0</v>
      </c>
      <c r="Z34" s="147">
        <f>'Capacity - Phos Acid'!Z34+'Capacity - Nitrophos'!Z34+'Capacity - Steam'!Z34+'Capacity - Melt'!Z34</f>
        <v>0</v>
      </c>
      <c r="AA34" s="147">
        <f>'Capacity - Phos Acid'!AA34+'Capacity - Nitrophos'!AA34+'Capacity - Steam'!AA34+'Capacity - Melt'!AA34</f>
        <v>0</v>
      </c>
      <c r="AB34" s="147">
        <f>'Capacity - Phos Acid'!AB34+'Capacity - Nitrophos'!AB34+'Capacity - Steam'!AB34+'Capacity - Melt'!AB34</f>
        <v>0</v>
      </c>
      <c r="AC34" s="147">
        <f>'Capacity - Phos Acid'!AC34+'Capacity - Nitrophos'!AC34+'Capacity - Steam'!AC34+'Capacity - Melt'!AC34</f>
        <v>0</v>
      </c>
      <c r="AD34" s="147">
        <f>'Capacity - Phos Acid'!AD34+'Capacity - Nitrophos'!AD34+'Capacity - Steam'!AD34+'Capacity - Melt'!AD34</f>
        <v>0</v>
      </c>
      <c r="AE34" s="147">
        <f>'Capacity - Phos Acid'!AE34+'Capacity - Nitrophos'!AE34+'Capacity - Steam'!AE34+'Capacity - Melt'!AE34</f>
        <v>0</v>
      </c>
      <c r="AF34" s="147">
        <f>'Capacity - Phos Acid'!AF34+'Capacity - Nitrophos'!AF34+'Capacity - Steam'!AF34+'Capacity - Melt'!AF34</f>
        <v>0</v>
      </c>
      <c r="AG34" s="147">
        <f>'Capacity - Phos Acid'!AG34+'Capacity - Nitrophos'!AG34+'Capacity - Steam'!AG34+'Capacity - Melt'!AG34</f>
        <v>0</v>
      </c>
    </row>
    <row r="35" spans="1:33" x14ac:dyDescent="0.2">
      <c r="A35" s="133" t="str">
        <f t="shared" si="3"/>
        <v>WPAHungary</v>
      </c>
      <c r="B35" s="129" t="s">
        <v>254</v>
      </c>
      <c r="C35" s="129" t="s">
        <v>257</v>
      </c>
      <c r="D35" s="129" t="s">
        <v>66</v>
      </c>
      <c r="E35" s="147">
        <f>'Capacity - Phos Acid'!E35+'Capacity - Nitrophos'!E35+'Capacity - Steam'!E35+'Capacity - Melt'!E35</f>
        <v>150</v>
      </c>
      <c r="F35" s="147">
        <f>'Capacity - Phos Acid'!F35+'Capacity - Nitrophos'!F35+'Capacity - Steam'!F35+'Capacity - Melt'!F35</f>
        <v>150</v>
      </c>
      <c r="G35" s="147">
        <f>'Capacity - Phos Acid'!G35+'Capacity - Nitrophos'!G35+'Capacity - Steam'!G35+'Capacity - Melt'!G35</f>
        <v>150</v>
      </c>
      <c r="H35" s="147">
        <f>'Capacity - Phos Acid'!H35+'Capacity - Nitrophos'!H35+'Capacity - Steam'!H35+'Capacity - Melt'!H35</f>
        <v>150</v>
      </c>
      <c r="I35" s="147">
        <f>'Capacity - Phos Acid'!I35+'Capacity - Nitrophos'!I35+'Capacity - Steam'!I35+'Capacity - Melt'!I35</f>
        <v>290</v>
      </c>
      <c r="J35" s="147">
        <f>'Capacity - Phos Acid'!J35+'Capacity - Nitrophos'!J35+'Capacity - Steam'!J35+'Capacity - Melt'!J35</f>
        <v>290</v>
      </c>
      <c r="K35" s="147">
        <f>'Capacity - Phos Acid'!K35+'Capacity - Nitrophos'!K35+'Capacity - Steam'!K35+'Capacity - Melt'!K35</f>
        <v>290</v>
      </c>
      <c r="L35" s="147">
        <f>'Capacity - Phos Acid'!L35+'Capacity - Nitrophos'!L35+'Capacity - Steam'!L35+'Capacity - Melt'!L35</f>
        <v>290</v>
      </c>
      <c r="M35" s="147">
        <f>'Capacity - Phos Acid'!M35+'Capacity - Nitrophos'!M35+'Capacity - Steam'!M35+'Capacity - Melt'!M35</f>
        <v>290</v>
      </c>
      <c r="N35" s="147">
        <f>'Capacity - Phos Acid'!N35+'Capacity - Nitrophos'!N35+'Capacity - Steam'!N35+'Capacity - Melt'!N35</f>
        <v>140</v>
      </c>
      <c r="O35" s="147">
        <f>'Capacity - Phos Acid'!O35+'Capacity - Nitrophos'!O35+'Capacity - Steam'!O35+'Capacity - Melt'!O35</f>
        <v>140</v>
      </c>
      <c r="P35" s="147">
        <f>'Capacity - Phos Acid'!P35+'Capacity - Nitrophos'!P35+'Capacity - Steam'!P35+'Capacity - Melt'!P35</f>
        <v>140</v>
      </c>
      <c r="Q35" s="147">
        <f>'Capacity - Phos Acid'!Q35+'Capacity - Nitrophos'!Q35+'Capacity - Steam'!Q35+'Capacity - Melt'!Q35</f>
        <v>140</v>
      </c>
      <c r="R35" s="147">
        <f>'Capacity - Phos Acid'!R35+'Capacity - Nitrophos'!R35+'Capacity - Steam'!R35+'Capacity - Melt'!R35</f>
        <v>140</v>
      </c>
      <c r="S35" s="147">
        <f>'Capacity - Phos Acid'!S35+'Capacity - Nitrophos'!S35+'Capacity - Steam'!S35+'Capacity - Melt'!S35</f>
        <v>140</v>
      </c>
      <c r="T35" s="147">
        <f>'Capacity - Phos Acid'!T35+'Capacity - Nitrophos'!T35+'Capacity - Steam'!T35+'Capacity - Melt'!T35</f>
        <v>140</v>
      </c>
      <c r="U35" s="147">
        <f>'Capacity - Phos Acid'!U35+'Capacity - Nitrophos'!U35+'Capacity - Steam'!U35+'Capacity - Melt'!U35</f>
        <v>140</v>
      </c>
      <c r="V35" s="147">
        <f>'Capacity - Phos Acid'!V35+'Capacity - Nitrophos'!V35+'Capacity - Steam'!V35+'Capacity - Melt'!V35</f>
        <v>140</v>
      </c>
      <c r="W35" s="147">
        <f>'Capacity - Phos Acid'!W35+'Capacity - Nitrophos'!W35+'Capacity - Steam'!W35+'Capacity - Melt'!W35</f>
        <v>140</v>
      </c>
      <c r="X35" s="147">
        <f>'Capacity - Phos Acid'!X35+'Capacity - Nitrophos'!X35+'Capacity - Steam'!X35+'Capacity - Melt'!X35</f>
        <v>140</v>
      </c>
      <c r="Y35" s="147">
        <f>'Capacity - Phos Acid'!Y35+'Capacity - Nitrophos'!Y35+'Capacity - Steam'!Y35+'Capacity - Melt'!Y35</f>
        <v>140</v>
      </c>
      <c r="Z35" s="147">
        <f>'Capacity - Phos Acid'!Z35+'Capacity - Nitrophos'!Z35+'Capacity - Steam'!Z35+'Capacity - Melt'!Z35</f>
        <v>140</v>
      </c>
      <c r="AA35" s="147">
        <f>'Capacity - Phos Acid'!AA35+'Capacity - Nitrophos'!AA35+'Capacity - Steam'!AA35+'Capacity - Melt'!AA35</f>
        <v>140</v>
      </c>
      <c r="AB35" s="147">
        <f>'Capacity - Phos Acid'!AB35+'Capacity - Nitrophos'!AB35+'Capacity - Steam'!AB35+'Capacity - Melt'!AB35</f>
        <v>140</v>
      </c>
      <c r="AC35" s="147">
        <f>'Capacity - Phos Acid'!AC35+'Capacity - Nitrophos'!AC35+'Capacity - Steam'!AC35+'Capacity - Melt'!AC35</f>
        <v>140</v>
      </c>
      <c r="AD35" s="147">
        <f>'Capacity - Phos Acid'!AD35+'Capacity - Nitrophos'!AD35+'Capacity - Steam'!AD35+'Capacity - Melt'!AD35</f>
        <v>140</v>
      </c>
      <c r="AE35" s="147">
        <f>'Capacity - Phos Acid'!AE35+'Capacity - Nitrophos'!AE35+'Capacity - Steam'!AE35+'Capacity - Melt'!AE35</f>
        <v>140</v>
      </c>
      <c r="AF35" s="147">
        <f>'Capacity - Phos Acid'!AF35+'Capacity - Nitrophos'!AF35+'Capacity - Steam'!AF35+'Capacity - Melt'!AF35</f>
        <v>140</v>
      </c>
      <c r="AG35" s="147">
        <f>'Capacity - Phos Acid'!AG35+'Capacity - Nitrophos'!AG35+'Capacity - Steam'!AG35+'Capacity - Melt'!AG35</f>
        <v>140</v>
      </c>
    </row>
    <row r="36" spans="1:33" x14ac:dyDescent="0.2">
      <c r="A36" s="133" t="str">
        <f t="shared" si="3"/>
        <v>WPALatvia</v>
      </c>
      <c r="B36" s="129" t="s">
        <v>254</v>
      </c>
      <c r="C36" s="129" t="s">
        <v>257</v>
      </c>
      <c r="D36" s="129" t="s">
        <v>67</v>
      </c>
      <c r="E36" s="147">
        <f>'Capacity - Phos Acid'!E36+'Capacity - Nitrophos'!E36+'Capacity - Steam'!E36+'Capacity - Melt'!E36</f>
        <v>0</v>
      </c>
      <c r="F36" s="147">
        <f>'Capacity - Phos Acid'!F36+'Capacity - Nitrophos'!F36+'Capacity - Steam'!F36+'Capacity - Melt'!F36</f>
        <v>0</v>
      </c>
      <c r="G36" s="147">
        <f>'Capacity - Phos Acid'!G36+'Capacity - Nitrophos'!G36+'Capacity - Steam'!G36+'Capacity - Melt'!G36</f>
        <v>0</v>
      </c>
      <c r="H36" s="147">
        <f>'Capacity - Phos Acid'!H36+'Capacity - Nitrophos'!H36+'Capacity - Steam'!H36+'Capacity - Melt'!H36</f>
        <v>0</v>
      </c>
      <c r="I36" s="147">
        <f>'Capacity - Phos Acid'!I36+'Capacity - Nitrophos'!I36+'Capacity - Steam'!I36+'Capacity - Melt'!I36</f>
        <v>0</v>
      </c>
      <c r="J36" s="147">
        <f>'Capacity - Phos Acid'!J36+'Capacity - Nitrophos'!J36+'Capacity - Steam'!J36+'Capacity - Melt'!J36</f>
        <v>0</v>
      </c>
      <c r="K36" s="147">
        <f>'Capacity - Phos Acid'!K36+'Capacity - Nitrophos'!K36+'Capacity - Steam'!K36+'Capacity - Melt'!K36</f>
        <v>0</v>
      </c>
      <c r="L36" s="147">
        <f>'Capacity - Phos Acid'!L36+'Capacity - Nitrophos'!L36+'Capacity - Steam'!L36+'Capacity - Melt'!L36</f>
        <v>0</v>
      </c>
      <c r="M36" s="147">
        <f>'Capacity - Phos Acid'!M36+'Capacity - Nitrophos'!M36+'Capacity - Steam'!M36+'Capacity - Melt'!M36</f>
        <v>0</v>
      </c>
      <c r="N36" s="147">
        <f>'Capacity - Phos Acid'!N36+'Capacity - Nitrophos'!N36+'Capacity - Steam'!N36+'Capacity - Melt'!N36</f>
        <v>0</v>
      </c>
      <c r="O36" s="147">
        <f>'Capacity - Phos Acid'!O36+'Capacity - Nitrophos'!O36+'Capacity - Steam'!O36+'Capacity - Melt'!O36</f>
        <v>0</v>
      </c>
      <c r="P36" s="147">
        <f>'Capacity - Phos Acid'!P36+'Capacity - Nitrophos'!P36+'Capacity - Steam'!P36+'Capacity - Melt'!P36</f>
        <v>0</v>
      </c>
      <c r="Q36" s="147">
        <f>'Capacity - Phos Acid'!Q36+'Capacity - Nitrophos'!Q36+'Capacity - Steam'!Q36+'Capacity - Melt'!Q36</f>
        <v>0</v>
      </c>
      <c r="R36" s="147">
        <f>'Capacity - Phos Acid'!R36+'Capacity - Nitrophos'!R36+'Capacity - Steam'!R36+'Capacity - Melt'!R36</f>
        <v>0</v>
      </c>
      <c r="S36" s="147">
        <f>'Capacity - Phos Acid'!S36+'Capacity - Nitrophos'!S36+'Capacity - Steam'!S36+'Capacity - Melt'!S36</f>
        <v>0</v>
      </c>
      <c r="T36" s="147">
        <f>'Capacity - Phos Acid'!T36+'Capacity - Nitrophos'!T36+'Capacity - Steam'!T36+'Capacity - Melt'!T36</f>
        <v>0</v>
      </c>
      <c r="U36" s="147">
        <f>'Capacity - Phos Acid'!U36+'Capacity - Nitrophos'!U36+'Capacity - Steam'!U36+'Capacity - Melt'!U36</f>
        <v>0</v>
      </c>
      <c r="V36" s="147">
        <f>'Capacity - Phos Acid'!V36+'Capacity - Nitrophos'!V36+'Capacity - Steam'!V36+'Capacity - Melt'!V36</f>
        <v>0</v>
      </c>
      <c r="W36" s="147">
        <f>'Capacity - Phos Acid'!W36+'Capacity - Nitrophos'!W36+'Capacity - Steam'!W36+'Capacity - Melt'!W36</f>
        <v>0</v>
      </c>
      <c r="X36" s="147">
        <f>'Capacity - Phos Acid'!X36+'Capacity - Nitrophos'!X36+'Capacity - Steam'!X36+'Capacity - Melt'!X36</f>
        <v>0</v>
      </c>
      <c r="Y36" s="147">
        <f>'Capacity - Phos Acid'!Y36+'Capacity - Nitrophos'!Y36+'Capacity - Steam'!Y36+'Capacity - Melt'!Y36</f>
        <v>0</v>
      </c>
      <c r="Z36" s="147">
        <f>'Capacity - Phos Acid'!Z36+'Capacity - Nitrophos'!Z36+'Capacity - Steam'!Z36+'Capacity - Melt'!Z36</f>
        <v>0</v>
      </c>
      <c r="AA36" s="147">
        <f>'Capacity - Phos Acid'!AA36+'Capacity - Nitrophos'!AA36+'Capacity - Steam'!AA36+'Capacity - Melt'!AA36</f>
        <v>0</v>
      </c>
      <c r="AB36" s="147">
        <f>'Capacity - Phos Acid'!AB36+'Capacity - Nitrophos'!AB36+'Capacity - Steam'!AB36+'Capacity - Melt'!AB36</f>
        <v>0</v>
      </c>
      <c r="AC36" s="147">
        <f>'Capacity - Phos Acid'!AC36+'Capacity - Nitrophos'!AC36+'Capacity - Steam'!AC36+'Capacity - Melt'!AC36</f>
        <v>0</v>
      </c>
      <c r="AD36" s="147">
        <f>'Capacity - Phos Acid'!AD36+'Capacity - Nitrophos'!AD36+'Capacity - Steam'!AD36+'Capacity - Melt'!AD36</f>
        <v>0</v>
      </c>
      <c r="AE36" s="147">
        <f>'Capacity - Phos Acid'!AE36+'Capacity - Nitrophos'!AE36+'Capacity - Steam'!AE36+'Capacity - Melt'!AE36</f>
        <v>0</v>
      </c>
      <c r="AF36" s="147">
        <f>'Capacity - Phos Acid'!AF36+'Capacity - Nitrophos'!AF36+'Capacity - Steam'!AF36+'Capacity - Melt'!AF36</f>
        <v>0</v>
      </c>
      <c r="AG36" s="147">
        <f>'Capacity - Phos Acid'!AG36+'Capacity - Nitrophos'!AG36+'Capacity - Steam'!AG36+'Capacity - Melt'!AG36</f>
        <v>0</v>
      </c>
    </row>
    <row r="37" spans="1:33" x14ac:dyDescent="0.2">
      <c r="A37" s="133" t="str">
        <f t="shared" si="3"/>
        <v>WPALithuania</v>
      </c>
      <c r="B37" s="129" t="s">
        <v>254</v>
      </c>
      <c r="C37" s="129" t="s">
        <v>257</v>
      </c>
      <c r="D37" s="129" t="s">
        <v>68</v>
      </c>
      <c r="E37" s="147">
        <f>'Capacity - Phos Acid'!E37+'Capacity - Nitrophos'!E37+'Capacity - Steam'!E37+'Capacity - Melt'!E37</f>
        <v>200</v>
      </c>
      <c r="F37" s="147">
        <f>'Capacity - Phos Acid'!F37+'Capacity - Nitrophos'!F37+'Capacity - Steam'!F37+'Capacity - Melt'!F37</f>
        <v>200</v>
      </c>
      <c r="G37" s="147">
        <f>'Capacity - Phos Acid'!G37+'Capacity - Nitrophos'!G37+'Capacity - Steam'!G37+'Capacity - Melt'!G37</f>
        <v>200</v>
      </c>
      <c r="H37" s="147">
        <f>'Capacity - Phos Acid'!H37+'Capacity - Nitrophos'!H37+'Capacity - Steam'!H37+'Capacity - Melt'!H37</f>
        <v>200</v>
      </c>
      <c r="I37" s="147">
        <f>'Capacity - Phos Acid'!I37+'Capacity - Nitrophos'!I37+'Capacity - Steam'!I37+'Capacity - Melt'!I37</f>
        <v>200</v>
      </c>
      <c r="J37" s="147">
        <f>'Capacity - Phos Acid'!J37+'Capacity - Nitrophos'!J37+'Capacity - Steam'!J37+'Capacity - Melt'!J37</f>
        <v>250</v>
      </c>
      <c r="K37" s="147">
        <f>'Capacity - Phos Acid'!K37+'Capacity - Nitrophos'!K37+'Capacity - Steam'!K37+'Capacity - Melt'!K37</f>
        <v>410</v>
      </c>
      <c r="L37" s="147">
        <f>'Capacity - Phos Acid'!L37+'Capacity - Nitrophos'!L37+'Capacity - Steam'!L37+'Capacity - Melt'!L37</f>
        <v>410</v>
      </c>
      <c r="M37" s="147">
        <f>'Capacity - Phos Acid'!M37+'Capacity - Nitrophos'!M37+'Capacity - Steam'!M37+'Capacity - Melt'!M37</f>
        <v>160</v>
      </c>
      <c r="N37" s="147">
        <f>'Capacity - Phos Acid'!N37+'Capacity - Nitrophos'!N37+'Capacity - Steam'!N37+'Capacity - Melt'!N37</f>
        <v>160</v>
      </c>
      <c r="O37" s="147">
        <f>'Capacity - Phos Acid'!O37+'Capacity - Nitrophos'!O37+'Capacity - Steam'!O37+'Capacity - Melt'!O37</f>
        <v>160</v>
      </c>
      <c r="P37" s="147">
        <f>'Capacity - Phos Acid'!P37+'Capacity - Nitrophos'!P37+'Capacity - Steam'!P37+'Capacity - Melt'!P37</f>
        <v>160</v>
      </c>
      <c r="Q37" s="147">
        <f>'Capacity - Phos Acid'!Q37+'Capacity - Nitrophos'!Q37+'Capacity - Steam'!Q37+'Capacity - Melt'!Q37</f>
        <v>160</v>
      </c>
      <c r="R37" s="147">
        <f>'Capacity - Phos Acid'!R37+'Capacity - Nitrophos'!R37+'Capacity - Steam'!R37+'Capacity - Melt'!R37</f>
        <v>160</v>
      </c>
      <c r="S37" s="147">
        <f>'Capacity - Phos Acid'!S37+'Capacity - Nitrophos'!S37+'Capacity - Steam'!S37+'Capacity - Melt'!S37</f>
        <v>160</v>
      </c>
      <c r="T37" s="147">
        <f>'Capacity - Phos Acid'!T37+'Capacity - Nitrophos'!T37+'Capacity - Steam'!T37+'Capacity - Melt'!T37</f>
        <v>160</v>
      </c>
      <c r="U37" s="147">
        <f>'Capacity - Phos Acid'!U37+'Capacity - Nitrophos'!U37+'Capacity - Steam'!U37+'Capacity - Melt'!U37</f>
        <v>160</v>
      </c>
      <c r="V37" s="147">
        <f>'Capacity - Phos Acid'!V37+'Capacity - Nitrophos'!V37+'Capacity - Steam'!V37+'Capacity - Melt'!V37</f>
        <v>160</v>
      </c>
      <c r="W37" s="147">
        <f>'Capacity - Phos Acid'!W37+'Capacity - Nitrophos'!W37+'Capacity - Steam'!W37+'Capacity - Melt'!W37</f>
        <v>175</v>
      </c>
      <c r="X37" s="147">
        <f>'Capacity - Phos Acid'!X37+'Capacity - Nitrophos'!X37+'Capacity - Steam'!X37+'Capacity - Melt'!X37</f>
        <v>590</v>
      </c>
      <c r="Y37" s="147">
        <f>'Capacity - Phos Acid'!Y37+'Capacity - Nitrophos'!Y37+'Capacity - Steam'!Y37+'Capacity - Melt'!Y37</f>
        <v>590</v>
      </c>
      <c r="Z37" s="147">
        <f>'Capacity - Phos Acid'!Z37+'Capacity - Nitrophos'!Z37+'Capacity - Steam'!Z37+'Capacity - Melt'!Z37</f>
        <v>590</v>
      </c>
      <c r="AA37" s="147">
        <f>'Capacity - Phos Acid'!AA37+'Capacity - Nitrophos'!AA37+'Capacity - Steam'!AA37+'Capacity - Melt'!AA37</f>
        <v>590</v>
      </c>
      <c r="AB37" s="147">
        <f>'Capacity - Phos Acid'!AB37+'Capacity - Nitrophos'!AB37+'Capacity - Steam'!AB37+'Capacity - Melt'!AB37</f>
        <v>590</v>
      </c>
      <c r="AC37" s="147">
        <f>'Capacity - Phos Acid'!AC37+'Capacity - Nitrophos'!AC37+'Capacity - Steam'!AC37+'Capacity - Melt'!AC37</f>
        <v>590</v>
      </c>
      <c r="AD37" s="147">
        <f>'Capacity - Phos Acid'!AD37+'Capacity - Nitrophos'!AD37+'Capacity - Steam'!AD37+'Capacity - Melt'!AD37</f>
        <v>590</v>
      </c>
      <c r="AE37" s="147">
        <f>'Capacity - Phos Acid'!AE37+'Capacity - Nitrophos'!AE37+'Capacity - Steam'!AE37+'Capacity - Melt'!AE37</f>
        <v>590</v>
      </c>
      <c r="AF37" s="147">
        <f>'Capacity - Phos Acid'!AF37+'Capacity - Nitrophos'!AF37+'Capacity - Steam'!AF37+'Capacity - Melt'!AF37</f>
        <v>590</v>
      </c>
      <c r="AG37" s="147">
        <f>'Capacity - Phos Acid'!AG37+'Capacity - Nitrophos'!AG37+'Capacity - Steam'!AG37+'Capacity - Melt'!AG37</f>
        <v>590</v>
      </c>
    </row>
    <row r="38" spans="1:33" x14ac:dyDescent="0.2">
      <c r="A38" s="133" t="str">
        <f t="shared" si="3"/>
        <v>WPAMacedonia</v>
      </c>
      <c r="B38" s="129" t="s">
        <v>254</v>
      </c>
      <c r="C38" s="129" t="s">
        <v>257</v>
      </c>
      <c r="D38" s="129" t="s">
        <v>69</v>
      </c>
      <c r="E38" s="147">
        <f>'Capacity - Phos Acid'!E38+'Capacity - Nitrophos'!E38+'Capacity - Steam'!E38+'Capacity - Melt'!E38</f>
        <v>0</v>
      </c>
      <c r="F38" s="147">
        <f>'Capacity - Phos Acid'!F38+'Capacity - Nitrophos'!F38+'Capacity - Steam'!F38+'Capacity - Melt'!F38</f>
        <v>0</v>
      </c>
      <c r="G38" s="147">
        <f>'Capacity - Phos Acid'!G38+'Capacity - Nitrophos'!G38+'Capacity - Steam'!G38+'Capacity - Melt'!G38</f>
        <v>0</v>
      </c>
      <c r="H38" s="147">
        <f>'Capacity - Phos Acid'!H38+'Capacity - Nitrophos'!H38+'Capacity - Steam'!H38+'Capacity - Melt'!H38</f>
        <v>0</v>
      </c>
      <c r="I38" s="147">
        <f>'Capacity - Phos Acid'!I38+'Capacity - Nitrophos'!I38+'Capacity - Steam'!I38+'Capacity - Melt'!I38</f>
        <v>0</v>
      </c>
      <c r="J38" s="147">
        <f>'Capacity - Phos Acid'!J38+'Capacity - Nitrophos'!J38+'Capacity - Steam'!J38+'Capacity - Melt'!J38</f>
        <v>0</v>
      </c>
      <c r="K38" s="147">
        <f>'Capacity - Phos Acid'!K38+'Capacity - Nitrophos'!K38+'Capacity - Steam'!K38+'Capacity - Melt'!K38</f>
        <v>0</v>
      </c>
      <c r="L38" s="147">
        <f>'Capacity - Phos Acid'!L38+'Capacity - Nitrophos'!L38+'Capacity - Steam'!L38+'Capacity - Melt'!L38</f>
        <v>0</v>
      </c>
      <c r="M38" s="147">
        <f>'Capacity - Phos Acid'!M38+'Capacity - Nitrophos'!M38+'Capacity - Steam'!M38+'Capacity - Melt'!M38</f>
        <v>0</v>
      </c>
      <c r="N38" s="147">
        <f>'Capacity - Phos Acid'!N38+'Capacity - Nitrophos'!N38+'Capacity - Steam'!N38+'Capacity - Melt'!N38</f>
        <v>0</v>
      </c>
      <c r="O38" s="147">
        <f>'Capacity - Phos Acid'!O38+'Capacity - Nitrophos'!O38+'Capacity - Steam'!O38+'Capacity - Melt'!O38</f>
        <v>0</v>
      </c>
      <c r="P38" s="147">
        <f>'Capacity - Phos Acid'!P38+'Capacity - Nitrophos'!P38+'Capacity - Steam'!P38+'Capacity - Melt'!P38</f>
        <v>0</v>
      </c>
      <c r="Q38" s="147">
        <f>'Capacity - Phos Acid'!Q38+'Capacity - Nitrophos'!Q38+'Capacity - Steam'!Q38+'Capacity - Melt'!Q38</f>
        <v>0</v>
      </c>
      <c r="R38" s="147">
        <f>'Capacity - Phos Acid'!R38+'Capacity - Nitrophos'!R38+'Capacity - Steam'!R38+'Capacity - Melt'!R38</f>
        <v>0</v>
      </c>
      <c r="S38" s="147">
        <f>'Capacity - Phos Acid'!S38+'Capacity - Nitrophos'!S38+'Capacity - Steam'!S38+'Capacity - Melt'!S38</f>
        <v>0</v>
      </c>
      <c r="T38" s="147">
        <f>'Capacity - Phos Acid'!T38+'Capacity - Nitrophos'!T38+'Capacity - Steam'!T38+'Capacity - Melt'!T38</f>
        <v>0</v>
      </c>
      <c r="U38" s="147">
        <f>'Capacity - Phos Acid'!U38+'Capacity - Nitrophos'!U38+'Capacity - Steam'!U38+'Capacity - Melt'!U38</f>
        <v>0</v>
      </c>
      <c r="V38" s="147">
        <f>'Capacity - Phos Acid'!V38+'Capacity - Nitrophos'!V38+'Capacity - Steam'!V38+'Capacity - Melt'!V38</f>
        <v>0</v>
      </c>
      <c r="W38" s="147">
        <f>'Capacity - Phos Acid'!W38+'Capacity - Nitrophos'!W38+'Capacity - Steam'!W38+'Capacity - Melt'!W38</f>
        <v>0</v>
      </c>
      <c r="X38" s="147">
        <f>'Capacity - Phos Acid'!X38+'Capacity - Nitrophos'!X38+'Capacity - Steam'!X38+'Capacity - Melt'!X38</f>
        <v>0</v>
      </c>
      <c r="Y38" s="147">
        <f>'Capacity - Phos Acid'!Y38+'Capacity - Nitrophos'!Y38+'Capacity - Steam'!Y38+'Capacity - Melt'!Y38</f>
        <v>0</v>
      </c>
      <c r="Z38" s="147">
        <f>'Capacity - Phos Acid'!Z38+'Capacity - Nitrophos'!Z38+'Capacity - Steam'!Z38+'Capacity - Melt'!Z38</f>
        <v>0</v>
      </c>
      <c r="AA38" s="147">
        <f>'Capacity - Phos Acid'!AA38+'Capacity - Nitrophos'!AA38+'Capacity - Steam'!AA38+'Capacity - Melt'!AA38</f>
        <v>0</v>
      </c>
      <c r="AB38" s="147">
        <f>'Capacity - Phos Acid'!AB38+'Capacity - Nitrophos'!AB38+'Capacity - Steam'!AB38+'Capacity - Melt'!AB38</f>
        <v>0</v>
      </c>
      <c r="AC38" s="147">
        <f>'Capacity - Phos Acid'!AC38+'Capacity - Nitrophos'!AC38+'Capacity - Steam'!AC38+'Capacity - Melt'!AC38</f>
        <v>0</v>
      </c>
      <c r="AD38" s="147">
        <f>'Capacity - Phos Acid'!AD38+'Capacity - Nitrophos'!AD38+'Capacity - Steam'!AD38+'Capacity - Melt'!AD38</f>
        <v>0</v>
      </c>
      <c r="AE38" s="147">
        <f>'Capacity - Phos Acid'!AE38+'Capacity - Nitrophos'!AE38+'Capacity - Steam'!AE38+'Capacity - Melt'!AE38</f>
        <v>0</v>
      </c>
      <c r="AF38" s="147">
        <f>'Capacity - Phos Acid'!AF38+'Capacity - Nitrophos'!AF38+'Capacity - Steam'!AF38+'Capacity - Melt'!AF38</f>
        <v>0</v>
      </c>
      <c r="AG38" s="147">
        <f>'Capacity - Phos Acid'!AG38+'Capacity - Nitrophos'!AG38+'Capacity - Steam'!AG38+'Capacity - Melt'!AG38</f>
        <v>0</v>
      </c>
    </row>
    <row r="39" spans="1:33" x14ac:dyDescent="0.2">
      <c r="A39" s="133" t="str">
        <f t="shared" si="3"/>
        <v>WPAMoldova</v>
      </c>
      <c r="B39" s="129" t="s">
        <v>254</v>
      </c>
      <c r="C39" s="129" t="s">
        <v>257</v>
      </c>
      <c r="D39" s="129" t="s">
        <v>70</v>
      </c>
      <c r="E39" s="147">
        <f>'Capacity - Phos Acid'!E39+'Capacity - Nitrophos'!E39+'Capacity - Steam'!E39+'Capacity - Melt'!E39</f>
        <v>0</v>
      </c>
      <c r="F39" s="147">
        <f>'Capacity - Phos Acid'!F39+'Capacity - Nitrophos'!F39+'Capacity - Steam'!F39+'Capacity - Melt'!F39</f>
        <v>0</v>
      </c>
      <c r="G39" s="147">
        <f>'Capacity - Phos Acid'!G39+'Capacity - Nitrophos'!G39+'Capacity - Steam'!G39+'Capacity - Melt'!G39</f>
        <v>0</v>
      </c>
      <c r="H39" s="147">
        <f>'Capacity - Phos Acid'!H39+'Capacity - Nitrophos'!H39+'Capacity - Steam'!H39+'Capacity - Melt'!H39</f>
        <v>0</v>
      </c>
      <c r="I39" s="147">
        <f>'Capacity - Phos Acid'!I39+'Capacity - Nitrophos'!I39+'Capacity - Steam'!I39+'Capacity - Melt'!I39</f>
        <v>0</v>
      </c>
      <c r="J39" s="147">
        <f>'Capacity - Phos Acid'!J39+'Capacity - Nitrophos'!J39+'Capacity - Steam'!J39+'Capacity - Melt'!J39</f>
        <v>0</v>
      </c>
      <c r="K39" s="147">
        <f>'Capacity - Phos Acid'!K39+'Capacity - Nitrophos'!K39+'Capacity - Steam'!K39+'Capacity - Melt'!K39</f>
        <v>0</v>
      </c>
      <c r="L39" s="147">
        <f>'Capacity - Phos Acid'!L39+'Capacity - Nitrophos'!L39+'Capacity - Steam'!L39+'Capacity - Melt'!L39</f>
        <v>0</v>
      </c>
      <c r="M39" s="147">
        <f>'Capacity - Phos Acid'!M39+'Capacity - Nitrophos'!M39+'Capacity - Steam'!M39+'Capacity - Melt'!M39</f>
        <v>0</v>
      </c>
      <c r="N39" s="147">
        <f>'Capacity - Phos Acid'!N39+'Capacity - Nitrophos'!N39+'Capacity - Steam'!N39+'Capacity - Melt'!N39</f>
        <v>0</v>
      </c>
      <c r="O39" s="147">
        <f>'Capacity - Phos Acid'!O39+'Capacity - Nitrophos'!O39+'Capacity - Steam'!O39+'Capacity - Melt'!O39</f>
        <v>0</v>
      </c>
      <c r="P39" s="147">
        <f>'Capacity - Phos Acid'!P39+'Capacity - Nitrophos'!P39+'Capacity - Steam'!P39+'Capacity - Melt'!P39</f>
        <v>0</v>
      </c>
      <c r="Q39" s="147">
        <f>'Capacity - Phos Acid'!Q39+'Capacity - Nitrophos'!Q39+'Capacity - Steam'!Q39+'Capacity - Melt'!Q39</f>
        <v>0</v>
      </c>
      <c r="R39" s="147">
        <f>'Capacity - Phos Acid'!R39+'Capacity - Nitrophos'!R39+'Capacity - Steam'!R39+'Capacity - Melt'!R39</f>
        <v>0</v>
      </c>
      <c r="S39" s="147">
        <f>'Capacity - Phos Acid'!S39+'Capacity - Nitrophos'!S39+'Capacity - Steam'!S39+'Capacity - Melt'!S39</f>
        <v>0</v>
      </c>
      <c r="T39" s="147">
        <f>'Capacity - Phos Acid'!T39+'Capacity - Nitrophos'!T39+'Capacity - Steam'!T39+'Capacity - Melt'!T39</f>
        <v>0</v>
      </c>
      <c r="U39" s="147">
        <f>'Capacity - Phos Acid'!U39+'Capacity - Nitrophos'!U39+'Capacity - Steam'!U39+'Capacity - Melt'!U39</f>
        <v>0</v>
      </c>
      <c r="V39" s="147">
        <f>'Capacity - Phos Acid'!V39+'Capacity - Nitrophos'!V39+'Capacity - Steam'!V39+'Capacity - Melt'!V39</f>
        <v>0</v>
      </c>
      <c r="W39" s="147">
        <f>'Capacity - Phos Acid'!W39+'Capacity - Nitrophos'!W39+'Capacity - Steam'!W39+'Capacity - Melt'!W39</f>
        <v>0</v>
      </c>
      <c r="X39" s="147">
        <f>'Capacity - Phos Acid'!X39+'Capacity - Nitrophos'!X39+'Capacity - Steam'!X39+'Capacity - Melt'!X39</f>
        <v>0</v>
      </c>
      <c r="Y39" s="147">
        <f>'Capacity - Phos Acid'!Y39+'Capacity - Nitrophos'!Y39+'Capacity - Steam'!Y39+'Capacity - Melt'!Y39</f>
        <v>0</v>
      </c>
      <c r="Z39" s="147">
        <f>'Capacity - Phos Acid'!Z39+'Capacity - Nitrophos'!Z39+'Capacity - Steam'!Z39+'Capacity - Melt'!Z39</f>
        <v>0</v>
      </c>
      <c r="AA39" s="147">
        <f>'Capacity - Phos Acid'!AA39+'Capacity - Nitrophos'!AA39+'Capacity - Steam'!AA39+'Capacity - Melt'!AA39</f>
        <v>0</v>
      </c>
      <c r="AB39" s="147">
        <f>'Capacity - Phos Acid'!AB39+'Capacity - Nitrophos'!AB39+'Capacity - Steam'!AB39+'Capacity - Melt'!AB39</f>
        <v>0</v>
      </c>
      <c r="AC39" s="147">
        <f>'Capacity - Phos Acid'!AC39+'Capacity - Nitrophos'!AC39+'Capacity - Steam'!AC39+'Capacity - Melt'!AC39</f>
        <v>0</v>
      </c>
      <c r="AD39" s="147">
        <f>'Capacity - Phos Acid'!AD39+'Capacity - Nitrophos'!AD39+'Capacity - Steam'!AD39+'Capacity - Melt'!AD39</f>
        <v>0</v>
      </c>
      <c r="AE39" s="147">
        <f>'Capacity - Phos Acid'!AE39+'Capacity - Nitrophos'!AE39+'Capacity - Steam'!AE39+'Capacity - Melt'!AE39</f>
        <v>0</v>
      </c>
      <c r="AF39" s="147">
        <f>'Capacity - Phos Acid'!AF39+'Capacity - Nitrophos'!AF39+'Capacity - Steam'!AF39+'Capacity - Melt'!AF39</f>
        <v>0</v>
      </c>
      <c r="AG39" s="147">
        <f>'Capacity - Phos Acid'!AG39+'Capacity - Nitrophos'!AG39+'Capacity - Steam'!AG39+'Capacity - Melt'!AG39</f>
        <v>0</v>
      </c>
    </row>
    <row r="40" spans="1:33" x14ac:dyDescent="0.2">
      <c r="A40" s="133" t="str">
        <f t="shared" si="3"/>
        <v>WPAMontenegro</v>
      </c>
      <c r="B40" s="129" t="s">
        <v>254</v>
      </c>
      <c r="C40" s="129" t="s">
        <v>257</v>
      </c>
      <c r="D40" s="129" t="s">
        <v>71</v>
      </c>
      <c r="E40" s="147">
        <f>'Capacity - Phos Acid'!E40+'Capacity - Nitrophos'!E40+'Capacity - Steam'!E40+'Capacity - Melt'!E40</f>
        <v>0</v>
      </c>
      <c r="F40" s="147">
        <f>'Capacity - Phos Acid'!F40+'Capacity - Nitrophos'!F40+'Capacity - Steam'!F40+'Capacity - Melt'!F40</f>
        <v>0</v>
      </c>
      <c r="G40" s="147">
        <f>'Capacity - Phos Acid'!G40+'Capacity - Nitrophos'!G40+'Capacity - Steam'!G40+'Capacity - Melt'!G40</f>
        <v>0</v>
      </c>
      <c r="H40" s="147">
        <f>'Capacity - Phos Acid'!H40+'Capacity - Nitrophos'!H40+'Capacity - Steam'!H40+'Capacity - Melt'!H40</f>
        <v>0</v>
      </c>
      <c r="I40" s="147">
        <f>'Capacity - Phos Acid'!I40+'Capacity - Nitrophos'!I40+'Capacity - Steam'!I40+'Capacity - Melt'!I40</f>
        <v>0</v>
      </c>
      <c r="J40" s="147">
        <f>'Capacity - Phos Acid'!J40+'Capacity - Nitrophos'!J40+'Capacity - Steam'!J40+'Capacity - Melt'!J40</f>
        <v>0</v>
      </c>
      <c r="K40" s="147">
        <f>'Capacity - Phos Acid'!K40+'Capacity - Nitrophos'!K40+'Capacity - Steam'!K40+'Capacity - Melt'!K40</f>
        <v>0</v>
      </c>
      <c r="L40" s="147">
        <f>'Capacity - Phos Acid'!L40+'Capacity - Nitrophos'!L40+'Capacity - Steam'!L40+'Capacity - Melt'!L40</f>
        <v>0</v>
      </c>
      <c r="M40" s="147">
        <f>'Capacity - Phos Acid'!M40+'Capacity - Nitrophos'!M40+'Capacity - Steam'!M40+'Capacity - Melt'!M40</f>
        <v>0</v>
      </c>
      <c r="N40" s="147">
        <f>'Capacity - Phos Acid'!N40+'Capacity - Nitrophos'!N40+'Capacity - Steam'!N40+'Capacity - Melt'!N40</f>
        <v>0</v>
      </c>
      <c r="O40" s="147">
        <f>'Capacity - Phos Acid'!O40+'Capacity - Nitrophos'!O40+'Capacity - Steam'!O40+'Capacity - Melt'!O40</f>
        <v>0</v>
      </c>
      <c r="P40" s="147">
        <f>'Capacity - Phos Acid'!P40+'Capacity - Nitrophos'!P40+'Capacity - Steam'!P40+'Capacity - Melt'!P40</f>
        <v>0</v>
      </c>
      <c r="Q40" s="147">
        <f>'Capacity - Phos Acid'!Q40+'Capacity - Nitrophos'!Q40+'Capacity - Steam'!Q40+'Capacity - Melt'!Q40</f>
        <v>0</v>
      </c>
      <c r="R40" s="147">
        <f>'Capacity - Phos Acid'!R40+'Capacity - Nitrophos'!R40+'Capacity - Steam'!R40+'Capacity - Melt'!R40</f>
        <v>0</v>
      </c>
      <c r="S40" s="147">
        <f>'Capacity - Phos Acid'!S40+'Capacity - Nitrophos'!S40+'Capacity - Steam'!S40+'Capacity - Melt'!S40</f>
        <v>0</v>
      </c>
      <c r="T40" s="147">
        <f>'Capacity - Phos Acid'!T40+'Capacity - Nitrophos'!T40+'Capacity - Steam'!T40+'Capacity - Melt'!T40</f>
        <v>0</v>
      </c>
      <c r="U40" s="147">
        <f>'Capacity - Phos Acid'!U40+'Capacity - Nitrophos'!U40+'Capacity - Steam'!U40+'Capacity - Melt'!U40</f>
        <v>0</v>
      </c>
      <c r="V40" s="147">
        <f>'Capacity - Phos Acid'!V40+'Capacity - Nitrophos'!V40+'Capacity - Steam'!V40+'Capacity - Melt'!V40</f>
        <v>0</v>
      </c>
      <c r="W40" s="147">
        <f>'Capacity - Phos Acid'!W40+'Capacity - Nitrophos'!W40+'Capacity - Steam'!W40+'Capacity - Melt'!W40</f>
        <v>0</v>
      </c>
      <c r="X40" s="147">
        <f>'Capacity - Phos Acid'!X40+'Capacity - Nitrophos'!X40+'Capacity - Steam'!X40+'Capacity - Melt'!X40</f>
        <v>0</v>
      </c>
      <c r="Y40" s="147">
        <f>'Capacity - Phos Acid'!Y40+'Capacity - Nitrophos'!Y40+'Capacity - Steam'!Y40+'Capacity - Melt'!Y40</f>
        <v>0</v>
      </c>
      <c r="Z40" s="147">
        <f>'Capacity - Phos Acid'!Z40+'Capacity - Nitrophos'!Z40+'Capacity - Steam'!Z40+'Capacity - Melt'!Z40</f>
        <v>0</v>
      </c>
      <c r="AA40" s="147">
        <f>'Capacity - Phos Acid'!AA40+'Capacity - Nitrophos'!AA40+'Capacity - Steam'!AA40+'Capacity - Melt'!AA40</f>
        <v>0</v>
      </c>
      <c r="AB40" s="147">
        <f>'Capacity - Phos Acid'!AB40+'Capacity - Nitrophos'!AB40+'Capacity - Steam'!AB40+'Capacity - Melt'!AB40</f>
        <v>0</v>
      </c>
      <c r="AC40" s="147">
        <f>'Capacity - Phos Acid'!AC40+'Capacity - Nitrophos'!AC40+'Capacity - Steam'!AC40+'Capacity - Melt'!AC40</f>
        <v>0</v>
      </c>
      <c r="AD40" s="147">
        <f>'Capacity - Phos Acid'!AD40+'Capacity - Nitrophos'!AD40+'Capacity - Steam'!AD40+'Capacity - Melt'!AD40</f>
        <v>0</v>
      </c>
      <c r="AE40" s="147">
        <f>'Capacity - Phos Acid'!AE40+'Capacity - Nitrophos'!AE40+'Capacity - Steam'!AE40+'Capacity - Melt'!AE40</f>
        <v>0</v>
      </c>
      <c r="AF40" s="147">
        <f>'Capacity - Phos Acid'!AF40+'Capacity - Nitrophos'!AF40+'Capacity - Steam'!AF40+'Capacity - Melt'!AF40</f>
        <v>0</v>
      </c>
      <c r="AG40" s="147">
        <f>'Capacity - Phos Acid'!AG40+'Capacity - Nitrophos'!AG40+'Capacity - Steam'!AG40+'Capacity - Melt'!AG40</f>
        <v>0</v>
      </c>
    </row>
    <row r="41" spans="1:33" x14ac:dyDescent="0.2">
      <c r="A41" s="133" t="str">
        <f t="shared" si="3"/>
        <v>WPAPoland</v>
      </c>
      <c r="B41" s="129" t="s">
        <v>254</v>
      </c>
      <c r="C41" s="129" t="s">
        <v>257</v>
      </c>
      <c r="D41" s="129" t="s">
        <v>72</v>
      </c>
      <c r="E41" s="147">
        <f>'Capacity - Phos Acid'!E41+'Capacity - Nitrophos'!E41+'Capacity - Steam'!E41+'Capacity - Melt'!E41</f>
        <v>1370</v>
      </c>
      <c r="F41" s="147">
        <f>'Capacity - Phos Acid'!F41+'Capacity - Nitrophos'!F41+'Capacity - Steam'!F41+'Capacity - Melt'!F41</f>
        <v>1580</v>
      </c>
      <c r="G41" s="147">
        <f>'Capacity - Phos Acid'!G41+'Capacity - Nitrophos'!G41+'Capacity - Steam'!G41+'Capacity - Melt'!G41</f>
        <v>1580</v>
      </c>
      <c r="H41" s="147">
        <f>'Capacity - Phos Acid'!H41+'Capacity - Nitrophos'!H41+'Capacity - Steam'!H41+'Capacity - Melt'!H41</f>
        <v>1706</v>
      </c>
      <c r="I41" s="147">
        <f>'Capacity - Phos Acid'!I41+'Capacity - Nitrophos'!I41+'Capacity - Steam'!I41+'Capacity - Melt'!I41</f>
        <v>1706</v>
      </c>
      <c r="J41" s="147">
        <f>'Capacity - Phos Acid'!J41+'Capacity - Nitrophos'!J41+'Capacity - Steam'!J41+'Capacity - Melt'!J41</f>
        <v>1706</v>
      </c>
      <c r="K41" s="147">
        <f>'Capacity - Phos Acid'!K41+'Capacity - Nitrophos'!K41+'Capacity - Steam'!K41+'Capacity - Melt'!K41</f>
        <v>1706</v>
      </c>
      <c r="L41" s="147">
        <f>'Capacity - Phos Acid'!L41+'Capacity - Nitrophos'!L41+'Capacity - Steam'!L41+'Capacity - Melt'!L41</f>
        <v>1956</v>
      </c>
      <c r="M41" s="147">
        <f>'Capacity - Phos Acid'!M41+'Capacity - Nitrophos'!M41+'Capacity - Steam'!M41+'Capacity - Melt'!M41</f>
        <v>1956</v>
      </c>
      <c r="N41" s="147">
        <f>'Capacity - Phos Acid'!N41+'Capacity - Nitrophos'!N41+'Capacity - Steam'!N41+'Capacity - Melt'!N41</f>
        <v>1956</v>
      </c>
      <c r="O41" s="147">
        <f>'Capacity - Phos Acid'!O41+'Capacity - Nitrophos'!O41+'Capacity - Steam'!O41+'Capacity - Melt'!O41</f>
        <v>1956</v>
      </c>
      <c r="P41" s="147">
        <f>'Capacity - Phos Acid'!P41+'Capacity - Nitrophos'!P41+'Capacity - Steam'!P41+'Capacity - Melt'!P41</f>
        <v>1956</v>
      </c>
      <c r="Q41" s="147">
        <f>'Capacity - Phos Acid'!Q41+'Capacity - Nitrophos'!Q41+'Capacity - Steam'!Q41+'Capacity - Melt'!Q41</f>
        <v>1956</v>
      </c>
      <c r="R41" s="147">
        <f>'Capacity - Phos Acid'!R41+'Capacity - Nitrophos'!R41+'Capacity - Steam'!R41+'Capacity - Melt'!R41</f>
        <v>1956</v>
      </c>
      <c r="S41" s="147">
        <f>'Capacity - Phos Acid'!S41+'Capacity - Nitrophos'!S41+'Capacity - Steam'!S41+'Capacity - Melt'!S41</f>
        <v>1956</v>
      </c>
      <c r="T41" s="147">
        <f>'Capacity - Phos Acid'!T41+'Capacity - Nitrophos'!T41+'Capacity - Steam'!T41+'Capacity - Melt'!T41</f>
        <v>1956</v>
      </c>
      <c r="U41" s="147">
        <f>'Capacity - Phos Acid'!U41+'Capacity - Nitrophos'!U41+'Capacity - Steam'!U41+'Capacity - Melt'!U41</f>
        <v>1956</v>
      </c>
      <c r="V41" s="147">
        <f>'Capacity - Phos Acid'!V41+'Capacity - Nitrophos'!V41+'Capacity - Steam'!V41+'Capacity - Melt'!V41</f>
        <v>1956</v>
      </c>
      <c r="W41" s="147">
        <f>'Capacity - Phos Acid'!W41+'Capacity - Nitrophos'!W41+'Capacity - Steam'!W41+'Capacity - Melt'!W41</f>
        <v>1956</v>
      </c>
      <c r="X41" s="147">
        <f>'Capacity - Phos Acid'!X41+'Capacity - Nitrophos'!X41+'Capacity - Steam'!X41+'Capacity - Melt'!X41</f>
        <v>1956</v>
      </c>
      <c r="Y41" s="147">
        <f>'Capacity - Phos Acid'!Y41+'Capacity - Nitrophos'!Y41+'Capacity - Steam'!Y41+'Capacity - Melt'!Y41</f>
        <v>1956</v>
      </c>
      <c r="Z41" s="147">
        <f>'Capacity - Phos Acid'!Z41+'Capacity - Nitrophos'!Z41+'Capacity - Steam'!Z41+'Capacity - Melt'!Z41</f>
        <v>1956</v>
      </c>
      <c r="AA41" s="147">
        <f>'Capacity - Phos Acid'!AA41+'Capacity - Nitrophos'!AA41+'Capacity - Steam'!AA41+'Capacity - Melt'!AA41</f>
        <v>1956</v>
      </c>
      <c r="AB41" s="147">
        <f>'Capacity - Phos Acid'!AB41+'Capacity - Nitrophos'!AB41+'Capacity - Steam'!AB41+'Capacity - Melt'!AB41</f>
        <v>1956</v>
      </c>
      <c r="AC41" s="147">
        <f>'Capacity - Phos Acid'!AC41+'Capacity - Nitrophos'!AC41+'Capacity - Steam'!AC41+'Capacity - Melt'!AC41</f>
        <v>1956</v>
      </c>
      <c r="AD41" s="147">
        <f>'Capacity - Phos Acid'!AD41+'Capacity - Nitrophos'!AD41+'Capacity - Steam'!AD41+'Capacity - Melt'!AD41</f>
        <v>1956</v>
      </c>
      <c r="AE41" s="147">
        <f>'Capacity - Phos Acid'!AE41+'Capacity - Nitrophos'!AE41+'Capacity - Steam'!AE41+'Capacity - Melt'!AE41</f>
        <v>1956</v>
      </c>
      <c r="AF41" s="147">
        <f>'Capacity - Phos Acid'!AF41+'Capacity - Nitrophos'!AF41+'Capacity - Steam'!AF41+'Capacity - Melt'!AF41</f>
        <v>1956</v>
      </c>
      <c r="AG41" s="147">
        <f>'Capacity - Phos Acid'!AG41+'Capacity - Nitrophos'!AG41+'Capacity - Steam'!AG41+'Capacity - Melt'!AG41</f>
        <v>1956</v>
      </c>
    </row>
    <row r="42" spans="1:33" x14ac:dyDescent="0.2">
      <c r="A42" s="133" t="str">
        <f t="shared" si="3"/>
        <v>WPARomania</v>
      </c>
      <c r="B42" s="129" t="s">
        <v>254</v>
      </c>
      <c r="C42" s="129" t="s">
        <v>257</v>
      </c>
      <c r="D42" s="129" t="s">
        <v>73</v>
      </c>
      <c r="E42" s="147">
        <f>'Capacity - Phos Acid'!E42+'Capacity - Nitrophos'!E42+'Capacity - Steam'!E42+'Capacity - Melt'!E42</f>
        <v>670</v>
      </c>
      <c r="F42" s="147">
        <f>'Capacity - Phos Acid'!F42+'Capacity - Nitrophos'!F42+'Capacity - Steam'!F42+'Capacity - Melt'!F42</f>
        <v>670</v>
      </c>
      <c r="G42" s="147">
        <f>'Capacity - Phos Acid'!G42+'Capacity - Nitrophos'!G42+'Capacity - Steam'!G42+'Capacity - Melt'!G42</f>
        <v>670</v>
      </c>
      <c r="H42" s="147">
        <f>'Capacity - Phos Acid'!H42+'Capacity - Nitrophos'!H42+'Capacity - Steam'!H42+'Capacity - Melt'!H42</f>
        <v>670</v>
      </c>
      <c r="I42" s="147">
        <f>'Capacity - Phos Acid'!I42+'Capacity - Nitrophos'!I42+'Capacity - Steam'!I42+'Capacity - Melt'!I42</f>
        <v>1170</v>
      </c>
      <c r="J42" s="147">
        <f>'Capacity - Phos Acid'!J42+'Capacity - Nitrophos'!J42+'Capacity - Steam'!J42+'Capacity - Melt'!J42</f>
        <v>970</v>
      </c>
      <c r="K42" s="147">
        <f>'Capacity - Phos Acid'!K42+'Capacity - Nitrophos'!K42+'Capacity - Steam'!K42+'Capacity - Melt'!K42</f>
        <v>685</v>
      </c>
      <c r="L42" s="147">
        <f>'Capacity - Phos Acid'!L42+'Capacity - Nitrophos'!L42+'Capacity - Steam'!L42+'Capacity - Melt'!L42</f>
        <v>685</v>
      </c>
      <c r="M42" s="147">
        <f>'Capacity - Phos Acid'!M42+'Capacity - Nitrophos'!M42+'Capacity - Steam'!M42+'Capacity - Melt'!M42</f>
        <v>1025</v>
      </c>
      <c r="N42" s="147">
        <f>'Capacity - Phos Acid'!N42+'Capacity - Nitrophos'!N42+'Capacity - Steam'!N42+'Capacity - Melt'!N42</f>
        <v>1025</v>
      </c>
      <c r="O42" s="147">
        <f>'Capacity - Phos Acid'!O42+'Capacity - Nitrophos'!O42+'Capacity - Steam'!O42+'Capacity - Melt'!O42</f>
        <v>1025</v>
      </c>
      <c r="P42" s="147">
        <f>'Capacity - Phos Acid'!P42+'Capacity - Nitrophos'!P42+'Capacity - Steam'!P42+'Capacity - Melt'!P42</f>
        <v>1025</v>
      </c>
      <c r="Q42" s="147">
        <f>'Capacity - Phos Acid'!Q42+'Capacity - Nitrophos'!Q42+'Capacity - Steam'!Q42+'Capacity - Melt'!Q42</f>
        <v>1025</v>
      </c>
      <c r="R42" s="147">
        <f>'Capacity - Phos Acid'!R42+'Capacity - Nitrophos'!R42+'Capacity - Steam'!R42+'Capacity - Melt'!R42</f>
        <v>1025</v>
      </c>
      <c r="S42" s="147">
        <f>'Capacity - Phos Acid'!S42+'Capacity - Nitrophos'!S42+'Capacity - Steam'!S42+'Capacity - Melt'!S42</f>
        <v>1025</v>
      </c>
      <c r="T42" s="147">
        <f>'Capacity - Phos Acid'!T42+'Capacity - Nitrophos'!T42+'Capacity - Steam'!T42+'Capacity - Melt'!T42</f>
        <v>1025</v>
      </c>
      <c r="U42" s="147">
        <f>'Capacity - Phos Acid'!U42+'Capacity - Nitrophos'!U42+'Capacity - Steam'!U42+'Capacity - Melt'!U42</f>
        <v>1025</v>
      </c>
      <c r="V42" s="147">
        <f>'Capacity - Phos Acid'!V42+'Capacity - Nitrophos'!V42+'Capacity - Steam'!V42+'Capacity - Melt'!V42</f>
        <v>1025</v>
      </c>
      <c r="W42" s="147">
        <f>'Capacity - Phos Acid'!W42+'Capacity - Nitrophos'!W42+'Capacity - Steam'!W42+'Capacity - Melt'!W42</f>
        <v>1025</v>
      </c>
      <c r="X42" s="147">
        <f>'Capacity - Phos Acid'!X42+'Capacity - Nitrophos'!X42+'Capacity - Steam'!X42+'Capacity - Melt'!X42</f>
        <v>1025</v>
      </c>
      <c r="Y42" s="147">
        <f>'Capacity - Phos Acid'!Y42+'Capacity - Nitrophos'!Y42+'Capacity - Steam'!Y42+'Capacity - Melt'!Y42</f>
        <v>1025</v>
      </c>
      <c r="Z42" s="147">
        <f>'Capacity - Phos Acid'!Z42+'Capacity - Nitrophos'!Z42+'Capacity - Steam'!Z42+'Capacity - Melt'!Z42</f>
        <v>1025</v>
      </c>
      <c r="AA42" s="147">
        <f>'Capacity - Phos Acid'!AA42+'Capacity - Nitrophos'!AA42+'Capacity - Steam'!AA42+'Capacity - Melt'!AA42</f>
        <v>1025</v>
      </c>
      <c r="AB42" s="147">
        <f>'Capacity - Phos Acid'!AB42+'Capacity - Nitrophos'!AB42+'Capacity - Steam'!AB42+'Capacity - Melt'!AB42</f>
        <v>725</v>
      </c>
      <c r="AC42" s="147">
        <f>'Capacity - Phos Acid'!AC42+'Capacity - Nitrophos'!AC42+'Capacity - Steam'!AC42+'Capacity - Melt'!AC42</f>
        <v>725</v>
      </c>
      <c r="AD42" s="147">
        <f>'Capacity - Phos Acid'!AD42+'Capacity - Nitrophos'!AD42+'Capacity - Steam'!AD42+'Capacity - Melt'!AD42</f>
        <v>725</v>
      </c>
      <c r="AE42" s="147">
        <f>'Capacity - Phos Acid'!AE42+'Capacity - Nitrophos'!AE42+'Capacity - Steam'!AE42+'Capacity - Melt'!AE42</f>
        <v>725</v>
      </c>
      <c r="AF42" s="147">
        <f>'Capacity - Phos Acid'!AF42+'Capacity - Nitrophos'!AF42+'Capacity - Steam'!AF42+'Capacity - Melt'!AF42</f>
        <v>725</v>
      </c>
      <c r="AG42" s="147">
        <f>'Capacity - Phos Acid'!AG42+'Capacity - Nitrophos'!AG42+'Capacity - Steam'!AG42+'Capacity - Melt'!AG42</f>
        <v>725</v>
      </c>
    </row>
    <row r="43" spans="1:33" x14ac:dyDescent="0.2">
      <c r="A43" s="133" t="str">
        <f t="shared" si="3"/>
        <v>WPASerbia</v>
      </c>
      <c r="B43" s="129" t="s">
        <v>254</v>
      </c>
      <c r="C43" s="129" t="s">
        <v>257</v>
      </c>
      <c r="D43" s="129" t="s">
        <v>74</v>
      </c>
      <c r="E43" s="147">
        <f>'Capacity - Phos Acid'!E43+'Capacity - Nitrophos'!E43+'Capacity - Steam'!E43+'Capacity - Melt'!E43</f>
        <v>500</v>
      </c>
      <c r="F43" s="147">
        <f>'Capacity - Phos Acid'!F43+'Capacity - Nitrophos'!F43+'Capacity - Steam'!F43+'Capacity - Melt'!F43</f>
        <v>500</v>
      </c>
      <c r="G43" s="147">
        <f>'Capacity - Phos Acid'!G43+'Capacity - Nitrophos'!G43+'Capacity - Steam'!G43+'Capacity - Melt'!G43</f>
        <v>500</v>
      </c>
      <c r="H43" s="147">
        <f>'Capacity - Phos Acid'!H43+'Capacity - Nitrophos'!H43+'Capacity - Steam'!H43+'Capacity - Melt'!H43</f>
        <v>500</v>
      </c>
      <c r="I43" s="147">
        <f>'Capacity - Phos Acid'!I43+'Capacity - Nitrophos'!I43+'Capacity - Steam'!I43+'Capacity - Melt'!I43</f>
        <v>500</v>
      </c>
      <c r="J43" s="147">
        <f>'Capacity - Phos Acid'!J43+'Capacity - Nitrophos'!J43+'Capacity - Steam'!J43+'Capacity - Melt'!J43</f>
        <v>500</v>
      </c>
      <c r="K43" s="147">
        <f>'Capacity - Phos Acid'!K43+'Capacity - Nitrophos'!K43+'Capacity - Steam'!K43+'Capacity - Melt'!K43</f>
        <v>500</v>
      </c>
      <c r="L43" s="147">
        <f>'Capacity - Phos Acid'!L43+'Capacity - Nitrophos'!L43+'Capacity - Steam'!L43+'Capacity - Melt'!L43</f>
        <v>500</v>
      </c>
      <c r="M43" s="147">
        <f>'Capacity - Phos Acid'!M43+'Capacity - Nitrophos'!M43+'Capacity - Steam'!M43+'Capacity - Melt'!M43</f>
        <v>500</v>
      </c>
      <c r="N43" s="147">
        <f>'Capacity - Phos Acid'!N43+'Capacity - Nitrophos'!N43+'Capacity - Steam'!N43+'Capacity - Melt'!N43</f>
        <v>500</v>
      </c>
      <c r="O43" s="147">
        <f>'Capacity - Phos Acid'!O43+'Capacity - Nitrophos'!O43+'Capacity - Steam'!O43+'Capacity - Melt'!O43</f>
        <v>500</v>
      </c>
      <c r="P43" s="147">
        <f>'Capacity - Phos Acid'!P43+'Capacity - Nitrophos'!P43+'Capacity - Steam'!P43+'Capacity - Melt'!P43</f>
        <v>500</v>
      </c>
      <c r="Q43" s="147">
        <f>'Capacity - Phos Acid'!Q43+'Capacity - Nitrophos'!Q43+'Capacity - Steam'!Q43+'Capacity - Melt'!Q43</f>
        <v>500</v>
      </c>
      <c r="R43" s="147">
        <f>'Capacity - Phos Acid'!R43+'Capacity - Nitrophos'!R43+'Capacity - Steam'!R43+'Capacity - Melt'!R43</f>
        <v>500</v>
      </c>
      <c r="S43" s="147">
        <f>'Capacity - Phos Acid'!S43+'Capacity - Nitrophos'!S43+'Capacity - Steam'!S43+'Capacity - Melt'!S43</f>
        <v>500</v>
      </c>
      <c r="T43" s="147">
        <f>'Capacity - Phos Acid'!T43+'Capacity - Nitrophos'!T43+'Capacity - Steam'!T43+'Capacity - Melt'!T43</f>
        <v>700</v>
      </c>
      <c r="U43" s="147">
        <f>'Capacity - Phos Acid'!U43+'Capacity - Nitrophos'!U43+'Capacity - Steam'!U43+'Capacity - Melt'!U43</f>
        <v>700</v>
      </c>
      <c r="V43" s="147">
        <f>'Capacity - Phos Acid'!V43+'Capacity - Nitrophos'!V43+'Capacity - Steam'!V43+'Capacity - Melt'!V43</f>
        <v>700</v>
      </c>
      <c r="W43" s="147">
        <f>'Capacity - Phos Acid'!W43+'Capacity - Nitrophos'!W43+'Capacity - Steam'!W43+'Capacity - Melt'!W43</f>
        <v>700</v>
      </c>
      <c r="X43" s="147">
        <f>'Capacity - Phos Acid'!X43+'Capacity - Nitrophos'!X43+'Capacity - Steam'!X43+'Capacity - Melt'!X43</f>
        <v>700</v>
      </c>
      <c r="Y43" s="147">
        <f>'Capacity - Phos Acid'!Y43+'Capacity - Nitrophos'!Y43+'Capacity - Steam'!Y43+'Capacity - Melt'!Y43</f>
        <v>700</v>
      </c>
      <c r="Z43" s="147">
        <f>'Capacity - Phos Acid'!Z43+'Capacity - Nitrophos'!Z43+'Capacity - Steam'!Z43+'Capacity - Melt'!Z43</f>
        <v>700</v>
      </c>
      <c r="AA43" s="147">
        <f>'Capacity - Phos Acid'!AA43+'Capacity - Nitrophos'!AA43+'Capacity - Steam'!AA43+'Capacity - Melt'!AA43</f>
        <v>700</v>
      </c>
      <c r="AB43" s="147">
        <f>'Capacity - Phos Acid'!AB43+'Capacity - Nitrophos'!AB43+'Capacity - Steam'!AB43+'Capacity - Melt'!AB43</f>
        <v>700</v>
      </c>
      <c r="AC43" s="147">
        <f>'Capacity - Phos Acid'!AC43+'Capacity - Nitrophos'!AC43+'Capacity - Steam'!AC43+'Capacity - Melt'!AC43</f>
        <v>700</v>
      </c>
      <c r="AD43" s="147">
        <f>'Capacity - Phos Acid'!AD43+'Capacity - Nitrophos'!AD43+'Capacity - Steam'!AD43+'Capacity - Melt'!AD43</f>
        <v>700</v>
      </c>
      <c r="AE43" s="147">
        <f>'Capacity - Phos Acid'!AE43+'Capacity - Nitrophos'!AE43+'Capacity - Steam'!AE43+'Capacity - Melt'!AE43</f>
        <v>700</v>
      </c>
      <c r="AF43" s="147">
        <f>'Capacity - Phos Acid'!AF43+'Capacity - Nitrophos'!AF43+'Capacity - Steam'!AF43+'Capacity - Melt'!AF43</f>
        <v>700</v>
      </c>
      <c r="AG43" s="147">
        <f>'Capacity - Phos Acid'!AG43+'Capacity - Nitrophos'!AG43+'Capacity - Steam'!AG43+'Capacity - Melt'!AG43</f>
        <v>700</v>
      </c>
    </row>
    <row r="44" spans="1:33" x14ac:dyDescent="0.2">
      <c r="A44" s="133" t="str">
        <f t="shared" si="3"/>
        <v>WPASlovakia</v>
      </c>
      <c r="B44" s="129" t="s">
        <v>254</v>
      </c>
      <c r="C44" s="129" t="s">
        <v>257</v>
      </c>
      <c r="D44" s="129" t="s">
        <v>75</v>
      </c>
      <c r="E44" s="147">
        <f>'Capacity - Phos Acid'!E44+'Capacity - Nitrophos'!E44+'Capacity - Steam'!E44+'Capacity - Melt'!E44</f>
        <v>238</v>
      </c>
      <c r="F44" s="147">
        <f>'Capacity - Phos Acid'!F44+'Capacity - Nitrophos'!F44+'Capacity - Steam'!F44+'Capacity - Melt'!F44</f>
        <v>238</v>
      </c>
      <c r="G44" s="147">
        <f>'Capacity - Phos Acid'!G44+'Capacity - Nitrophos'!G44+'Capacity - Steam'!G44+'Capacity - Melt'!G44</f>
        <v>238</v>
      </c>
      <c r="H44" s="147">
        <f>'Capacity - Phos Acid'!H44+'Capacity - Nitrophos'!H44+'Capacity - Steam'!H44+'Capacity - Melt'!H44</f>
        <v>238</v>
      </c>
      <c r="I44" s="147">
        <f>'Capacity - Phos Acid'!I44+'Capacity - Nitrophos'!I44+'Capacity - Steam'!I44+'Capacity - Melt'!I44</f>
        <v>238</v>
      </c>
      <c r="J44" s="147">
        <f>'Capacity - Phos Acid'!J44+'Capacity - Nitrophos'!J44+'Capacity - Steam'!J44+'Capacity - Melt'!J44</f>
        <v>238</v>
      </c>
      <c r="K44" s="147">
        <f>'Capacity - Phos Acid'!K44+'Capacity - Nitrophos'!K44+'Capacity - Steam'!K44+'Capacity - Melt'!K44</f>
        <v>238</v>
      </c>
      <c r="L44" s="147">
        <f>'Capacity - Phos Acid'!L44+'Capacity - Nitrophos'!L44+'Capacity - Steam'!L44+'Capacity - Melt'!L44</f>
        <v>238</v>
      </c>
      <c r="M44" s="147">
        <f>'Capacity - Phos Acid'!M44+'Capacity - Nitrophos'!M44+'Capacity - Steam'!M44+'Capacity - Melt'!M44</f>
        <v>238</v>
      </c>
      <c r="N44" s="147">
        <f>'Capacity - Phos Acid'!N44+'Capacity - Nitrophos'!N44+'Capacity - Steam'!N44+'Capacity - Melt'!N44</f>
        <v>238</v>
      </c>
      <c r="O44" s="147">
        <f>'Capacity - Phos Acid'!O44+'Capacity - Nitrophos'!O44+'Capacity - Steam'!O44+'Capacity - Melt'!O44</f>
        <v>238</v>
      </c>
      <c r="P44" s="147">
        <f>'Capacity - Phos Acid'!P44+'Capacity - Nitrophos'!P44+'Capacity - Steam'!P44+'Capacity - Melt'!P44</f>
        <v>238</v>
      </c>
      <c r="Q44" s="147">
        <f>'Capacity - Phos Acid'!Q44+'Capacity - Nitrophos'!Q44+'Capacity - Steam'!Q44+'Capacity - Melt'!Q44</f>
        <v>238</v>
      </c>
      <c r="R44" s="147">
        <f>'Capacity - Phos Acid'!R44+'Capacity - Nitrophos'!R44+'Capacity - Steam'!R44+'Capacity - Melt'!R44</f>
        <v>238</v>
      </c>
      <c r="S44" s="147">
        <f>'Capacity - Phos Acid'!S44+'Capacity - Nitrophos'!S44+'Capacity - Steam'!S44+'Capacity - Melt'!S44</f>
        <v>238</v>
      </c>
      <c r="T44" s="147">
        <f>'Capacity - Phos Acid'!T44+'Capacity - Nitrophos'!T44+'Capacity - Steam'!T44+'Capacity - Melt'!T44</f>
        <v>238</v>
      </c>
      <c r="U44" s="147">
        <f>'Capacity - Phos Acid'!U44+'Capacity - Nitrophos'!U44+'Capacity - Steam'!U44+'Capacity - Melt'!U44</f>
        <v>238</v>
      </c>
      <c r="V44" s="147">
        <f>'Capacity - Phos Acid'!V44+'Capacity - Nitrophos'!V44+'Capacity - Steam'!V44+'Capacity - Melt'!V44</f>
        <v>238</v>
      </c>
      <c r="W44" s="147">
        <f>'Capacity - Phos Acid'!W44+'Capacity - Nitrophos'!W44+'Capacity - Steam'!W44+'Capacity - Melt'!W44</f>
        <v>238</v>
      </c>
      <c r="X44" s="147">
        <f>'Capacity - Phos Acid'!X44+'Capacity - Nitrophos'!X44+'Capacity - Steam'!X44+'Capacity - Melt'!X44</f>
        <v>238</v>
      </c>
      <c r="Y44" s="147">
        <f>'Capacity - Phos Acid'!Y44+'Capacity - Nitrophos'!Y44+'Capacity - Steam'!Y44+'Capacity - Melt'!Y44</f>
        <v>238</v>
      </c>
      <c r="Z44" s="147">
        <f>'Capacity - Phos Acid'!Z44+'Capacity - Nitrophos'!Z44+'Capacity - Steam'!Z44+'Capacity - Melt'!Z44</f>
        <v>238</v>
      </c>
      <c r="AA44" s="147">
        <f>'Capacity - Phos Acid'!AA44+'Capacity - Nitrophos'!AA44+'Capacity - Steam'!AA44+'Capacity - Melt'!AA44</f>
        <v>238</v>
      </c>
      <c r="AB44" s="147">
        <f>'Capacity - Phos Acid'!AB44+'Capacity - Nitrophos'!AB44+'Capacity - Steam'!AB44+'Capacity - Melt'!AB44</f>
        <v>238</v>
      </c>
      <c r="AC44" s="147">
        <f>'Capacity - Phos Acid'!AC44+'Capacity - Nitrophos'!AC44+'Capacity - Steam'!AC44+'Capacity - Melt'!AC44</f>
        <v>238</v>
      </c>
      <c r="AD44" s="147">
        <f>'Capacity - Phos Acid'!AD44+'Capacity - Nitrophos'!AD44+'Capacity - Steam'!AD44+'Capacity - Melt'!AD44</f>
        <v>238</v>
      </c>
      <c r="AE44" s="147">
        <f>'Capacity - Phos Acid'!AE44+'Capacity - Nitrophos'!AE44+'Capacity - Steam'!AE44+'Capacity - Melt'!AE44</f>
        <v>238</v>
      </c>
      <c r="AF44" s="147">
        <f>'Capacity - Phos Acid'!AF44+'Capacity - Nitrophos'!AF44+'Capacity - Steam'!AF44+'Capacity - Melt'!AF44</f>
        <v>238</v>
      </c>
      <c r="AG44" s="147">
        <f>'Capacity - Phos Acid'!AG44+'Capacity - Nitrophos'!AG44+'Capacity - Steam'!AG44+'Capacity - Melt'!AG44</f>
        <v>238</v>
      </c>
    </row>
    <row r="45" spans="1:33" x14ac:dyDescent="0.2">
      <c r="A45" s="133" t="str">
        <f t="shared" si="3"/>
        <v>WPASlovenia</v>
      </c>
      <c r="B45" s="129" t="s">
        <v>254</v>
      </c>
      <c r="C45" s="129" t="s">
        <v>257</v>
      </c>
      <c r="D45" s="129" t="s">
        <v>76</v>
      </c>
      <c r="E45" s="147">
        <f>'Capacity - Phos Acid'!E45+'Capacity - Nitrophos'!E45+'Capacity - Steam'!E45+'Capacity - Melt'!E45</f>
        <v>0</v>
      </c>
      <c r="F45" s="147">
        <f>'Capacity - Phos Acid'!F45+'Capacity - Nitrophos'!F45+'Capacity - Steam'!F45+'Capacity - Melt'!F45</f>
        <v>0</v>
      </c>
      <c r="G45" s="147">
        <f>'Capacity - Phos Acid'!G45+'Capacity - Nitrophos'!G45+'Capacity - Steam'!G45+'Capacity - Melt'!G45</f>
        <v>0</v>
      </c>
      <c r="H45" s="147">
        <f>'Capacity - Phos Acid'!H45+'Capacity - Nitrophos'!H45+'Capacity - Steam'!H45+'Capacity - Melt'!H45</f>
        <v>0</v>
      </c>
      <c r="I45" s="147">
        <f>'Capacity - Phos Acid'!I45+'Capacity - Nitrophos'!I45+'Capacity - Steam'!I45+'Capacity - Melt'!I45</f>
        <v>0</v>
      </c>
      <c r="J45" s="147">
        <f>'Capacity - Phos Acid'!J45+'Capacity - Nitrophos'!J45+'Capacity - Steam'!J45+'Capacity - Melt'!J45</f>
        <v>0</v>
      </c>
      <c r="K45" s="147">
        <f>'Capacity - Phos Acid'!K45+'Capacity - Nitrophos'!K45+'Capacity - Steam'!K45+'Capacity - Melt'!K45</f>
        <v>0</v>
      </c>
      <c r="L45" s="147">
        <f>'Capacity - Phos Acid'!L45+'Capacity - Nitrophos'!L45+'Capacity - Steam'!L45+'Capacity - Melt'!L45</f>
        <v>0</v>
      </c>
      <c r="M45" s="147">
        <f>'Capacity - Phos Acid'!M45+'Capacity - Nitrophos'!M45+'Capacity - Steam'!M45+'Capacity - Melt'!M45</f>
        <v>0</v>
      </c>
      <c r="N45" s="147">
        <f>'Capacity - Phos Acid'!N45+'Capacity - Nitrophos'!N45+'Capacity - Steam'!N45+'Capacity - Melt'!N45</f>
        <v>0</v>
      </c>
      <c r="O45" s="147">
        <f>'Capacity - Phos Acid'!O45+'Capacity - Nitrophos'!O45+'Capacity - Steam'!O45+'Capacity - Melt'!O45</f>
        <v>0</v>
      </c>
      <c r="P45" s="147">
        <f>'Capacity - Phos Acid'!P45+'Capacity - Nitrophos'!P45+'Capacity - Steam'!P45+'Capacity - Melt'!P45</f>
        <v>0</v>
      </c>
      <c r="Q45" s="147">
        <f>'Capacity - Phos Acid'!Q45+'Capacity - Nitrophos'!Q45+'Capacity - Steam'!Q45+'Capacity - Melt'!Q45</f>
        <v>0</v>
      </c>
      <c r="R45" s="147">
        <f>'Capacity - Phos Acid'!R45+'Capacity - Nitrophos'!R45+'Capacity - Steam'!R45+'Capacity - Melt'!R45</f>
        <v>0</v>
      </c>
      <c r="S45" s="147">
        <f>'Capacity - Phos Acid'!S45+'Capacity - Nitrophos'!S45+'Capacity - Steam'!S45+'Capacity - Melt'!S45</f>
        <v>0</v>
      </c>
      <c r="T45" s="147">
        <f>'Capacity - Phos Acid'!T45+'Capacity - Nitrophos'!T45+'Capacity - Steam'!T45+'Capacity - Melt'!T45</f>
        <v>0</v>
      </c>
      <c r="U45" s="147">
        <f>'Capacity - Phos Acid'!U45+'Capacity - Nitrophos'!U45+'Capacity - Steam'!U45+'Capacity - Melt'!U45</f>
        <v>0</v>
      </c>
      <c r="V45" s="147">
        <f>'Capacity - Phos Acid'!V45+'Capacity - Nitrophos'!V45+'Capacity - Steam'!V45+'Capacity - Melt'!V45</f>
        <v>0</v>
      </c>
      <c r="W45" s="147">
        <f>'Capacity - Phos Acid'!W45+'Capacity - Nitrophos'!W45+'Capacity - Steam'!W45+'Capacity - Melt'!W45</f>
        <v>0</v>
      </c>
      <c r="X45" s="147">
        <f>'Capacity - Phos Acid'!X45+'Capacity - Nitrophos'!X45+'Capacity - Steam'!X45+'Capacity - Melt'!X45</f>
        <v>0</v>
      </c>
      <c r="Y45" s="147">
        <f>'Capacity - Phos Acid'!Y45+'Capacity - Nitrophos'!Y45+'Capacity - Steam'!Y45+'Capacity - Melt'!Y45</f>
        <v>0</v>
      </c>
      <c r="Z45" s="147">
        <f>'Capacity - Phos Acid'!Z45+'Capacity - Nitrophos'!Z45+'Capacity - Steam'!Z45+'Capacity - Melt'!Z45</f>
        <v>0</v>
      </c>
      <c r="AA45" s="147">
        <f>'Capacity - Phos Acid'!AA45+'Capacity - Nitrophos'!AA45+'Capacity - Steam'!AA45+'Capacity - Melt'!AA45</f>
        <v>0</v>
      </c>
      <c r="AB45" s="147">
        <f>'Capacity - Phos Acid'!AB45+'Capacity - Nitrophos'!AB45+'Capacity - Steam'!AB45+'Capacity - Melt'!AB45</f>
        <v>0</v>
      </c>
      <c r="AC45" s="147">
        <f>'Capacity - Phos Acid'!AC45+'Capacity - Nitrophos'!AC45+'Capacity - Steam'!AC45+'Capacity - Melt'!AC45</f>
        <v>0</v>
      </c>
      <c r="AD45" s="147">
        <f>'Capacity - Phos Acid'!AD45+'Capacity - Nitrophos'!AD45+'Capacity - Steam'!AD45+'Capacity - Melt'!AD45</f>
        <v>0</v>
      </c>
      <c r="AE45" s="147">
        <f>'Capacity - Phos Acid'!AE45+'Capacity - Nitrophos'!AE45+'Capacity - Steam'!AE45+'Capacity - Melt'!AE45</f>
        <v>0</v>
      </c>
      <c r="AF45" s="147">
        <f>'Capacity - Phos Acid'!AF45+'Capacity - Nitrophos'!AF45+'Capacity - Steam'!AF45+'Capacity - Melt'!AF45</f>
        <v>0</v>
      </c>
      <c r="AG45" s="147">
        <f>'Capacity - Phos Acid'!AG45+'Capacity - Nitrophos'!AG45+'Capacity - Steam'!AG45+'Capacity - Melt'!AG45</f>
        <v>0</v>
      </c>
    </row>
    <row r="46" spans="1:33" x14ac:dyDescent="0.2">
      <c r="A46" s="133" t="str">
        <f t="shared" si="3"/>
        <v>WPAUkraine</v>
      </c>
      <c r="B46" s="129" t="s">
        <v>254</v>
      </c>
      <c r="C46" s="129" t="s">
        <v>257</v>
      </c>
      <c r="D46" s="129" t="s">
        <v>77</v>
      </c>
      <c r="E46" s="147">
        <f>'Capacity - Phos Acid'!E46+'Capacity - Nitrophos'!E46+'Capacity - Steam'!E46+'Capacity - Melt'!E46</f>
        <v>186</v>
      </c>
      <c r="F46" s="147">
        <f>'Capacity - Phos Acid'!F46+'Capacity - Nitrophos'!F46+'Capacity - Steam'!F46+'Capacity - Melt'!F46</f>
        <v>186</v>
      </c>
      <c r="G46" s="147">
        <f>'Capacity - Phos Acid'!G46+'Capacity - Nitrophos'!G46+'Capacity - Steam'!G46+'Capacity - Melt'!G46</f>
        <v>186</v>
      </c>
      <c r="H46" s="147">
        <f>'Capacity - Phos Acid'!H46+'Capacity - Nitrophos'!H46+'Capacity - Steam'!H46+'Capacity - Melt'!H46</f>
        <v>636</v>
      </c>
      <c r="I46" s="147">
        <f>'Capacity - Phos Acid'!I46+'Capacity - Nitrophos'!I46+'Capacity - Steam'!I46+'Capacity - Melt'!I46</f>
        <v>726</v>
      </c>
      <c r="J46" s="147">
        <f>'Capacity - Phos Acid'!J46+'Capacity - Nitrophos'!J46+'Capacity - Steam'!J46+'Capacity - Melt'!J46</f>
        <v>726</v>
      </c>
      <c r="K46" s="147">
        <f>'Capacity - Phos Acid'!K46+'Capacity - Nitrophos'!K46+'Capacity - Steam'!K46+'Capacity - Melt'!K46</f>
        <v>540</v>
      </c>
      <c r="L46" s="147">
        <f>'Capacity - Phos Acid'!L46+'Capacity - Nitrophos'!L46+'Capacity - Steam'!L46+'Capacity - Melt'!L46</f>
        <v>540</v>
      </c>
      <c r="M46" s="147">
        <f>'Capacity - Phos Acid'!M46+'Capacity - Nitrophos'!M46+'Capacity - Steam'!M46+'Capacity - Melt'!M46</f>
        <v>670</v>
      </c>
      <c r="N46" s="147">
        <f>'Capacity - Phos Acid'!N46+'Capacity - Nitrophos'!N46+'Capacity - Steam'!N46+'Capacity - Melt'!N46</f>
        <v>670</v>
      </c>
      <c r="O46" s="147">
        <f>'Capacity - Phos Acid'!O46+'Capacity - Nitrophos'!O46+'Capacity - Steam'!O46+'Capacity - Melt'!O46</f>
        <v>670</v>
      </c>
      <c r="P46" s="147">
        <f>'Capacity - Phos Acid'!P46+'Capacity - Nitrophos'!P46+'Capacity - Steam'!P46+'Capacity - Melt'!P46</f>
        <v>670</v>
      </c>
      <c r="Q46" s="147">
        <f>'Capacity - Phos Acid'!Q46+'Capacity - Nitrophos'!Q46+'Capacity - Steam'!Q46+'Capacity - Melt'!Q46</f>
        <v>670</v>
      </c>
      <c r="R46" s="147">
        <f>'Capacity - Phos Acid'!R46+'Capacity - Nitrophos'!R46+'Capacity - Steam'!R46+'Capacity - Melt'!R46</f>
        <v>670</v>
      </c>
      <c r="S46" s="147">
        <f>'Capacity - Phos Acid'!S46+'Capacity - Nitrophos'!S46+'Capacity - Steam'!S46+'Capacity - Melt'!S46</f>
        <v>670</v>
      </c>
      <c r="T46" s="147">
        <f>'Capacity - Phos Acid'!T46+'Capacity - Nitrophos'!T46+'Capacity - Steam'!T46+'Capacity - Melt'!T46</f>
        <v>670</v>
      </c>
      <c r="U46" s="147">
        <f>'Capacity - Phos Acid'!U46+'Capacity - Nitrophos'!U46+'Capacity - Steam'!U46+'Capacity - Melt'!U46</f>
        <v>670</v>
      </c>
      <c r="V46" s="147">
        <f>'Capacity - Phos Acid'!V46+'Capacity - Nitrophos'!V46+'Capacity - Steam'!V46+'Capacity - Melt'!V46</f>
        <v>670</v>
      </c>
      <c r="W46" s="147">
        <f>'Capacity - Phos Acid'!W46+'Capacity - Nitrophos'!W46+'Capacity - Steam'!W46+'Capacity - Melt'!W46</f>
        <v>670</v>
      </c>
      <c r="X46" s="147">
        <f>'Capacity - Phos Acid'!X46+'Capacity - Nitrophos'!X46+'Capacity - Steam'!X46+'Capacity - Melt'!X46</f>
        <v>670</v>
      </c>
      <c r="Y46" s="147">
        <f>'Capacity - Phos Acid'!Y46+'Capacity - Nitrophos'!Y46+'Capacity - Steam'!Y46+'Capacity - Melt'!Y46</f>
        <v>670</v>
      </c>
      <c r="Z46" s="147">
        <f>'Capacity - Phos Acid'!Z46+'Capacity - Nitrophos'!Z46+'Capacity - Steam'!Z46+'Capacity - Melt'!Z46</f>
        <v>670</v>
      </c>
      <c r="AA46" s="147">
        <f>'Capacity - Phos Acid'!AA46+'Capacity - Nitrophos'!AA46+'Capacity - Steam'!AA46+'Capacity - Melt'!AA46</f>
        <v>670</v>
      </c>
      <c r="AB46" s="147">
        <f>'Capacity - Phos Acid'!AB46+'Capacity - Nitrophos'!AB46+'Capacity - Steam'!AB46+'Capacity - Melt'!AB46</f>
        <v>670</v>
      </c>
      <c r="AC46" s="147">
        <f>'Capacity - Phos Acid'!AC46+'Capacity - Nitrophos'!AC46+'Capacity - Steam'!AC46+'Capacity - Melt'!AC46</f>
        <v>670</v>
      </c>
      <c r="AD46" s="147">
        <f>'Capacity - Phos Acid'!AD46+'Capacity - Nitrophos'!AD46+'Capacity - Steam'!AD46+'Capacity - Melt'!AD46</f>
        <v>670</v>
      </c>
      <c r="AE46" s="147">
        <f>'Capacity - Phos Acid'!AE46+'Capacity - Nitrophos'!AE46+'Capacity - Steam'!AE46+'Capacity - Melt'!AE46</f>
        <v>670</v>
      </c>
      <c r="AF46" s="147">
        <f>'Capacity - Phos Acid'!AF46+'Capacity - Nitrophos'!AF46+'Capacity - Steam'!AF46+'Capacity - Melt'!AF46</f>
        <v>670</v>
      </c>
      <c r="AG46" s="147">
        <f>'Capacity - Phos Acid'!AG46+'Capacity - Nitrophos'!AG46+'Capacity - Steam'!AG46+'Capacity - Melt'!AG46</f>
        <v>670</v>
      </c>
    </row>
    <row r="47" spans="1:33" s="133" customFormat="1" x14ac:dyDescent="0.2">
      <c r="A47" s="133" t="str">
        <f t="shared" si="3"/>
        <v>WPACIS Total</v>
      </c>
      <c r="B47" s="140" t="s">
        <v>78</v>
      </c>
      <c r="C47" s="140" t="s">
        <v>78</v>
      </c>
      <c r="D47" s="140" t="s">
        <v>78</v>
      </c>
      <c r="E47" s="146">
        <f>SUMIF($C48:$C$212,LEFT($D47,LEN($D47)-6),E48:E$212)</f>
        <v>6197.2692307692305</v>
      </c>
      <c r="F47" s="146">
        <f>SUMIF($C48:$C$212,LEFT($D47,LEN($D47)-6),F48:F$212)</f>
        <v>7147.2692307692305</v>
      </c>
      <c r="G47" s="146">
        <f>SUMIF($C48:$C$212,LEFT($D47,LEN($D47)-6),G48:G$212)</f>
        <v>7147.2692307692305</v>
      </c>
      <c r="H47" s="146">
        <f>SUMIF($C48:$C$212,LEFT($D47,LEN($D47)-6),H48:H$212)</f>
        <v>7003.2692307692305</v>
      </c>
      <c r="I47" s="146">
        <f>SUMIF($C48:$C$212,LEFT($D47,LEN($D47)-6),I48:I$212)</f>
        <v>7603.2692307692305</v>
      </c>
      <c r="J47" s="146">
        <f>SUMIF($C48:$C$212,LEFT($D47,LEN($D47)-6),J48:J$212)</f>
        <v>7803.2692307692305</v>
      </c>
      <c r="K47" s="146">
        <f>SUMIF($C48:$C$212,LEFT($D47,LEN($D47)-6),K48:K$212)</f>
        <v>8226.2692307692305</v>
      </c>
      <c r="L47" s="146">
        <f>SUMIF($C48:$C$212,LEFT($D47,LEN($D47)-6),L48:L$212)</f>
        <v>8226.2692307692305</v>
      </c>
      <c r="M47" s="146">
        <f>SUMIF($C48:$C$212,LEFT($D47,LEN($D47)-6),M48:M$212)</f>
        <v>8226.2692307692305</v>
      </c>
      <c r="N47" s="146">
        <f>SUMIF($C48:$C$212,LEFT($D47,LEN($D47)-6),N48:N$212)</f>
        <v>7966.2692307692305</v>
      </c>
      <c r="O47" s="146">
        <f>SUMIF($C48:$C$212,LEFT($D47,LEN($D47)-6),O48:O$212)</f>
        <v>8308.7692307692305</v>
      </c>
      <c r="P47" s="146">
        <f>SUMIF($C48:$C$212,LEFT($D47,LEN($D47)-6),P48:P$212)</f>
        <v>8221.2692307692305</v>
      </c>
      <c r="Q47" s="146">
        <f>SUMIF($C48:$C$212,LEFT($D47,LEN($D47)-6),Q48:Q$212)</f>
        <v>9061.2692307692305</v>
      </c>
      <c r="R47" s="146">
        <f>SUMIF($C48:$C$212,LEFT($D47,LEN($D47)-6),R48:R$212)</f>
        <v>9151.2692307692305</v>
      </c>
      <c r="S47" s="146">
        <f>SUMIF($C48:$C$212,LEFT($D47,LEN($D47)-6),S48:S$212)</f>
        <v>9251.2692307692305</v>
      </c>
      <c r="T47" s="146">
        <f>SUMIF($C48:$C$212,LEFT($D47,LEN($D47)-6),T48:T$212)</f>
        <v>10126.26923076923</v>
      </c>
      <c r="U47" s="146">
        <f>SUMIF($C48:$C$212,LEFT($D47,LEN($D47)-6),U48:U$212)</f>
        <v>11566.26923076923</v>
      </c>
      <c r="V47" s="146">
        <f>SUMIF($C48:$C$212,LEFT($D47,LEN($D47)-6),V48:V$212)</f>
        <v>11246.26923076923</v>
      </c>
      <c r="W47" s="146">
        <f>SUMIF($C48:$C$212,LEFT($D47,LEN($D47)-6),W48:W$212)</f>
        <v>10865.49923076923</v>
      </c>
      <c r="X47" s="146">
        <f>SUMIF($C48:$C$212,LEFT($D47,LEN($D47)-6),X48:X$212)</f>
        <v>11075.49923076923</v>
      </c>
      <c r="Y47" s="146">
        <f>SUMIF($C48:$C$212,LEFT($D47,LEN($D47)-6),Y48:Y$212)</f>
        <v>11325.49923076923</v>
      </c>
      <c r="Z47" s="146">
        <f>SUMIF($C48:$C$212,LEFT($D47,LEN($D47)-6),Z48:Z$212)</f>
        <v>11925.49923076923</v>
      </c>
      <c r="AA47" s="146">
        <f>SUMIF($C48:$C$212,LEFT($D47,LEN($D47)-6),AA48:AA$212)</f>
        <v>12625.49923076923</v>
      </c>
      <c r="AB47" s="146">
        <f>SUMIF($C48:$C$212,LEFT($D47,LEN($D47)-6),AB48:AB$212)</f>
        <v>13225.49923076923</v>
      </c>
      <c r="AC47" s="146">
        <f>SUMIF($C48:$C$212,LEFT($D47,LEN($D47)-6),AC48:AC$212)</f>
        <v>13225.49923076923</v>
      </c>
      <c r="AD47" s="146">
        <f>SUMIF($C48:$C$212,LEFT($D47,LEN($D47)-6),AD48:AD$212)</f>
        <v>13475.49923076923</v>
      </c>
      <c r="AE47" s="146">
        <f>SUMIF($C48:$C$212,LEFT($D47,LEN($D47)-6),AE48:AE$212)</f>
        <v>14725.49923076923</v>
      </c>
      <c r="AF47" s="146">
        <f>SUMIF($C48:$C$212,LEFT($D47,LEN($D47)-6),AF48:AF$212)</f>
        <v>14725.49923076923</v>
      </c>
      <c r="AG47" s="146">
        <f>SUMIF($C48:$C$212,LEFT($D47,LEN($D47)-6),AG48:AG$212)</f>
        <v>14725.49923076923</v>
      </c>
    </row>
    <row r="48" spans="1:33" x14ac:dyDescent="0.2">
      <c r="A48" s="133" t="str">
        <f t="shared" si="3"/>
        <v>WPAArmenia</v>
      </c>
      <c r="B48" s="129" t="s">
        <v>254</v>
      </c>
      <c r="C48" s="129" t="s">
        <v>258</v>
      </c>
      <c r="D48" s="129" t="s">
        <v>79</v>
      </c>
      <c r="E48" s="147">
        <f>'Capacity - Phos Acid'!E48+'Capacity - Nitrophos'!E48+'Capacity - Steam'!E48+'Capacity - Melt'!E48</f>
        <v>0</v>
      </c>
      <c r="F48" s="147">
        <f>'Capacity - Phos Acid'!F48+'Capacity - Nitrophos'!F48+'Capacity - Steam'!F48+'Capacity - Melt'!F48</f>
        <v>0</v>
      </c>
      <c r="G48" s="147">
        <f>'Capacity - Phos Acid'!G48+'Capacity - Nitrophos'!G48+'Capacity - Steam'!G48+'Capacity - Melt'!G48</f>
        <v>0</v>
      </c>
      <c r="H48" s="147">
        <f>'Capacity - Phos Acid'!H48+'Capacity - Nitrophos'!H48+'Capacity - Steam'!H48+'Capacity - Melt'!H48</f>
        <v>0</v>
      </c>
      <c r="I48" s="147">
        <f>'Capacity - Phos Acid'!I48+'Capacity - Nitrophos'!I48+'Capacity - Steam'!I48+'Capacity - Melt'!I48</f>
        <v>0</v>
      </c>
      <c r="J48" s="147">
        <f>'Capacity - Phos Acid'!J48+'Capacity - Nitrophos'!J48+'Capacity - Steam'!J48+'Capacity - Melt'!J48</f>
        <v>0</v>
      </c>
      <c r="K48" s="147">
        <f>'Capacity - Phos Acid'!K48+'Capacity - Nitrophos'!K48+'Capacity - Steam'!K48+'Capacity - Melt'!K48</f>
        <v>23</v>
      </c>
      <c r="L48" s="147">
        <f>'Capacity - Phos Acid'!L48+'Capacity - Nitrophos'!L48+'Capacity - Steam'!L48+'Capacity - Melt'!L48</f>
        <v>23</v>
      </c>
      <c r="M48" s="147">
        <f>'Capacity - Phos Acid'!M48+'Capacity - Nitrophos'!M48+'Capacity - Steam'!M48+'Capacity - Melt'!M48</f>
        <v>23</v>
      </c>
      <c r="N48" s="147">
        <f>'Capacity - Phos Acid'!N48+'Capacity - Nitrophos'!N48+'Capacity - Steam'!N48+'Capacity - Melt'!N48</f>
        <v>23</v>
      </c>
      <c r="O48" s="147">
        <f>'Capacity - Phos Acid'!O48+'Capacity - Nitrophos'!O48+'Capacity - Steam'!O48+'Capacity - Melt'!O48</f>
        <v>23</v>
      </c>
      <c r="P48" s="147">
        <f>'Capacity - Phos Acid'!P48+'Capacity - Nitrophos'!P48+'Capacity - Steam'!P48+'Capacity - Melt'!P48</f>
        <v>23</v>
      </c>
      <c r="Q48" s="147">
        <f>'Capacity - Phos Acid'!Q48+'Capacity - Nitrophos'!Q48+'Capacity - Steam'!Q48+'Capacity - Melt'!Q48</f>
        <v>23</v>
      </c>
      <c r="R48" s="147">
        <f>'Capacity - Phos Acid'!R48+'Capacity - Nitrophos'!R48+'Capacity - Steam'!R48+'Capacity - Melt'!R48</f>
        <v>23</v>
      </c>
      <c r="S48" s="147">
        <f>'Capacity - Phos Acid'!S48+'Capacity - Nitrophos'!S48+'Capacity - Steam'!S48+'Capacity - Melt'!S48</f>
        <v>23</v>
      </c>
      <c r="T48" s="147">
        <f>'Capacity - Phos Acid'!T48+'Capacity - Nitrophos'!T48+'Capacity - Steam'!T48+'Capacity - Melt'!T48</f>
        <v>23</v>
      </c>
      <c r="U48" s="147">
        <f>'Capacity - Phos Acid'!U48+'Capacity - Nitrophos'!U48+'Capacity - Steam'!U48+'Capacity - Melt'!U48</f>
        <v>23</v>
      </c>
      <c r="V48" s="147">
        <f>'Capacity - Phos Acid'!V48+'Capacity - Nitrophos'!V48+'Capacity - Steam'!V48+'Capacity - Melt'!V48</f>
        <v>23</v>
      </c>
      <c r="W48" s="147">
        <f>'Capacity - Phos Acid'!W48+'Capacity - Nitrophos'!W48+'Capacity - Steam'!W48+'Capacity - Melt'!W48</f>
        <v>23</v>
      </c>
      <c r="X48" s="147">
        <f>'Capacity - Phos Acid'!X48+'Capacity - Nitrophos'!X48+'Capacity - Steam'!X48+'Capacity - Melt'!X48</f>
        <v>23</v>
      </c>
      <c r="Y48" s="147">
        <f>'Capacity - Phos Acid'!Y48+'Capacity - Nitrophos'!Y48+'Capacity - Steam'!Y48+'Capacity - Melt'!Y48</f>
        <v>23</v>
      </c>
      <c r="Z48" s="147">
        <f>'Capacity - Phos Acid'!Z48+'Capacity - Nitrophos'!Z48+'Capacity - Steam'!Z48+'Capacity - Melt'!Z48</f>
        <v>23</v>
      </c>
      <c r="AA48" s="147">
        <f>'Capacity - Phos Acid'!AA48+'Capacity - Nitrophos'!AA48+'Capacity - Steam'!AA48+'Capacity - Melt'!AA48</f>
        <v>23</v>
      </c>
      <c r="AB48" s="147">
        <f>'Capacity - Phos Acid'!AB48+'Capacity - Nitrophos'!AB48+'Capacity - Steam'!AB48+'Capacity - Melt'!AB48</f>
        <v>23</v>
      </c>
      <c r="AC48" s="147">
        <f>'Capacity - Phos Acid'!AC48+'Capacity - Nitrophos'!AC48+'Capacity - Steam'!AC48+'Capacity - Melt'!AC48</f>
        <v>23</v>
      </c>
      <c r="AD48" s="147">
        <f>'Capacity - Phos Acid'!AD48+'Capacity - Nitrophos'!AD48+'Capacity - Steam'!AD48+'Capacity - Melt'!AD48</f>
        <v>23</v>
      </c>
      <c r="AE48" s="147">
        <f>'Capacity - Phos Acid'!AE48+'Capacity - Nitrophos'!AE48+'Capacity - Steam'!AE48+'Capacity - Melt'!AE48</f>
        <v>23</v>
      </c>
      <c r="AF48" s="147">
        <f>'Capacity - Phos Acid'!AF48+'Capacity - Nitrophos'!AF48+'Capacity - Steam'!AF48+'Capacity - Melt'!AF48</f>
        <v>23</v>
      </c>
      <c r="AG48" s="147">
        <f>'Capacity - Phos Acid'!AG48+'Capacity - Nitrophos'!AG48+'Capacity - Steam'!AG48+'Capacity - Melt'!AG48</f>
        <v>23</v>
      </c>
    </row>
    <row r="49" spans="1:33" x14ac:dyDescent="0.2">
      <c r="A49" s="133" t="str">
        <f t="shared" si="3"/>
        <v>WPAAzerbaijan</v>
      </c>
      <c r="B49" s="129" t="s">
        <v>254</v>
      </c>
      <c r="C49" s="129" t="s">
        <v>258</v>
      </c>
      <c r="D49" s="129" t="s">
        <v>80</v>
      </c>
      <c r="E49" s="147">
        <f>'Capacity - Phos Acid'!E49+'Capacity - Nitrophos'!E49+'Capacity - Steam'!E49+'Capacity - Melt'!E49</f>
        <v>0</v>
      </c>
      <c r="F49" s="147">
        <f>'Capacity - Phos Acid'!F49+'Capacity - Nitrophos'!F49+'Capacity - Steam'!F49+'Capacity - Melt'!F49</f>
        <v>0</v>
      </c>
      <c r="G49" s="147">
        <f>'Capacity - Phos Acid'!G49+'Capacity - Nitrophos'!G49+'Capacity - Steam'!G49+'Capacity - Melt'!G49</f>
        <v>0</v>
      </c>
      <c r="H49" s="147">
        <f>'Capacity - Phos Acid'!H49+'Capacity - Nitrophos'!H49+'Capacity - Steam'!H49+'Capacity - Melt'!H49</f>
        <v>0</v>
      </c>
      <c r="I49" s="147">
        <f>'Capacity - Phos Acid'!I49+'Capacity - Nitrophos'!I49+'Capacity - Steam'!I49+'Capacity - Melt'!I49</f>
        <v>0</v>
      </c>
      <c r="J49" s="147">
        <f>'Capacity - Phos Acid'!J49+'Capacity - Nitrophos'!J49+'Capacity - Steam'!J49+'Capacity - Melt'!J49</f>
        <v>0</v>
      </c>
      <c r="K49" s="147">
        <f>'Capacity - Phos Acid'!K49+'Capacity - Nitrophos'!K49+'Capacity - Steam'!K49+'Capacity - Melt'!K49</f>
        <v>0</v>
      </c>
      <c r="L49" s="147">
        <f>'Capacity - Phos Acid'!L49+'Capacity - Nitrophos'!L49+'Capacity - Steam'!L49+'Capacity - Melt'!L49</f>
        <v>0</v>
      </c>
      <c r="M49" s="147">
        <f>'Capacity - Phos Acid'!M49+'Capacity - Nitrophos'!M49+'Capacity - Steam'!M49+'Capacity - Melt'!M49</f>
        <v>0</v>
      </c>
      <c r="N49" s="147">
        <f>'Capacity - Phos Acid'!N49+'Capacity - Nitrophos'!N49+'Capacity - Steam'!N49+'Capacity - Melt'!N49</f>
        <v>0</v>
      </c>
      <c r="O49" s="147">
        <f>'Capacity - Phos Acid'!O49+'Capacity - Nitrophos'!O49+'Capacity - Steam'!O49+'Capacity - Melt'!O49</f>
        <v>0</v>
      </c>
      <c r="P49" s="147">
        <f>'Capacity - Phos Acid'!P49+'Capacity - Nitrophos'!P49+'Capacity - Steam'!P49+'Capacity - Melt'!P49</f>
        <v>0</v>
      </c>
      <c r="Q49" s="147">
        <f>'Capacity - Phos Acid'!Q49+'Capacity - Nitrophos'!Q49+'Capacity - Steam'!Q49+'Capacity - Melt'!Q49</f>
        <v>0</v>
      </c>
      <c r="R49" s="147">
        <f>'Capacity - Phos Acid'!R49+'Capacity - Nitrophos'!R49+'Capacity - Steam'!R49+'Capacity - Melt'!R49</f>
        <v>0</v>
      </c>
      <c r="S49" s="147">
        <f>'Capacity - Phos Acid'!S49+'Capacity - Nitrophos'!S49+'Capacity - Steam'!S49+'Capacity - Melt'!S49</f>
        <v>0</v>
      </c>
      <c r="T49" s="147">
        <f>'Capacity - Phos Acid'!T49+'Capacity - Nitrophos'!T49+'Capacity - Steam'!T49+'Capacity - Melt'!T49</f>
        <v>0</v>
      </c>
      <c r="U49" s="147">
        <f>'Capacity - Phos Acid'!U49+'Capacity - Nitrophos'!U49+'Capacity - Steam'!U49+'Capacity - Melt'!U49</f>
        <v>0</v>
      </c>
      <c r="V49" s="147">
        <f>'Capacity - Phos Acid'!V49+'Capacity - Nitrophos'!V49+'Capacity - Steam'!V49+'Capacity - Melt'!V49</f>
        <v>0</v>
      </c>
      <c r="W49" s="147">
        <f>'Capacity - Phos Acid'!W49+'Capacity - Nitrophos'!W49+'Capacity - Steam'!W49+'Capacity - Melt'!W49</f>
        <v>0</v>
      </c>
      <c r="X49" s="147">
        <f>'Capacity - Phos Acid'!X49+'Capacity - Nitrophos'!X49+'Capacity - Steam'!X49+'Capacity - Melt'!X49</f>
        <v>0</v>
      </c>
      <c r="Y49" s="147">
        <f>'Capacity - Phos Acid'!Y49+'Capacity - Nitrophos'!Y49+'Capacity - Steam'!Y49+'Capacity - Melt'!Y49</f>
        <v>0</v>
      </c>
      <c r="Z49" s="147">
        <f>'Capacity - Phos Acid'!Z49+'Capacity - Nitrophos'!Z49+'Capacity - Steam'!Z49+'Capacity - Melt'!Z49</f>
        <v>0</v>
      </c>
      <c r="AA49" s="147">
        <f>'Capacity - Phos Acid'!AA49+'Capacity - Nitrophos'!AA49+'Capacity - Steam'!AA49+'Capacity - Melt'!AA49</f>
        <v>0</v>
      </c>
      <c r="AB49" s="147">
        <f>'Capacity - Phos Acid'!AB49+'Capacity - Nitrophos'!AB49+'Capacity - Steam'!AB49+'Capacity - Melt'!AB49</f>
        <v>0</v>
      </c>
      <c r="AC49" s="147">
        <f>'Capacity - Phos Acid'!AC49+'Capacity - Nitrophos'!AC49+'Capacity - Steam'!AC49+'Capacity - Melt'!AC49</f>
        <v>0</v>
      </c>
      <c r="AD49" s="147">
        <f>'Capacity - Phos Acid'!AD49+'Capacity - Nitrophos'!AD49+'Capacity - Steam'!AD49+'Capacity - Melt'!AD49</f>
        <v>0</v>
      </c>
      <c r="AE49" s="147">
        <f>'Capacity - Phos Acid'!AE49+'Capacity - Nitrophos'!AE49+'Capacity - Steam'!AE49+'Capacity - Melt'!AE49</f>
        <v>0</v>
      </c>
      <c r="AF49" s="147">
        <f>'Capacity - Phos Acid'!AF49+'Capacity - Nitrophos'!AF49+'Capacity - Steam'!AF49+'Capacity - Melt'!AF49</f>
        <v>0</v>
      </c>
      <c r="AG49" s="147">
        <f>'Capacity - Phos Acid'!AG49+'Capacity - Nitrophos'!AG49+'Capacity - Steam'!AG49+'Capacity - Melt'!AG49</f>
        <v>0</v>
      </c>
    </row>
    <row r="50" spans="1:33" x14ac:dyDescent="0.2">
      <c r="A50" s="133" t="str">
        <f t="shared" si="3"/>
        <v>WPABelarus</v>
      </c>
      <c r="B50" s="129" t="s">
        <v>254</v>
      </c>
      <c r="C50" s="129" t="s">
        <v>258</v>
      </c>
      <c r="D50" s="129" t="s">
        <v>81</v>
      </c>
      <c r="E50" s="147">
        <f>'Capacity - Phos Acid'!E50+'Capacity - Nitrophos'!E50+'Capacity - Steam'!E50+'Capacity - Melt'!E50</f>
        <v>187.5</v>
      </c>
      <c r="F50" s="147">
        <f>'Capacity - Phos Acid'!F50+'Capacity - Nitrophos'!F50+'Capacity - Steam'!F50+'Capacity - Melt'!F50</f>
        <v>187.5</v>
      </c>
      <c r="G50" s="147">
        <f>'Capacity - Phos Acid'!G50+'Capacity - Nitrophos'!G50+'Capacity - Steam'!G50+'Capacity - Melt'!G50</f>
        <v>187.5</v>
      </c>
      <c r="H50" s="147">
        <f>'Capacity - Phos Acid'!H50+'Capacity - Nitrophos'!H50+'Capacity - Steam'!H50+'Capacity - Melt'!H50</f>
        <v>187.5</v>
      </c>
      <c r="I50" s="147">
        <f>'Capacity - Phos Acid'!I50+'Capacity - Nitrophos'!I50+'Capacity - Steam'!I50+'Capacity - Melt'!I50</f>
        <v>187.5</v>
      </c>
      <c r="J50" s="147">
        <f>'Capacity - Phos Acid'!J50+'Capacity - Nitrophos'!J50+'Capacity - Steam'!J50+'Capacity - Melt'!J50</f>
        <v>187.5</v>
      </c>
      <c r="K50" s="147">
        <f>'Capacity - Phos Acid'!K50+'Capacity - Nitrophos'!K50+'Capacity - Steam'!K50+'Capacity - Melt'!K50</f>
        <v>187.5</v>
      </c>
      <c r="L50" s="147">
        <f>'Capacity - Phos Acid'!L50+'Capacity - Nitrophos'!L50+'Capacity - Steam'!L50+'Capacity - Melt'!L50</f>
        <v>187.5</v>
      </c>
      <c r="M50" s="147">
        <f>'Capacity - Phos Acid'!M50+'Capacity - Nitrophos'!M50+'Capacity - Steam'!M50+'Capacity - Melt'!M50</f>
        <v>187.5</v>
      </c>
      <c r="N50" s="147">
        <f>'Capacity - Phos Acid'!N50+'Capacity - Nitrophos'!N50+'Capacity - Steam'!N50+'Capacity - Melt'!N50</f>
        <v>187.5</v>
      </c>
      <c r="O50" s="147">
        <f>'Capacity - Phos Acid'!O50+'Capacity - Nitrophos'!O50+'Capacity - Steam'!O50+'Capacity - Melt'!O50</f>
        <v>250</v>
      </c>
      <c r="P50" s="147">
        <f>'Capacity - Phos Acid'!P50+'Capacity - Nitrophos'!P50+'Capacity - Steam'!P50+'Capacity - Melt'!P50</f>
        <v>312.5</v>
      </c>
      <c r="Q50" s="147">
        <f>'Capacity - Phos Acid'!Q50+'Capacity - Nitrophos'!Q50+'Capacity - Steam'!Q50+'Capacity - Melt'!Q50</f>
        <v>587.5</v>
      </c>
      <c r="R50" s="147">
        <f>'Capacity - Phos Acid'!R50+'Capacity - Nitrophos'!R50+'Capacity - Steam'!R50+'Capacity - Melt'!R50</f>
        <v>677.5</v>
      </c>
      <c r="S50" s="147">
        <f>'Capacity - Phos Acid'!S50+'Capacity - Nitrophos'!S50+'Capacity - Steam'!S50+'Capacity - Melt'!S50</f>
        <v>677.5</v>
      </c>
      <c r="T50" s="147">
        <f>'Capacity - Phos Acid'!T50+'Capacity - Nitrophos'!T50+'Capacity - Steam'!T50+'Capacity - Melt'!T50</f>
        <v>1552.5</v>
      </c>
      <c r="U50" s="147">
        <f>'Capacity - Phos Acid'!U50+'Capacity - Nitrophos'!U50+'Capacity - Steam'!U50+'Capacity - Melt'!U50</f>
        <v>1552.5</v>
      </c>
      <c r="V50" s="147">
        <f>'Capacity - Phos Acid'!V50+'Capacity - Nitrophos'!V50+'Capacity - Steam'!V50+'Capacity - Melt'!V50</f>
        <v>1552.5</v>
      </c>
      <c r="W50" s="147">
        <f>'Capacity - Phos Acid'!W50+'Capacity - Nitrophos'!W50+'Capacity - Steam'!W50+'Capacity - Melt'!W50</f>
        <v>1552.5</v>
      </c>
      <c r="X50" s="147">
        <f>'Capacity - Phos Acid'!X50+'Capacity - Nitrophos'!X50+'Capacity - Steam'!X50+'Capacity - Melt'!X50</f>
        <v>1552.5</v>
      </c>
      <c r="Y50" s="147">
        <f>'Capacity - Phos Acid'!Y50+'Capacity - Nitrophos'!Y50+'Capacity - Steam'!Y50+'Capacity - Melt'!Y50</f>
        <v>1552.5</v>
      </c>
      <c r="Z50" s="147">
        <f>'Capacity - Phos Acid'!Z50+'Capacity - Nitrophos'!Z50+'Capacity - Steam'!Z50+'Capacity - Melt'!Z50</f>
        <v>1552.5</v>
      </c>
      <c r="AA50" s="147">
        <f>'Capacity - Phos Acid'!AA50+'Capacity - Nitrophos'!AA50+'Capacity - Steam'!AA50+'Capacity - Melt'!AA50</f>
        <v>1552.5</v>
      </c>
      <c r="AB50" s="147">
        <f>'Capacity - Phos Acid'!AB50+'Capacity - Nitrophos'!AB50+'Capacity - Steam'!AB50+'Capacity - Melt'!AB50</f>
        <v>1552.5</v>
      </c>
      <c r="AC50" s="147">
        <f>'Capacity - Phos Acid'!AC50+'Capacity - Nitrophos'!AC50+'Capacity - Steam'!AC50+'Capacity - Melt'!AC50</f>
        <v>1552.5</v>
      </c>
      <c r="AD50" s="147">
        <f>'Capacity - Phos Acid'!AD50+'Capacity - Nitrophos'!AD50+'Capacity - Steam'!AD50+'Capacity - Melt'!AD50</f>
        <v>1552.5</v>
      </c>
      <c r="AE50" s="147">
        <f>'Capacity - Phos Acid'!AE50+'Capacity - Nitrophos'!AE50+'Capacity - Steam'!AE50+'Capacity - Melt'!AE50</f>
        <v>1552.5</v>
      </c>
      <c r="AF50" s="147">
        <f>'Capacity - Phos Acid'!AF50+'Capacity - Nitrophos'!AF50+'Capacity - Steam'!AF50+'Capacity - Melt'!AF50</f>
        <v>1552.5</v>
      </c>
      <c r="AG50" s="147">
        <f>'Capacity - Phos Acid'!AG50+'Capacity - Nitrophos'!AG50+'Capacity - Steam'!AG50+'Capacity - Melt'!AG50</f>
        <v>1552.5</v>
      </c>
    </row>
    <row r="51" spans="1:33" x14ac:dyDescent="0.2">
      <c r="A51" s="133" t="str">
        <f t="shared" si="3"/>
        <v>WPAKazakhstan</v>
      </c>
      <c r="B51" s="129" t="s">
        <v>254</v>
      </c>
      <c r="C51" s="129" t="s">
        <v>258</v>
      </c>
      <c r="D51" s="129" t="s">
        <v>82</v>
      </c>
      <c r="E51" s="147">
        <f>'Capacity - Phos Acid'!E51+'Capacity - Nitrophos'!E51+'Capacity - Steam'!E51+'Capacity - Melt'!E51</f>
        <v>545</v>
      </c>
      <c r="F51" s="147">
        <f>'Capacity - Phos Acid'!F51+'Capacity - Nitrophos'!F51+'Capacity - Steam'!F51+'Capacity - Melt'!F51</f>
        <v>545</v>
      </c>
      <c r="G51" s="147">
        <f>'Capacity - Phos Acid'!G51+'Capacity - Nitrophos'!G51+'Capacity - Steam'!G51+'Capacity - Melt'!G51</f>
        <v>545</v>
      </c>
      <c r="H51" s="147">
        <f>'Capacity - Phos Acid'!H51+'Capacity - Nitrophos'!H51+'Capacity - Steam'!H51+'Capacity - Melt'!H51</f>
        <v>545</v>
      </c>
      <c r="I51" s="147">
        <f>'Capacity - Phos Acid'!I51+'Capacity - Nitrophos'!I51+'Capacity - Steam'!I51+'Capacity - Melt'!I51</f>
        <v>545</v>
      </c>
      <c r="J51" s="147">
        <f>'Capacity - Phos Acid'!J51+'Capacity - Nitrophos'!J51+'Capacity - Steam'!J51+'Capacity - Melt'!J51</f>
        <v>545</v>
      </c>
      <c r="K51" s="147">
        <f>'Capacity - Phos Acid'!K51+'Capacity - Nitrophos'!K51+'Capacity - Steam'!K51+'Capacity - Melt'!K51</f>
        <v>945</v>
      </c>
      <c r="L51" s="147">
        <f>'Capacity - Phos Acid'!L51+'Capacity - Nitrophos'!L51+'Capacity - Steam'!L51+'Capacity - Melt'!L51</f>
        <v>945</v>
      </c>
      <c r="M51" s="147">
        <f>'Capacity - Phos Acid'!M51+'Capacity - Nitrophos'!M51+'Capacity - Steam'!M51+'Capacity - Melt'!M51</f>
        <v>945</v>
      </c>
      <c r="N51" s="147">
        <f>'Capacity - Phos Acid'!N51+'Capacity - Nitrophos'!N51+'Capacity - Steam'!N51+'Capacity - Melt'!N51</f>
        <v>945</v>
      </c>
      <c r="O51" s="147">
        <f>'Capacity - Phos Acid'!O51+'Capacity - Nitrophos'!O51+'Capacity - Steam'!O51+'Capacity - Melt'!O51</f>
        <v>945</v>
      </c>
      <c r="P51" s="147">
        <f>'Capacity - Phos Acid'!P51+'Capacity - Nitrophos'!P51+'Capacity - Steam'!P51+'Capacity - Melt'!P51</f>
        <v>945</v>
      </c>
      <c r="Q51" s="147">
        <f>'Capacity - Phos Acid'!Q51+'Capacity - Nitrophos'!Q51+'Capacity - Steam'!Q51+'Capacity - Melt'!Q51</f>
        <v>600</v>
      </c>
      <c r="R51" s="147">
        <f>'Capacity - Phos Acid'!R51+'Capacity - Nitrophos'!R51+'Capacity - Steam'!R51+'Capacity - Melt'!R51</f>
        <v>600</v>
      </c>
      <c r="S51" s="147">
        <f>'Capacity - Phos Acid'!S51+'Capacity - Nitrophos'!S51+'Capacity - Steam'!S51+'Capacity - Melt'!S51</f>
        <v>600</v>
      </c>
      <c r="T51" s="147">
        <f>'Capacity - Phos Acid'!T51+'Capacity - Nitrophos'!T51+'Capacity - Steam'!T51+'Capacity - Melt'!T51</f>
        <v>600</v>
      </c>
      <c r="U51" s="147">
        <f>'Capacity - Phos Acid'!U51+'Capacity - Nitrophos'!U51+'Capacity - Steam'!U51+'Capacity - Melt'!U51</f>
        <v>600</v>
      </c>
      <c r="V51" s="147">
        <f>'Capacity - Phos Acid'!V51+'Capacity - Nitrophos'!V51+'Capacity - Steam'!V51+'Capacity - Melt'!V51</f>
        <v>80</v>
      </c>
      <c r="W51" s="147">
        <f>'Capacity - Phos Acid'!W51+'Capacity - Nitrophos'!W51+'Capacity - Steam'!W51+'Capacity - Melt'!W51</f>
        <v>80</v>
      </c>
      <c r="X51" s="147">
        <f>'Capacity - Phos Acid'!X51+'Capacity - Nitrophos'!X51+'Capacity - Steam'!X51+'Capacity - Melt'!X51</f>
        <v>80</v>
      </c>
      <c r="Y51" s="147">
        <f>'Capacity - Phos Acid'!Y51+'Capacity - Nitrophos'!Y51+'Capacity - Steam'!Y51+'Capacity - Melt'!Y51</f>
        <v>80</v>
      </c>
      <c r="Z51" s="147">
        <f>'Capacity - Phos Acid'!Z51+'Capacity - Nitrophos'!Z51+'Capacity - Steam'!Z51+'Capacity - Melt'!Z51</f>
        <v>80</v>
      </c>
      <c r="AA51" s="147">
        <f>'Capacity - Phos Acid'!AA51+'Capacity - Nitrophos'!AA51+'Capacity - Steam'!AA51+'Capacity - Melt'!AA51</f>
        <v>80</v>
      </c>
      <c r="AB51" s="147">
        <f>'Capacity - Phos Acid'!AB51+'Capacity - Nitrophos'!AB51+'Capacity - Steam'!AB51+'Capacity - Melt'!AB51</f>
        <v>80</v>
      </c>
      <c r="AC51" s="147">
        <f>'Capacity - Phos Acid'!AC51+'Capacity - Nitrophos'!AC51+'Capacity - Steam'!AC51+'Capacity - Melt'!AC51</f>
        <v>80</v>
      </c>
      <c r="AD51" s="147">
        <f>'Capacity - Phos Acid'!AD51+'Capacity - Nitrophos'!AD51+'Capacity - Steam'!AD51+'Capacity - Melt'!AD51</f>
        <v>80</v>
      </c>
      <c r="AE51" s="147">
        <f>'Capacity - Phos Acid'!AE51+'Capacity - Nitrophos'!AE51+'Capacity - Steam'!AE51+'Capacity - Melt'!AE51</f>
        <v>80</v>
      </c>
      <c r="AF51" s="147">
        <f>'Capacity - Phos Acid'!AF51+'Capacity - Nitrophos'!AF51+'Capacity - Steam'!AF51+'Capacity - Melt'!AF51</f>
        <v>80</v>
      </c>
      <c r="AG51" s="147">
        <f>'Capacity - Phos Acid'!AG51+'Capacity - Nitrophos'!AG51+'Capacity - Steam'!AG51+'Capacity - Melt'!AG51</f>
        <v>80</v>
      </c>
    </row>
    <row r="52" spans="1:33" x14ac:dyDescent="0.2">
      <c r="A52" s="133" t="str">
        <f t="shared" si="3"/>
        <v>WPAKyrgyzstan</v>
      </c>
      <c r="B52" s="129" t="s">
        <v>254</v>
      </c>
      <c r="C52" s="129" t="s">
        <v>258</v>
      </c>
      <c r="D52" s="129" t="s">
        <v>83</v>
      </c>
      <c r="E52" s="147">
        <f>'Capacity - Phos Acid'!E52+'Capacity - Nitrophos'!E52+'Capacity - Steam'!E52+'Capacity - Melt'!E52</f>
        <v>0</v>
      </c>
      <c r="F52" s="147">
        <f>'Capacity - Phos Acid'!F52+'Capacity - Nitrophos'!F52+'Capacity - Steam'!F52+'Capacity - Melt'!F52</f>
        <v>0</v>
      </c>
      <c r="G52" s="147">
        <f>'Capacity - Phos Acid'!G52+'Capacity - Nitrophos'!G52+'Capacity - Steam'!G52+'Capacity - Melt'!G52</f>
        <v>0</v>
      </c>
      <c r="H52" s="147">
        <f>'Capacity - Phos Acid'!H52+'Capacity - Nitrophos'!H52+'Capacity - Steam'!H52+'Capacity - Melt'!H52</f>
        <v>0</v>
      </c>
      <c r="I52" s="147">
        <f>'Capacity - Phos Acid'!I52+'Capacity - Nitrophos'!I52+'Capacity - Steam'!I52+'Capacity - Melt'!I52</f>
        <v>0</v>
      </c>
      <c r="J52" s="147">
        <f>'Capacity - Phos Acid'!J52+'Capacity - Nitrophos'!J52+'Capacity - Steam'!J52+'Capacity - Melt'!J52</f>
        <v>0</v>
      </c>
      <c r="K52" s="147">
        <f>'Capacity - Phos Acid'!K52+'Capacity - Nitrophos'!K52+'Capacity - Steam'!K52+'Capacity - Melt'!K52</f>
        <v>0</v>
      </c>
      <c r="L52" s="147">
        <f>'Capacity - Phos Acid'!L52+'Capacity - Nitrophos'!L52+'Capacity - Steam'!L52+'Capacity - Melt'!L52</f>
        <v>0</v>
      </c>
      <c r="M52" s="147">
        <f>'Capacity - Phos Acid'!M52+'Capacity - Nitrophos'!M52+'Capacity - Steam'!M52+'Capacity - Melt'!M52</f>
        <v>0</v>
      </c>
      <c r="N52" s="147">
        <f>'Capacity - Phos Acid'!N52+'Capacity - Nitrophos'!N52+'Capacity - Steam'!N52+'Capacity - Melt'!N52</f>
        <v>0</v>
      </c>
      <c r="O52" s="147">
        <f>'Capacity - Phos Acid'!O52+'Capacity - Nitrophos'!O52+'Capacity - Steam'!O52+'Capacity - Melt'!O52</f>
        <v>0</v>
      </c>
      <c r="P52" s="147">
        <f>'Capacity - Phos Acid'!P52+'Capacity - Nitrophos'!P52+'Capacity - Steam'!P52+'Capacity - Melt'!P52</f>
        <v>0</v>
      </c>
      <c r="Q52" s="147">
        <f>'Capacity - Phos Acid'!Q52+'Capacity - Nitrophos'!Q52+'Capacity - Steam'!Q52+'Capacity - Melt'!Q52</f>
        <v>0</v>
      </c>
      <c r="R52" s="147">
        <f>'Capacity - Phos Acid'!R52+'Capacity - Nitrophos'!R52+'Capacity - Steam'!R52+'Capacity - Melt'!R52</f>
        <v>0</v>
      </c>
      <c r="S52" s="147">
        <f>'Capacity - Phos Acid'!S52+'Capacity - Nitrophos'!S52+'Capacity - Steam'!S52+'Capacity - Melt'!S52</f>
        <v>0</v>
      </c>
      <c r="T52" s="147">
        <f>'Capacity - Phos Acid'!T52+'Capacity - Nitrophos'!T52+'Capacity - Steam'!T52+'Capacity - Melt'!T52</f>
        <v>0</v>
      </c>
      <c r="U52" s="147">
        <f>'Capacity - Phos Acid'!U52+'Capacity - Nitrophos'!U52+'Capacity - Steam'!U52+'Capacity - Melt'!U52</f>
        <v>0</v>
      </c>
      <c r="V52" s="147">
        <f>'Capacity - Phos Acid'!V52+'Capacity - Nitrophos'!V52+'Capacity - Steam'!V52+'Capacity - Melt'!V52</f>
        <v>0</v>
      </c>
      <c r="W52" s="147">
        <f>'Capacity - Phos Acid'!W52+'Capacity - Nitrophos'!W52+'Capacity - Steam'!W52+'Capacity - Melt'!W52</f>
        <v>0</v>
      </c>
      <c r="X52" s="147">
        <f>'Capacity - Phos Acid'!X52+'Capacity - Nitrophos'!X52+'Capacity - Steam'!X52+'Capacity - Melt'!X52</f>
        <v>0</v>
      </c>
      <c r="Y52" s="147">
        <f>'Capacity - Phos Acid'!Y52+'Capacity - Nitrophos'!Y52+'Capacity - Steam'!Y52+'Capacity - Melt'!Y52</f>
        <v>0</v>
      </c>
      <c r="Z52" s="147">
        <f>'Capacity - Phos Acid'!Z52+'Capacity - Nitrophos'!Z52+'Capacity - Steam'!Z52+'Capacity - Melt'!Z52</f>
        <v>0</v>
      </c>
      <c r="AA52" s="147">
        <f>'Capacity - Phos Acid'!AA52+'Capacity - Nitrophos'!AA52+'Capacity - Steam'!AA52+'Capacity - Melt'!AA52</f>
        <v>0</v>
      </c>
      <c r="AB52" s="147">
        <f>'Capacity - Phos Acid'!AB52+'Capacity - Nitrophos'!AB52+'Capacity - Steam'!AB52+'Capacity - Melt'!AB52</f>
        <v>0</v>
      </c>
      <c r="AC52" s="147">
        <f>'Capacity - Phos Acid'!AC52+'Capacity - Nitrophos'!AC52+'Capacity - Steam'!AC52+'Capacity - Melt'!AC52</f>
        <v>0</v>
      </c>
      <c r="AD52" s="147">
        <f>'Capacity - Phos Acid'!AD52+'Capacity - Nitrophos'!AD52+'Capacity - Steam'!AD52+'Capacity - Melt'!AD52</f>
        <v>0</v>
      </c>
      <c r="AE52" s="147">
        <f>'Capacity - Phos Acid'!AE52+'Capacity - Nitrophos'!AE52+'Capacity - Steam'!AE52+'Capacity - Melt'!AE52</f>
        <v>0</v>
      </c>
      <c r="AF52" s="147">
        <f>'Capacity - Phos Acid'!AF52+'Capacity - Nitrophos'!AF52+'Capacity - Steam'!AF52+'Capacity - Melt'!AF52</f>
        <v>0</v>
      </c>
      <c r="AG52" s="147">
        <f>'Capacity - Phos Acid'!AG52+'Capacity - Nitrophos'!AG52+'Capacity - Steam'!AG52+'Capacity - Melt'!AG52</f>
        <v>0</v>
      </c>
    </row>
    <row r="53" spans="1:33" x14ac:dyDescent="0.2">
      <c r="A53" s="133" t="str">
        <f t="shared" si="3"/>
        <v>WPARussia</v>
      </c>
      <c r="B53" s="129" t="s">
        <v>254</v>
      </c>
      <c r="C53" s="129" t="s">
        <v>258</v>
      </c>
      <c r="D53" s="129" t="s">
        <v>84</v>
      </c>
      <c r="E53" s="147">
        <f>'Capacity - Phos Acid'!E53+'Capacity - Nitrophos'!E53+'Capacity - Steam'!E53+'Capacity - Melt'!E53</f>
        <v>5284.7692307692305</v>
      </c>
      <c r="F53" s="147">
        <f>'Capacity - Phos Acid'!F53+'Capacity - Nitrophos'!F53+'Capacity - Steam'!F53+'Capacity - Melt'!F53</f>
        <v>6234.7692307692305</v>
      </c>
      <c r="G53" s="147">
        <f>'Capacity - Phos Acid'!G53+'Capacity - Nitrophos'!G53+'Capacity - Steam'!G53+'Capacity - Melt'!G53</f>
        <v>6234.7692307692305</v>
      </c>
      <c r="H53" s="147">
        <f>'Capacity - Phos Acid'!H53+'Capacity - Nitrophos'!H53+'Capacity - Steam'!H53+'Capacity - Melt'!H53</f>
        <v>6090.7692307692305</v>
      </c>
      <c r="I53" s="147">
        <f>'Capacity - Phos Acid'!I53+'Capacity - Nitrophos'!I53+'Capacity - Steam'!I53+'Capacity - Melt'!I53</f>
        <v>6690.7692307692305</v>
      </c>
      <c r="J53" s="147">
        <f>'Capacity - Phos Acid'!J53+'Capacity - Nitrophos'!J53+'Capacity - Steam'!J53+'Capacity - Melt'!J53</f>
        <v>6890.7692307692305</v>
      </c>
      <c r="K53" s="147">
        <f>'Capacity - Phos Acid'!K53+'Capacity - Nitrophos'!K53+'Capacity - Steam'!K53+'Capacity - Melt'!K53</f>
        <v>6890.7692307692305</v>
      </c>
      <c r="L53" s="147">
        <f>'Capacity - Phos Acid'!L53+'Capacity - Nitrophos'!L53+'Capacity - Steam'!L53+'Capacity - Melt'!L53</f>
        <v>6890.7692307692305</v>
      </c>
      <c r="M53" s="147">
        <f>'Capacity - Phos Acid'!M53+'Capacity - Nitrophos'!M53+'Capacity - Steam'!M53+'Capacity - Melt'!M53</f>
        <v>6890.7692307692305</v>
      </c>
      <c r="N53" s="147">
        <f>'Capacity - Phos Acid'!N53+'Capacity - Nitrophos'!N53+'Capacity - Steam'!N53+'Capacity - Melt'!N53</f>
        <v>6630.7692307692305</v>
      </c>
      <c r="O53" s="147">
        <f>'Capacity - Phos Acid'!O53+'Capacity - Nitrophos'!O53+'Capacity - Steam'!O53+'Capacity - Melt'!O53</f>
        <v>6910.7692307692305</v>
      </c>
      <c r="P53" s="147">
        <f>'Capacity - Phos Acid'!P53+'Capacity - Nitrophos'!P53+'Capacity - Steam'!P53+'Capacity - Melt'!P53</f>
        <v>6760.7692307692305</v>
      </c>
      <c r="Q53" s="147">
        <f>'Capacity - Phos Acid'!Q53+'Capacity - Nitrophos'!Q53+'Capacity - Steam'!Q53+'Capacity - Melt'!Q53</f>
        <v>7670.7692307692305</v>
      </c>
      <c r="R53" s="147">
        <f>'Capacity - Phos Acid'!R53+'Capacity - Nitrophos'!R53+'Capacity - Steam'!R53+'Capacity - Melt'!R53</f>
        <v>7670.7692307692305</v>
      </c>
      <c r="S53" s="147">
        <f>'Capacity - Phos Acid'!S53+'Capacity - Nitrophos'!S53+'Capacity - Steam'!S53+'Capacity - Melt'!S53</f>
        <v>7770.7692307692305</v>
      </c>
      <c r="T53" s="147">
        <f>'Capacity - Phos Acid'!T53+'Capacity - Nitrophos'!T53+'Capacity - Steam'!T53+'Capacity - Melt'!T53</f>
        <v>7770.7692307692305</v>
      </c>
      <c r="U53" s="147">
        <f>'Capacity - Phos Acid'!U53+'Capacity - Nitrophos'!U53+'Capacity - Steam'!U53+'Capacity - Melt'!U53</f>
        <v>8970.7692307692305</v>
      </c>
      <c r="V53" s="147">
        <f>'Capacity - Phos Acid'!V53+'Capacity - Nitrophos'!V53+'Capacity - Steam'!V53+'Capacity - Melt'!V53</f>
        <v>9170.7692307692305</v>
      </c>
      <c r="W53" s="147">
        <f>'Capacity - Phos Acid'!W53+'Capacity - Nitrophos'!W53+'Capacity - Steam'!W53+'Capacity - Melt'!W53</f>
        <v>8789.9992307692301</v>
      </c>
      <c r="X53" s="147">
        <f>'Capacity - Phos Acid'!X53+'Capacity - Nitrophos'!X53+'Capacity - Steam'!X53+'Capacity - Melt'!X53</f>
        <v>8999.9992307692301</v>
      </c>
      <c r="Y53" s="147">
        <f>'Capacity - Phos Acid'!Y53+'Capacity - Nitrophos'!Y53+'Capacity - Steam'!Y53+'Capacity - Melt'!Y53</f>
        <v>9249.9992307692301</v>
      </c>
      <c r="Z53" s="147">
        <f>'Capacity - Phos Acid'!Z53+'Capacity - Nitrophos'!Z53+'Capacity - Steam'!Z53+'Capacity - Melt'!Z53</f>
        <v>9849.9992307692301</v>
      </c>
      <c r="AA53" s="147">
        <f>'Capacity - Phos Acid'!AA53+'Capacity - Nitrophos'!AA53+'Capacity - Steam'!AA53+'Capacity - Melt'!AA53</f>
        <v>10549.99923076923</v>
      </c>
      <c r="AB53" s="147">
        <f>'Capacity - Phos Acid'!AB53+'Capacity - Nitrophos'!AB53+'Capacity - Steam'!AB53+'Capacity - Melt'!AB53</f>
        <v>11149.99923076923</v>
      </c>
      <c r="AC53" s="147">
        <f>'Capacity - Phos Acid'!AC53+'Capacity - Nitrophos'!AC53+'Capacity - Steam'!AC53+'Capacity - Melt'!AC53</f>
        <v>11149.99923076923</v>
      </c>
      <c r="AD53" s="147">
        <f>'Capacity - Phos Acid'!AD53+'Capacity - Nitrophos'!AD53+'Capacity - Steam'!AD53+'Capacity - Melt'!AD53</f>
        <v>11399.99923076923</v>
      </c>
      <c r="AE53" s="147">
        <f>'Capacity - Phos Acid'!AE53+'Capacity - Nitrophos'!AE53+'Capacity - Steam'!AE53+'Capacity - Melt'!AE53</f>
        <v>12649.99923076923</v>
      </c>
      <c r="AF53" s="147">
        <f>'Capacity - Phos Acid'!AF53+'Capacity - Nitrophos'!AF53+'Capacity - Steam'!AF53+'Capacity - Melt'!AF53</f>
        <v>12649.99923076923</v>
      </c>
      <c r="AG53" s="147">
        <f>'Capacity - Phos Acid'!AG53+'Capacity - Nitrophos'!AG53+'Capacity - Steam'!AG53+'Capacity - Melt'!AG53</f>
        <v>12649.99923076923</v>
      </c>
    </row>
    <row r="54" spans="1:33" x14ac:dyDescent="0.2">
      <c r="A54" s="133" t="str">
        <f t="shared" si="3"/>
        <v>WPATajikistan</v>
      </c>
      <c r="B54" s="129" t="s">
        <v>254</v>
      </c>
      <c r="C54" s="129" t="s">
        <v>258</v>
      </c>
      <c r="D54" s="129" t="s">
        <v>85</v>
      </c>
      <c r="E54" s="147">
        <f>'Capacity - Phos Acid'!E54+'Capacity - Nitrophos'!E54+'Capacity - Steam'!E54+'Capacity - Melt'!E54</f>
        <v>0</v>
      </c>
      <c r="F54" s="147">
        <f>'Capacity - Phos Acid'!F54+'Capacity - Nitrophos'!F54+'Capacity - Steam'!F54+'Capacity - Melt'!F54</f>
        <v>0</v>
      </c>
      <c r="G54" s="147">
        <f>'Capacity - Phos Acid'!G54+'Capacity - Nitrophos'!G54+'Capacity - Steam'!G54+'Capacity - Melt'!G54</f>
        <v>0</v>
      </c>
      <c r="H54" s="147">
        <f>'Capacity - Phos Acid'!H54+'Capacity - Nitrophos'!H54+'Capacity - Steam'!H54+'Capacity - Melt'!H54</f>
        <v>0</v>
      </c>
      <c r="I54" s="147">
        <f>'Capacity - Phos Acid'!I54+'Capacity - Nitrophos'!I54+'Capacity - Steam'!I54+'Capacity - Melt'!I54</f>
        <v>0</v>
      </c>
      <c r="J54" s="147">
        <f>'Capacity - Phos Acid'!J54+'Capacity - Nitrophos'!J54+'Capacity - Steam'!J54+'Capacity - Melt'!J54</f>
        <v>0</v>
      </c>
      <c r="K54" s="147">
        <f>'Capacity - Phos Acid'!K54+'Capacity - Nitrophos'!K54+'Capacity - Steam'!K54+'Capacity - Melt'!K54</f>
        <v>0</v>
      </c>
      <c r="L54" s="147">
        <f>'Capacity - Phos Acid'!L54+'Capacity - Nitrophos'!L54+'Capacity - Steam'!L54+'Capacity - Melt'!L54</f>
        <v>0</v>
      </c>
      <c r="M54" s="147">
        <f>'Capacity - Phos Acid'!M54+'Capacity - Nitrophos'!M54+'Capacity - Steam'!M54+'Capacity - Melt'!M54</f>
        <v>0</v>
      </c>
      <c r="N54" s="147">
        <f>'Capacity - Phos Acid'!N54+'Capacity - Nitrophos'!N54+'Capacity - Steam'!N54+'Capacity - Melt'!N54</f>
        <v>0</v>
      </c>
      <c r="O54" s="147">
        <f>'Capacity - Phos Acid'!O54+'Capacity - Nitrophos'!O54+'Capacity - Steam'!O54+'Capacity - Melt'!O54</f>
        <v>0</v>
      </c>
      <c r="P54" s="147">
        <f>'Capacity - Phos Acid'!P54+'Capacity - Nitrophos'!P54+'Capacity - Steam'!P54+'Capacity - Melt'!P54</f>
        <v>0</v>
      </c>
      <c r="Q54" s="147">
        <f>'Capacity - Phos Acid'!Q54+'Capacity - Nitrophos'!Q54+'Capacity - Steam'!Q54+'Capacity - Melt'!Q54</f>
        <v>0</v>
      </c>
      <c r="R54" s="147">
        <f>'Capacity - Phos Acid'!R54+'Capacity - Nitrophos'!R54+'Capacity - Steam'!R54+'Capacity - Melt'!R54</f>
        <v>0</v>
      </c>
      <c r="S54" s="147">
        <f>'Capacity - Phos Acid'!S54+'Capacity - Nitrophos'!S54+'Capacity - Steam'!S54+'Capacity - Melt'!S54</f>
        <v>0</v>
      </c>
      <c r="T54" s="147">
        <f>'Capacity - Phos Acid'!T54+'Capacity - Nitrophos'!T54+'Capacity - Steam'!T54+'Capacity - Melt'!T54</f>
        <v>0</v>
      </c>
      <c r="U54" s="147">
        <f>'Capacity - Phos Acid'!U54+'Capacity - Nitrophos'!U54+'Capacity - Steam'!U54+'Capacity - Melt'!U54</f>
        <v>0</v>
      </c>
      <c r="V54" s="147">
        <f>'Capacity - Phos Acid'!V54+'Capacity - Nitrophos'!V54+'Capacity - Steam'!V54+'Capacity - Melt'!V54</f>
        <v>0</v>
      </c>
      <c r="W54" s="147">
        <f>'Capacity - Phos Acid'!W54+'Capacity - Nitrophos'!W54+'Capacity - Steam'!W54+'Capacity - Melt'!W54</f>
        <v>0</v>
      </c>
      <c r="X54" s="147">
        <f>'Capacity - Phos Acid'!X54+'Capacity - Nitrophos'!X54+'Capacity - Steam'!X54+'Capacity - Melt'!X54</f>
        <v>0</v>
      </c>
      <c r="Y54" s="147">
        <f>'Capacity - Phos Acid'!Y54+'Capacity - Nitrophos'!Y54+'Capacity - Steam'!Y54+'Capacity - Melt'!Y54</f>
        <v>0</v>
      </c>
      <c r="Z54" s="147">
        <f>'Capacity - Phos Acid'!Z54+'Capacity - Nitrophos'!Z54+'Capacity - Steam'!Z54+'Capacity - Melt'!Z54</f>
        <v>0</v>
      </c>
      <c r="AA54" s="147">
        <f>'Capacity - Phos Acid'!AA54+'Capacity - Nitrophos'!AA54+'Capacity - Steam'!AA54+'Capacity - Melt'!AA54</f>
        <v>0</v>
      </c>
      <c r="AB54" s="147">
        <f>'Capacity - Phos Acid'!AB54+'Capacity - Nitrophos'!AB54+'Capacity - Steam'!AB54+'Capacity - Melt'!AB54</f>
        <v>0</v>
      </c>
      <c r="AC54" s="147">
        <f>'Capacity - Phos Acid'!AC54+'Capacity - Nitrophos'!AC54+'Capacity - Steam'!AC54+'Capacity - Melt'!AC54</f>
        <v>0</v>
      </c>
      <c r="AD54" s="147">
        <f>'Capacity - Phos Acid'!AD54+'Capacity - Nitrophos'!AD54+'Capacity - Steam'!AD54+'Capacity - Melt'!AD54</f>
        <v>0</v>
      </c>
      <c r="AE54" s="147">
        <f>'Capacity - Phos Acid'!AE54+'Capacity - Nitrophos'!AE54+'Capacity - Steam'!AE54+'Capacity - Melt'!AE54</f>
        <v>0</v>
      </c>
      <c r="AF54" s="147">
        <f>'Capacity - Phos Acid'!AF54+'Capacity - Nitrophos'!AF54+'Capacity - Steam'!AF54+'Capacity - Melt'!AF54</f>
        <v>0</v>
      </c>
      <c r="AG54" s="147">
        <f>'Capacity - Phos Acid'!AG54+'Capacity - Nitrophos'!AG54+'Capacity - Steam'!AG54+'Capacity - Melt'!AG54</f>
        <v>0</v>
      </c>
    </row>
    <row r="55" spans="1:33" x14ac:dyDescent="0.2">
      <c r="A55" s="133" t="str">
        <f t="shared" si="3"/>
        <v>WPATurkmenistan</v>
      </c>
      <c r="B55" s="129" t="s">
        <v>254</v>
      </c>
      <c r="C55" s="129" t="s">
        <v>258</v>
      </c>
      <c r="D55" s="129" t="s">
        <v>86</v>
      </c>
      <c r="E55" s="147">
        <f>'Capacity - Phos Acid'!E55+'Capacity - Nitrophos'!E55+'Capacity - Steam'!E55+'Capacity - Melt'!E55</f>
        <v>0</v>
      </c>
      <c r="F55" s="147">
        <f>'Capacity - Phos Acid'!F55+'Capacity - Nitrophos'!F55+'Capacity - Steam'!F55+'Capacity - Melt'!F55</f>
        <v>0</v>
      </c>
      <c r="G55" s="147">
        <f>'Capacity - Phos Acid'!G55+'Capacity - Nitrophos'!G55+'Capacity - Steam'!G55+'Capacity - Melt'!G55</f>
        <v>0</v>
      </c>
      <c r="H55" s="147">
        <f>'Capacity - Phos Acid'!H55+'Capacity - Nitrophos'!H55+'Capacity - Steam'!H55+'Capacity - Melt'!H55</f>
        <v>0</v>
      </c>
      <c r="I55" s="147">
        <f>'Capacity - Phos Acid'!I55+'Capacity - Nitrophos'!I55+'Capacity - Steam'!I55+'Capacity - Melt'!I55</f>
        <v>0</v>
      </c>
      <c r="J55" s="147">
        <f>'Capacity - Phos Acid'!J55+'Capacity - Nitrophos'!J55+'Capacity - Steam'!J55+'Capacity - Melt'!J55</f>
        <v>0</v>
      </c>
      <c r="K55" s="147">
        <f>'Capacity - Phos Acid'!K55+'Capacity - Nitrophos'!K55+'Capacity - Steam'!K55+'Capacity - Melt'!K55</f>
        <v>0</v>
      </c>
      <c r="L55" s="147">
        <f>'Capacity - Phos Acid'!L55+'Capacity - Nitrophos'!L55+'Capacity - Steam'!L55+'Capacity - Melt'!L55</f>
        <v>0</v>
      </c>
      <c r="M55" s="147">
        <f>'Capacity - Phos Acid'!M55+'Capacity - Nitrophos'!M55+'Capacity - Steam'!M55+'Capacity - Melt'!M55</f>
        <v>0</v>
      </c>
      <c r="N55" s="147">
        <f>'Capacity - Phos Acid'!N55+'Capacity - Nitrophos'!N55+'Capacity - Steam'!N55+'Capacity - Melt'!N55</f>
        <v>0</v>
      </c>
      <c r="O55" s="147">
        <f>'Capacity - Phos Acid'!O55+'Capacity - Nitrophos'!O55+'Capacity - Steam'!O55+'Capacity - Melt'!O55</f>
        <v>0</v>
      </c>
      <c r="P55" s="147">
        <f>'Capacity - Phos Acid'!P55+'Capacity - Nitrophos'!P55+'Capacity - Steam'!P55+'Capacity - Melt'!P55</f>
        <v>0</v>
      </c>
      <c r="Q55" s="147">
        <f>'Capacity - Phos Acid'!Q55+'Capacity - Nitrophos'!Q55+'Capacity - Steam'!Q55+'Capacity - Melt'!Q55</f>
        <v>0</v>
      </c>
      <c r="R55" s="147">
        <f>'Capacity - Phos Acid'!R55+'Capacity - Nitrophos'!R55+'Capacity - Steam'!R55+'Capacity - Melt'!R55</f>
        <v>0</v>
      </c>
      <c r="S55" s="147">
        <f>'Capacity - Phos Acid'!S55+'Capacity - Nitrophos'!S55+'Capacity - Steam'!S55+'Capacity - Melt'!S55</f>
        <v>0</v>
      </c>
      <c r="T55" s="147">
        <f>'Capacity - Phos Acid'!T55+'Capacity - Nitrophos'!T55+'Capacity - Steam'!T55+'Capacity - Melt'!T55</f>
        <v>0</v>
      </c>
      <c r="U55" s="147">
        <f>'Capacity - Phos Acid'!U55+'Capacity - Nitrophos'!U55+'Capacity - Steam'!U55+'Capacity - Melt'!U55</f>
        <v>0</v>
      </c>
      <c r="V55" s="147">
        <f>'Capacity - Phos Acid'!V55+'Capacity - Nitrophos'!V55+'Capacity - Steam'!V55+'Capacity - Melt'!V55</f>
        <v>0</v>
      </c>
      <c r="W55" s="147">
        <f>'Capacity - Phos Acid'!W55+'Capacity - Nitrophos'!W55+'Capacity - Steam'!W55+'Capacity - Melt'!W55</f>
        <v>0</v>
      </c>
      <c r="X55" s="147">
        <f>'Capacity - Phos Acid'!X55+'Capacity - Nitrophos'!X55+'Capacity - Steam'!X55+'Capacity - Melt'!X55</f>
        <v>0</v>
      </c>
      <c r="Y55" s="147">
        <f>'Capacity - Phos Acid'!Y55+'Capacity - Nitrophos'!Y55+'Capacity - Steam'!Y55+'Capacity - Melt'!Y55</f>
        <v>0</v>
      </c>
      <c r="Z55" s="147">
        <f>'Capacity - Phos Acid'!Z55+'Capacity - Nitrophos'!Z55+'Capacity - Steam'!Z55+'Capacity - Melt'!Z55</f>
        <v>0</v>
      </c>
      <c r="AA55" s="147">
        <f>'Capacity - Phos Acid'!AA55+'Capacity - Nitrophos'!AA55+'Capacity - Steam'!AA55+'Capacity - Melt'!AA55</f>
        <v>0</v>
      </c>
      <c r="AB55" s="147">
        <f>'Capacity - Phos Acid'!AB55+'Capacity - Nitrophos'!AB55+'Capacity - Steam'!AB55+'Capacity - Melt'!AB55</f>
        <v>0</v>
      </c>
      <c r="AC55" s="147">
        <f>'Capacity - Phos Acid'!AC55+'Capacity - Nitrophos'!AC55+'Capacity - Steam'!AC55+'Capacity - Melt'!AC55</f>
        <v>0</v>
      </c>
      <c r="AD55" s="147">
        <f>'Capacity - Phos Acid'!AD55+'Capacity - Nitrophos'!AD55+'Capacity - Steam'!AD55+'Capacity - Melt'!AD55</f>
        <v>0</v>
      </c>
      <c r="AE55" s="147">
        <f>'Capacity - Phos Acid'!AE55+'Capacity - Nitrophos'!AE55+'Capacity - Steam'!AE55+'Capacity - Melt'!AE55</f>
        <v>0</v>
      </c>
      <c r="AF55" s="147">
        <f>'Capacity - Phos Acid'!AF55+'Capacity - Nitrophos'!AF55+'Capacity - Steam'!AF55+'Capacity - Melt'!AF55</f>
        <v>0</v>
      </c>
      <c r="AG55" s="147">
        <f>'Capacity - Phos Acid'!AG55+'Capacity - Nitrophos'!AG55+'Capacity - Steam'!AG55+'Capacity - Melt'!AG55</f>
        <v>0</v>
      </c>
    </row>
    <row r="56" spans="1:33" x14ac:dyDescent="0.2">
      <c r="A56" s="133" t="str">
        <f t="shared" si="3"/>
        <v>WPAUzbekistan</v>
      </c>
      <c r="B56" s="129" t="s">
        <v>254</v>
      </c>
      <c r="C56" s="129" t="s">
        <v>258</v>
      </c>
      <c r="D56" s="129" t="s">
        <v>87</v>
      </c>
      <c r="E56" s="147">
        <f>'Capacity - Phos Acid'!E56+'Capacity - Nitrophos'!E56+'Capacity - Steam'!E56+'Capacity - Melt'!E56</f>
        <v>180</v>
      </c>
      <c r="F56" s="147">
        <f>'Capacity - Phos Acid'!F56+'Capacity - Nitrophos'!F56+'Capacity - Steam'!F56+'Capacity - Melt'!F56</f>
        <v>180</v>
      </c>
      <c r="G56" s="147">
        <f>'Capacity - Phos Acid'!G56+'Capacity - Nitrophos'!G56+'Capacity - Steam'!G56+'Capacity - Melt'!G56</f>
        <v>180</v>
      </c>
      <c r="H56" s="147">
        <f>'Capacity - Phos Acid'!H56+'Capacity - Nitrophos'!H56+'Capacity - Steam'!H56+'Capacity - Melt'!H56</f>
        <v>180</v>
      </c>
      <c r="I56" s="147">
        <f>'Capacity - Phos Acid'!I56+'Capacity - Nitrophos'!I56+'Capacity - Steam'!I56+'Capacity - Melt'!I56</f>
        <v>180</v>
      </c>
      <c r="J56" s="147">
        <f>'Capacity - Phos Acid'!J56+'Capacity - Nitrophos'!J56+'Capacity - Steam'!J56+'Capacity - Melt'!J56</f>
        <v>180</v>
      </c>
      <c r="K56" s="147">
        <f>'Capacity - Phos Acid'!K56+'Capacity - Nitrophos'!K56+'Capacity - Steam'!K56+'Capacity - Melt'!K56</f>
        <v>180</v>
      </c>
      <c r="L56" s="147">
        <f>'Capacity - Phos Acid'!L56+'Capacity - Nitrophos'!L56+'Capacity - Steam'!L56+'Capacity - Melt'!L56</f>
        <v>180</v>
      </c>
      <c r="M56" s="147">
        <f>'Capacity - Phos Acid'!M56+'Capacity - Nitrophos'!M56+'Capacity - Steam'!M56+'Capacity - Melt'!M56</f>
        <v>180</v>
      </c>
      <c r="N56" s="147">
        <f>'Capacity - Phos Acid'!N56+'Capacity - Nitrophos'!N56+'Capacity - Steam'!N56+'Capacity - Melt'!N56</f>
        <v>180</v>
      </c>
      <c r="O56" s="147">
        <f>'Capacity - Phos Acid'!O56+'Capacity - Nitrophos'!O56+'Capacity - Steam'!O56+'Capacity - Melt'!O56</f>
        <v>180</v>
      </c>
      <c r="P56" s="147">
        <f>'Capacity - Phos Acid'!P56+'Capacity - Nitrophos'!P56+'Capacity - Steam'!P56+'Capacity - Melt'!P56</f>
        <v>180</v>
      </c>
      <c r="Q56" s="147">
        <f>'Capacity - Phos Acid'!Q56+'Capacity - Nitrophos'!Q56+'Capacity - Steam'!Q56+'Capacity - Melt'!Q56</f>
        <v>180</v>
      </c>
      <c r="R56" s="147">
        <f>'Capacity - Phos Acid'!R56+'Capacity - Nitrophos'!R56+'Capacity - Steam'!R56+'Capacity - Melt'!R56</f>
        <v>180</v>
      </c>
      <c r="S56" s="147">
        <f>'Capacity - Phos Acid'!S56+'Capacity - Nitrophos'!S56+'Capacity - Steam'!S56+'Capacity - Melt'!S56</f>
        <v>180</v>
      </c>
      <c r="T56" s="147">
        <f>'Capacity - Phos Acid'!T56+'Capacity - Nitrophos'!T56+'Capacity - Steam'!T56+'Capacity - Melt'!T56</f>
        <v>180</v>
      </c>
      <c r="U56" s="147">
        <f>'Capacity - Phos Acid'!U56+'Capacity - Nitrophos'!U56+'Capacity - Steam'!U56+'Capacity - Melt'!U56</f>
        <v>420</v>
      </c>
      <c r="V56" s="147">
        <f>'Capacity - Phos Acid'!V56+'Capacity - Nitrophos'!V56+'Capacity - Steam'!V56+'Capacity - Melt'!V56</f>
        <v>420</v>
      </c>
      <c r="W56" s="147">
        <f>'Capacity - Phos Acid'!W56+'Capacity - Nitrophos'!W56+'Capacity - Steam'!W56+'Capacity - Melt'!W56</f>
        <v>420</v>
      </c>
      <c r="X56" s="147">
        <f>'Capacity - Phos Acid'!X56+'Capacity - Nitrophos'!X56+'Capacity - Steam'!X56+'Capacity - Melt'!X56</f>
        <v>420</v>
      </c>
      <c r="Y56" s="147">
        <f>'Capacity - Phos Acid'!Y56+'Capacity - Nitrophos'!Y56+'Capacity - Steam'!Y56+'Capacity - Melt'!Y56</f>
        <v>420</v>
      </c>
      <c r="Z56" s="147">
        <f>'Capacity - Phos Acid'!Z56+'Capacity - Nitrophos'!Z56+'Capacity - Steam'!Z56+'Capacity - Melt'!Z56</f>
        <v>420</v>
      </c>
      <c r="AA56" s="147">
        <f>'Capacity - Phos Acid'!AA56+'Capacity - Nitrophos'!AA56+'Capacity - Steam'!AA56+'Capacity - Melt'!AA56</f>
        <v>420</v>
      </c>
      <c r="AB56" s="147">
        <f>'Capacity - Phos Acid'!AB56+'Capacity - Nitrophos'!AB56+'Capacity - Steam'!AB56+'Capacity - Melt'!AB56</f>
        <v>420</v>
      </c>
      <c r="AC56" s="147">
        <f>'Capacity - Phos Acid'!AC56+'Capacity - Nitrophos'!AC56+'Capacity - Steam'!AC56+'Capacity - Melt'!AC56</f>
        <v>420</v>
      </c>
      <c r="AD56" s="147">
        <f>'Capacity - Phos Acid'!AD56+'Capacity - Nitrophos'!AD56+'Capacity - Steam'!AD56+'Capacity - Melt'!AD56</f>
        <v>420</v>
      </c>
      <c r="AE56" s="147">
        <f>'Capacity - Phos Acid'!AE56+'Capacity - Nitrophos'!AE56+'Capacity - Steam'!AE56+'Capacity - Melt'!AE56</f>
        <v>420</v>
      </c>
      <c r="AF56" s="147">
        <f>'Capacity - Phos Acid'!AF56+'Capacity - Nitrophos'!AF56+'Capacity - Steam'!AF56+'Capacity - Melt'!AF56</f>
        <v>420</v>
      </c>
      <c r="AG56" s="147">
        <f>'Capacity - Phos Acid'!AG56+'Capacity - Nitrophos'!AG56+'Capacity - Steam'!AG56+'Capacity - Melt'!AG56</f>
        <v>420</v>
      </c>
    </row>
    <row r="57" spans="1:33" s="133" customFormat="1" x14ac:dyDescent="0.2">
      <c r="A57" s="133" t="str">
        <f t="shared" si="3"/>
        <v>WPAAfrica Total</v>
      </c>
      <c r="B57" s="137" t="s">
        <v>88</v>
      </c>
      <c r="C57" s="137" t="s">
        <v>88</v>
      </c>
      <c r="D57" s="137" t="s">
        <v>88</v>
      </c>
      <c r="E57" s="145">
        <f>SUMIF($B59:$B$212,LEFT($D57,LEN($D57)-6),E59:E$212)</f>
        <v>3358.666666666667</v>
      </c>
      <c r="F57" s="145">
        <f>SUMIF($B59:$B$212,LEFT($D57,LEN($D57)-6),F59:F$212)</f>
        <v>3358.666666666667</v>
      </c>
      <c r="G57" s="145">
        <f>SUMIF($B59:$B$212,LEFT($D57,LEN($D57)-6),G59:G$212)</f>
        <v>3028.666666666667</v>
      </c>
      <c r="H57" s="145">
        <f>SUMIF($B59:$B$212,LEFT($D57,LEN($D57)-6),H59:H$212)</f>
        <v>3058.666666666667</v>
      </c>
      <c r="I57" s="145">
        <f>SUMIF($B59:$B$212,LEFT($D57,LEN($D57)-6),I59:I$212)</f>
        <v>3074.666666666667</v>
      </c>
      <c r="J57" s="145">
        <f>SUMIF($B59:$B$212,LEFT($D57,LEN($D57)-6),J59:J$212)</f>
        <v>2014.6666666666667</v>
      </c>
      <c r="K57" s="145">
        <f>SUMIF($B59:$B$212,LEFT($D57,LEN($D57)-6),K59:K$212)</f>
        <v>2014.6666666666667</v>
      </c>
      <c r="L57" s="145">
        <f>SUMIF($B59:$B$212,LEFT($D57,LEN($D57)-6),L59:L$212)</f>
        <v>2164.666666666667</v>
      </c>
      <c r="M57" s="145">
        <f>SUMIF($B59:$B$212,LEFT($D57,LEN($D57)-6),M59:M$212)</f>
        <v>2122.666666666667</v>
      </c>
      <c r="N57" s="145">
        <f>SUMIF($B59:$B$212,LEFT($D57,LEN($D57)-6),N59:N$212)</f>
        <v>2122.666666666667</v>
      </c>
      <c r="O57" s="145">
        <f>SUMIF($B59:$B$212,LEFT($D57,LEN($D57)-6),O59:O$212)</f>
        <v>2211</v>
      </c>
      <c r="P57" s="145">
        <f>SUMIF($B59:$B$212,LEFT($D57,LEN($D57)-6),P59:P$212)</f>
        <v>2431</v>
      </c>
      <c r="Q57" s="145">
        <f>SUMIF($B59:$B$212,LEFT($D57,LEN($D57)-6),Q59:Q$212)</f>
        <v>3710</v>
      </c>
      <c r="R57" s="145">
        <f>SUMIF($B59:$B$212,LEFT($D57,LEN($D57)-6),R59:R$212)</f>
        <v>3960.9999980000002</v>
      </c>
      <c r="S57" s="145">
        <f>SUMIF($B59:$B$212,LEFT($D57,LEN($D57)-6),S59:S$212)</f>
        <v>4060.9999969999999</v>
      </c>
      <c r="T57" s="145">
        <f>SUMIF($B59:$B$212,LEFT($D57,LEN($D57)-6),T59:T$212)</f>
        <v>4060.9999969999999</v>
      </c>
      <c r="U57" s="145">
        <f>SUMIF($B59:$B$212,LEFT($D57,LEN($D57)-6),U59:U$212)</f>
        <v>4000.9999969999999</v>
      </c>
      <c r="V57" s="145">
        <f>SUMIF($B59:$B$212,LEFT($D57,LEN($D57)-6),V59:V$212)</f>
        <v>4300.9999969999999</v>
      </c>
      <c r="W57" s="145">
        <f>SUMIF($B59:$B$212,LEFT($D57,LEN($D57)-6),W59:W$212)</f>
        <v>4600.9999969999999</v>
      </c>
      <c r="X57" s="145">
        <f>SUMIF($B59:$B$212,LEFT($D57,LEN($D57)-6),X59:X$212)</f>
        <v>5050.9999969999999</v>
      </c>
      <c r="Y57" s="145">
        <f>SUMIF($B59:$B$212,LEFT($D57,LEN($D57)-6),Y59:Y$212)</f>
        <v>5350.9999969999999</v>
      </c>
      <c r="Z57" s="145">
        <f>SUMIF($B59:$B$212,LEFT($D57,LEN($D57)-6),Z59:Z$212)</f>
        <v>5650.9999969999999</v>
      </c>
      <c r="AA57" s="145">
        <f>SUMIF($B59:$B$212,LEFT($D57,LEN($D57)-6),AA59:AA$212)</f>
        <v>5700.9999969999999</v>
      </c>
      <c r="AB57" s="145">
        <f>SUMIF($B59:$B$212,LEFT($D57,LEN($D57)-6),AB59:AB$212)</f>
        <v>5950.9999969999999</v>
      </c>
      <c r="AC57" s="145">
        <f>SUMIF($B59:$B$212,LEFT($D57,LEN($D57)-6),AC59:AC$212)</f>
        <v>6324.9999969999999</v>
      </c>
      <c r="AD57" s="145">
        <f>SUMIF($B59:$B$212,LEFT($D57,LEN($D57)-6),AD59:AD$212)</f>
        <v>6774.9999969999999</v>
      </c>
      <c r="AE57" s="145">
        <f>SUMIF($B59:$B$212,LEFT($D57,LEN($D57)-6),AE59:AE$212)</f>
        <v>6774.9999969999999</v>
      </c>
      <c r="AF57" s="145">
        <f>SUMIF($B59:$B$212,LEFT($D57,LEN($D57)-6),AF59:AF$212)</f>
        <v>6774.9999969999999</v>
      </c>
      <c r="AG57" s="145">
        <f>SUMIF($B59:$B$212,LEFT($D57,LEN($D57)-6),AG59:AG$212)</f>
        <v>6774.9999969999999</v>
      </c>
    </row>
    <row r="58" spans="1:33" s="133" customFormat="1" x14ac:dyDescent="0.2">
      <c r="A58" s="133" t="str">
        <f t="shared" si="3"/>
        <v>WPANorth Africa Total</v>
      </c>
      <c r="B58" s="140" t="s">
        <v>89</v>
      </c>
      <c r="C58" s="140" t="s">
        <v>89</v>
      </c>
      <c r="D58" s="140" t="s">
        <v>89</v>
      </c>
      <c r="E58" s="146">
        <f>SUMIF($C59:$C$212,LEFT($D58,LEN($D58)-6),E59:E$212)</f>
        <v>416.66666666666669</v>
      </c>
      <c r="F58" s="146">
        <f>SUMIF($C59:$C$212,LEFT($D58,LEN($D58)-6),F59:F$212)</f>
        <v>416.66666666666669</v>
      </c>
      <c r="G58" s="146">
        <f>SUMIF($C59:$C$212,LEFT($D58,LEN($D58)-6),G59:G$212)</f>
        <v>416.66666666666669</v>
      </c>
      <c r="H58" s="146">
        <f>SUMIF($C59:$C$212,LEFT($D58,LEN($D58)-6),H59:H$212)</f>
        <v>416.66666666666669</v>
      </c>
      <c r="I58" s="146">
        <f>SUMIF($C59:$C$212,LEFT($D58,LEN($D58)-6),I59:I$212)</f>
        <v>416.66666666666669</v>
      </c>
      <c r="J58" s="146">
        <f>SUMIF($C59:$C$212,LEFT($D58,LEN($D58)-6),J59:J$212)</f>
        <v>416.66666666666669</v>
      </c>
      <c r="K58" s="146">
        <f>SUMIF($C59:$C$212,LEFT($D58,LEN($D58)-6),K59:K$212)</f>
        <v>416.66666666666669</v>
      </c>
      <c r="L58" s="146">
        <f>SUMIF($C59:$C$212,LEFT($D58,LEN($D58)-6),L59:L$212)</f>
        <v>416.66666666666669</v>
      </c>
      <c r="M58" s="146">
        <f>SUMIF($C59:$C$212,LEFT($D58,LEN($D58)-6),M59:M$212)</f>
        <v>416.66666666666669</v>
      </c>
      <c r="N58" s="146">
        <f>SUMIF($C59:$C$212,LEFT($D58,LEN($D58)-6),N59:N$212)</f>
        <v>416.66666666666669</v>
      </c>
      <c r="O58" s="146">
        <f>SUMIF($C59:$C$212,LEFT($D58,LEN($D58)-6),O59:O$212)</f>
        <v>450</v>
      </c>
      <c r="P58" s="146">
        <f>SUMIF($C59:$C$212,LEFT($D58,LEN($D58)-6),P59:P$212)</f>
        <v>670</v>
      </c>
      <c r="Q58" s="146">
        <f>SUMIF($C59:$C$212,LEFT($D58,LEN($D58)-6),Q59:Q$212)</f>
        <v>1949</v>
      </c>
      <c r="R58" s="146">
        <f>SUMIF($C59:$C$212,LEFT($D58,LEN($D58)-6),R59:R$212)</f>
        <v>2199.9999980000002</v>
      </c>
      <c r="S58" s="146">
        <f>SUMIF($C59:$C$212,LEFT($D58,LEN($D58)-6),S59:S$212)</f>
        <v>2299.9999969999999</v>
      </c>
      <c r="T58" s="146">
        <f>SUMIF($C59:$C$212,LEFT($D58,LEN($D58)-6),T59:T$212)</f>
        <v>2299.9999969999999</v>
      </c>
      <c r="U58" s="146">
        <f>SUMIF($C59:$C$212,LEFT($D58,LEN($D58)-6),U59:U$212)</f>
        <v>2299.9999969999999</v>
      </c>
      <c r="V58" s="146">
        <f>SUMIF($C59:$C$212,LEFT($D58,LEN($D58)-6),V59:V$212)</f>
        <v>2599.9999969999999</v>
      </c>
      <c r="W58" s="146">
        <f>SUMIF($C59:$C$212,LEFT($D58,LEN($D58)-6),W59:W$212)</f>
        <v>2899.9999969999999</v>
      </c>
      <c r="X58" s="146">
        <f>SUMIF($C59:$C$212,LEFT($D58,LEN($D58)-6),X59:X$212)</f>
        <v>3199.9999969999999</v>
      </c>
      <c r="Y58" s="146">
        <f>SUMIF($C59:$C$212,LEFT($D58,LEN($D58)-6),Y59:Y$212)</f>
        <v>3499.9999969999999</v>
      </c>
      <c r="Z58" s="146">
        <f>SUMIF($C59:$C$212,LEFT($D58,LEN($D58)-6),Z59:Z$212)</f>
        <v>3799.9999969999999</v>
      </c>
      <c r="AA58" s="146">
        <f>SUMIF($C59:$C$212,LEFT($D58,LEN($D58)-6),AA59:AA$212)</f>
        <v>3799.9999969999999</v>
      </c>
      <c r="AB58" s="146">
        <f>SUMIF($C59:$C$212,LEFT($D58,LEN($D58)-6),AB59:AB$212)</f>
        <v>3999.9999969999999</v>
      </c>
      <c r="AC58" s="146">
        <f>SUMIF($C59:$C$212,LEFT($D58,LEN($D58)-6),AC59:AC$212)</f>
        <v>4373.9999969999999</v>
      </c>
      <c r="AD58" s="146">
        <f>SUMIF($C59:$C$212,LEFT($D58,LEN($D58)-6),AD59:AD$212)</f>
        <v>4823.9999969999999</v>
      </c>
      <c r="AE58" s="146">
        <f>SUMIF($C59:$C$212,LEFT($D58,LEN($D58)-6),AE59:AE$212)</f>
        <v>4823.9999969999999</v>
      </c>
      <c r="AF58" s="146">
        <f>SUMIF($C59:$C$212,LEFT($D58,LEN($D58)-6),AF59:AF$212)</f>
        <v>4823.9999969999999</v>
      </c>
      <c r="AG58" s="146">
        <f>SUMIF($C59:$C$212,LEFT($D58,LEN($D58)-6),AG59:AG$212)</f>
        <v>4823.9999969999999</v>
      </c>
    </row>
    <row r="59" spans="1:33" x14ac:dyDescent="0.2">
      <c r="A59" s="133" t="str">
        <f t="shared" si="3"/>
        <v>WPAAlgeria</v>
      </c>
      <c r="B59" s="129" t="s">
        <v>259</v>
      </c>
      <c r="C59" s="129" t="s">
        <v>260</v>
      </c>
      <c r="D59" s="129" t="s">
        <v>90</v>
      </c>
      <c r="E59" s="147">
        <f>'Capacity - Phos Acid'!E59+'Capacity - Nitrophos'!E59+'Capacity - Steam'!E59+'Capacity - Melt'!E59</f>
        <v>350</v>
      </c>
      <c r="F59" s="147">
        <f>'Capacity - Phos Acid'!F59+'Capacity - Nitrophos'!F59+'Capacity - Steam'!F59+'Capacity - Melt'!F59</f>
        <v>350</v>
      </c>
      <c r="G59" s="147">
        <f>'Capacity - Phos Acid'!G59+'Capacity - Nitrophos'!G59+'Capacity - Steam'!G59+'Capacity - Melt'!G59</f>
        <v>350</v>
      </c>
      <c r="H59" s="147">
        <f>'Capacity - Phos Acid'!H59+'Capacity - Nitrophos'!H59+'Capacity - Steam'!H59+'Capacity - Melt'!H59</f>
        <v>350</v>
      </c>
      <c r="I59" s="147">
        <f>'Capacity - Phos Acid'!I59+'Capacity - Nitrophos'!I59+'Capacity - Steam'!I59+'Capacity - Melt'!I59</f>
        <v>350</v>
      </c>
      <c r="J59" s="147">
        <f>'Capacity - Phos Acid'!J59+'Capacity - Nitrophos'!J59+'Capacity - Steam'!J59+'Capacity - Melt'!J59</f>
        <v>350</v>
      </c>
      <c r="K59" s="147">
        <f>'Capacity - Phos Acid'!K59+'Capacity - Nitrophos'!K59+'Capacity - Steam'!K59+'Capacity - Melt'!K59</f>
        <v>350</v>
      </c>
      <c r="L59" s="147">
        <f>'Capacity - Phos Acid'!L59+'Capacity - Nitrophos'!L59+'Capacity - Steam'!L59+'Capacity - Melt'!L59</f>
        <v>350</v>
      </c>
      <c r="M59" s="147">
        <f>'Capacity - Phos Acid'!M59+'Capacity - Nitrophos'!M59+'Capacity - Steam'!M59+'Capacity - Melt'!M59</f>
        <v>350</v>
      </c>
      <c r="N59" s="147">
        <f>'Capacity - Phos Acid'!N59+'Capacity - Nitrophos'!N59+'Capacity - Steam'!N59+'Capacity - Melt'!N59</f>
        <v>350</v>
      </c>
      <c r="O59" s="147">
        <f>'Capacity - Phos Acid'!O59+'Capacity - Nitrophos'!O59+'Capacity - Steam'!O59+'Capacity - Melt'!O59</f>
        <v>350</v>
      </c>
      <c r="P59" s="147">
        <f>'Capacity - Phos Acid'!P59+'Capacity - Nitrophos'!P59+'Capacity - Steam'!P59+'Capacity - Melt'!P59</f>
        <v>350</v>
      </c>
      <c r="Q59" s="147">
        <f>'Capacity - Phos Acid'!Q59+'Capacity - Nitrophos'!Q59+'Capacity - Steam'!Q59+'Capacity - Melt'!Q59</f>
        <v>350</v>
      </c>
      <c r="R59" s="147">
        <f>'Capacity - Phos Acid'!R59+'Capacity - Nitrophos'!R59+'Capacity - Steam'!R59+'Capacity - Melt'!R59</f>
        <v>350</v>
      </c>
      <c r="S59" s="147">
        <f>'Capacity - Phos Acid'!S59+'Capacity - Nitrophos'!S59+'Capacity - Steam'!S59+'Capacity - Melt'!S59</f>
        <v>350</v>
      </c>
      <c r="T59" s="147">
        <f>'Capacity - Phos Acid'!T59+'Capacity - Nitrophos'!T59+'Capacity - Steam'!T59+'Capacity - Melt'!T59</f>
        <v>350</v>
      </c>
      <c r="U59" s="147">
        <f>'Capacity - Phos Acid'!U59+'Capacity - Nitrophos'!U59+'Capacity - Steam'!U59+'Capacity - Melt'!U59</f>
        <v>350</v>
      </c>
      <c r="V59" s="147">
        <f>'Capacity - Phos Acid'!V59+'Capacity - Nitrophos'!V59+'Capacity - Steam'!V59+'Capacity - Melt'!V59</f>
        <v>350</v>
      </c>
      <c r="W59" s="147">
        <f>'Capacity - Phos Acid'!W59+'Capacity - Nitrophos'!W59+'Capacity - Steam'!W59+'Capacity - Melt'!W59</f>
        <v>350</v>
      </c>
      <c r="X59" s="147">
        <f>'Capacity - Phos Acid'!X59+'Capacity - Nitrophos'!X59+'Capacity - Steam'!X59+'Capacity - Melt'!X59</f>
        <v>350</v>
      </c>
      <c r="Y59" s="147">
        <f>'Capacity - Phos Acid'!Y59+'Capacity - Nitrophos'!Y59+'Capacity - Steam'!Y59+'Capacity - Melt'!Y59</f>
        <v>350</v>
      </c>
      <c r="Z59" s="147">
        <f>'Capacity - Phos Acid'!Z59+'Capacity - Nitrophos'!Z59+'Capacity - Steam'!Z59+'Capacity - Melt'!Z59</f>
        <v>350</v>
      </c>
      <c r="AA59" s="147">
        <f>'Capacity - Phos Acid'!AA59+'Capacity - Nitrophos'!AA59+'Capacity - Steam'!AA59+'Capacity - Melt'!AA59</f>
        <v>350</v>
      </c>
      <c r="AB59" s="147">
        <f>'Capacity - Phos Acid'!AB59+'Capacity - Nitrophos'!AB59+'Capacity - Steam'!AB59+'Capacity - Melt'!AB59</f>
        <v>350</v>
      </c>
      <c r="AC59" s="147">
        <f>'Capacity - Phos Acid'!AC59+'Capacity - Nitrophos'!AC59+'Capacity - Steam'!AC59+'Capacity - Melt'!AC59</f>
        <v>350</v>
      </c>
      <c r="AD59" s="147">
        <f>'Capacity - Phos Acid'!AD59+'Capacity - Nitrophos'!AD59+'Capacity - Steam'!AD59+'Capacity - Melt'!AD59</f>
        <v>350</v>
      </c>
      <c r="AE59" s="147">
        <f>'Capacity - Phos Acid'!AE59+'Capacity - Nitrophos'!AE59+'Capacity - Steam'!AE59+'Capacity - Melt'!AE59</f>
        <v>350</v>
      </c>
      <c r="AF59" s="147">
        <f>'Capacity - Phos Acid'!AF59+'Capacity - Nitrophos'!AF59+'Capacity - Steam'!AF59+'Capacity - Melt'!AF59</f>
        <v>350</v>
      </c>
      <c r="AG59" s="147">
        <f>'Capacity - Phos Acid'!AG59+'Capacity - Nitrophos'!AG59+'Capacity - Steam'!AG59+'Capacity - Melt'!AG59</f>
        <v>350</v>
      </c>
    </row>
    <row r="60" spans="1:33" x14ac:dyDescent="0.2">
      <c r="A60" s="133" t="str">
        <f t="shared" si="3"/>
        <v>WPAEgypt</v>
      </c>
      <c r="B60" s="129" t="s">
        <v>259</v>
      </c>
      <c r="C60" s="129" t="s">
        <v>260</v>
      </c>
      <c r="D60" s="129" t="s">
        <v>91</v>
      </c>
      <c r="E60" s="147">
        <f>'Capacity - Phos Acid'!E60+'Capacity - Nitrophos'!E60+'Capacity - Steam'!E60+'Capacity - Melt'!E60</f>
        <v>66.666666666666671</v>
      </c>
      <c r="F60" s="147">
        <f>'Capacity - Phos Acid'!F60+'Capacity - Nitrophos'!F60+'Capacity - Steam'!F60+'Capacity - Melt'!F60</f>
        <v>66.666666666666671</v>
      </c>
      <c r="G60" s="147">
        <f>'Capacity - Phos Acid'!G60+'Capacity - Nitrophos'!G60+'Capacity - Steam'!G60+'Capacity - Melt'!G60</f>
        <v>66.666666666666671</v>
      </c>
      <c r="H60" s="147">
        <f>'Capacity - Phos Acid'!H60+'Capacity - Nitrophos'!H60+'Capacity - Steam'!H60+'Capacity - Melt'!H60</f>
        <v>66.666666666666671</v>
      </c>
      <c r="I60" s="147">
        <f>'Capacity - Phos Acid'!I60+'Capacity - Nitrophos'!I60+'Capacity - Steam'!I60+'Capacity - Melt'!I60</f>
        <v>66.666666666666671</v>
      </c>
      <c r="J60" s="147">
        <f>'Capacity - Phos Acid'!J60+'Capacity - Nitrophos'!J60+'Capacity - Steam'!J60+'Capacity - Melt'!J60</f>
        <v>66.666666666666671</v>
      </c>
      <c r="K60" s="147">
        <f>'Capacity - Phos Acid'!K60+'Capacity - Nitrophos'!K60+'Capacity - Steam'!K60+'Capacity - Melt'!K60</f>
        <v>66.666666666666671</v>
      </c>
      <c r="L60" s="147">
        <f>'Capacity - Phos Acid'!L60+'Capacity - Nitrophos'!L60+'Capacity - Steam'!L60+'Capacity - Melt'!L60</f>
        <v>66.666666666666671</v>
      </c>
      <c r="M60" s="147">
        <f>'Capacity - Phos Acid'!M60+'Capacity - Nitrophos'!M60+'Capacity - Steam'!M60+'Capacity - Melt'!M60</f>
        <v>66.666666666666671</v>
      </c>
      <c r="N60" s="147">
        <f>'Capacity - Phos Acid'!N60+'Capacity - Nitrophos'!N60+'Capacity - Steam'!N60+'Capacity - Melt'!N60</f>
        <v>66.666666666666671</v>
      </c>
      <c r="O60" s="147">
        <f>'Capacity - Phos Acid'!O60+'Capacity - Nitrophos'!O60+'Capacity - Steam'!O60+'Capacity - Melt'!O60</f>
        <v>100</v>
      </c>
      <c r="P60" s="147">
        <f>'Capacity - Phos Acid'!P60+'Capacity - Nitrophos'!P60+'Capacity - Steam'!P60+'Capacity - Melt'!P60</f>
        <v>250</v>
      </c>
      <c r="Q60" s="147">
        <f>'Capacity - Phos Acid'!Q60+'Capacity - Nitrophos'!Q60+'Capacity - Steam'!Q60+'Capacity - Melt'!Q60</f>
        <v>250</v>
      </c>
      <c r="R60" s="147">
        <f>'Capacity - Phos Acid'!R60+'Capacity - Nitrophos'!R60+'Capacity - Steam'!R60+'Capacity - Melt'!R60</f>
        <v>250</v>
      </c>
      <c r="S60" s="147">
        <f>'Capacity - Phos Acid'!S60+'Capacity - Nitrophos'!S60+'Capacity - Steam'!S60+'Capacity - Melt'!S60</f>
        <v>250</v>
      </c>
      <c r="T60" s="147">
        <f>'Capacity - Phos Acid'!T60+'Capacity - Nitrophos'!T60+'Capacity - Steam'!T60+'Capacity - Melt'!T60</f>
        <v>250</v>
      </c>
      <c r="U60" s="147">
        <f>'Capacity - Phos Acid'!U60+'Capacity - Nitrophos'!U60+'Capacity - Steam'!U60+'Capacity - Melt'!U60</f>
        <v>250</v>
      </c>
      <c r="V60" s="147">
        <f>'Capacity - Phos Acid'!V60+'Capacity - Nitrophos'!V60+'Capacity - Steam'!V60+'Capacity - Melt'!V60</f>
        <v>400</v>
      </c>
      <c r="W60" s="147">
        <f>'Capacity - Phos Acid'!W60+'Capacity - Nitrophos'!W60+'Capacity - Steam'!W60+'Capacity - Melt'!W60</f>
        <v>400</v>
      </c>
      <c r="X60" s="147">
        <f>'Capacity - Phos Acid'!X60+'Capacity - Nitrophos'!X60+'Capacity - Steam'!X60+'Capacity - Melt'!X60</f>
        <v>400</v>
      </c>
      <c r="Y60" s="147">
        <f>'Capacity - Phos Acid'!Y60+'Capacity - Nitrophos'!Y60+'Capacity - Steam'!Y60+'Capacity - Melt'!Y60</f>
        <v>400</v>
      </c>
      <c r="Z60" s="147">
        <f>'Capacity - Phos Acid'!Z60+'Capacity - Nitrophos'!Z60+'Capacity - Steam'!Z60+'Capacity - Melt'!Z60</f>
        <v>400</v>
      </c>
      <c r="AA60" s="147">
        <f>'Capacity - Phos Acid'!AA60+'Capacity - Nitrophos'!AA60+'Capacity - Steam'!AA60+'Capacity - Melt'!AA60</f>
        <v>400</v>
      </c>
      <c r="AB60" s="147">
        <f>'Capacity - Phos Acid'!AB60+'Capacity - Nitrophos'!AB60+'Capacity - Steam'!AB60+'Capacity - Melt'!AB60</f>
        <v>400</v>
      </c>
      <c r="AC60" s="147">
        <f>'Capacity - Phos Acid'!AC60+'Capacity - Nitrophos'!AC60+'Capacity - Steam'!AC60+'Capacity - Melt'!AC60</f>
        <v>400</v>
      </c>
      <c r="AD60" s="147">
        <f>'Capacity - Phos Acid'!AD60+'Capacity - Nitrophos'!AD60+'Capacity - Steam'!AD60+'Capacity - Melt'!AD60</f>
        <v>400</v>
      </c>
      <c r="AE60" s="147">
        <f>'Capacity - Phos Acid'!AE60+'Capacity - Nitrophos'!AE60+'Capacity - Steam'!AE60+'Capacity - Melt'!AE60</f>
        <v>400</v>
      </c>
      <c r="AF60" s="147">
        <f>'Capacity - Phos Acid'!AF60+'Capacity - Nitrophos'!AF60+'Capacity - Steam'!AF60+'Capacity - Melt'!AF60</f>
        <v>400</v>
      </c>
      <c r="AG60" s="147">
        <f>'Capacity - Phos Acid'!AG60+'Capacity - Nitrophos'!AG60+'Capacity - Steam'!AG60+'Capacity - Melt'!AG60</f>
        <v>400</v>
      </c>
    </row>
    <row r="61" spans="1:33" x14ac:dyDescent="0.2">
      <c r="A61" s="133" t="str">
        <f t="shared" si="3"/>
        <v>WPALibya</v>
      </c>
      <c r="B61" s="129" t="s">
        <v>259</v>
      </c>
      <c r="C61" s="129" t="s">
        <v>260</v>
      </c>
      <c r="D61" s="129" t="s">
        <v>92</v>
      </c>
      <c r="E61" s="147">
        <f>'Capacity - Phos Acid'!E61+'Capacity - Nitrophos'!E61+'Capacity - Steam'!E61+'Capacity - Melt'!E61</f>
        <v>0</v>
      </c>
      <c r="F61" s="147">
        <f>'Capacity - Phos Acid'!F61+'Capacity - Nitrophos'!F61+'Capacity - Steam'!F61+'Capacity - Melt'!F61</f>
        <v>0</v>
      </c>
      <c r="G61" s="147">
        <f>'Capacity - Phos Acid'!G61+'Capacity - Nitrophos'!G61+'Capacity - Steam'!G61+'Capacity - Melt'!G61</f>
        <v>0</v>
      </c>
      <c r="H61" s="147">
        <f>'Capacity - Phos Acid'!H61+'Capacity - Nitrophos'!H61+'Capacity - Steam'!H61+'Capacity - Melt'!H61</f>
        <v>0</v>
      </c>
      <c r="I61" s="147">
        <f>'Capacity - Phos Acid'!I61+'Capacity - Nitrophos'!I61+'Capacity - Steam'!I61+'Capacity - Melt'!I61</f>
        <v>0</v>
      </c>
      <c r="J61" s="147">
        <f>'Capacity - Phos Acid'!J61+'Capacity - Nitrophos'!J61+'Capacity - Steam'!J61+'Capacity - Melt'!J61</f>
        <v>0</v>
      </c>
      <c r="K61" s="147">
        <f>'Capacity - Phos Acid'!K61+'Capacity - Nitrophos'!K61+'Capacity - Steam'!K61+'Capacity - Melt'!K61</f>
        <v>0</v>
      </c>
      <c r="L61" s="147">
        <f>'Capacity - Phos Acid'!L61+'Capacity - Nitrophos'!L61+'Capacity - Steam'!L61+'Capacity - Melt'!L61</f>
        <v>0</v>
      </c>
      <c r="M61" s="147">
        <f>'Capacity - Phos Acid'!M61+'Capacity - Nitrophos'!M61+'Capacity - Steam'!M61+'Capacity - Melt'!M61</f>
        <v>0</v>
      </c>
      <c r="N61" s="147">
        <f>'Capacity - Phos Acid'!N61+'Capacity - Nitrophos'!N61+'Capacity - Steam'!N61+'Capacity - Melt'!N61</f>
        <v>0</v>
      </c>
      <c r="O61" s="147">
        <f>'Capacity - Phos Acid'!O61+'Capacity - Nitrophos'!O61+'Capacity - Steam'!O61+'Capacity - Melt'!O61</f>
        <v>0</v>
      </c>
      <c r="P61" s="147">
        <f>'Capacity - Phos Acid'!P61+'Capacity - Nitrophos'!P61+'Capacity - Steam'!P61+'Capacity - Melt'!P61</f>
        <v>0</v>
      </c>
      <c r="Q61" s="147">
        <f>'Capacity - Phos Acid'!Q61+'Capacity - Nitrophos'!Q61+'Capacity - Steam'!Q61+'Capacity - Melt'!Q61</f>
        <v>0</v>
      </c>
      <c r="R61" s="147">
        <f>'Capacity - Phos Acid'!R61+'Capacity - Nitrophos'!R61+'Capacity - Steam'!R61+'Capacity - Melt'!R61</f>
        <v>0</v>
      </c>
      <c r="S61" s="147">
        <f>'Capacity - Phos Acid'!S61+'Capacity - Nitrophos'!S61+'Capacity - Steam'!S61+'Capacity - Melt'!S61</f>
        <v>0</v>
      </c>
      <c r="T61" s="147">
        <f>'Capacity - Phos Acid'!T61+'Capacity - Nitrophos'!T61+'Capacity - Steam'!T61+'Capacity - Melt'!T61</f>
        <v>0</v>
      </c>
      <c r="U61" s="147">
        <f>'Capacity - Phos Acid'!U61+'Capacity - Nitrophos'!U61+'Capacity - Steam'!U61+'Capacity - Melt'!U61</f>
        <v>0</v>
      </c>
      <c r="V61" s="147">
        <f>'Capacity - Phos Acid'!V61+'Capacity - Nitrophos'!V61+'Capacity - Steam'!V61+'Capacity - Melt'!V61</f>
        <v>0</v>
      </c>
      <c r="W61" s="147">
        <f>'Capacity - Phos Acid'!W61+'Capacity - Nitrophos'!W61+'Capacity - Steam'!W61+'Capacity - Melt'!W61</f>
        <v>0</v>
      </c>
      <c r="X61" s="147">
        <f>'Capacity - Phos Acid'!X61+'Capacity - Nitrophos'!X61+'Capacity - Steam'!X61+'Capacity - Melt'!X61</f>
        <v>0</v>
      </c>
      <c r="Y61" s="147">
        <f>'Capacity - Phos Acid'!Y61+'Capacity - Nitrophos'!Y61+'Capacity - Steam'!Y61+'Capacity - Melt'!Y61</f>
        <v>0</v>
      </c>
      <c r="Z61" s="147">
        <f>'Capacity - Phos Acid'!Z61+'Capacity - Nitrophos'!Z61+'Capacity - Steam'!Z61+'Capacity - Melt'!Z61</f>
        <v>0</v>
      </c>
      <c r="AA61" s="147">
        <f>'Capacity - Phos Acid'!AA61+'Capacity - Nitrophos'!AA61+'Capacity - Steam'!AA61+'Capacity - Melt'!AA61</f>
        <v>0</v>
      </c>
      <c r="AB61" s="147">
        <f>'Capacity - Phos Acid'!AB61+'Capacity - Nitrophos'!AB61+'Capacity - Steam'!AB61+'Capacity - Melt'!AB61</f>
        <v>0</v>
      </c>
      <c r="AC61" s="147">
        <f>'Capacity - Phos Acid'!AC61+'Capacity - Nitrophos'!AC61+'Capacity - Steam'!AC61+'Capacity - Melt'!AC61</f>
        <v>0</v>
      </c>
      <c r="AD61" s="147">
        <f>'Capacity - Phos Acid'!AD61+'Capacity - Nitrophos'!AD61+'Capacity - Steam'!AD61+'Capacity - Melt'!AD61</f>
        <v>0</v>
      </c>
      <c r="AE61" s="147">
        <f>'Capacity - Phos Acid'!AE61+'Capacity - Nitrophos'!AE61+'Capacity - Steam'!AE61+'Capacity - Melt'!AE61</f>
        <v>0</v>
      </c>
      <c r="AF61" s="147">
        <f>'Capacity - Phos Acid'!AF61+'Capacity - Nitrophos'!AF61+'Capacity - Steam'!AF61+'Capacity - Melt'!AF61</f>
        <v>0</v>
      </c>
      <c r="AG61" s="147">
        <f>'Capacity - Phos Acid'!AG61+'Capacity - Nitrophos'!AG61+'Capacity - Steam'!AG61+'Capacity - Melt'!AG61</f>
        <v>0</v>
      </c>
    </row>
    <row r="62" spans="1:33" x14ac:dyDescent="0.2">
      <c r="A62" s="133" t="str">
        <f t="shared" si="3"/>
        <v>WPAMorocco</v>
      </c>
      <c r="B62" s="129" t="s">
        <v>259</v>
      </c>
      <c r="C62" s="129" t="s">
        <v>260</v>
      </c>
      <c r="D62" s="129" t="s">
        <v>93</v>
      </c>
      <c r="E62" s="147">
        <f>'Capacity - Phos Acid'!E62+'Capacity - Nitrophos'!E62+'Capacity - Steam'!E62+'Capacity - Melt'!E62</f>
        <v>0</v>
      </c>
      <c r="F62" s="147">
        <f>'Capacity - Phos Acid'!F62+'Capacity - Nitrophos'!F62+'Capacity - Steam'!F62+'Capacity - Melt'!F62</f>
        <v>0</v>
      </c>
      <c r="G62" s="147">
        <f>'Capacity - Phos Acid'!G62+'Capacity - Nitrophos'!G62+'Capacity - Steam'!G62+'Capacity - Melt'!G62</f>
        <v>0</v>
      </c>
      <c r="H62" s="147">
        <f>'Capacity - Phos Acid'!H62+'Capacity - Nitrophos'!H62+'Capacity - Steam'!H62+'Capacity - Melt'!H62</f>
        <v>0</v>
      </c>
      <c r="I62" s="147">
        <f>'Capacity - Phos Acid'!I62+'Capacity - Nitrophos'!I62+'Capacity - Steam'!I62+'Capacity - Melt'!I62</f>
        <v>0</v>
      </c>
      <c r="J62" s="147">
        <f>'Capacity - Phos Acid'!J62+'Capacity - Nitrophos'!J62+'Capacity - Steam'!J62+'Capacity - Melt'!J62</f>
        <v>0</v>
      </c>
      <c r="K62" s="147">
        <f>'Capacity - Phos Acid'!K62+'Capacity - Nitrophos'!K62+'Capacity - Steam'!K62+'Capacity - Melt'!K62</f>
        <v>0</v>
      </c>
      <c r="L62" s="147">
        <f>'Capacity - Phos Acid'!L62+'Capacity - Nitrophos'!L62+'Capacity - Steam'!L62+'Capacity - Melt'!L62</f>
        <v>0</v>
      </c>
      <c r="M62" s="147">
        <f>'Capacity - Phos Acid'!M62+'Capacity - Nitrophos'!M62+'Capacity - Steam'!M62+'Capacity - Melt'!M62</f>
        <v>0</v>
      </c>
      <c r="N62" s="147">
        <f>'Capacity - Phos Acid'!N62+'Capacity - Nitrophos'!N62+'Capacity - Steam'!N62+'Capacity - Melt'!N62</f>
        <v>0</v>
      </c>
      <c r="O62" s="147">
        <f>'Capacity - Phos Acid'!O62+'Capacity - Nitrophos'!O62+'Capacity - Steam'!O62+'Capacity - Melt'!O62</f>
        <v>0</v>
      </c>
      <c r="P62" s="147">
        <f>'Capacity - Phos Acid'!P62+'Capacity - Nitrophos'!P62+'Capacity - Steam'!P62+'Capacity - Melt'!P62</f>
        <v>70</v>
      </c>
      <c r="Q62" s="147">
        <f>'Capacity - Phos Acid'!Q62+'Capacity - Nitrophos'!Q62+'Capacity - Steam'!Q62+'Capacity - Melt'!Q62</f>
        <v>1349</v>
      </c>
      <c r="R62" s="147">
        <f>'Capacity - Phos Acid'!R62+'Capacity - Nitrophos'!R62+'Capacity - Steam'!R62+'Capacity - Melt'!R62</f>
        <v>1599.999998</v>
      </c>
      <c r="S62" s="147">
        <f>'Capacity - Phos Acid'!S62+'Capacity - Nitrophos'!S62+'Capacity - Steam'!S62+'Capacity - Melt'!S62</f>
        <v>1699.9999969999999</v>
      </c>
      <c r="T62" s="147">
        <f>'Capacity - Phos Acid'!T62+'Capacity - Nitrophos'!T62+'Capacity - Steam'!T62+'Capacity - Melt'!T62</f>
        <v>1699.9999969999999</v>
      </c>
      <c r="U62" s="147">
        <f>'Capacity - Phos Acid'!U62+'Capacity - Nitrophos'!U62+'Capacity - Steam'!U62+'Capacity - Melt'!U62</f>
        <v>1699.9999969999999</v>
      </c>
      <c r="V62" s="147">
        <f>'Capacity - Phos Acid'!V62+'Capacity - Nitrophos'!V62+'Capacity - Steam'!V62+'Capacity - Melt'!V62</f>
        <v>1849.9999969999999</v>
      </c>
      <c r="W62" s="147">
        <f>'Capacity - Phos Acid'!W62+'Capacity - Nitrophos'!W62+'Capacity - Steam'!W62+'Capacity - Melt'!W62</f>
        <v>2149.9999969999999</v>
      </c>
      <c r="X62" s="147">
        <f>'Capacity - Phos Acid'!X62+'Capacity - Nitrophos'!X62+'Capacity - Steam'!X62+'Capacity - Melt'!X62</f>
        <v>2449.9999969999999</v>
      </c>
      <c r="Y62" s="147">
        <f>'Capacity - Phos Acid'!Y62+'Capacity - Nitrophos'!Y62+'Capacity - Steam'!Y62+'Capacity - Melt'!Y62</f>
        <v>2749.9999969999999</v>
      </c>
      <c r="Z62" s="147">
        <f>'Capacity - Phos Acid'!Z62+'Capacity - Nitrophos'!Z62+'Capacity - Steam'!Z62+'Capacity - Melt'!Z62</f>
        <v>3049.9999969999999</v>
      </c>
      <c r="AA62" s="147">
        <f>'Capacity - Phos Acid'!AA62+'Capacity - Nitrophos'!AA62+'Capacity - Steam'!AA62+'Capacity - Melt'!AA62</f>
        <v>3049.9999969999999</v>
      </c>
      <c r="AB62" s="147">
        <f>'Capacity - Phos Acid'!AB62+'Capacity - Nitrophos'!AB62+'Capacity - Steam'!AB62+'Capacity - Melt'!AB62</f>
        <v>3249.9999969999999</v>
      </c>
      <c r="AC62" s="147">
        <f>'Capacity - Phos Acid'!AC62+'Capacity - Nitrophos'!AC62+'Capacity - Steam'!AC62+'Capacity - Melt'!AC62</f>
        <v>3623.9999969999999</v>
      </c>
      <c r="AD62" s="147">
        <f>'Capacity - Phos Acid'!AD62+'Capacity - Nitrophos'!AD62+'Capacity - Steam'!AD62+'Capacity - Melt'!AD62</f>
        <v>4073.9999969999999</v>
      </c>
      <c r="AE62" s="147">
        <f>'Capacity - Phos Acid'!AE62+'Capacity - Nitrophos'!AE62+'Capacity - Steam'!AE62+'Capacity - Melt'!AE62</f>
        <v>4073.9999969999999</v>
      </c>
      <c r="AF62" s="147">
        <f>'Capacity - Phos Acid'!AF62+'Capacity - Nitrophos'!AF62+'Capacity - Steam'!AF62+'Capacity - Melt'!AF62</f>
        <v>4073.9999969999999</v>
      </c>
      <c r="AG62" s="147">
        <f>'Capacity - Phos Acid'!AG62+'Capacity - Nitrophos'!AG62+'Capacity - Steam'!AG62+'Capacity - Melt'!AG62</f>
        <v>4073.9999969999999</v>
      </c>
    </row>
    <row r="63" spans="1:33" x14ac:dyDescent="0.2">
      <c r="A63" s="133" t="str">
        <f t="shared" si="3"/>
        <v>WPASudan</v>
      </c>
      <c r="B63" s="129" t="s">
        <v>259</v>
      </c>
      <c r="C63" s="129" t="s">
        <v>260</v>
      </c>
      <c r="D63" s="129" t="s">
        <v>94</v>
      </c>
      <c r="E63" s="147">
        <f>'Capacity - Phos Acid'!E63+'Capacity - Nitrophos'!E63+'Capacity - Steam'!E63+'Capacity - Melt'!E63</f>
        <v>0</v>
      </c>
      <c r="F63" s="147">
        <f>'Capacity - Phos Acid'!F63+'Capacity - Nitrophos'!F63+'Capacity - Steam'!F63+'Capacity - Melt'!F63</f>
        <v>0</v>
      </c>
      <c r="G63" s="147">
        <f>'Capacity - Phos Acid'!G63+'Capacity - Nitrophos'!G63+'Capacity - Steam'!G63+'Capacity - Melt'!G63</f>
        <v>0</v>
      </c>
      <c r="H63" s="147">
        <f>'Capacity - Phos Acid'!H63+'Capacity - Nitrophos'!H63+'Capacity - Steam'!H63+'Capacity - Melt'!H63</f>
        <v>0</v>
      </c>
      <c r="I63" s="147">
        <f>'Capacity - Phos Acid'!I63+'Capacity - Nitrophos'!I63+'Capacity - Steam'!I63+'Capacity - Melt'!I63</f>
        <v>0</v>
      </c>
      <c r="J63" s="147">
        <f>'Capacity - Phos Acid'!J63+'Capacity - Nitrophos'!J63+'Capacity - Steam'!J63+'Capacity - Melt'!J63</f>
        <v>0</v>
      </c>
      <c r="K63" s="147">
        <f>'Capacity - Phos Acid'!K63+'Capacity - Nitrophos'!K63+'Capacity - Steam'!K63+'Capacity - Melt'!K63</f>
        <v>0</v>
      </c>
      <c r="L63" s="147">
        <f>'Capacity - Phos Acid'!L63+'Capacity - Nitrophos'!L63+'Capacity - Steam'!L63+'Capacity - Melt'!L63</f>
        <v>0</v>
      </c>
      <c r="M63" s="147">
        <f>'Capacity - Phos Acid'!M63+'Capacity - Nitrophos'!M63+'Capacity - Steam'!M63+'Capacity - Melt'!M63</f>
        <v>0</v>
      </c>
      <c r="N63" s="147">
        <f>'Capacity - Phos Acid'!N63+'Capacity - Nitrophos'!N63+'Capacity - Steam'!N63+'Capacity - Melt'!N63</f>
        <v>0</v>
      </c>
      <c r="O63" s="147">
        <f>'Capacity - Phos Acid'!O63+'Capacity - Nitrophos'!O63+'Capacity - Steam'!O63+'Capacity - Melt'!O63</f>
        <v>0</v>
      </c>
      <c r="P63" s="147">
        <f>'Capacity - Phos Acid'!P63+'Capacity - Nitrophos'!P63+'Capacity - Steam'!P63+'Capacity - Melt'!P63</f>
        <v>0</v>
      </c>
      <c r="Q63" s="147">
        <f>'Capacity - Phos Acid'!Q63+'Capacity - Nitrophos'!Q63+'Capacity - Steam'!Q63+'Capacity - Melt'!Q63</f>
        <v>0</v>
      </c>
      <c r="R63" s="147">
        <f>'Capacity - Phos Acid'!R63+'Capacity - Nitrophos'!R63+'Capacity - Steam'!R63+'Capacity - Melt'!R63</f>
        <v>0</v>
      </c>
      <c r="S63" s="147">
        <f>'Capacity - Phos Acid'!S63+'Capacity - Nitrophos'!S63+'Capacity - Steam'!S63+'Capacity - Melt'!S63</f>
        <v>0</v>
      </c>
      <c r="T63" s="147">
        <f>'Capacity - Phos Acid'!T63+'Capacity - Nitrophos'!T63+'Capacity - Steam'!T63+'Capacity - Melt'!T63</f>
        <v>0</v>
      </c>
      <c r="U63" s="147">
        <f>'Capacity - Phos Acid'!U63+'Capacity - Nitrophos'!U63+'Capacity - Steam'!U63+'Capacity - Melt'!U63</f>
        <v>0</v>
      </c>
      <c r="V63" s="147">
        <f>'Capacity - Phos Acid'!V63+'Capacity - Nitrophos'!V63+'Capacity - Steam'!V63+'Capacity - Melt'!V63</f>
        <v>0</v>
      </c>
      <c r="W63" s="147">
        <f>'Capacity - Phos Acid'!W63+'Capacity - Nitrophos'!W63+'Capacity - Steam'!W63+'Capacity - Melt'!W63</f>
        <v>0</v>
      </c>
      <c r="X63" s="147">
        <f>'Capacity - Phos Acid'!X63+'Capacity - Nitrophos'!X63+'Capacity - Steam'!X63+'Capacity - Melt'!X63</f>
        <v>0</v>
      </c>
      <c r="Y63" s="147">
        <f>'Capacity - Phos Acid'!Y63+'Capacity - Nitrophos'!Y63+'Capacity - Steam'!Y63+'Capacity - Melt'!Y63</f>
        <v>0</v>
      </c>
      <c r="Z63" s="147">
        <f>'Capacity - Phos Acid'!Z63+'Capacity - Nitrophos'!Z63+'Capacity - Steam'!Z63+'Capacity - Melt'!Z63</f>
        <v>0</v>
      </c>
      <c r="AA63" s="147">
        <f>'Capacity - Phos Acid'!AA63+'Capacity - Nitrophos'!AA63+'Capacity - Steam'!AA63+'Capacity - Melt'!AA63</f>
        <v>0</v>
      </c>
      <c r="AB63" s="147">
        <f>'Capacity - Phos Acid'!AB63+'Capacity - Nitrophos'!AB63+'Capacity - Steam'!AB63+'Capacity - Melt'!AB63</f>
        <v>0</v>
      </c>
      <c r="AC63" s="147">
        <f>'Capacity - Phos Acid'!AC63+'Capacity - Nitrophos'!AC63+'Capacity - Steam'!AC63+'Capacity - Melt'!AC63</f>
        <v>0</v>
      </c>
      <c r="AD63" s="147">
        <f>'Capacity - Phos Acid'!AD63+'Capacity - Nitrophos'!AD63+'Capacity - Steam'!AD63+'Capacity - Melt'!AD63</f>
        <v>0</v>
      </c>
      <c r="AE63" s="147">
        <f>'Capacity - Phos Acid'!AE63+'Capacity - Nitrophos'!AE63+'Capacity - Steam'!AE63+'Capacity - Melt'!AE63</f>
        <v>0</v>
      </c>
      <c r="AF63" s="147">
        <f>'Capacity - Phos Acid'!AF63+'Capacity - Nitrophos'!AF63+'Capacity - Steam'!AF63+'Capacity - Melt'!AF63</f>
        <v>0</v>
      </c>
      <c r="AG63" s="147">
        <f>'Capacity - Phos Acid'!AG63+'Capacity - Nitrophos'!AG63+'Capacity - Steam'!AG63+'Capacity - Melt'!AG63</f>
        <v>0</v>
      </c>
    </row>
    <row r="64" spans="1:33" x14ac:dyDescent="0.2">
      <c r="A64" s="133" t="str">
        <f t="shared" si="3"/>
        <v>WPATunisia</v>
      </c>
      <c r="B64" s="129" t="s">
        <v>259</v>
      </c>
      <c r="C64" s="129" t="s">
        <v>260</v>
      </c>
      <c r="D64" s="129" t="s">
        <v>95</v>
      </c>
      <c r="E64" s="147">
        <f>'Capacity - Phos Acid'!E64+'Capacity - Nitrophos'!E64+'Capacity - Steam'!E64+'Capacity - Melt'!E64</f>
        <v>0</v>
      </c>
      <c r="F64" s="147">
        <f>'Capacity - Phos Acid'!F64+'Capacity - Nitrophos'!F64+'Capacity - Steam'!F64+'Capacity - Melt'!F64</f>
        <v>0</v>
      </c>
      <c r="G64" s="147">
        <f>'Capacity - Phos Acid'!G64+'Capacity - Nitrophos'!G64+'Capacity - Steam'!G64+'Capacity - Melt'!G64</f>
        <v>0</v>
      </c>
      <c r="H64" s="147">
        <f>'Capacity - Phos Acid'!H64+'Capacity - Nitrophos'!H64+'Capacity - Steam'!H64+'Capacity - Melt'!H64</f>
        <v>0</v>
      </c>
      <c r="I64" s="147">
        <f>'Capacity - Phos Acid'!I64+'Capacity - Nitrophos'!I64+'Capacity - Steam'!I64+'Capacity - Melt'!I64</f>
        <v>0</v>
      </c>
      <c r="J64" s="147">
        <f>'Capacity - Phos Acid'!J64+'Capacity - Nitrophos'!J64+'Capacity - Steam'!J64+'Capacity - Melt'!J64</f>
        <v>0</v>
      </c>
      <c r="K64" s="147">
        <f>'Capacity - Phos Acid'!K64+'Capacity - Nitrophos'!K64+'Capacity - Steam'!K64+'Capacity - Melt'!K64</f>
        <v>0</v>
      </c>
      <c r="L64" s="147">
        <f>'Capacity - Phos Acid'!L64+'Capacity - Nitrophos'!L64+'Capacity - Steam'!L64+'Capacity - Melt'!L64</f>
        <v>0</v>
      </c>
      <c r="M64" s="147">
        <f>'Capacity - Phos Acid'!M64+'Capacity - Nitrophos'!M64+'Capacity - Steam'!M64+'Capacity - Melt'!M64</f>
        <v>0</v>
      </c>
      <c r="N64" s="147">
        <f>'Capacity - Phos Acid'!N64+'Capacity - Nitrophos'!N64+'Capacity - Steam'!N64+'Capacity - Melt'!N64</f>
        <v>0</v>
      </c>
      <c r="O64" s="147">
        <f>'Capacity - Phos Acid'!O64+'Capacity - Nitrophos'!O64+'Capacity - Steam'!O64+'Capacity - Melt'!O64</f>
        <v>0</v>
      </c>
      <c r="P64" s="147">
        <f>'Capacity - Phos Acid'!P64+'Capacity - Nitrophos'!P64+'Capacity - Steam'!P64+'Capacity - Melt'!P64</f>
        <v>0</v>
      </c>
      <c r="Q64" s="147">
        <f>'Capacity - Phos Acid'!Q64+'Capacity - Nitrophos'!Q64+'Capacity - Steam'!Q64+'Capacity - Melt'!Q64</f>
        <v>0</v>
      </c>
      <c r="R64" s="147">
        <f>'Capacity - Phos Acid'!R64+'Capacity - Nitrophos'!R64+'Capacity - Steam'!R64+'Capacity - Melt'!R64</f>
        <v>0</v>
      </c>
      <c r="S64" s="147">
        <f>'Capacity - Phos Acid'!S64+'Capacity - Nitrophos'!S64+'Capacity - Steam'!S64+'Capacity - Melt'!S64</f>
        <v>0</v>
      </c>
      <c r="T64" s="147">
        <f>'Capacity - Phos Acid'!T64+'Capacity - Nitrophos'!T64+'Capacity - Steam'!T64+'Capacity - Melt'!T64</f>
        <v>0</v>
      </c>
      <c r="U64" s="147">
        <f>'Capacity - Phos Acid'!U64+'Capacity - Nitrophos'!U64+'Capacity - Steam'!U64+'Capacity - Melt'!U64</f>
        <v>0</v>
      </c>
      <c r="V64" s="147">
        <f>'Capacity - Phos Acid'!V64+'Capacity - Nitrophos'!V64+'Capacity - Steam'!V64+'Capacity - Melt'!V64</f>
        <v>0</v>
      </c>
      <c r="W64" s="147">
        <f>'Capacity - Phos Acid'!W64+'Capacity - Nitrophos'!W64+'Capacity - Steam'!W64+'Capacity - Melt'!W64</f>
        <v>0</v>
      </c>
      <c r="X64" s="147">
        <f>'Capacity - Phos Acid'!X64+'Capacity - Nitrophos'!X64+'Capacity - Steam'!X64+'Capacity - Melt'!X64</f>
        <v>0</v>
      </c>
      <c r="Y64" s="147">
        <f>'Capacity - Phos Acid'!Y64+'Capacity - Nitrophos'!Y64+'Capacity - Steam'!Y64+'Capacity - Melt'!Y64</f>
        <v>0</v>
      </c>
      <c r="Z64" s="147">
        <f>'Capacity - Phos Acid'!Z64+'Capacity - Nitrophos'!Z64+'Capacity - Steam'!Z64+'Capacity - Melt'!Z64</f>
        <v>0</v>
      </c>
      <c r="AA64" s="147">
        <f>'Capacity - Phos Acid'!AA64+'Capacity - Nitrophos'!AA64+'Capacity - Steam'!AA64+'Capacity - Melt'!AA64</f>
        <v>0</v>
      </c>
      <c r="AB64" s="147">
        <f>'Capacity - Phos Acid'!AB64+'Capacity - Nitrophos'!AB64+'Capacity - Steam'!AB64+'Capacity - Melt'!AB64</f>
        <v>0</v>
      </c>
      <c r="AC64" s="147">
        <f>'Capacity - Phos Acid'!AC64+'Capacity - Nitrophos'!AC64+'Capacity - Steam'!AC64+'Capacity - Melt'!AC64</f>
        <v>0</v>
      </c>
      <c r="AD64" s="147">
        <f>'Capacity - Phos Acid'!AD64+'Capacity - Nitrophos'!AD64+'Capacity - Steam'!AD64+'Capacity - Melt'!AD64</f>
        <v>0</v>
      </c>
      <c r="AE64" s="147">
        <f>'Capacity - Phos Acid'!AE64+'Capacity - Nitrophos'!AE64+'Capacity - Steam'!AE64+'Capacity - Melt'!AE64</f>
        <v>0</v>
      </c>
      <c r="AF64" s="147">
        <f>'Capacity - Phos Acid'!AF64+'Capacity - Nitrophos'!AF64+'Capacity - Steam'!AF64+'Capacity - Melt'!AF64</f>
        <v>0</v>
      </c>
      <c r="AG64" s="147">
        <f>'Capacity - Phos Acid'!AG64+'Capacity - Nitrophos'!AG64+'Capacity - Steam'!AG64+'Capacity - Melt'!AG64</f>
        <v>0</v>
      </c>
    </row>
    <row r="65" spans="1:33" s="133" customFormat="1" x14ac:dyDescent="0.2">
      <c r="A65" s="133" t="str">
        <f t="shared" si="3"/>
        <v>WPAEast Africa Total</v>
      </c>
      <c r="B65" s="140" t="s">
        <v>96</v>
      </c>
      <c r="C65" s="140" t="s">
        <v>96</v>
      </c>
      <c r="D65" s="140" t="s">
        <v>96</v>
      </c>
      <c r="E65" s="146">
        <f>SUMIF($C66:$C$212,LEFT($D65,LEN($D65)-6),E66:E$212)</f>
        <v>652</v>
      </c>
      <c r="F65" s="146">
        <f>SUMIF($C66:$C$212,LEFT($D65,LEN($D65)-6),F66:F$212)</f>
        <v>652</v>
      </c>
      <c r="G65" s="146">
        <f>SUMIF($C66:$C$212,LEFT($D65,LEN($D65)-6),G66:G$212)</f>
        <v>652</v>
      </c>
      <c r="H65" s="146">
        <f>SUMIF($C66:$C$212,LEFT($D65,LEN($D65)-6),H66:H$212)</f>
        <v>682</v>
      </c>
      <c r="I65" s="146">
        <f>SUMIF($C66:$C$212,LEFT($D65,LEN($D65)-6),I66:I$212)</f>
        <v>698</v>
      </c>
      <c r="J65" s="146">
        <f>SUMIF($C66:$C$212,LEFT($D65,LEN($D65)-6),J66:J$212)</f>
        <v>698</v>
      </c>
      <c r="K65" s="146">
        <f>SUMIF($C66:$C$212,LEFT($D65,LEN($D65)-6),K66:K$212)</f>
        <v>698</v>
      </c>
      <c r="L65" s="146">
        <f>SUMIF($C66:$C$212,LEFT($D65,LEN($D65)-6),L66:L$212)</f>
        <v>848</v>
      </c>
      <c r="M65" s="146">
        <f>SUMIF($C66:$C$212,LEFT($D65,LEN($D65)-6),M66:M$212)</f>
        <v>806</v>
      </c>
      <c r="N65" s="146">
        <f>SUMIF($C66:$C$212,LEFT($D65,LEN($D65)-6),N66:N$212)</f>
        <v>806</v>
      </c>
      <c r="O65" s="146">
        <f>SUMIF($C66:$C$212,LEFT($D65,LEN($D65)-6),O66:O$212)</f>
        <v>861</v>
      </c>
      <c r="P65" s="146">
        <f>SUMIF($C66:$C$212,LEFT($D65,LEN($D65)-6),P66:P$212)</f>
        <v>861</v>
      </c>
      <c r="Q65" s="146">
        <f>SUMIF($C66:$C$212,LEFT($D65,LEN($D65)-6),Q66:Q$212)</f>
        <v>861</v>
      </c>
      <c r="R65" s="146">
        <f>SUMIF($C66:$C$212,LEFT($D65,LEN($D65)-6),R66:R$212)</f>
        <v>861</v>
      </c>
      <c r="S65" s="146">
        <f>SUMIF($C66:$C$212,LEFT($D65,LEN($D65)-6),S66:S$212)</f>
        <v>861</v>
      </c>
      <c r="T65" s="146">
        <f>SUMIF($C66:$C$212,LEFT($D65,LEN($D65)-6),T66:T$212)</f>
        <v>861</v>
      </c>
      <c r="U65" s="146">
        <f>SUMIF($C66:$C$212,LEFT($D65,LEN($D65)-6),U66:U$212)</f>
        <v>801</v>
      </c>
      <c r="V65" s="146">
        <f>SUMIF($C66:$C$212,LEFT($D65,LEN($D65)-6),V66:V$212)</f>
        <v>801</v>
      </c>
      <c r="W65" s="146">
        <f>SUMIF($C66:$C$212,LEFT($D65,LEN($D65)-6),W66:W$212)</f>
        <v>801</v>
      </c>
      <c r="X65" s="146">
        <f>SUMIF($C66:$C$212,LEFT($D65,LEN($D65)-6),X66:X$212)</f>
        <v>801</v>
      </c>
      <c r="Y65" s="146">
        <f>SUMIF($C66:$C$212,LEFT($D65,LEN($D65)-6),Y66:Y$212)</f>
        <v>801</v>
      </c>
      <c r="Z65" s="146">
        <f>SUMIF($C66:$C$212,LEFT($D65,LEN($D65)-6),Z66:Z$212)</f>
        <v>801</v>
      </c>
      <c r="AA65" s="146">
        <f>SUMIF($C66:$C$212,LEFT($D65,LEN($D65)-6),AA66:AA$212)</f>
        <v>851</v>
      </c>
      <c r="AB65" s="146">
        <f>SUMIF($C66:$C$212,LEFT($D65,LEN($D65)-6),AB66:AB$212)</f>
        <v>901</v>
      </c>
      <c r="AC65" s="146">
        <f>SUMIF($C66:$C$212,LEFT($D65,LEN($D65)-6),AC66:AC$212)</f>
        <v>901</v>
      </c>
      <c r="AD65" s="146">
        <f>SUMIF($C66:$C$212,LEFT($D65,LEN($D65)-6),AD66:AD$212)</f>
        <v>901</v>
      </c>
      <c r="AE65" s="146">
        <f>SUMIF($C66:$C$212,LEFT($D65,LEN($D65)-6),AE66:AE$212)</f>
        <v>901</v>
      </c>
      <c r="AF65" s="146">
        <f>SUMIF($C66:$C$212,LEFT($D65,LEN($D65)-6),AF66:AF$212)</f>
        <v>901</v>
      </c>
      <c r="AG65" s="146">
        <f>SUMIF($C66:$C$212,LEFT($D65,LEN($D65)-6),AG66:AG$212)</f>
        <v>901</v>
      </c>
    </row>
    <row r="66" spans="1:33" x14ac:dyDescent="0.2">
      <c r="A66" s="133" t="str">
        <f t="shared" si="3"/>
        <v>WPABurundi</v>
      </c>
      <c r="B66" s="129" t="s">
        <v>259</v>
      </c>
      <c r="C66" s="129" t="s">
        <v>261</v>
      </c>
      <c r="D66" s="129" t="s">
        <v>97</v>
      </c>
      <c r="E66" s="147">
        <f>'Capacity - Phos Acid'!E66+'Capacity - Nitrophos'!E66+'Capacity - Steam'!E66+'Capacity - Melt'!E66</f>
        <v>0</v>
      </c>
      <c r="F66" s="147">
        <f>'Capacity - Phos Acid'!F66+'Capacity - Nitrophos'!F66+'Capacity - Steam'!F66+'Capacity - Melt'!F66</f>
        <v>0</v>
      </c>
      <c r="G66" s="147">
        <f>'Capacity - Phos Acid'!G66+'Capacity - Nitrophos'!G66+'Capacity - Steam'!G66+'Capacity - Melt'!G66</f>
        <v>0</v>
      </c>
      <c r="H66" s="147">
        <f>'Capacity - Phos Acid'!H66+'Capacity - Nitrophos'!H66+'Capacity - Steam'!H66+'Capacity - Melt'!H66</f>
        <v>0</v>
      </c>
      <c r="I66" s="147">
        <f>'Capacity - Phos Acid'!I66+'Capacity - Nitrophos'!I66+'Capacity - Steam'!I66+'Capacity - Melt'!I66</f>
        <v>0</v>
      </c>
      <c r="J66" s="147">
        <f>'Capacity - Phos Acid'!J66+'Capacity - Nitrophos'!J66+'Capacity - Steam'!J66+'Capacity - Melt'!J66</f>
        <v>0</v>
      </c>
      <c r="K66" s="147">
        <f>'Capacity - Phos Acid'!K66+'Capacity - Nitrophos'!K66+'Capacity - Steam'!K66+'Capacity - Melt'!K66</f>
        <v>0</v>
      </c>
      <c r="L66" s="147">
        <f>'Capacity - Phos Acid'!L66+'Capacity - Nitrophos'!L66+'Capacity - Steam'!L66+'Capacity - Melt'!L66</f>
        <v>0</v>
      </c>
      <c r="M66" s="147">
        <f>'Capacity - Phos Acid'!M66+'Capacity - Nitrophos'!M66+'Capacity - Steam'!M66+'Capacity - Melt'!M66</f>
        <v>0</v>
      </c>
      <c r="N66" s="147">
        <f>'Capacity - Phos Acid'!N66+'Capacity - Nitrophos'!N66+'Capacity - Steam'!N66+'Capacity - Melt'!N66</f>
        <v>0</v>
      </c>
      <c r="O66" s="147">
        <f>'Capacity - Phos Acid'!O66+'Capacity - Nitrophos'!O66+'Capacity - Steam'!O66+'Capacity - Melt'!O66</f>
        <v>0</v>
      </c>
      <c r="P66" s="147">
        <f>'Capacity - Phos Acid'!P66+'Capacity - Nitrophos'!P66+'Capacity - Steam'!P66+'Capacity - Melt'!P66</f>
        <v>0</v>
      </c>
      <c r="Q66" s="147">
        <f>'Capacity - Phos Acid'!Q66+'Capacity - Nitrophos'!Q66+'Capacity - Steam'!Q66+'Capacity - Melt'!Q66</f>
        <v>0</v>
      </c>
      <c r="R66" s="147">
        <f>'Capacity - Phos Acid'!R66+'Capacity - Nitrophos'!R66+'Capacity - Steam'!R66+'Capacity - Melt'!R66</f>
        <v>0</v>
      </c>
      <c r="S66" s="147">
        <f>'Capacity - Phos Acid'!S66+'Capacity - Nitrophos'!S66+'Capacity - Steam'!S66+'Capacity - Melt'!S66</f>
        <v>0</v>
      </c>
      <c r="T66" s="147">
        <f>'Capacity - Phos Acid'!T66+'Capacity - Nitrophos'!T66+'Capacity - Steam'!T66+'Capacity - Melt'!T66</f>
        <v>0</v>
      </c>
      <c r="U66" s="147">
        <f>'Capacity - Phos Acid'!U66+'Capacity - Nitrophos'!U66+'Capacity - Steam'!U66+'Capacity - Melt'!U66</f>
        <v>0</v>
      </c>
      <c r="V66" s="147">
        <f>'Capacity - Phos Acid'!V66+'Capacity - Nitrophos'!V66+'Capacity - Steam'!V66+'Capacity - Melt'!V66</f>
        <v>0</v>
      </c>
      <c r="W66" s="147">
        <f>'Capacity - Phos Acid'!W66+'Capacity - Nitrophos'!W66+'Capacity - Steam'!W66+'Capacity - Melt'!W66</f>
        <v>0</v>
      </c>
      <c r="X66" s="147">
        <f>'Capacity - Phos Acid'!X66+'Capacity - Nitrophos'!X66+'Capacity - Steam'!X66+'Capacity - Melt'!X66</f>
        <v>0</v>
      </c>
      <c r="Y66" s="147">
        <f>'Capacity - Phos Acid'!Y66+'Capacity - Nitrophos'!Y66+'Capacity - Steam'!Y66+'Capacity - Melt'!Y66</f>
        <v>0</v>
      </c>
      <c r="Z66" s="147">
        <f>'Capacity - Phos Acid'!Z66+'Capacity - Nitrophos'!Z66+'Capacity - Steam'!Z66+'Capacity - Melt'!Z66</f>
        <v>0</v>
      </c>
      <c r="AA66" s="147">
        <f>'Capacity - Phos Acid'!AA66+'Capacity - Nitrophos'!AA66+'Capacity - Steam'!AA66+'Capacity - Melt'!AA66</f>
        <v>0</v>
      </c>
      <c r="AB66" s="147">
        <f>'Capacity - Phos Acid'!AB66+'Capacity - Nitrophos'!AB66+'Capacity - Steam'!AB66+'Capacity - Melt'!AB66</f>
        <v>0</v>
      </c>
      <c r="AC66" s="147">
        <f>'Capacity - Phos Acid'!AC66+'Capacity - Nitrophos'!AC66+'Capacity - Steam'!AC66+'Capacity - Melt'!AC66</f>
        <v>0</v>
      </c>
      <c r="AD66" s="147">
        <f>'Capacity - Phos Acid'!AD66+'Capacity - Nitrophos'!AD66+'Capacity - Steam'!AD66+'Capacity - Melt'!AD66</f>
        <v>0</v>
      </c>
      <c r="AE66" s="147">
        <f>'Capacity - Phos Acid'!AE66+'Capacity - Nitrophos'!AE66+'Capacity - Steam'!AE66+'Capacity - Melt'!AE66</f>
        <v>0</v>
      </c>
      <c r="AF66" s="147">
        <f>'Capacity - Phos Acid'!AF66+'Capacity - Nitrophos'!AF66+'Capacity - Steam'!AF66+'Capacity - Melt'!AF66</f>
        <v>0</v>
      </c>
      <c r="AG66" s="147">
        <f>'Capacity - Phos Acid'!AG66+'Capacity - Nitrophos'!AG66+'Capacity - Steam'!AG66+'Capacity - Melt'!AG66</f>
        <v>0</v>
      </c>
    </row>
    <row r="67" spans="1:33" x14ac:dyDescent="0.2">
      <c r="A67" s="133" t="str">
        <f t="shared" si="3"/>
        <v>WPAComoros</v>
      </c>
      <c r="B67" s="129" t="s">
        <v>259</v>
      </c>
      <c r="C67" s="129" t="s">
        <v>261</v>
      </c>
      <c r="D67" s="129" t="s">
        <v>98</v>
      </c>
      <c r="E67" s="147">
        <f>'Capacity - Phos Acid'!E67+'Capacity - Nitrophos'!E67+'Capacity - Steam'!E67+'Capacity - Melt'!E67</f>
        <v>0</v>
      </c>
      <c r="F67" s="147">
        <f>'Capacity - Phos Acid'!F67+'Capacity - Nitrophos'!F67+'Capacity - Steam'!F67+'Capacity - Melt'!F67</f>
        <v>0</v>
      </c>
      <c r="G67" s="147">
        <f>'Capacity - Phos Acid'!G67+'Capacity - Nitrophos'!G67+'Capacity - Steam'!G67+'Capacity - Melt'!G67</f>
        <v>0</v>
      </c>
      <c r="H67" s="147">
        <f>'Capacity - Phos Acid'!H67+'Capacity - Nitrophos'!H67+'Capacity - Steam'!H67+'Capacity - Melt'!H67</f>
        <v>0</v>
      </c>
      <c r="I67" s="147">
        <f>'Capacity - Phos Acid'!I67+'Capacity - Nitrophos'!I67+'Capacity - Steam'!I67+'Capacity - Melt'!I67</f>
        <v>0</v>
      </c>
      <c r="J67" s="147">
        <f>'Capacity - Phos Acid'!J67+'Capacity - Nitrophos'!J67+'Capacity - Steam'!J67+'Capacity - Melt'!J67</f>
        <v>0</v>
      </c>
      <c r="K67" s="147">
        <f>'Capacity - Phos Acid'!K67+'Capacity - Nitrophos'!K67+'Capacity - Steam'!K67+'Capacity - Melt'!K67</f>
        <v>0</v>
      </c>
      <c r="L67" s="147">
        <f>'Capacity - Phos Acid'!L67+'Capacity - Nitrophos'!L67+'Capacity - Steam'!L67+'Capacity - Melt'!L67</f>
        <v>0</v>
      </c>
      <c r="M67" s="147">
        <f>'Capacity - Phos Acid'!M67+'Capacity - Nitrophos'!M67+'Capacity - Steam'!M67+'Capacity - Melt'!M67</f>
        <v>0</v>
      </c>
      <c r="N67" s="147">
        <f>'Capacity - Phos Acid'!N67+'Capacity - Nitrophos'!N67+'Capacity - Steam'!N67+'Capacity - Melt'!N67</f>
        <v>0</v>
      </c>
      <c r="O67" s="147">
        <f>'Capacity - Phos Acid'!O67+'Capacity - Nitrophos'!O67+'Capacity - Steam'!O67+'Capacity - Melt'!O67</f>
        <v>0</v>
      </c>
      <c r="P67" s="147">
        <f>'Capacity - Phos Acid'!P67+'Capacity - Nitrophos'!P67+'Capacity - Steam'!P67+'Capacity - Melt'!P67</f>
        <v>0</v>
      </c>
      <c r="Q67" s="147">
        <f>'Capacity - Phos Acid'!Q67+'Capacity - Nitrophos'!Q67+'Capacity - Steam'!Q67+'Capacity - Melt'!Q67</f>
        <v>0</v>
      </c>
      <c r="R67" s="147">
        <f>'Capacity - Phos Acid'!R67+'Capacity - Nitrophos'!R67+'Capacity - Steam'!R67+'Capacity - Melt'!R67</f>
        <v>0</v>
      </c>
      <c r="S67" s="147">
        <f>'Capacity - Phos Acid'!S67+'Capacity - Nitrophos'!S67+'Capacity - Steam'!S67+'Capacity - Melt'!S67</f>
        <v>0</v>
      </c>
      <c r="T67" s="147">
        <f>'Capacity - Phos Acid'!T67+'Capacity - Nitrophos'!T67+'Capacity - Steam'!T67+'Capacity - Melt'!T67</f>
        <v>0</v>
      </c>
      <c r="U67" s="147">
        <f>'Capacity - Phos Acid'!U67+'Capacity - Nitrophos'!U67+'Capacity - Steam'!U67+'Capacity - Melt'!U67</f>
        <v>0</v>
      </c>
      <c r="V67" s="147">
        <f>'Capacity - Phos Acid'!V67+'Capacity - Nitrophos'!V67+'Capacity - Steam'!V67+'Capacity - Melt'!V67</f>
        <v>0</v>
      </c>
      <c r="W67" s="147">
        <f>'Capacity - Phos Acid'!W67+'Capacity - Nitrophos'!W67+'Capacity - Steam'!W67+'Capacity - Melt'!W67</f>
        <v>0</v>
      </c>
      <c r="X67" s="147">
        <f>'Capacity - Phos Acid'!X67+'Capacity - Nitrophos'!X67+'Capacity - Steam'!X67+'Capacity - Melt'!X67</f>
        <v>0</v>
      </c>
      <c r="Y67" s="147">
        <f>'Capacity - Phos Acid'!Y67+'Capacity - Nitrophos'!Y67+'Capacity - Steam'!Y67+'Capacity - Melt'!Y67</f>
        <v>0</v>
      </c>
      <c r="Z67" s="147">
        <f>'Capacity - Phos Acid'!Z67+'Capacity - Nitrophos'!Z67+'Capacity - Steam'!Z67+'Capacity - Melt'!Z67</f>
        <v>0</v>
      </c>
      <c r="AA67" s="147">
        <f>'Capacity - Phos Acid'!AA67+'Capacity - Nitrophos'!AA67+'Capacity - Steam'!AA67+'Capacity - Melt'!AA67</f>
        <v>0</v>
      </c>
      <c r="AB67" s="147">
        <f>'Capacity - Phos Acid'!AB67+'Capacity - Nitrophos'!AB67+'Capacity - Steam'!AB67+'Capacity - Melt'!AB67</f>
        <v>0</v>
      </c>
      <c r="AC67" s="147">
        <f>'Capacity - Phos Acid'!AC67+'Capacity - Nitrophos'!AC67+'Capacity - Steam'!AC67+'Capacity - Melt'!AC67</f>
        <v>0</v>
      </c>
      <c r="AD67" s="147">
        <f>'Capacity - Phos Acid'!AD67+'Capacity - Nitrophos'!AD67+'Capacity - Steam'!AD67+'Capacity - Melt'!AD67</f>
        <v>0</v>
      </c>
      <c r="AE67" s="147">
        <f>'Capacity - Phos Acid'!AE67+'Capacity - Nitrophos'!AE67+'Capacity - Steam'!AE67+'Capacity - Melt'!AE67</f>
        <v>0</v>
      </c>
      <c r="AF67" s="147">
        <f>'Capacity - Phos Acid'!AF67+'Capacity - Nitrophos'!AF67+'Capacity - Steam'!AF67+'Capacity - Melt'!AF67</f>
        <v>0</v>
      </c>
      <c r="AG67" s="147">
        <f>'Capacity - Phos Acid'!AG67+'Capacity - Nitrophos'!AG67+'Capacity - Steam'!AG67+'Capacity - Melt'!AG67</f>
        <v>0</v>
      </c>
    </row>
    <row r="68" spans="1:33" x14ac:dyDescent="0.2">
      <c r="A68" s="133" t="str">
        <f t="shared" si="3"/>
        <v>WPADjibouti</v>
      </c>
      <c r="B68" s="129" t="s">
        <v>259</v>
      </c>
      <c r="C68" s="129" t="s">
        <v>261</v>
      </c>
      <c r="D68" s="129" t="s">
        <v>99</v>
      </c>
      <c r="E68" s="147">
        <f>'Capacity - Phos Acid'!E68+'Capacity - Nitrophos'!E68+'Capacity - Steam'!E68+'Capacity - Melt'!E68</f>
        <v>0</v>
      </c>
      <c r="F68" s="147">
        <f>'Capacity - Phos Acid'!F68+'Capacity - Nitrophos'!F68+'Capacity - Steam'!F68+'Capacity - Melt'!F68</f>
        <v>0</v>
      </c>
      <c r="G68" s="147">
        <f>'Capacity - Phos Acid'!G68+'Capacity - Nitrophos'!G68+'Capacity - Steam'!G68+'Capacity - Melt'!G68</f>
        <v>0</v>
      </c>
      <c r="H68" s="147">
        <f>'Capacity - Phos Acid'!H68+'Capacity - Nitrophos'!H68+'Capacity - Steam'!H68+'Capacity - Melt'!H68</f>
        <v>0</v>
      </c>
      <c r="I68" s="147">
        <f>'Capacity - Phos Acid'!I68+'Capacity - Nitrophos'!I68+'Capacity - Steam'!I68+'Capacity - Melt'!I68</f>
        <v>0</v>
      </c>
      <c r="J68" s="147">
        <f>'Capacity - Phos Acid'!J68+'Capacity - Nitrophos'!J68+'Capacity - Steam'!J68+'Capacity - Melt'!J68</f>
        <v>0</v>
      </c>
      <c r="K68" s="147">
        <f>'Capacity - Phos Acid'!K68+'Capacity - Nitrophos'!K68+'Capacity - Steam'!K68+'Capacity - Melt'!K68</f>
        <v>0</v>
      </c>
      <c r="L68" s="147">
        <f>'Capacity - Phos Acid'!L68+'Capacity - Nitrophos'!L68+'Capacity - Steam'!L68+'Capacity - Melt'!L68</f>
        <v>0</v>
      </c>
      <c r="M68" s="147">
        <f>'Capacity - Phos Acid'!M68+'Capacity - Nitrophos'!M68+'Capacity - Steam'!M68+'Capacity - Melt'!M68</f>
        <v>0</v>
      </c>
      <c r="N68" s="147">
        <f>'Capacity - Phos Acid'!N68+'Capacity - Nitrophos'!N68+'Capacity - Steam'!N68+'Capacity - Melt'!N68</f>
        <v>0</v>
      </c>
      <c r="O68" s="147">
        <f>'Capacity - Phos Acid'!O68+'Capacity - Nitrophos'!O68+'Capacity - Steam'!O68+'Capacity - Melt'!O68</f>
        <v>0</v>
      </c>
      <c r="P68" s="147">
        <f>'Capacity - Phos Acid'!P68+'Capacity - Nitrophos'!P68+'Capacity - Steam'!P68+'Capacity - Melt'!P68</f>
        <v>0</v>
      </c>
      <c r="Q68" s="147">
        <f>'Capacity - Phos Acid'!Q68+'Capacity - Nitrophos'!Q68+'Capacity - Steam'!Q68+'Capacity - Melt'!Q68</f>
        <v>0</v>
      </c>
      <c r="R68" s="147">
        <f>'Capacity - Phos Acid'!R68+'Capacity - Nitrophos'!R68+'Capacity - Steam'!R68+'Capacity - Melt'!R68</f>
        <v>0</v>
      </c>
      <c r="S68" s="147">
        <f>'Capacity - Phos Acid'!S68+'Capacity - Nitrophos'!S68+'Capacity - Steam'!S68+'Capacity - Melt'!S68</f>
        <v>0</v>
      </c>
      <c r="T68" s="147">
        <f>'Capacity - Phos Acid'!T68+'Capacity - Nitrophos'!T68+'Capacity - Steam'!T68+'Capacity - Melt'!T68</f>
        <v>0</v>
      </c>
      <c r="U68" s="147">
        <f>'Capacity - Phos Acid'!U68+'Capacity - Nitrophos'!U68+'Capacity - Steam'!U68+'Capacity - Melt'!U68</f>
        <v>0</v>
      </c>
      <c r="V68" s="147">
        <f>'Capacity - Phos Acid'!V68+'Capacity - Nitrophos'!V68+'Capacity - Steam'!V68+'Capacity - Melt'!V68</f>
        <v>0</v>
      </c>
      <c r="W68" s="147">
        <f>'Capacity - Phos Acid'!W68+'Capacity - Nitrophos'!W68+'Capacity - Steam'!W68+'Capacity - Melt'!W68</f>
        <v>0</v>
      </c>
      <c r="X68" s="147">
        <f>'Capacity - Phos Acid'!X68+'Capacity - Nitrophos'!X68+'Capacity - Steam'!X68+'Capacity - Melt'!X68</f>
        <v>0</v>
      </c>
      <c r="Y68" s="147">
        <f>'Capacity - Phos Acid'!Y68+'Capacity - Nitrophos'!Y68+'Capacity - Steam'!Y68+'Capacity - Melt'!Y68</f>
        <v>0</v>
      </c>
      <c r="Z68" s="147">
        <f>'Capacity - Phos Acid'!Z68+'Capacity - Nitrophos'!Z68+'Capacity - Steam'!Z68+'Capacity - Melt'!Z68</f>
        <v>0</v>
      </c>
      <c r="AA68" s="147">
        <f>'Capacity - Phos Acid'!AA68+'Capacity - Nitrophos'!AA68+'Capacity - Steam'!AA68+'Capacity - Melt'!AA68</f>
        <v>0</v>
      </c>
      <c r="AB68" s="147">
        <f>'Capacity - Phos Acid'!AB68+'Capacity - Nitrophos'!AB68+'Capacity - Steam'!AB68+'Capacity - Melt'!AB68</f>
        <v>0</v>
      </c>
      <c r="AC68" s="147">
        <f>'Capacity - Phos Acid'!AC68+'Capacity - Nitrophos'!AC68+'Capacity - Steam'!AC68+'Capacity - Melt'!AC68</f>
        <v>0</v>
      </c>
      <c r="AD68" s="147">
        <f>'Capacity - Phos Acid'!AD68+'Capacity - Nitrophos'!AD68+'Capacity - Steam'!AD68+'Capacity - Melt'!AD68</f>
        <v>0</v>
      </c>
      <c r="AE68" s="147">
        <f>'Capacity - Phos Acid'!AE68+'Capacity - Nitrophos'!AE68+'Capacity - Steam'!AE68+'Capacity - Melt'!AE68</f>
        <v>0</v>
      </c>
      <c r="AF68" s="147">
        <f>'Capacity - Phos Acid'!AF68+'Capacity - Nitrophos'!AF68+'Capacity - Steam'!AF68+'Capacity - Melt'!AF68</f>
        <v>0</v>
      </c>
      <c r="AG68" s="147">
        <f>'Capacity - Phos Acid'!AG68+'Capacity - Nitrophos'!AG68+'Capacity - Steam'!AG68+'Capacity - Melt'!AG68</f>
        <v>0</v>
      </c>
    </row>
    <row r="69" spans="1:33" x14ac:dyDescent="0.2">
      <c r="A69" s="133" t="str">
        <f t="shared" si="3"/>
        <v>WPAEritrea</v>
      </c>
      <c r="B69" s="129" t="s">
        <v>259</v>
      </c>
      <c r="C69" s="129" t="s">
        <v>261</v>
      </c>
      <c r="D69" s="129" t="s">
        <v>100</v>
      </c>
      <c r="E69" s="147">
        <f>'Capacity - Phos Acid'!E69+'Capacity - Nitrophos'!E69+'Capacity - Steam'!E69+'Capacity - Melt'!E69</f>
        <v>0</v>
      </c>
      <c r="F69" s="147">
        <f>'Capacity - Phos Acid'!F69+'Capacity - Nitrophos'!F69+'Capacity - Steam'!F69+'Capacity - Melt'!F69</f>
        <v>0</v>
      </c>
      <c r="G69" s="147">
        <f>'Capacity - Phos Acid'!G69+'Capacity - Nitrophos'!G69+'Capacity - Steam'!G69+'Capacity - Melt'!G69</f>
        <v>0</v>
      </c>
      <c r="H69" s="147">
        <f>'Capacity - Phos Acid'!H69+'Capacity - Nitrophos'!H69+'Capacity - Steam'!H69+'Capacity - Melt'!H69</f>
        <v>0</v>
      </c>
      <c r="I69" s="147">
        <f>'Capacity - Phos Acid'!I69+'Capacity - Nitrophos'!I69+'Capacity - Steam'!I69+'Capacity - Melt'!I69</f>
        <v>0</v>
      </c>
      <c r="J69" s="147">
        <f>'Capacity - Phos Acid'!J69+'Capacity - Nitrophos'!J69+'Capacity - Steam'!J69+'Capacity - Melt'!J69</f>
        <v>0</v>
      </c>
      <c r="K69" s="147">
        <f>'Capacity - Phos Acid'!K69+'Capacity - Nitrophos'!K69+'Capacity - Steam'!K69+'Capacity - Melt'!K69</f>
        <v>0</v>
      </c>
      <c r="L69" s="147">
        <f>'Capacity - Phos Acid'!L69+'Capacity - Nitrophos'!L69+'Capacity - Steam'!L69+'Capacity - Melt'!L69</f>
        <v>0</v>
      </c>
      <c r="M69" s="147">
        <f>'Capacity - Phos Acid'!M69+'Capacity - Nitrophos'!M69+'Capacity - Steam'!M69+'Capacity - Melt'!M69</f>
        <v>0</v>
      </c>
      <c r="N69" s="147">
        <f>'Capacity - Phos Acid'!N69+'Capacity - Nitrophos'!N69+'Capacity - Steam'!N69+'Capacity - Melt'!N69</f>
        <v>0</v>
      </c>
      <c r="O69" s="147">
        <f>'Capacity - Phos Acid'!O69+'Capacity - Nitrophos'!O69+'Capacity - Steam'!O69+'Capacity - Melt'!O69</f>
        <v>0</v>
      </c>
      <c r="P69" s="147">
        <f>'Capacity - Phos Acid'!P69+'Capacity - Nitrophos'!P69+'Capacity - Steam'!P69+'Capacity - Melt'!P69</f>
        <v>0</v>
      </c>
      <c r="Q69" s="147">
        <f>'Capacity - Phos Acid'!Q69+'Capacity - Nitrophos'!Q69+'Capacity - Steam'!Q69+'Capacity - Melt'!Q69</f>
        <v>0</v>
      </c>
      <c r="R69" s="147">
        <f>'Capacity - Phos Acid'!R69+'Capacity - Nitrophos'!R69+'Capacity - Steam'!R69+'Capacity - Melt'!R69</f>
        <v>0</v>
      </c>
      <c r="S69" s="147">
        <f>'Capacity - Phos Acid'!S69+'Capacity - Nitrophos'!S69+'Capacity - Steam'!S69+'Capacity - Melt'!S69</f>
        <v>0</v>
      </c>
      <c r="T69" s="147">
        <f>'Capacity - Phos Acid'!T69+'Capacity - Nitrophos'!T69+'Capacity - Steam'!T69+'Capacity - Melt'!T69</f>
        <v>0</v>
      </c>
      <c r="U69" s="147">
        <f>'Capacity - Phos Acid'!U69+'Capacity - Nitrophos'!U69+'Capacity - Steam'!U69+'Capacity - Melt'!U69</f>
        <v>0</v>
      </c>
      <c r="V69" s="147">
        <f>'Capacity - Phos Acid'!V69+'Capacity - Nitrophos'!V69+'Capacity - Steam'!V69+'Capacity - Melt'!V69</f>
        <v>0</v>
      </c>
      <c r="W69" s="147">
        <f>'Capacity - Phos Acid'!W69+'Capacity - Nitrophos'!W69+'Capacity - Steam'!W69+'Capacity - Melt'!W69</f>
        <v>0</v>
      </c>
      <c r="X69" s="147">
        <f>'Capacity - Phos Acid'!X69+'Capacity - Nitrophos'!X69+'Capacity - Steam'!X69+'Capacity - Melt'!X69</f>
        <v>0</v>
      </c>
      <c r="Y69" s="147">
        <f>'Capacity - Phos Acid'!Y69+'Capacity - Nitrophos'!Y69+'Capacity - Steam'!Y69+'Capacity - Melt'!Y69</f>
        <v>0</v>
      </c>
      <c r="Z69" s="147">
        <f>'Capacity - Phos Acid'!Z69+'Capacity - Nitrophos'!Z69+'Capacity - Steam'!Z69+'Capacity - Melt'!Z69</f>
        <v>0</v>
      </c>
      <c r="AA69" s="147">
        <f>'Capacity - Phos Acid'!AA69+'Capacity - Nitrophos'!AA69+'Capacity - Steam'!AA69+'Capacity - Melt'!AA69</f>
        <v>0</v>
      </c>
      <c r="AB69" s="147">
        <f>'Capacity - Phos Acid'!AB69+'Capacity - Nitrophos'!AB69+'Capacity - Steam'!AB69+'Capacity - Melt'!AB69</f>
        <v>0</v>
      </c>
      <c r="AC69" s="147">
        <f>'Capacity - Phos Acid'!AC69+'Capacity - Nitrophos'!AC69+'Capacity - Steam'!AC69+'Capacity - Melt'!AC69</f>
        <v>0</v>
      </c>
      <c r="AD69" s="147">
        <f>'Capacity - Phos Acid'!AD69+'Capacity - Nitrophos'!AD69+'Capacity - Steam'!AD69+'Capacity - Melt'!AD69</f>
        <v>0</v>
      </c>
      <c r="AE69" s="147">
        <f>'Capacity - Phos Acid'!AE69+'Capacity - Nitrophos'!AE69+'Capacity - Steam'!AE69+'Capacity - Melt'!AE69</f>
        <v>0</v>
      </c>
      <c r="AF69" s="147">
        <f>'Capacity - Phos Acid'!AF69+'Capacity - Nitrophos'!AF69+'Capacity - Steam'!AF69+'Capacity - Melt'!AF69</f>
        <v>0</v>
      </c>
      <c r="AG69" s="147">
        <f>'Capacity - Phos Acid'!AG69+'Capacity - Nitrophos'!AG69+'Capacity - Steam'!AG69+'Capacity - Melt'!AG69</f>
        <v>0</v>
      </c>
    </row>
    <row r="70" spans="1:33" x14ac:dyDescent="0.2">
      <c r="A70" s="133" t="str">
        <f t="shared" ref="A70:A133" si="4">CONCATENATE("WPA",D70)</f>
        <v>WPAEthiopia</v>
      </c>
      <c r="B70" s="129" t="s">
        <v>259</v>
      </c>
      <c r="C70" s="129" t="s">
        <v>261</v>
      </c>
      <c r="D70" s="129" t="s">
        <v>101</v>
      </c>
      <c r="E70" s="147">
        <f>'Capacity - Phos Acid'!E70+'Capacity - Nitrophos'!E70+'Capacity - Steam'!E70+'Capacity - Melt'!E70</f>
        <v>0</v>
      </c>
      <c r="F70" s="147">
        <f>'Capacity - Phos Acid'!F70+'Capacity - Nitrophos'!F70+'Capacity - Steam'!F70+'Capacity - Melt'!F70</f>
        <v>0</v>
      </c>
      <c r="G70" s="147">
        <f>'Capacity - Phos Acid'!G70+'Capacity - Nitrophos'!G70+'Capacity - Steam'!G70+'Capacity - Melt'!G70</f>
        <v>0</v>
      </c>
      <c r="H70" s="147">
        <f>'Capacity - Phos Acid'!H70+'Capacity - Nitrophos'!H70+'Capacity - Steam'!H70+'Capacity - Melt'!H70</f>
        <v>0</v>
      </c>
      <c r="I70" s="147">
        <f>'Capacity - Phos Acid'!I70+'Capacity - Nitrophos'!I70+'Capacity - Steam'!I70+'Capacity - Melt'!I70</f>
        <v>0</v>
      </c>
      <c r="J70" s="147">
        <f>'Capacity - Phos Acid'!J70+'Capacity - Nitrophos'!J70+'Capacity - Steam'!J70+'Capacity - Melt'!J70</f>
        <v>0</v>
      </c>
      <c r="K70" s="147">
        <f>'Capacity - Phos Acid'!K70+'Capacity - Nitrophos'!K70+'Capacity - Steam'!K70+'Capacity - Melt'!K70</f>
        <v>0</v>
      </c>
      <c r="L70" s="147">
        <f>'Capacity - Phos Acid'!L70+'Capacity - Nitrophos'!L70+'Capacity - Steam'!L70+'Capacity - Melt'!L70</f>
        <v>0</v>
      </c>
      <c r="M70" s="147">
        <f>'Capacity - Phos Acid'!M70+'Capacity - Nitrophos'!M70+'Capacity - Steam'!M70+'Capacity - Melt'!M70</f>
        <v>0</v>
      </c>
      <c r="N70" s="147">
        <f>'Capacity - Phos Acid'!N70+'Capacity - Nitrophos'!N70+'Capacity - Steam'!N70+'Capacity - Melt'!N70</f>
        <v>0</v>
      </c>
      <c r="O70" s="147">
        <f>'Capacity - Phos Acid'!O70+'Capacity - Nitrophos'!O70+'Capacity - Steam'!O70+'Capacity - Melt'!O70</f>
        <v>0</v>
      </c>
      <c r="P70" s="147">
        <f>'Capacity - Phos Acid'!P70+'Capacity - Nitrophos'!P70+'Capacity - Steam'!P70+'Capacity - Melt'!P70</f>
        <v>0</v>
      </c>
      <c r="Q70" s="147">
        <f>'Capacity - Phos Acid'!Q70+'Capacity - Nitrophos'!Q70+'Capacity - Steam'!Q70+'Capacity - Melt'!Q70</f>
        <v>0</v>
      </c>
      <c r="R70" s="147">
        <f>'Capacity - Phos Acid'!R70+'Capacity - Nitrophos'!R70+'Capacity - Steam'!R70+'Capacity - Melt'!R70</f>
        <v>0</v>
      </c>
      <c r="S70" s="147">
        <f>'Capacity - Phos Acid'!S70+'Capacity - Nitrophos'!S70+'Capacity - Steam'!S70+'Capacity - Melt'!S70</f>
        <v>0</v>
      </c>
      <c r="T70" s="147">
        <f>'Capacity - Phos Acid'!T70+'Capacity - Nitrophos'!T70+'Capacity - Steam'!T70+'Capacity - Melt'!T70</f>
        <v>0</v>
      </c>
      <c r="U70" s="147">
        <f>'Capacity - Phos Acid'!U70+'Capacity - Nitrophos'!U70+'Capacity - Steam'!U70+'Capacity - Melt'!U70</f>
        <v>0</v>
      </c>
      <c r="V70" s="147">
        <f>'Capacity - Phos Acid'!V70+'Capacity - Nitrophos'!V70+'Capacity - Steam'!V70+'Capacity - Melt'!V70</f>
        <v>0</v>
      </c>
      <c r="W70" s="147">
        <f>'Capacity - Phos Acid'!W70+'Capacity - Nitrophos'!W70+'Capacity - Steam'!W70+'Capacity - Melt'!W70</f>
        <v>0</v>
      </c>
      <c r="X70" s="147">
        <f>'Capacity - Phos Acid'!X70+'Capacity - Nitrophos'!X70+'Capacity - Steam'!X70+'Capacity - Melt'!X70</f>
        <v>0</v>
      </c>
      <c r="Y70" s="147">
        <f>'Capacity - Phos Acid'!Y70+'Capacity - Nitrophos'!Y70+'Capacity - Steam'!Y70+'Capacity - Melt'!Y70</f>
        <v>0</v>
      </c>
      <c r="Z70" s="147">
        <f>'Capacity - Phos Acid'!Z70+'Capacity - Nitrophos'!Z70+'Capacity - Steam'!Z70+'Capacity - Melt'!Z70</f>
        <v>0</v>
      </c>
      <c r="AA70" s="147">
        <f>'Capacity - Phos Acid'!AA70+'Capacity - Nitrophos'!AA70+'Capacity - Steam'!AA70+'Capacity - Melt'!AA70</f>
        <v>0</v>
      </c>
      <c r="AB70" s="147">
        <f>'Capacity - Phos Acid'!AB70+'Capacity - Nitrophos'!AB70+'Capacity - Steam'!AB70+'Capacity - Melt'!AB70</f>
        <v>0</v>
      </c>
      <c r="AC70" s="147">
        <f>'Capacity - Phos Acid'!AC70+'Capacity - Nitrophos'!AC70+'Capacity - Steam'!AC70+'Capacity - Melt'!AC70</f>
        <v>0</v>
      </c>
      <c r="AD70" s="147">
        <f>'Capacity - Phos Acid'!AD70+'Capacity - Nitrophos'!AD70+'Capacity - Steam'!AD70+'Capacity - Melt'!AD70</f>
        <v>0</v>
      </c>
      <c r="AE70" s="147">
        <f>'Capacity - Phos Acid'!AE70+'Capacity - Nitrophos'!AE70+'Capacity - Steam'!AE70+'Capacity - Melt'!AE70</f>
        <v>0</v>
      </c>
      <c r="AF70" s="147">
        <f>'Capacity - Phos Acid'!AF70+'Capacity - Nitrophos'!AF70+'Capacity - Steam'!AF70+'Capacity - Melt'!AF70</f>
        <v>0</v>
      </c>
      <c r="AG70" s="147">
        <f>'Capacity - Phos Acid'!AG70+'Capacity - Nitrophos'!AG70+'Capacity - Steam'!AG70+'Capacity - Melt'!AG70</f>
        <v>0</v>
      </c>
    </row>
    <row r="71" spans="1:33" x14ac:dyDescent="0.2">
      <c r="A71" s="133" t="str">
        <f t="shared" si="4"/>
        <v>WPAKenya</v>
      </c>
      <c r="B71" s="129" t="s">
        <v>259</v>
      </c>
      <c r="C71" s="129" t="s">
        <v>261</v>
      </c>
      <c r="D71" s="129" t="s">
        <v>102</v>
      </c>
      <c r="E71" s="147">
        <f>'Capacity - Phos Acid'!E71+'Capacity - Nitrophos'!E71+'Capacity - Steam'!E71+'Capacity - Melt'!E71</f>
        <v>0</v>
      </c>
      <c r="F71" s="147">
        <f>'Capacity - Phos Acid'!F71+'Capacity - Nitrophos'!F71+'Capacity - Steam'!F71+'Capacity - Melt'!F71</f>
        <v>0</v>
      </c>
      <c r="G71" s="147">
        <f>'Capacity - Phos Acid'!G71+'Capacity - Nitrophos'!G71+'Capacity - Steam'!G71+'Capacity - Melt'!G71</f>
        <v>0</v>
      </c>
      <c r="H71" s="147">
        <f>'Capacity - Phos Acid'!H71+'Capacity - Nitrophos'!H71+'Capacity - Steam'!H71+'Capacity - Melt'!H71</f>
        <v>30</v>
      </c>
      <c r="I71" s="147">
        <f>'Capacity - Phos Acid'!I71+'Capacity - Nitrophos'!I71+'Capacity - Steam'!I71+'Capacity - Melt'!I71</f>
        <v>30</v>
      </c>
      <c r="J71" s="147">
        <f>'Capacity - Phos Acid'!J71+'Capacity - Nitrophos'!J71+'Capacity - Steam'!J71+'Capacity - Melt'!J71</f>
        <v>30</v>
      </c>
      <c r="K71" s="147">
        <f>'Capacity - Phos Acid'!K71+'Capacity - Nitrophos'!K71+'Capacity - Steam'!K71+'Capacity - Melt'!K71</f>
        <v>30</v>
      </c>
      <c r="L71" s="147">
        <f>'Capacity - Phos Acid'!L71+'Capacity - Nitrophos'!L71+'Capacity - Steam'!L71+'Capacity - Melt'!L71</f>
        <v>30</v>
      </c>
      <c r="M71" s="147">
        <f>'Capacity - Phos Acid'!M71+'Capacity - Nitrophos'!M71+'Capacity - Steam'!M71+'Capacity - Melt'!M71</f>
        <v>30</v>
      </c>
      <c r="N71" s="147">
        <f>'Capacity - Phos Acid'!N71+'Capacity - Nitrophos'!N71+'Capacity - Steam'!N71+'Capacity - Melt'!N71</f>
        <v>30</v>
      </c>
      <c r="O71" s="147">
        <f>'Capacity - Phos Acid'!O71+'Capacity - Nitrophos'!O71+'Capacity - Steam'!O71+'Capacity - Melt'!O71</f>
        <v>30</v>
      </c>
      <c r="P71" s="147">
        <f>'Capacity - Phos Acid'!P71+'Capacity - Nitrophos'!P71+'Capacity - Steam'!P71+'Capacity - Melt'!P71</f>
        <v>30</v>
      </c>
      <c r="Q71" s="147">
        <f>'Capacity - Phos Acid'!Q71+'Capacity - Nitrophos'!Q71+'Capacity - Steam'!Q71+'Capacity - Melt'!Q71</f>
        <v>30</v>
      </c>
      <c r="R71" s="147">
        <f>'Capacity - Phos Acid'!R71+'Capacity - Nitrophos'!R71+'Capacity - Steam'!R71+'Capacity - Melt'!R71</f>
        <v>30</v>
      </c>
      <c r="S71" s="147">
        <f>'Capacity - Phos Acid'!S71+'Capacity - Nitrophos'!S71+'Capacity - Steam'!S71+'Capacity - Melt'!S71</f>
        <v>30</v>
      </c>
      <c r="T71" s="147">
        <f>'Capacity - Phos Acid'!T71+'Capacity - Nitrophos'!T71+'Capacity - Steam'!T71+'Capacity - Melt'!T71</f>
        <v>30</v>
      </c>
      <c r="U71" s="147">
        <f>'Capacity - Phos Acid'!U71+'Capacity - Nitrophos'!U71+'Capacity - Steam'!U71+'Capacity - Melt'!U71</f>
        <v>30</v>
      </c>
      <c r="V71" s="147">
        <f>'Capacity - Phos Acid'!V71+'Capacity - Nitrophos'!V71+'Capacity - Steam'!V71+'Capacity - Melt'!V71</f>
        <v>30</v>
      </c>
      <c r="W71" s="147">
        <f>'Capacity - Phos Acid'!W71+'Capacity - Nitrophos'!W71+'Capacity - Steam'!W71+'Capacity - Melt'!W71</f>
        <v>30</v>
      </c>
      <c r="X71" s="147">
        <f>'Capacity - Phos Acid'!X71+'Capacity - Nitrophos'!X71+'Capacity - Steam'!X71+'Capacity - Melt'!X71</f>
        <v>30</v>
      </c>
      <c r="Y71" s="147">
        <f>'Capacity - Phos Acid'!Y71+'Capacity - Nitrophos'!Y71+'Capacity - Steam'!Y71+'Capacity - Melt'!Y71</f>
        <v>30</v>
      </c>
      <c r="Z71" s="147">
        <f>'Capacity - Phos Acid'!Z71+'Capacity - Nitrophos'!Z71+'Capacity - Steam'!Z71+'Capacity - Melt'!Z71</f>
        <v>30</v>
      </c>
      <c r="AA71" s="147">
        <f>'Capacity - Phos Acid'!AA71+'Capacity - Nitrophos'!AA71+'Capacity - Steam'!AA71+'Capacity - Melt'!AA71</f>
        <v>80</v>
      </c>
      <c r="AB71" s="147">
        <f>'Capacity - Phos Acid'!AB71+'Capacity - Nitrophos'!AB71+'Capacity - Steam'!AB71+'Capacity - Melt'!AB71</f>
        <v>130</v>
      </c>
      <c r="AC71" s="147">
        <f>'Capacity - Phos Acid'!AC71+'Capacity - Nitrophos'!AC71+'Capacity - Steam'!AC71+'Capacity - Melt'!AC71</f>
        <v>130</v>
      </c>
      <c r="AD71" s="147">
        <f>'Capacity - Phos Acid'!AD71+'Capacity - Nitrophos'!AD71+'Capacity - Steam'!AD71+'Capacity - Melt'!AD71</f>
        <v>130</v>
      </c>
      <c r="AE71" s="147">
        <f>'Capacity - Phos Acid'!AE71+'Capacity - Nitrophos'!AE71+'Capacity - Steam'!AE71+'Capacity - Melt'!AE71</f>
        <v>130</v>
      </c>
      <c r="AF71" s="147">
        <f>'Capacity - Phos Acid'!AF71+'Capacity - Nitrophos'!AF71+'Capacity - Steam'!AF71+'Capacity - Melt'!AF71</f>
        <v>130</v>
      </c>
      <c r="AG71" s="147">
        <f>'Capacity - Phos Acid'!AG71+'Capacity - Nitrophos'!AG71+'Capacity - Steam'!AG71+'Capacity - Melt'!AG71</f>
        <v>130</v>
      </c>
    </row>
    <row r="72" spans="1:33" x14ac:dyDescent="0.2">
      <c r="A72" s="133" t="str">
        <f t="shared" si="4"/>
        <v>WPAMadagascar</v>
      </c>
      <c r="B72" s="129" t="s">
        <v>259</v>
      </c>
      <c r="C72" s="129" t="s">
        <v>261</v>
      </c>
      <c r="D72" s="129" t="s">
        <v>103</v>
      </c>
      <c r="E72" s="147">
        <f>'Capacity - Phos Acid'!E72+'Capacity - Nitrophos'!E72+'Capacity - Steam'!E72+'Capacity - Melt'!E72</f>
        <v>0</v>
      </c>
      <c r="F72" s="147">
        <f>'Capacity - Phos Acid'!F72+'Capacity - Nitrophos'!F72+'Capacity - Steam'!F72+'Capacity - Melt'!F72</f>
        <v>0</v>
      </c>
      <c r="G72" s="147">
        <f>'Capacity - Phos Acid'!G72+'Capacity - Nitrophos'!G72+'Capacity - Steam'!G72+'Capacity - Melt'!G72</f>
        <v>0</v>
      </c>
      <c r="H72" s="147">
        <f>'Capacity - Phos Acid'!H72+'Capacity - Nitrophos'!H72+'Capacity - Steam'!H72+'Capacity - Melt'!H72</f>
        <v>0</v>
      </c>
      <c r="I72" s="147">
        <f>'Capacity - Phos Acid'!I72+'Capacity - Nitrophos'!I72+'Capacity - Steam'!I72+'Capacity - Melt'!I72</f>
        <v>0</v>
      </c>
      <c r="J72" s="147">
        <f>'Capacity - Phos Acid'!J72+'Capacity - Nitrophos'!J72+'Capacity - Steam'!J72+'Capacity - Melt'!J72</f>
        <v>0</v>
      </c>
      <c r="K72" s="147">
        <f>'Capacity - Phos Acid'!K72+'Capacity - Nitrophos'!K72+'Capacity - Steam'!K72+'Capacity - Melt'!K72</f>
        <v>0</v>
      </c>
      <c r="L72" s="147">
        <f>'Capacity - Phos Acid'!L72+'Capacity - Nitrophos'!L72+'Capacity - Steam'!L72+'Capacity - Melt'!L72</f>
        <v>0</v>
      </c>
      <c r="M72" s="147">
        <f>'Capacity - Phos Acid'!M72+'Capacity - Nitrophos'!M72+'Capacity - Steam'!M72+'Capacity - Melt'!M72</f>
        <v>0</v>
      </c>
      <c r="N72" s="147">
        <f>'Capacity - Phos Acid'!N72+'Capacity - Nitrophos'!N72+'Capacity - Steam'!N72+'Capacity - Melt'!N72</f>
        <v>0</v>
      </c>
      <c r="O72" s="147">
        <f>'Capacity - Phos Acid'!O72+'Capacity - Nitrophos'!O72+'Capacity - Steam'!O72+'Capacity - Melt'!O72</f>
        <v>0</v>
      </c>
      <c r="P72" s="147">
        <f>'Capacity - Phos Acid'!P72+'Capacity - Nitrophos'!P72+'Capacity - Steam'!P72+'Capacity - Melt'!P72</f>
        <v>0</v>
      </c>
      <c r="Q72" s="147">
        <f>'Capacity - Phos Acid'!Q72+'Capacity - Nitrophos'!Q72+'Capacity - Steam'!Q72+'Capacity - Melt'!Q72</f>
        <v>0</v>
      </c>
      <c r="R72" s="147">
        <f>'Capacity - Phos Acid'!R72+'Capacity - Nitrophos'!R72+'Capacity - Steam'!R72+'Capacity - Melt'!R72</f>
        <v>0</v>
      </c>
      <c r="S72" s="147">
        <f>'Capacity - Phos Acid'!S72+'Capacity - Nitrophos'!S72+'Capacity - Steam'!S72+'Capacity - Melt'!S72</f>
        <v>0</v>
      </c>
      <c r="T72" s="147">
        <f>'Capacity - Phos Acid'!T72+'Capacity - Nitrophos'!T72+'Capacity - Steam'!T72+'Capacity - Melt'!T72</f>
        <v>0</v>
      </c>
      <c r="U72" s="147">
        <f>'Capacity - Phos Acid'!U72+'Capacity - Nitrophos'!U72+'Capacity - Steam'!U72+'Capacity - Melt'!U72</f>
        <v>0</v>
      </c>
      <c r="V72" s="147">
        <f>'Capacity - Phos Acid'!V72+'Capacity - Nitrophos'!V72+'Capacity - Steam'!V72+'Capacity - Melt'!V72</f>
        <v>0</v>
      </c>
      <c r="W72" s="147">
        <f>'Capacity - Phos Acid'!W72+'Capacity - Nitrophos'!W72+'Capacity - Steam'!W72+'Capacity - Melt'!W72</f>
        <v>0</v>
      </c>
      <c r="X72" s="147">
        <f>'Capacity - Phos Acid'!X72+'Capacity - Nitrophos'!X72+'Capacity - Steam'!X72+'Capacity - Melt'!X72</f>
        <v>0</v>
      </c>
      <c r="Y72" s="147">
        <f>'Capacity - Phos Acid'!Y72+'Capacity - Nitrophos'!Y72+'Capacity - Steam'!Y72+'Capacity - Melt'!Y72</f>
        <v>0</v>
      </c>
      <c r="Z72" s="147">
        <f>'Capacity - Phos Acid'!Z72+'Capacity - Nitrophos'!Z72+'Capacity - Steam'!Z72+'Capacity - Melt'!Z72</f>
        <v>0</v>
      </c>
      <c r="AA72" s="147">
        <f>'Capacity - Phos Acid'!AA72+'Capacity - Nitrophos'!AA72+'Capacity - Steam'!AA72+'Capacity - Melt'!AA72</f>
        <v>0</v>
      </c>
      <c r="AB72" s="147">
        <f>'Capacity - Phos Acid'!AB72+'Capacity - Nitrophos'!AB72+'Capacity - Steam'!AB72+'Capacity - Melt'!AB72</f>
        <v>0</v>
      </c>
      <c r="AC72" s="147">
        <f>'Capacity - Phos Acid'!AC72+'Capacity - Nitrophos'!AC72+'Capacity - Steam'!AC72+'Capacity - Melt'!AC72</f>
        <v>0</v>
      </c>
      <c r="AD72" s="147">
        <f>'Capacity - Phos Acid'!AD72+'Capacity - Nitrophos'!AD72+'Capacity - Steam'!AD72+'Capacity - Melt'!AD72</f>
        <v>0</v>
      </c>
      <c r="AE72" s="147">
        <f>'Capacity - Phos Acid'!AE72+'Capacity - Nitrophos'!AE72+'Capacity - Steam'!AE72+'Capacity - Melt'!AE72</f>
        <v>0</v>
      </c>
      <c r="AF72" s="147">
        <f>'Capacity - Phos Acid'!AF72+'Capacity - Nitrophos'!AF72+'Capacity - Steam'!AF72+'Capacity - Melt'!AF72</f>
        <v>0</v>
      </c>
      <c r="AG72" s="147">
        <f>'Capacity - Phos Acid'!AG72+'Capacity - Nitrophos'!AG72+'Capacity - Steam'!AG72+'Capacity - Melt'!AG72</f>
        <v>0</v>
      </c>
    </row>
    <row r="73" spans="1:33" x14ac:dyDescent="0.2">
      <c r="A73" s="133" t="str">
        <f t="shared" si="4"/>
        <v>WPAMalawi</v>
      </c>
      <c r="B73" s="129" t="s">
        <v>259</v>
      </c>
      <c r="C73" s="129" t="s">
        <v>261</v>
      </c>
      <c r="D73" s="129" t="s">
        <v>104</v>
      </c>
      <c r="E73" s="147">
        <f>'Capacity - Phos Acid'!E73+'Capacity - Nitrophos'!E73+'Capacity - Steam'!E73+'Capacity - Melt'!E73</f>
        <v>100</v>
      </c>
      <c r="F73" s="147">
        <f>'Capacity - Phos Acid'!F73+'Capacity - Nitrophos'!F73+'Capacity - Steam'!F73+'Capacity - Melt'!F73</f>
        <v>100</v>
      </c>
      <c r="G73" s="147">
        <f>'Capacity - Phos Acid'!G73+'Capacity - Nitrophos'!G73+'Capacity - Steam'!G73+'Capacity - Melt'!G73</f>
        <v>100</v>
      </c>
      <c r="H73" s="147">
        <f>'Capacity - Phos Acid'!H73+'Capacity - Nitrophos'!H73+'Capacity - Steam'!H73+'Capacity - Melt'!H73</f>
        <v>100</v>
      </c>
      <c r="I73" s="147">
        <f>'Capacity - Phos Acid'!I73+'Capacity - Nitrophos'!I73+'Capacity - Steam'!I73+'Capacity - Melt'!I73</f>
        <v>100</v>
      </c>
      <c r="J73" s="147">
        <f>'Capacity - Phos Acid'!J73+'Capacity - Nitrophos'!J73+'Capacity - Steam'!J73+'Capacity - Melt'!J73</f>
        <v>100</v>
      </c>
      <c r="K73" s="147">
        <f>'Capacity - Phos Acid'!K73+'Capacity - Nitrophos'!K73+'Capacity - Steam'!K73+'Capacity - Melt'!K73</f>
        <v>100</v>
      </c>
      <c r="L73" s="147">
        <f>'Capacity - Phos Acid'!L73+'Capacity - Nitrophos'!L73+'Capacity - Steam'!L73+'Capacity - Melt'!L73</f>
        <v>100</v>
      </c>
      <c r="M73" s="147">
        <f>'Capacity - Phos Acid'!M73+'Capacity - Nitrophos'!M73+'Capacity - Steam'!M73+'Capacity - Melt'!M73</f>
        <v>100</v>
      </c>
      <c r="N73" s="147">
        <f>'Capacity - Phos Acid'!N73+'Capacity - Nitrophos'!N73+'Capacity - Steam'!N73+'Capacity - Melt'!N73</f>
        <v>100</v>
      </c>
      <c r="O73" s="147">
        <f>'Capacity - Phos Acid'!O73+'Capacity - Nitrophos'!O73+'Capacity - Steam'!O73+'Capacity - Melt'!O73</f>
        <v>100</v>
      </c>
      <c r="P73" s="147">
        <f>'Capacity - Phos Acid'!P73+'Capacity - Nitrophos'!P73+'Capacity - Steam'!P73+'Capacity - Melt'!P73</f>
        <v>100</v>
      </c>
      <c r="Q73" s="147">
        <f>'Capacity - Phos Acid'!Q73+'Capacity - Nitrophos'!Q73+'Capacity - Steam'!Q73+'Capacity - Melt'!Q73</f>
        <v>100</v>
      </c>
      <c r="R73" s="147">
        <f>'Capacity - Phos Acid'!R73+'Capacity - Nitrophos'!R73+'Capacity - Steam'!R73+'Capacity - Melt'!R73</f>
        <v>100</v>
      </c>
      <c r="S73" s="147">
        <f>'Capacity - Phos Acid'!S73+'Capacity - Nitrophos'!S73+'Capacity - Steam'!S73+'Capacity - Melt'!S73</f>
        <v>100</v>
      </c>
      <c r="T73" s="147">
        <f>'Capacity - Phos Acid'!T73+'Capacity - Nitrophos'!T73+'Capacity - Steam'!T73+'Capacity - Melt'!T73</f>
        <v>100</v>
      </c>
      <c r="U73" s="147">
        <f>'Capacity - Phos Acid'!U73+'Capacity - Nitrophos'!U73+'Capacity - Steam'!U73+'Capacity - Melt'!U73</f>
        <v>100</v>
      </c>
      <c r="V73" s="147">
        <f>'Capacity - Phos Acid'!V73+'Capacity - Nitrophos'!V73+'Capacity - Steam'!V73+'Capacity - Melt'!V73</f>
        <v>100</v>
      </c>
      <c r="W73" s="147">
        <f>'Capacity - Phos Acid'!W73+'Capacity - Nitrophos'!W73+'Capacity - Steam'!W73+'Capacity - Melt'!W73</f>
        <v>100</v>
      </c>
      <c r="X73" s="147">
        <f>'Capacity - Phos Acid'!X73+'Capacity - Nitrophos'!X73+'Capacity - Steam'!X73+'Capacity - Melt'!X73</f>
        <v>100</v>
      </c>
      <c r="Y73" s="147">
        <f>'Capacity - Phos Acid'!Y73+'Capacity - Nitrophos'!Y73+'Capacity - Steam'!Y73+'Capacity - Melt'!Y73</f>
        <v>100</v>
      </c>
      <c r="Z73" s="147">
        <f>'Capacity - Phos Acid'!Z73+'Capacity - Nitrophos'!Z73+'Capacity - Steam'!Z73+'Capacity - Melt'!Z73</f>
        <v>100</v>
      </c>
      <c r="AA73" s="147">
        <f>'Capacity - Phos Acid'!AA73+'Capacity - Nitrophos'!AA73+'Capacity - Steam'!AA73+'Capacity - Melt'!AA73</f>
        <v>100</v>
      </c>
      <c r="AB73" s="147">
        <f>'Capacity - Phos Acid'!AB73+'Capacity - Nitrophos'!AB73+'Capacity - Steam'!AB73+'Capacity - Melt'!AB73</f>
        <v>100</v>
      </c>
      <c r="AC73" s="147">
        <f>'Capacity - Phos Acid'!AC73+'Capacity - Nitrophos'!AC73+'Capacity - Steam'!AC73+'Capacity - Melt'!AC73</f>
        <v>100</v>
      </c>
      <c r="AD73" s="147">
        <f>'Capacity - Phos Acid'!AD73+'Capacity - Nitrophos'!AD73+'Capacity - Steam'!AD73+'Capacity - Melt'!AD73</f>
        <v>100</v>
      </c>
      <c r="AE73" s="147">
        <f>'Capacity - Phos Acid'!AE73+'Capacity - Nitrophos'!AE73+'Capacity - Steam'!AE73+'Capacity - Melt'!AE73</f>
        <v>100</v>
      </c>
      <c r="AF73" s="147">
        <f>'Capacity - Phos Acid'!AF73+'Capacity - Nitrophos'!AF73+'Capacity - Steam'!AF73+'Capacity - Melt'!AF73</f>
        <v>100</v>
      </c>
      <c r="AG73" s="147">
        <f>'Capacity - Phos Acid'!AG73+'Capacity - Nitrophos'!AG73+'Capacity - Steam'!AG73+'Capacity - Melt'!AG73</f>
        <v>100</v>
      </c>
    </row>
    <row r="74" spans="1:33" x14ac:dyDescent="0.2">
      <c r="A74" s="133" t="str">
        <f t="shared" si="4"/>
        <v>WPAMauritius</v>
      </c>
      <c r="B74" s="129" t="s">
        <v>259</v>
      </c>
      <c r="C74" s="129" t="s">
        <v>261</v>
      </c>
      <c r="D74" s="129" t="s">
        <v>105</v>
      </c>
      <c r="E74" s="147">
        <f>'Capacity - Phos Acid'!E74+'Capacity - Nitrophos'!E74+'Capacity - Steam'!E74+'Capacity - Melt'!E74</f>
        <v>100</v>
      </c>
      <c r="F74" s="147">
        <f>'Capacity - Phos Acid'!F74+'Capacity - Nitrophos'!F74+'Capacity - Steam'!F74+'Capacity - Melt'!F74</f>
        <v>100</v>
      </c>
      <c r="G74" s="147">
        <f>'Capacity - Phos Acid'!G74+'Capacity - Nitrophos'!G74+'Capacity - Steam'!G74+'Capacity - Melt'!G74</f>
        <v>100</v>
      </c>
      <c r="H74" s="147">
        <f>'Capacity - Phos Acid'!H74+'Capacity - Nitrophos'!H74+'Capacity - Steam'!H74+'Capacity - Melt'!H74</f>
        <v>100</v>
      </c>
      <c r="I74" s="147">
        <f>'Capacity - Phos Acid'!I74+'Capacity - Nitrophos'!I74+'Capacity - Steam'!I74+'Capacity - Melt'!I74</f>
        <v>100</v>
      </c>
      <c r="J74" s="147">
        <f>'Capacity - Phos Acid'!J74+'Capacity - Nitrophos'!J74+'Capacity - Steam'!J74+'Capacity - Melt'!J74</f>
        <v>100</v>
      </c>
      <c r="K74" s="147">
        <f>'Capacity - Phos Acid'!K74+'Capacity - Nitrophos'!K74+'Capacity - Steam'!K74+'Capacity - Melt'!K74</f>
        <v>100</v>
      </c>
      <c r="L74" s="147">
        <f>'Capacity - Phos Acid'!L74+'Capacity - Nitrophos'!L74+'Capacity - Steam'!L74+'Capacity - Melt'!L74</f>
        <v>100</v>
      </c>
      <c r="M74" s="147">
        <f>'Capacity - Phos Acid'!M74+'Capacity - Nitrophos'!M74+'Capacity - Steam'!M74+'Capacity - Melt'!M74</f>
        <v>100</v>
      </c>
      <c r="N74" s="147">
        <f>'Capacity - Phos Acid'!N74+'Capacity - Nitrophos'!N74+'Capacity - Steam'!N74+'Capacity - Melt'!N74</f>
        <v>100</v>
      </c>
      <c r="O74" s="147">
        <f>'Capacity - Phos Acid'!O74+'Capacity - Nitrophos'!O74+'Capacity - Steam'!O74+'Capacity - Melt'!O74</f>
        <v>100</v>
      </c>
      <c r="P74" s="147">
        <f>'Capacity - Phos Acid'!P74+'Capacity - Nitrophos'!P74+'Capacity - Steam'!P74+'Capacity - Melt'!P74</f>
        <v>100</v>
      </c>
      <c r="Q74" s="147">
        <f>'Capacity - Phos Acid'!Q74+'Capacity - Nitrophos'!Q74+'Capacity - Steam'!Q74+'Capacity - Melt'!Q74</f>
        <v>100</v>
      </c>
      <c r="R74" s="147">
        <f>'Capacity - Phos Acid'!R74+'Capacity - Nitrophos'!R74+'Capacity - Steam'!R74+'Capacity - Melt'!R74</f>
        <v>100</v>
      </c>
      <c r="S74" s="147">
        <f>'Capacity - Phos Acid'!S74+'Capacity - Nitrophos'!S74+'Capacity - Steam'!S74+'Capacity - Melt'!S74</f>
        <v>100</v>
      </c>
      <c r="T74" s="147">
        <f>'Capacity - Phos Acid'!T74+'Capacity - Nitrophos'!T74+'Capacity - Steam'!T74+'Capacity - Melt'!T74</f>
        <v>100</v>
      </c>
      <c r="U74" s="147">
        <f>'Capacity - Phos Acid'!U74+'Capacity - Nitrophos'!U74+'Capacity - Steam'!U74+'Capacity - Melt'!U74</f>
        <v>100</v>
      </c>
      <c r="V74" s="147">
        <f>'Capacity - Phos Acid'!V74+'Capacity - Nitrophos'!V74+'Capacity - Steam'!V74+'Capacity - Melt'!V74</f>
        <v>100</v>
      </c>
      <c r="W74" s="147">
        <f>'Capacity - Phos Acid'!W74+'Capacity - Nitrophos'!W74+'Capacity - Steam'!W74+'Capacity - Melt'!W74</f>
        <v>100</v>
      </c>
      <c r="X74" s="147">
        <f>'Capacity - Phos Acid'!X74+'Capacity - Nitrophos'!X74+'Capacity - Steam'!X74+'Capacity - Melt'!X74</f>
        <v>100</v>
      </c>
      <c r="Y74" s="147">
        <f>'Capacity - Phos Acid'!Y74+'Capacity - Nitrophos'!Y74+'Capacity - Steam'!Y74+'Capacity - Melt'!Y74</f>
        <v>100</v>
      </c>
      <c r="Z74" s="147">
        <f>'Capacity - Phos Acid'!Z74+'Capacity - Nitrophos'!Z74+'Capacity - Steam'!Z74+'Capacity - Melt'!Z74</f>
        <v>100</v>
      </c>
      <c r="AA74" s="147">
        <f>'Capacity - Phos Acid'!AA74+'Capacity - Nitrophos'!AA74+'Capacity - Steam'!AA74+'Capacity - Melt'!AA74</f>
        <v>100</v>
      </c>
      <c r="AB74" s="147">
        <f>'Capacity - Phos Acid'!AB74+'Capacity - Nitrophos'!AB74+'Capacity - Steam'!AB74+'Capacity - Melt'!AB74</f>
        <v>100</v>
      </c>
      <c r="AC74" s="147">
        <f>'Capacity - Phos Acid'!AC74+'Capacity - Nitrophos'!AC74+'Capacity - Steam'!AC74+'Capacity - Melt'!AC74</f>
        <v>100</v>
      </c>
      <c r="AD74" s="147">
        <f>'Capacity - Phos Acid'!AD74+'Capacity - Nitrophos'!AD74+'Capacity - Steam'!AD74+'Capacity - Melt'!AD74</f>
        <v>100</v>
      </c>
      <c r="AE74" s="147">
        <f>'Capacity - Phos Acid'!AE74+'Capacity - Nitrophos'!AE74+'Capacity - Steam'!AE74+'Capacity - Melt'!AE74</f>
        <v>100</v>
      </c>
      <c r="AF74" s="147">
        <f>'Capacity - Phos Acid'!AF74+'Capacity - Nitrophos'!AF74+'Capacity - Steam'!AF74+'Capacity - Melt'!AF74</f>
        <v>100</v>
      </c>
      <c r="AG74" s="147">
        <f>'Capacity - Phos Acid'!AG74+'Capacity - Nitrophos'!AG74+'Capacity - Steam'!AG74+'Capacity - Melt'!AG74</f>
        <v>100</v>
      </c>
    </row>
    <row r="75" spans="1:33" x14ac:dyDescent="0.2">
      <c r="A75" s="133" t="str">
        <f t="shared" si="4"/>
        <v>WPAMozambique</v>
      </c>
      <c r="B75" s="129" t="s">
        <v>259</v>
      </c>
      <c r="C75" s="129" t="s">
        <v>261</v>
      </c>
      <c r="D75" s="129" t="s">
        <v>106</v>
      </c>
      <c r="E75" s="147">
        <f>'Capacity - Phos Acid'!E75+'Capacity - Nitrophos'!E75+'Capacity - Steam'!E75+'Capacity - Melt'!E75</f>
        <v>60</v>
      </c>
      <c r="F75" s="147">
        <f>'Capacity - Phos Acid'!F75+'Capacity - Nitrophos'!F75+'Capacity - Steam'!F75+'Capacity - Melt'!F75</f>
        <v>60</v>
      </c>
      <c r="G75" s="147">
        <f>'Capacity - Phos Acid'!G75+'Capacity - Nitrophos'!G75+'Capacity - Steam'!G75+'Capacity - Melt'!G75</f>
        <v>60</v>
      </c>
      <c r="H75" s="147">
        <f>'Capacity - Phos Acid'!H75+'Capacity - Nitrophos'!H75+'Capacity - Steam'!H75+'Capacity - Melt'!H75</f>
        <v>60</v>
      </c>
      <c r="I75" s="147">
        <f>'Capacity - Phos Acid'!I75+'Capacity - Nitrophos'!I75+'Capacity - Steam'!I75+'Capacity - Melt'!I75</f>
        <v>60</v>
      </c>
      <c r="J75" s="147">
        <f>'Capacity - Phos Acid'!J75+'Capacity - Nitrophos'!J75+'Capacity - Steam'!J75+'Capacity - Melt'!J75</f>
        <v>60</v>
      </c>
      <c r="K75" s="147">
        <f>'Capacity - Phos Acid'!K75+'Capacity - Nitrophos'!K75+'Capacity - Steam'!K75+'Capacity - Melt'!K75</f>
        <v>60</v>
      </c>
      <c r="L75" s="147">
        <f>'Capacity - Phos Acid'!L75+'Capacity - Nitrophos'!L75+'Capacity - Steam'!L75+'Capacity - Melt'!L75</f>
        <v>60</v>
      </c>
      <c r="M75" s="147">
        <f>'Capacity - Phos Acid'!M75+'Capacity - Nitrophos'!M75+'Capacity - Steam'!M75+'Capacity - Melt'!M75</f>
        <v>60</v>
      </c>
      <c r="N75" s="147">
        <f>'Capacity - Phos Acid'!N75+'Capacity - Nitrophos'!N75+'Capacity - Steam'!N75+'Capacity - Melt'!N75</f>
        <v>60</v>
      </c>
      <c r="O75" s="147">
        <f>'Capacity - Phos Acid'!O75+'Capacity - Nitrophos'!O75+'Capacity - Steam'!O75+'Capacity - Melt'!O75</f>
        <v>60</v>
      </c>
      <c r="P75" s="147">
        <f>'Capacity - Phos Acid'!P75+'Capacity - Nitrophos'!P75+'Capacity - Steam'!P75+'Capacity - Melt'!P75</f>
        <v>60</v>
      </c>
      <c r="Q75" s="147">
        <f>'Capacity - Phos Acid'!Q75+'Capacity - Nitrophos'!Q75+'Capacity - Steam'!Q75+'Capacity - Melt'!Q75</f>
        <v>60</v>
      </c>
      <c r="R75" s="147">
        <f>'Capacity - Phos Acid'!R75+'Capacity - Nitrophos'!R75+'Capacity - Steam'!R75+'Capacity - Melt'!R75</f>
        <v>60</v>
      </c>
      <c r="S75" s="147">
        <f>'Capacity - Phos Acid'!S75+'Capacity - Nitrophos'!S75+'Capacity - Steam'!S75+'Capacity - Melt'!S75</f>
        <v>60</v>
      </c>
      <c r="T75" s="147">
        <f>'Capacity - Phos Acid'!T75+'Capacity - Nitrophos'!T75+'Capacity - Steam'!T75+'Capacity - Melt'!T75</f>
        <v>60</v>
      </c>
      <c r="U75" s="147">
        <f>'Capacity - Phos Acid'!U75+'Capacity - Nitrophos'!U75+'Capacity - Steam'!U75+'Capacity - Melt'!U75</f>
        <v>0</v>
      </c>
      <c r="V75" s="147">
        <f>'Capacity - Phos Acid'!V75+'Capacity - Nitrophos'!V75+'Capacity - Steam'!V75+'Capacity - Melt'!V75</f>
        <v>0</v>
      </c>
      <c r="W75" s="147">
        <f>'Capacity - Phos Acid'!W75+'Capacity - Nitrophos'!W75+'Capacity - Steam'!W75+'Capacity - Melt'!W75</f>
        <v>0</v>
      </c>
      <c r="X75" s="147">
        <f>'Capacity - Phos Acid'!X75+'Capacity - Nitrophos'!X75+'Capacity - Steam'!X75+'Capacity - Melt'!X75</f>
        <v>0</v>
      </c>
      <c r="Y75" s="147">
        <f>'Capacity - Phos Acid'!Y75+'Capacity - Nitrophos'!Y75+'Capacity - Steam'!Y75+'Capacity - Melt'!Y75</f>
        <v>0</v>
      </c>
      <c r="Z75" s="147">
        <f>'Capacity - Phos Acid'!Z75+'Capacity - Nitrophos'!Z75+'Capacity - Steam'!Z75+'Capacity - Melt'!Z75</f>
        <v>0</v>
      </c>
      <c r="AA75" s="147">
        <f>'Capacity - Phos Acid'!AA75+'Capacity - Nitrophos'!AA75+'Capacity - Steam'!AA75+'Capacity - Melt'!AA75</f>
        <v>0</v>
      </c>
      <c r="AB75" s="147">
        <f>'Capacity - Phos Acid'!AB75+'Capacity - Nitrophos'!AB75+'Capacity - Steam'!AB75+'Capacity - Melt'!AB75</f>
        <v>0</v>
      </c>
      <c r="AC75" s="147">
        <f>'Capacity - Phos Acid'!AC75+'Capacity - Nitrophos'!AC75+'Capacity - Steam'!AC75+'Capacity - Melt'!AC75</f>
        <v>0</v>
      </c>
      <c r="AD75" s="147">
        <f>'Capacity - Phos Acid'!AD75+'Capacity - Nitrophos'!AD75+'Capacity - Steam'!AD75+'Capacity - Melt'!AD75</f>
        <v>0</v>
      </c>
      <c r="AE75" s="147">
        <f>'Capacity - Phos Acid'!AE75+'Capacity - Nitrophos'!AE75+'Capacity - Steam'!AE75+'Capacity - Melt'!AE75</f>
        <v>0</v>
      </c>
      <c r="AF75" s="147">
        <f>'Capacity - Phos Acid'!AF75+'Capacity - Nitrophos'!AF75+'Capacity - Steam'!AF75+'Capacity - Melt'!AF75</f>
        <v>0</v>
      </c>
      <c r="AG75" s="147">
        <f>'Capacity - Phos Acid'!AG75+'Capacity - Nitrophos'!AG75+'Capacity - Steam'!AG75+'Capacity - Melt'!AG75</f>
        <v>0</v>
      </c>
    </row>
    <row r="76" spans="1:33" x14ac:dyDescent="0.2">
      <c r="A76" s="133" t="str">
        <f t="shared" si="4"/>
        <v>WPAReunion</v>
      </c>
      <c r="B76" s="129" t="s">
        <v>259</v>
      </c>
      <c r="C76" s="129" t="s">
        <v>261</v>
      </c>
      <c r="D76" s="129" t="s">
        <v>107</v>
      </c>
      <c r="E76" s="147">
        <f>'Capacity - Phos Acid'!E76+'Capacity - Nitrophos'!E76+'Capacity - Steam'!E76+'Capacity - Melt'!E76</f>
        <v>0</v>
      </c>
      <c r="F76" s="147">
        <f>'Capacity - Phos Acid'!F76+'Capacity - Nitrophos'!F76+'Capacity - Steam'!F76+'Capacity - Melt'!F76</f>
        <v>0</v>
      </c>
      <c r="G76" s="147">
        <f>'Capacity - Phos Acid'!G76+'Capacity - Nitrophos'!G76+'Capacity - Steam'!G76+'Capacity - Melt'!G76</f>
        <v>0</v>
      </c>
      <c r="H76" s="147">
        <f>'Capacity - Phos Acid'!H76+'Capacity - Nitrophos'!H76+'Capacity - Steam'!H76+'Capacity - Melt'!H76</f>
        <v>0</v>
      </c>
      <c r="I76" s="147">
        <f>'Capacity - Phos Acid'!I76+'Capacity - Nitrophos'!I76+'Capacity - Steam'!I76+'Capacity - Melt'!I76</f>
        <v>0</v>
      </c>
      <c r="J76" s="147">
        <f>'Capacity - Phos Acid'!J76+'Capacity - Nitrophos'!J76+'Capacity - Steam'!J76+'Capacity - Melt'!J76</f>
        <v>0</v>
      </c>
      <c r="K76" s="147">
        <f>'Capacity - Phos Acid'!K76+'Capacity - Nitrophos'!K76+'Capacity - Steam'!K76+'Capacity - Melt'!K76</f>
        <v>0</v>
      </c>
      <c r="L76" s="147">
        <f>'Capacity - Phos Acid'!L76+'Capacity - Nitrophos'!L76+'Capacity - Steam'!L76+'Capacity - Melt'!L76</f>
        <v>0</v>
      </c>
      <c r="M76" s="147">
        <f>'Capacity - Phos Acid'!M76+'Capacity - Nitrophos'!M76+'Capacity - Steam'!M76+'Capacity - Melt'!M76</f>
        <v>0</v>
      </c>
      <c r="N76" s="147">
        <f>'Capacity - Phos Acid'!N76+'Capacity - Nitrophos'!N76+'Capacity - Steam'!N76+'Capacity - Melt'!N76</f>
        <v>0</v>
      </c>
      <c r="O76" s="147">
        <f>'Capacity - Phos Acid'!O76+'Capacity - Nitrophos'!O76+'Capacity - Steam'!O76+'Capacity - Melt'!O76</f>
        <v>0</v>
      </c>
      <c r="P76" s="147">
        <f>'Capacity - Phos Acid'!P76+'Capacity - Nitrophos'!P76+'Capacity - Steam'!P76+'Capacity - Melt'!P76</f>
        <v>0</v>
      </c>
      <c r="Q76" s="147">
        <f>'Capacity - Phos Acid'!Q76+'Capacity - Nitrophos'!Q76+'Capacity - Steam'!Q76+'Capacity - Melt'!Q76</f>
        <v>0</v>
      </c>
      <c r="R76" s="147">
        <f>'Capacity - Phos Acid'!R76+'Capacity - Nitrophos'!R76+'Capacity - Steam'!R76+'Capacity - Melt'!R76</f>
        <v>0</v>
      </c>
      <c r="S76" s="147">
        <f>'Capacity - Phos Acid'!S76+'Capacity - Nitrophos'!S76+'Capacity - Steam'!S76+'Capacity - Melt'!S76</f>
        <v>0</v>
      </c>
      <c r="T76" s="147">
        <f>'Capacity - Phos Acid'!T76+'Capacity - Nitrophos'!T76+'Capacity - Steam'!T76+'Capacity - Melt'!T76</f>
        <v>0</v>
      </c>
      <c r="U76" s="147">
        <f>'Capacity - Phos Acid'!U76+'Capacity - Nitrophos'!U76+'Capacity - Steam'!U76+'Capacity - Melt'!U76</f>
        <v>0</v>
      </c>
      <c r="V76" s="147">
        <f>'Capacity - Phos Acid'!V76+'Capacity - Nitrophos'!V76+'Capacity - Steam'!V76+'Capacity - Melt'!V76</f>
        <v>0</v>
      </c>
      <c r="W76" s="147">
        <f>'Capacity - Phos Acid'!W76+'Capacity - Nitrophos'!W76+'Capacity - Steam'!W76+'Capacity - Melt'!W76</f>
        <v>0</v>
      </c>
      <c r="X76" s="147">
        <f>'Capacity - Phos Acid'!X76+'Capacity - Nitrophos'!X76+'Capacity - Steam'!X76+'Capacity - Melt'!X76</f>
        <v>0</v>
      </c>
      <c r="Y76" s="147">
        <f>'Capacity - Phos Acid'!Y76+'Capacity - Nitrophos'!Y76+'Capacity - Steam'!Y76+'Capacity - Melt'!Y76</f>
        <v>0</v>
      </c>
      <c r="Z76" s="147">
        <f>'Capacity - Phos Acid'!Z76+'Capacity - Nitrophos'!Z76+'Capacity - Steam'!Z76+'Capacity - Melt'!Z76</f>
        <v>0</v>
      </c>
      <c r="AA76" s="147">
        <f>'Capacity - Phos Acid'!AA76+'Capacity - Nitrophos'!AA76+'Capacity - Steam'!AA76+'Capacity - Melt'!AA76</f>
        <v>0</v>
      </c>
      <c r="AB76" s="147">
        <f>'Capacity - Phos Acid'!AB76+'Capacity - Nitrophos'!AB76+'Capacity - Steam'!AB76+'Capacity - Melt'!AB76</f>
        <v>0</v>
      </c>
      <c r="AC76" s="147">
        <f>'Capacity - Phos Acid'!AC76+'Capacity - Nitrophos'!AC76+'Capacity - Steam'!AC76+'Capacity - Melt'!AC76</f>
        <v>0</v>
      </c>
      <c r="AD76" s="147">
        <f>'Capacity - Phos Acid'!AD76+'Capacity - Nitrophos'!AD76+'Capacity - Steam'!AD76+'Capacity - Melt'!AD76</f>
        <v>0</v>
      </c>
      <c r="AE76" s="147">
        <f>'Capacity - Phos Acid'!AE76+'Capacity - Nitrophos'!AE76+'Capacity - Steam'!AE76+'Capacity - Melt'!AE76</f>
        <v>0</v>
      </c>
      <c r="AF76" s="147">
        <f>'Capacity - Phos Acid'!AF76+'Capacity - Nitrophos'!AF76+'Capacity - Steam'!AF76+'Capacity - Melt'!AF76</f>
        <v>0</v>
      </c>
      <c r="AG76" s="147">
        <f>'Capacity - Phos Acid'!AG76+'Capacity - Nitrophos'!AG76+'Capacity - Steam'!AG76+'Capacity - Melt'!AG76</f>
        <v>0</v>
      </c>
    </row>
    <row r="77" spans="1:33" x14ac:dyDescent="0.2">
      <c r="A77" s="133" t="str">
        <f t="shared" si="4"/>
        <v>WPARwanda</v>
      </c>
      <c r="B77" s="129" t="s">
        <v>259</v>
      </c>
      <c r="C77" s="129" t="s">
        <v>261</v>
      </c>
      <c r="D77" s="129" t="s">
        <v>108</v>
      </c>
      <c r="E77" s="147">
        <f>'Capacity - Phos Acid'!E77+'Capacity - Nitrophos'!E77+'Capacity - Steam'!E77+'Capacity - Melt'!E77</f>
        <v>0</v>
      </c>
      <c r="F77" s="147">
        <f>'Capacity - Phos Acid'!F77+'Capacity - Nitrophos'!F77+'Capacity - Steam'!F77+'Capacity - Melt'!F77</f>
        <v>0</v>
      </c>
      <c r="G77" s="147">
        <f>'Capacity - Phos Acid'!G77+'Capacity - Nitrophos'!G77+'Capacity - Steam'!G77+'Capacity - Melt'!G77</f>
        <v>0</v>
      </c>
      <c r="H77" s="147">
        <f>'Capacity - Phos Acid'!H77+'Capacity - Nitrophos'!H77+'Capacity - Steam'!H77+'Capacity - Melt'!H77</f>
        <v>0</v>
      </c>
      <c r="I77" s="147">
        <f>'Capacity - Phos Acid'!I77+'Capacity - Nitrophos'!I77+'Capacity - Steam'!I77+'Capacity - Melt'!I77</f>
        <v>0</v>
      </c>
      <c r="J77" s="147">
        <f>'Capacity - Phos Acid'!J77+'Capacity - Nitrophos'!J77+'Capacity - Steam'!J77+'Capacity - Melt'!J77</f>
        <v>0</v>
      </c>
      <c r="K77" s="147">
        <f>'Capacity - Phos Acid'!K77+'Capacity - Nitrophos'!K77+'Capacity - Steam'!K77+'Capacity - Melt'!K77</f>
        <v>0</v>
      </c>
      <c r="L77" s="147">
        <f>'Capacity - Phos Acid'!L77+'Capacity - Nitrophos'!L77+'Capacity - Steam'!L77+'Capacity - Melt'!L77</f>
        <v>0</v>
      </c>
      <c r="M77" s="147">
        <f>'Capacity - Phos Acid'!M77+'Capacity - Nitrophos'!M77+'Capacity - Steam'!M77+'Capacity - Melt'!M77</f>
        <v>0</v>
      </c>
      <c r="N77" s="147">
        <f>'Capacity - Phos Acid'!N77+'Capacity - Nitrophos'!N77+'Capacity - Steam'!N77+'Capacity - Melt'!N77</f>
        <v>0</v>
      </c>
      <c r="O77" s="147">
        <f>'Capacity - Phos Acid'!O77+'Capacity - Nitrophos'!O77+'Capacity - Steam'!O77+'Capacity - Melt'!O77</f>
        <v>0</v>
      </c>
      <c r="P77" s="147">
        <f>'Capacity - Phos Acid'!P77+'Capacity - Nitrophos'!P77+'Capacity - Steam'!P77+'Capacity - Melt'!P77</f>
        <v>0</v>
      </c>
      <c r="Q77" s="147">
        <f>'Capacity - Phos Acid'!Q77+'Capacity - Nitrophos'!Q77+'Capacity - Steam'!Q77+'Capacity - Melt'!Q77</f>
        <v>0</v>
      </c>
      <c r="R77" s="147">
        <f>'Capacity - Phos Acid'!R77+'Capacity - Nitrophos'!R77+'Capacity - Steam'!R77+'Capacity - Melt'!R77</f>
        <v>0</v>
      </c>
      <c r="S77" s="147">
        <f>'Capacity - Phos Acid'!S77+'Capacity - Nitrophos'!S77+'Capacity - Steam'!S77+'Capacity - Melt'!S77</f>
        <v>0</v>
      </c>
      <c r="T77" s="147">
        <f>'Capacity - Phos Acid'!T77+'Capacity - Nitrophos'!T77+'Capacity - Steam'!T77+'Capacity - Melt'!T77</f>
        <v>0</v>
      </c>
      <c r="U77" s="147">
        <f>'Capacity - Phos Acid'!U77+'Capacity - Nitrophos'!U77+'Capacity - Steam'!U77+'Capacity - Melt'!U77</f>
        <v>0</v>
      </c>
      <c r="V77" s="147">
        <f>'Capacity - Phos Acid'!V77+'Capacity - Nitrophos'!V77+'Capacity - Steam'!V77+'Capacity - Melt'!V77</f>
        <v>0</v>
      </c>
      <c r="W77" s="147">
        <f>'Capacity - Phos Acid'!W77+'Capacity - Nitrophos'!W77+'Capacity - Steam'!W77+'Capacity - Melt'!W77</f>
        <v>0</v>
      </c>
      <c r="X77" s="147">
        <f>'Capacity - Phos Acid'!X77+'Capacity - Nitrophos'!X77+'Capacity - Steam'!X77+'Capacity - Melt'!X77</f>
        <v>0</v>
      </c>
      <c r="Y77" s="147">
        <f>'Capacity - Phos Acid'!Y77+'Capacity - Nitrophos'!Y77+'Capacity - Steam'!Y77+'Capacity - Melt'!Y77</f>
        <v>0</v>
      </c>
      <c r="Z77" s="147">
        <f>'Capacity - Phos Acid'!Z77+'Capacity - Nitrophos'!Z77+'Capacity - Steam'!Z77+'Capacity - Melt'!Z77</f>
        <v>0</v>
      </c>
      <c r="AA77" s="147">
        <f>'Capacity - Phos Acid'!AA77+'Capacity - Nitrophos'!AA77+'Capacity - Steam'!AA77+'Capacity - Melt'!AA77</f>
        <v>0</v>
      </c>
      <c r="AB77" s="147">
        <f>'Capacity - Phos Acid'!AB77+'Capacity - Nitrophos'!AB77+'Capacity - Steam'!AB77+'Capacity - Melt'!AB77</f>
        <v>0</v>
      </c>
      <c r="AC77" s="147">
        <f>'Capacity - Phos Acid'!AC77+'Capacity - Nitrophos'!AC77+'Capacity - Steam'!AC77+'Capacity - Melt'!AC77</f>
        <v>0</v>
      </c>
      <c r="AD77" s="147">
        <f>'Capacity - Phos Acid'!AD77+'Capacity - Nitrophos'!AD77+'Capacity - Steam'!AD77+'Capacity - Melt'!AD77</f>
        <v>0</v>
      </c>
      <c r="AE77" s="147">
        <f>'Capacity - Phos Acid'!AE77+'Capacity - Nitrophos'!AE77+'Capacity - Steam'!AE77+'Capacity - Melt'!AE77</f>
        <v>0</v>
      </c>
      <c r="AF77" s="147">
        <f>'Capacity - Phos Acid'!AF77+'Capacity - Nitrophos'!AF77+'Capacity - Steam'!AF77+'Capacity - Melt'!AF77</f>
        <v>0</v>
      </c>
      <c r="AG77" s="147">
        <f>'Capacity - Phos Acid'!AG77+'Capacity - Nitrophos'!AG77+'Capacity - Steam'!AG77+'Capacity - Melt'!AG77</f>
        <v>0</v>
      </c>
    </row>
    <row r="78" spans="1:33" x14ac:dyDescent="0.2">
      <c r="A78" s="133" t="str">
        <f t="shared" si="4"/>
        <v>WPASeychelles</v>
      </c>
      <c r="B78" s="129" t="s">
        <v>259</v>
      </c>
      <c r="C78" s="129" t="s">
        <v>261</v>
      </c>
      <c r="D78" s="129" t="s">
        <v>109</v>
      </c>
      <c r="E78" s="147">
        <f>'Capacity - Phos Acid'!E78+'Capacity - Nitrophos'!E78+'Capacity - Steam'!E78+'Capacity - Melt'!E78</f>
        <v>0</v>
      </c>
      <c r="F78" s="147">
        <f>'Capacity - Phos Acid'!F78+'Capacity - Nitrophos'!F78+'Capacity - Steam'!F78+'Capacity - Melt'!F78</f>
        <v>0</v>
      </c>
      <c r="G78" s="147">
        <f>'Capacity - Phos Acid'!G78+'Capacity - Nitrophos'!G78+'Capacity - Steam'!G78+'Capacity - Melt'!G78</f>
        <v>0</v>
      </c>
      <c r="H78" s="147">
        <f>'Capacity - Phos Acid'!H78+'Capacity - Nitrophos'!H78+'Capacity - Steam'!H78+'Capacity - Melt'!H78</f>
        <v>0</v>
      </c>
      <c r="I78" s="147">
        <f>'Capacity - Phos Acid'!I78+'Capacity - Nitrophos'!I78+'Capacity - Steam'!I78+'Capacity - Melt'!I78</f>
        <v>0</v>
      </c>
      <c r="J78" s="147">
        <f>'Capacity - Phos Acid'!J78+'Capacity - Nitrophos'!J78+'Capacity - Steam'!J78+'Capacity - Melt'!J78</f>
        <v>0</v>
      </c>
      <c r="K78" s="147">
        <f>'Capacity - Phos Acid'!K78+'Capacity - Nitrophos'!K78+'Capacity - Steam'!K78+'Capacity - Melt'!K78</f>
        <v>0</v>
      </c>
      <c r="L78" s="147">
        <f>'Capacity - Phos Acid'!L78+'Capacity - Nitrophos'!L78+'Capacity - Steam'!L78+'Capacity - Melt'!L78</f>
        <v>0</v>
      </c>
      <c r="M78" s="147">
        <f>'Capacity - Phos Acid'!M78+'Capacity - Nitrophos'!M78+'Capacity - Steam'!M78+'Capacity - Melt'!M78</f>
        <v>0</v>
      </c>
      <c r="N78" s="147">
        <f>'Capacity - Phos Acid'!N78+'Capacity - Nitrophos'!N78+'Capacity - Steam'!N78+'Capacity - Melt'!N78</f>
        <v>0</v>
      </c>
      <c r="O78" s="147">
        <f>'Capacity - Phos Acid'!O78+'Capacity - Nitrophos'!O78+'Capacity - Steam'!O78+'Capacity - Melt'!O78</f>
        <v>0</v>
      </c>
      <c r="P78" s="147">
        <f>'Capacity - Phos Acid'!P78+'Capacity - Nitrophos'!P78+'Capacity - Steam'!P78+'Capacity - Melt'!P78</f>
        <v>0</v>
      </c>
      <c r="Q78" s="147">
        <f>'Capacity - Phos Acid'!Q78+'Capacity - Nitrophos'!Q78+'Capacity - Steam'!Q78+'Capacity - Melt'!Q78</f>
        <v>0</v>
      </c>
      <c r="R78" s="147">
        <f>'Capacity - Phos Acid'!R78+'Capacity - Nitrophos'!R78+'Capacity - Steam'!R78+'Capacity - Melt'!R78</f>
        <v>0</v>
      </c>
      <c r="S78" s="147">
        <f>'Capacity - Phos Acid'!S78+'Capacity - Nitrophos'!S78+'Capacity - Steam'!S78+'Capacity - Melt'!S78</f>
        <v>0</v>
      </c>
      <c r="T78" s="147">
        <f>'Capacity - Phos Acid'!T78+'Capacity - Nitrophos'!T78+'Capacity - Steam'!T78+'Capacity - Melt'!T78</f>
        <v>0</v>
      </c>
      <c r="U78" s="147">
        <f>'Capacity - Phos Acid'!U78+'Capacity - Nitrophos'!U78+'Capacity - Steam'!U78+'Capacity - Melt'!U78</f>
        <v>0</v>
      </c>
      <c r="V78" s="147">
        <f>'Capacity - Phos Acid'!V78+'Capacity - Nitrophos'!V78+'Capacity - Steam'!V78+'Capacity - Melt'!V78</f>
        <v>0</v>
      </c>
      <c r="W78" s="147">
        <f>'Capacity - Phos Acid'!W78+'Capacity - Nitrophos'!W78+'Capacity - Steam'!W78+'Capacity - Melt'!W78</f>
        <v>0</v>
      </c>
      <c r="X78" s="147">
        <f>'Capacity - Phos Acid'!X78+'Capacity - Nitrophos'!X78+'Capacity - Steam'!X78+'Capacity - Melt'!X78</f>
        <v>0</v>
      </c>
      <c r="Y78" s="147">
        <f>'Capacity - Phos Acid'!Y78+'Capacity - Nitrophos'!Y78+'Capacity - Steam'!Y78+'Capacity - Melt'!Y78</f>
        <v>0</v>
      </c>
      <c r="Z78" s="147">
        <f>'Capacity - Phos Acid'!Z78+'Capacity - Nitrophos'!Z78+'Capacity - Steam'!Z78+'Capacity - Melt'!Z78</f>
        <v>0</v>
      </c>
      <c r="AA78" s="147">
        <f>'Capacity - Phos Acid'!AA78+'Capacity - Nitrophos'!AA78+'Capacity - Steam'!AA78+'Capacity - Melt'!AA78</f>
        <v>0</v>
      </c>
      <c r="AB78" s="147">
        <f>'Capacity - Phos Acid'!AB78+'Capacity - Nitrophos'!AB78+'Capacity - Steam'!AB78+'Capacity - Melt'!AB78</f>
        <v>0</v>
      </c>
      <c r="AC78" s="147">
        <f>'Capacity - Phos Acid'!AC78+'Capacity - Nitrophos'!AC78+'Capacity - Steam'!AC78+'Capacity - Melt'!AC78</f>
        <v>0</v>
      </c>
      <c r="AD78" s="147">
        <f>'Capacity - Phos Acid'!AD78+'Capacity - Nitrophos'!AD78+'Capacity - Steam'!AD78+'Capacity - Melt'!AD78</f>
        <v>0</v>
      </c>
      <c r="AE78" s="147">
        <f>'Capacity - Phos Acid'!AE78+'Capacity - Nitrophos'!AE78+'Capacity - Steam'!AE78+'Capacity - Melt'!AE78</f>
        <v>0</v>
      </c>
      <c r="AF78" s="147">
        <f>'Capacity - Phos Acid'!AF78+'Capacity - Nitrophos'!AF78+'Capacity - Steam'!AF78+'Capacity - Melt'!AF78</f>
        <v>0</v>
      </c>
      <c r="AG78" s="147">
        <f>'Capacity - Phos Acid'!AG78+'Capacity - Nitrophos'!AG78+'Capacity - Steam'!AG78+'Capacity - Melt'!AG78</f>
        <v>0</v>
      </c>
    </row>
    <row r="79" spans="1:33" x14ac:dyDescent="0.2">
      <c r="A79" s="133" t="str">
        <f t="shared" si="4"/>
        <v>WPASomalia</v>
      </c>
      <c r="B79" s="129" t="s">
        <v>259</v>
      </c>
      <c r="C79" s="129" t="s">
        <v>261</v>
      </c>
      <c r="D79" s="129" t="s">
        <v>110</v>
      </c>
      <c r="E79" s="147">
        <f>'Capacity - Phos Acid'!E79+'Capacity - Nitrophos'!E79+'Capacity - Steam'!E79+'Capacity - Melt'!E79</f>
        <v>0</v>
      </c>
      <c r="F79" s="147">
        <f>'Capacity - Phos Acid'!F79+'Capacity - Nitrophos'!F79+'Capacity - Steam'!F79+'Capacity - Melt'!F79</f>
        <v>0</v>
      </c>
      <c r="G79" s="147">
        <f>'Capacity - Phos Acid'!G79+'Capacity - Nitrophos'!G79+'Capacity - Steam'!G79+'Capacity - Melt'!G79</f>
        <v>0</v>
      </c>
      <c r="H79" s="147">
        <f>'Capacity - Phos Acid'!H79+'Capacity - Nitrophos'!H79+'Capacity - Steam'!H79+'Capacity - Melt'!H79</f>
        <v>0</v>
      </c>
      <c r="I79" s="147">
        <f>'Capacity - Phos Acid'!I79+'Capacity - Nitrophos'!I79+'Capacity - Steam'!I79+'Capacity - Melt'!I79</f>
        <v>0</v>
      </c>
      <c r="J79" s="147">
        <f>'Capacity - Phos Acid'!J79+'Capacity - Nitrophos'!J79+'Capacity - Steam'!J79+'Capacity - Melt'!J79</f>
        <v>0</v>
      </c>
      <c r="K79" s="147">
        <f>'Capacity - Phos Acid'!K79+'Capacity - Nitrophos'!K79+'Capacity - Steam'!K79+'Capacity - Melt'!K79</f>
        <v>0</v>
      </c>
      <c r="L79" s="147">
        <f>'Capacity - Phos Acid'!L79+'Capacity - Nitrophos'!L79+'Capacity - Steam'!L79+'Capacity - Melt'!L79</f>
        <v>0</v>
      </c>
      <c r="M79" s="147">
        <f>'Capacity - Phos Acid'!M79+'Capacity - Nitrophos'!M79+'Capacity - Steam'!M79+'Capacity - Melt'!M79</f>
        <v>0</v>
      </c>
      <c r="N79" s="147">
        <f>'Capacity - Phos Acid'!N79+'Capacity - Nitrophos'!N79+'Capacity - Steam'!N79+'Capacity - Melt'!N79</f>
        <v>0</v>
      </c>
      <c r="O79" s="147">
        <f>'Capacity - Phos Acid'!O79+'Capacity - Nitrophos'!O79+'Capacity - Steam'!O79+'Capacity - Melt'!O79</f>
        <v>0</v>
      </c>
      <c r="P79" s="147">
        <f>'Capacity - Phos Acid'!P79+'Capacity - Nitrophos'!P79+'Capacity - Steam'!P79+'Capacity - Melt'!P79</f>
        <v>0</v>
      </c>
      <c r="Q79" s="147">
        <f>'Capacity - Phos Acid'!Q79+'Capacity - Nitrophos'!Q79+'Capacity - Steam'!Q79+'Capacity - Melt'!Q79</f>
        <v>0</v>
      </c>
      <c r="R79" s="147">
        <f>'Capacity - Phos Acid'!R79+'Capacity - Nitrophos'!R79+'Capacity - Steam'!R79+'Capacity - Melt'!R79</f>
        <v>0</v>
      </c>
      <c r="S79" s="147">
        <f>'Capacity - Phos Acid'!S79+'Capacity - Nitrophos'!S79+'Capacity - Steam'!S79+'Capacity - Melt'!S79</f>
        <v>0</v>
      </c>
      <c r="T79" s="147">
        <f>'Capacity - Phos Acid'!T79+'Capacity - Nitrophos'!T79+'Capacity - Steam'!T79+'Capacity - Melt'!T79</f>
        <v>0</v>
      </c>
      <c r="U79" s="147">
        <f>'Capacity - Phos Acid'!U79+'Capacity - Nitrophos'!U79+'Capacity - Steam'!U79+'Capacity - Melt'!U79</f>
        <v>0</v>
      </c>
      <c r="V79" s="147">
        <f>'Capacity - Phos Acid'!V79+'Capacity - Nitrophos'!V79+'Capacity - Steam'!V79+'Capacity - Melt'!V79</f>
        <v>0</v>
      </c>
      <c r="W79" s="147">
        <f>'Capacity - Phos Acid'!W79+'Capacity - Nitrophos'!W79+'Capacity - Steam'!W79+'Capacity - Melt'!W79</f>
        <v>0</v>
      </c>
      <c r="X79" s="147">
        <f>'Capacity - Phos Acid'!X79+'Capacity - Nitrophos'!X79+'Capacity - Steam'!X79+'Capacity - Melt'!X79</f>
        <v>0</v>
      </c>
      <c r="Y79" s="147">
        <f>'Capacity - Phos Acid'!Y79+'Capacity - Nitrophos'!Y79+'Capacity - Steam'!Y79+'Capacity - Melt'!Y79</f>
        <v>0</v>
      </c>
      <c r="Z79" s="147">
        <f>'Capacity - Phos Acid'!Z79+'Capacity - Nitrophos'!Z79+'Capacity - Steam'!Z79+'Capacity - Melt'!Z79</f>
        <v>0</v>
      </c>
      <c r="AA79" s="147">
        <f>'Capacity - Phos Acid'!AA79+'Capacity - Nitrophos'!AA79+'Capacity - Steam'!AA79+'Capacity - Melt'!AA79</f>
        <v>0</v>
      </c>
      <c r="AB79" s="147">
        <f>'Capacity - Phos Acid'!AB79+'Capacity - Nitrophos'!AB79+'Capacity - Steam'!AB79+'Capacity - Melt'!AB79</f>
        <v>0</v>
      </c>
      <c r="AC79" s="147">
        <f>'Capacity - Phos Acid'!AC79+'Capacity - Nitrophos'!AC79+'Capacity - Steam'!AC79+'Capacity - Melt'!AC79</f>
        <v>0</v>
      </c>
      <c r="AD79" s="147">
        <f>'Capacity - Phos Acid'!AD79+'Capacity - Nitrophos'!AD79+'Capacity - Steam'!AD79+'Capacity - Melt'!AD79</f>
        <v>0</v>
      </c>
      <c r="AE79" s="147">
        <f>'Capacity - Phos Acid'!AE79+'Capacity - Nitrophos'!AE79+'Capacity - Steam'!AE79+'Capacity - Melt'!AE79</f>
        <v>0</v>
      </c>
      <c r="AF79" s="147">
        <f>'Capacity - Phos Acid'!AF79+'Capacity - Nitrophos'!AF79+'Capacity - Steam'!AF79+'Capacity - Melt'!AF79</f>
        <v>0</v>
      </c>
      <c r="AG79" s="147">
        <f>'Capacity - Phos Acid'!AG79+'Capacity - Nitrophos'!AG79+'Capacity - Steam'!AG79+'Capacity - Melt'!AG79</f>
        <v>0</v>
      </c>
    </row>
    <row r="80" spans="1:33" x14ac:dyDescent="0.2">
      <c r="A80" s="133" t="str">
        <f t="shared" si="4"/>
        <v>WPATanzania</v>
      </c>
      <c r="B80" s="129" t="s">
        <v>259</v>
      </c>
      <c r="C80" s="129" t="s">
        <v>261</v>
      </c>
      <c r="D80" s="129" t="s">
        <v>111</v>
      </c>
      <c r="E80" s="147">
        <f>'Capacity - Phos Acid'!E80+'Capacity - Nitrophos'!E80+'Capacity - Steam'!E80+'Capacity - Melt'!E80</f>
        <v>100</v>
      </c>
      <c r="F80" s="147">
        <f>'Capacity - Phos Acid'!F80+'Capacity - Nitrophos'!F80+'Capacity - Steam'!F80+'Capacity - Melt'!F80</f>
        <v>100</v>
      </c>
      <c r="G80" s="147">
        <f>'Capacity - Phos Acid'!G80+'Capacity - Nitrophos'!G80+'Capacity - Steam'!G80+'Capacity - Melt'!G80</f>
        <v>100</v>
      </c>
      <c r="H80" s="147">
        <f>'Capacity - Phos Acid'!H80+'Capacity - Nitrophos'!H80+'Capacity - Steam'!H80+'Capacity - Melt'!H80</f>
        <v>100</v>
      </c>
      <c r="I80" s="147">
        <f>'Capacity - Phos Acid'!I80+'Capacity - Nitrophos'!I80+'Capacity - Steam'!I80+'Capacity - Melt'!I80</f>
        <v>100</v>
      </c>
      <c r="J80" s="147">
        <f>'Capacity - Phos Acid'!J80+'Capacity - Nitrophos'!J80+'Capacity - Steam'!J80+'Capacity - Melt'!J80</f>
        <v>100</v>
      </c>
      <c r="K80" s="147">
        <f>'Capacity - Phos Acid'!K80+'Capacity - Nitrophos'!K80+'Capacity - Steam'!K80+'Capacity - Melt'!K80</f>
        <v>100</v>
      </c>
      <c r="L80" s="147">
        <f>'Capacity - Phos Acid'!L80+'Capacity - Nitrophos'!L80+'Capacity - Steam'!L80+'Capacity - Melt'!L80</f>
        <v>100</v>
      </c>
      <c r="M80" s="147">
        <f>'Capacity - Phos Acid'!M80+'Capacity - Nitrophos'!M80+'Capacity - Steam'!M80+'Capacity - Melt'!M80</f>
        <v>100</v>
      </c>
      <c r="N80" s="147">
        <f>'Capacity - Phos Acid'!N80+'Capacity - Nitrophos'!N80+'Capacity - Steam'!N80+'Capacity - Melt'!N80</f>
        <v>100</v>
      </c>
      <c r="O80" s="147">
        <f>'Capacity - Phos Acid'!O80+'Capacity - Nitrophos'!O80+'Capacity - Steam'!O80+'Capacity - Melt'!O80</f>
        <v>100</v>
      </c>
      <c r="P80" s="147">
        <f>'Capacity - Phos Acid'!P80+'Capacity - Nitrophos'!P80+'Capacity - Steam'!P80+'Capacity - Melt'!P80</f>
        <v>100</v>
      </c>
      <c r="Q80" s="147">
        <f>'Capacity - Phos Acid'!Q80+'Capacity - Nitrophos'!Q80+'Capacity - Steam'!Q80+'Capacity - Melt'!Q80</f>
        <v>100</v>
      </c>
      <c r="R80" s="147">
        <f>'Capacity - Phos Acid'!R80+'Capacity - Nitrophos'!R80+'Capacity - Steam'!R80+'Capacity - Melt'!R80</f>
        <v>100</v>
      </c>
      <c r="S80" s="147">
        <f>'Capacity - Phos Acid'!S80+'Capacity - Nitrophos'!S80+'Capacity - Steam'!S80+'Capacity - Melt'!S80</f>
        <v>100</v>
      </c>
      <c r="T80" s="147">
        <f>'Capacity - Phos Acid'!T80+'Capacity - Nitrophos'!T80+'Capacity - Steam'!T80+'Capacity - Melt'!T80</f>
        <v>100</v>
      </c>
      <c r="U80" s="147">
        <f>'Capacity - Phos Acid'!U80+'Capacity - Nitrophos'!U80+'Capacity - Steam'!U80+'Capacity - Melt'!U80</f>
        <v>100</v>
      </c>
      <c r="V80" s="147">
        <f>'Capacity - Phos Acid'!V80+'Capacity - Nitrophos'!V80+'Capacity - Steam'!V80+'Capacity - Melt'!V80</f>
        <v>100</v>
      </c>
      <c r="W80" s="147">
        <f>'Capacity - Phos Acid'!W80+'Capacity - Nitrophos'!W80+'Capacity - Steam'!W80+'Capacity - Melt'!W80</f>
        <v>100</v>
      </c>
      <c r="X80" s="147">
        <f>'Capacity - Phos Acid'!X80+'Capacity - Nitrophos'!X80+'Capacity - Steam'!X80+'Capacity - Melt'!X80</f>
        <v>100</v>
      </c>
      <c r="Y80" s="147">
        <f>'Capacity - Phos Acid'!Y80+'Capacity - Nitrophos'!Y80+'Capacity - Steam'!Y80+'Capacity - Melt'!Y80</f>
        <v>100</v>
      </c>
      <c r="Z80" s="147">
        <f>'Capacity - Phos Acid'!Z80+'Capacity - Nitrophos'!Z80+'Capacity - Steam'!Z80+'Capacity - Melt'!Z80</f>
        <v>100</v>
      </c>
      <c r="AA80" s="147">
        <f>'Capacity - Phos Acid'!AA80+'Capacity - Nitrophos'!AA80+'Capacity - Steam'!AA80+'Capacity - Melt'!AA80</f>
        <v>100</v>
      </c>
      <c r="AB80" s="147">
        <f>'Capacity - Phos Acid'!AB80+'Capacity - Nitrophos'!AB80+'Capacity - Steam'!AB80+'Capacity - Melt'!AB80</f>
        <v>100</v>
      </c>
      <c r="AC80" s="147">
        <f>'Capacity - Phos Acid'!AC80+'Capacity - Nitrophos'!AC80+'Capacity - Steam'!AC80+'Capacity - Melt'!AC80</f>
        <v>100</v>
      </c>
      <c r="AD80" s="147">
        <f>'Capacity - Phos Acid'!AD80+'Capacity - Nitrophos'!AD80+'Capacity - Steam'!AD80+'Capacity - Melt'!AD80</f>
        <v>100</v>
      </c>
      <c r="AE80" s="147">
        <f>'Capacity - Phos Acid'!AE80+'Capacity - Nitrophos'!AE80+'Capacity - Steam'!AE80+'Capacity - Melt'!AE80</f>
        <v>100</v>
      </c>
      <c r="AF80" s="147">
        <f>'Capacity - Phos Acid'!AF80+'Capacity - Nitrophos'!AF80+'Capacity - Steam'!AF80+'Capacity - Melt'!AF80</f>
        <v>100</v>
      </c>
      <c r="AG80" s="147">
        <f>'Capacity - Phos Acid'!AG80+'Capacity - Nitrophos'!AG80+'Capacity - Steam'!AG80+'Capacity - Melt'!AG80</f>
        <v>100</v>
      </c>
    </row>
    <row r="81" spans="1:33" x14ac:dyDescent="0.2">
      <c r="A81" s="133" t="str">
        <f t="shared" si="4"/>
        <v>WPAUganda</v>
      </c>
      <c r="B81" s="129" t="s">
        <v>259</v>
      </c>
      <c r="C81" s="129" t="s">
        <v>261</v>
      </c>
      <c r="D81" s="129" t="s">
        <v>112</v>
      </c>
      <c r="E81" s="147">
        <f>'Capacity - Phos Acid'!E81+'Capacity - Nitrophos'!E81+'Capacity - Steam'!E81+'Capacity - Melt'!E81</f>
        <v>0</v>
      </c>
      <c r="F81" s="147">
        <f>'Capacity - Phos Acid'!F81+'Capacity - Nitrophos'!F81+'Capacity - Steam'!F81+'Capacity - Melt'!F81</f>
        <v>0</v>
      </c>
      <c r="G81" s="147">
        <f>'Capacity - Phos Acid'!G81+'Capacity - Nitrophos'!G81+'Capacity - Steam'!G81+'Capacity - Melt'!G81</f>
        <v>0</v>
      </c>
      <c r="H81" s="147">
        <f>'Capacity - Phos Acid'!H81+'Capacity - Nitrophos'!H81+'Capacity - Steam'!H81+'Capacity - Melt'!H81</f>
        <v>0</v>
      </c>
      <c r="I81" s="147">
        <f>'Capacity - Phos Acid'!I81+'Capacity - Nitrophos'!I81+'Capacity - Steam'!I81+'Capacity - Melt'!I81</f>
        <v>0</v>
      </c>
      <c r="J81" s="147">
        <f>'Capacity - Phos Acid'!J81+'Capacity - Nitrophos'!J81+'Capacity - Steam'!J81+'Capacity - Melt'!J81</f>
        <v>0</v>
      </c>
      <c r="K81" s="147">
        <f>'Capacity - Phos Acid'!K81+'Capacity - Nitrophos'!K81+'Capacity - Steam'!K81+'Capacity - Melt'!K81</f>
        <v>0</v>
      </c>
      <c r="L81" s="147">
        <f>'Capacity - Phos Acid'!L81+'Capacity - Nitrophos'!L81+'Capacity - Steam'!L81+'Capacity - Melt'!L81</f>
        <v>0</v>
      </c>
      <c r="M81" s="147">
        <f>'Capacity - Phos Acid'!M81+'Capacity - Nitrophos'!M81+'Capacity - Steam'!M81+'Capacity - Melt'!M81</f>
        <v>0</v>
      </c>
      <c r="N81" s="147">
        <f>'Capacity - Phos Acid'!N81+'Capacity - Nitrophos'!N81+'Capacity - Steam'!N81+'Capacity - Melt'!N81</f>
        <v>0</v>
      </c>
      <c r="O81" s="147">
        <f>'Capacity - Phos Acid'!O81+'Capacity - Nitrophos'!O81+'Capacity - Steam'!O81+'Capacity - Melt'!O81</f>
        <v>0</v>
      </c>
      <c r="P81" s="147">
        <f>'Capacity - Phos Acid'!P81+'Capacity - Nitrophos'!P81+'Capacity - Steam'!P81+'Capacity - Melt'!P81</f>
        <v>0</v>
      </c>
      <c r="Q81" s="147">
        <f>'Capacity - Phos Acid'!Q81+'Capacity - Nitrophos'!Q81+'Capacity - Steam'!Q81+'Capacity - Melt'!Q81</f>
        <v>0</v>
      </c>
      <c r="R81" s="147">
        <f>'Capacity - Phos Acid'!R81+'Capacity - Nitrophos'!R81+'Capacity - Steam'!R81+'Capacity - Melt'!R81</f>
        <v>0</v>
      </c>
      <c r="S81" s="147">
        <f>'Capacity - Phos Acid'!S81+'Capacity - Nitrophos'!S81+'Capacity - Steam'!S81+'Capacity - Melt'!S81</f>
        <v>0</v>
      </c>
      <c r="T81" s="147">
        <f>'Capacity - Phos Acid'!T81+'Capacity - Nitrophos'!T81+'Capacity - Steam'!T81+'Capacity - Melt'!T81</f>
        <v>0</v>
      </c>
      <c r="U81" s="147">
        <f>'Capacity - Phos Acid'!U81+'Capacity - Nitrophos'!U81+'Capacity - Steam'!U81+'Capacity - Melt'!U81</f>
        <v>0</v>
      </c>
      <c r="V81" s="147">
        <f>'Capacity - Phos Acid'!V81+'Capacity - Nitrophos'!V81+'Capacity - Steam'!V81+'Capacity - Melt'!V81</f>
        <v>0</v>
      </c>
      <c r="W81" s="147">
        <f>'Capacity - Phos Acid'!W81+'Capacity - Nitrophos'!W81+'Capacity - Steam'!W81+'Capacity - Melt'!W81</f>
        <v>0</v>
      </c>
      <c r="X81" s="147">
        <f>'Capacity - Phos Acid'!X81+'Capacity - Nitrophos'!X81+'Capacity - Steam'!X81+'Capacity - Melt'!X81</f>
        <v>0</v>
      </c>
      <c r="Y81" s="147">
        <f>'Capacity - Phos Acid'!Y81+'Capacity - Nitrophos'!Y81+'Capacity - Steam'!Y81+'Capacity - Melt'!Y81</f>
        <v>0</v>
      </c>
      <c r="Z81" s="147">
        <f>'Capacity - Phos Acid'!Z81+'Capacity - Nitrophos'!Z81+'Capacity - Steam'!Z81+'Capacity - Melt'!Z81</f>
        <v>0</v>
      </c>
      <c r="AA81" s="147">
        <f>'Capacity - Phos Acid'!AA81+'Capacity - Nitrophos'!AA81+'Capacity - Steam'!AA81+'Capacity - Melt'!AA81</f>
        <v>0</v>
      </c>
      <c r="AB81" s="147">
        <f>'Capacity - Phos Acid'!AB81+'Capacity - Nitrophos'!AB81+'Capacity - Steam'!AB81+'Capacity - Melt'!AB81</f>
        <v>0</v>
      </c>
      <c r="AC81" s="147">
        <f>'Capacity - Phos Acid'!AC81+'Capacity - Nitrophos'!AC81+'Capacity - Steam'!AC81+'Capacity - Melt'!AC81</f>
        <v>0</v>
      </c>
      <c r="AD81" s="147">
        <f>'Capacity - Phos Acid'!AD81+'Capacity - Nitrophos'!AD81+'Capacity - Steam'!AD81+'Capacity - Melt'!AD81</f>
        <v>0</v>
      </c>
      <c r="AE81" s="147">
        <f>'Capacity - Phos Acid'!AE81+'Capacity - Nitrophos'!AE81+'Capacity - Steam'!AE81+'Capacity - Melt'!AE81</f>
        <v>0</v>
      </c>
      <c r="AF81" s="147">
        <f>'Capacity - Phos Acid'!AF81+'Capacity - Nitrophos'!AF81+'Capacity - Steam'!AF81+'Capacity - Melt'!AF81</f>
        <v>0</v>
      </c>
      <c r="AG81" s="147">
        <f>'Capacity - Phos Acid'!AG81+'Capacity - Nitrophos'!AG81+'Capacity - Steam'!AG81+'Capacity - Melt'!AG81</f>
        <v>0</v>
      </c>
    </row>
    <row r="82" spans="1:33" x14ac:dyDescent="0.2">
      <c r="A82" s="133" t="str">
        <f t="shared" si="4"/>
        <v>WPAZambia</v>
      </c>
      <c r="B82" s="129" t="s">
        <v>259</v>
      </c>
      <c r="C82" s="129" t="s">
        <v>261</v>
      </c>
      <c r="D82" s="129" t="s">
        <v>113</v>
      </c>
      <c r="E82" s="147">
        <f>'Capacity - Phos Acid'!E82+'Capacity - Nitrophos'!E82+'Capacity - Steam'!E82+'Capacity - Melt'!E82</f>
        <v>142</v>
      </c>
      <c r="F82" s="147">
        <f>'Capacity - Phos Acid'!F82+'Capacity - Nitrophos'!F82+'Capacity - Steam'!F82+'Capacity - Melt'!F82</f>
        <v>142</v>
      </c>
      <c r="G82" s="147">
        <f>'Capacity - Phos Acid'!G82+'Capacity - Nitrophos'!G82+'Capacity - Steam'!G82+'Capacity - Melt'!G82</f>
        <v>142</v>
      </c>
      <c r="H82" s="147">
        <f>'Capacity - Phos Acid'!H82+'Capacity - Nitrophos'!H82+'Capacity - Steam'!H82+'Capacity - Melt'!H82</f>
        <v>142</v>
      </c>
      <c r="I82" s="147">
        <f>'Capacity - Phos Acid'!I82+'Capacity - Nitrophos'!I82+'Capacity - Steam'!I82+'Capacity - Melt'!I82</f>
        <v>158</v>
      </c>
      <c r="J82" s="147">
        <f>'Capacity - Phos Acid'!J82+'Capacity - Nitrophos'!J82+'Capacity - Steam'!J82+'Capacity - Melt'!J82</f>
        <v>158</v>
      </c>
      <c r="K82" s="147">
        <f>'Capacity - Phos Acid'!K82+'Capacity - Nitrophos'!K82+'Capacity - Steam'!K82+'Capacity - Melt'!K82</f>
        <v>158</v>
      </c>
      <c r="L82" s="147">
        <f>'Capacity - Phos Acid'!L82+'Capacity - Nitrophos'!L82+'Capacity - Steam'!L82+'Capacity - Melt'!L82</f>
        <v>158</v>
      </c>
      <c r="M82" s="147">
        <f>'Capacity - Phos Acid'!M82+'Capacity - Nitrophos'!M82+'Capacity - Steam'!M82+'Capacity - Melt'!M82</f>
        <v>116</v>
      </c>
      <c r="N82" s="147">
        <f>'Capacity - Phos Acid'!N82+'Capacity - Nitrophos'!N82+'Capacity - Steam'!N82+'Capacity - Melt'!N82</f>
        <v>116</v>
      </c>
      <c r="O82" s="147">
        <f>'Capacity - Phos Acid'!O82+'Capacity - Nitrophos'!O82+'Capacity - Steam'!O82+'Capacity - Melt'!O82</f>
        <v>171</v>
      </c>
      <c r="P82" s="147">
        <f>'Capacity - Phos Acid'!P82+'Capacity - Nitrophos'!P82+'Capacity - Steam'!P82+'Capacity - Melt'!P82</f>
        <v>171</v>
      </c>
      <c r="Q82" s="147">
        <f>'Capacity - Phos Acid'!Q82+'Capacity - Nitrophos'!Q82+'Capacity - Steam'!Q82+'Capacity - Melt'!Q82</f>
        <v>171</v>
      </c>
      <c r="R82" s="147">
        <f>'Capacity - Phos Acid'!R82+'Capacity - Nitrophos'!R82+'Capacity - Steam'!R82+'Capacity - Melt'!R82</f>
        <v>171</v>
      </c>
      <c r="S82" s="147">
        <f>'Capacity - Phos Acid'!S82+'Capacity - Nitrophos'!S82+'Capacity - Steam'!S82+'Capacity - Melt'!S82</f>
        <v>171</v>
      </c>
      <c r="T82" s="147">
        <f>'Capacity - Phos Acid'!T82+'Capacity - Nitrophos'!T82+'Capacity - Steam'!T82+'Capacity - Melt'!T82</f>
        <v>171</v>
      </c>
      <c r="U82" s="147">
        <f>'Capacity - Phos Acid'!U82+'Capacity - Nitrophos'!U82+'Capacity - Steam'!U82+'Capacity - Melt'!U82</f>
        <v>171</v>
      </c>
      <c r="V82" s="147">
        <f>'Capacity - Phos Acid'!V82+'Capacity - Nitrophos'!V82+'Capacity - Steam'!V82+'Capacity - Melt'!V82</f>
        <v>171</v>
      </c>
      <c r="W82" s="147">
        <f>'Capacity - Phos Acid'!W82+'Capacity - Nitrophos'!W82+'Capacity - Steam'!W82+'Capacity - Melt'!W82</f>
        <v>171</v>
      </c>
      <c r="X82" s="147">
        <f>'Capacity - Phos Acid'!X82+'Capacity - Nitrophos'!X82+'Capacity - Steam'!X82+'Capacity - Melt'!X82</f>
        <v>171</v>
      </c>
      <c r="Y82" s="147">
        <f>'Capacity - Phos Acid'!Y82+'Capacity - Nitrophos'!Y82+'Capacity - Steam'!Y82+'Capacity - Melt'!Y82</f>
        <v>171</v>
      </c>
      <c r="Z82" s="147">
        <f>'Capacity - Phos Acid'!Z82+'Capacity - Nitrophos'!Z82+'Capacity - Steam'!Z82+'Capacity - Melt'!Z82</f>
        <v>171</v>
      </c>
      <c r="AA82" s="147">
        <f>'Capacity - Phos Acid'!AA82+'Capacity - Nitrophos'!AA82+'Capacity - Steam'!AA82+'Capacity - Melt'!AA82</f>
        <v>171</v>
      </c>
      <c r="AB82" s="147">
        <f>'Capacity - Phos Acid'!AB82+'Capacity - Nitrophos'!AB82+'Capacity - Steam'!AB82+'Capacity - Melt'!AB82</f>
        <v>171</v>
      </c>
      <c r="AC82" s="147">
        <f>'Capacity - Phos Acid'!AC82+'Capacity - Nitrophos'!AC82+'Capacity - Steam'!AC82+'Capacity - Melt'!AC82</f>
        <v>171</v>
      </c>
      <c r="AD82" s="147">
        <f>'Capacity - Phos Acid'!AD82+'Capacity - Nitrophos'!AD82+'Capacity - Steam'!AD82+'Capacity - Melt'!AD82</f>
        <v>171</v>
      </c>
      <c r="AE82" s="147">
        <f>'Capacity - Phos Acid'!AE82+'Capacity - Nitrophos'!AE82+'Capacity - Steam'!AE82+'Capacity - Melt'!AE82</f>
        <v>171</v>
      </c>
      <c r="AF82" s="147">
        <f>'Capacity - Phos Acid'!AF82+'Capacity - Nitrophos'!AF82+'Capacity - Steam'!AF82+'Capacity - Melt'!AF82</f>
        <v>171</v>
      </c>
      <c r="AG82" s="147">
        <f>'Capacity - Phos Acid'!AG82+'Capacity - Nitrophos'!AG82+'Capacity - Steam'!AG82+'Capacity - Melt'!AG82</f>
        <v>171</v>
      </c>
    </row>
    <row r="83" spans="1:33" x14ac:dyDescent="0.2">
      <c r="A83" s="133" t="str">
        <f t="shared" si="4"/>
        <v>WPAZimbabwe</v>
      </c>
      <c r="B83" s="129" t="s">
        <v>259</v>
      </c>
      <c r="C83" s="129" t="s">
        <v>261</v>
      </c>
      <c r="D83" s="129" t="s">
        <v>114</v>
      </c>
      <c r="E83" s="147">
        <f>'Capacity - Phos Acid'!E83+'Capacity - Nitrophos'!E83+'Capacity - Steam'!E83+'Capacity - Melt'!E83</f>
        <v>150</v>
      </c>
      <c r="F83" s="147">
        <f>'Capacity - Phos Acid'!F83+'Capacity - Nitrophos'!F83+'Capacity - Steam'!F83+'Capacity - Melt'!F83</f>
        <v>150</v>
      </c>
      <c r="G83" s="147">
        <f>'Capacity - Phos Acid'!G83+'Capacity - Nitrophos'!G83+'Capacity - Steam'!G83+'Capacity - Melt'!G83</f>
        <v>150</v>
      </c>
      <c r="H83" s="147">
        <f>'Capacity - Phos Acid'!H83+'Capacity - Nitrophos'!H83+'Capacity - Steam'!H83+'Capacity - Melt'!H83</f>
        <v>150</v>
      </c>
      <c r="I83" s="147">
        <f>'Capacity - Phos Acid'!I83+'Capacity - Nitrophos'!I83+'Capacity - Steam'!I83+'Capacity - Melt'!I83</f>
        <v>150</v>
      </c>
      <c r="J83" s="147">
        <f>'Capacity - Phos Acid'!J83+'Capacity - Nitrophos'!J83+'Capacity - Steam'!J83+'Capacity - Melt'!J83</f>
        <v>150</v>
      </c>
      <c r="K83" s="147">
        <f>'Capacity - Phos Acid'!K83+'Capacity - Nitrophos'!K83+'Capacity - Steam'!K83+'Capacity - Melt'!K83</f>
        <v>150</v>
      </c>
      <c r="L83" s="147">
        <f>'Capacity - Phos Acid'!L83+'Capacity - Nitrophos'!L83+'Capacity - Steam'!L83+'Capacity - Melt'!L83</f>
        <v>300</v>
      </c>
      <c r="M83" s="147">
        <f>'Capacity - Phos Acid'!M83+'Capacity - Nitrophos'!M83+'Capacity - Steam'!M83+'Capacity - Melt'!M83</f>
        <v>300</v>
      </c>
      <c r="N83" s="147">
        <f>'Capacity - Phos Acid'!N83+'Capacity - Nitrophos'!N83+'Capacity - Steam'!N83+'Capacity - Melt'!N83</f>
        <v>300</v>
      </c>
      <c r="O83" s="147">
        <f>'Capacity - Phos Acid'!O83+'Capacity - Nitrophos'!O83+'Capacity - Steam'!O83+'Capacity - Melt'!O83</f>
        <v>300</v>
      </c>
      <c r="P83" s="147">
        <f>'Capacity - Phos Acid'!P83+'Capacity - Nitrophos'!P83+'Capacity - Steam'!P83+'Capacity - Melt'!P83</f>
        <v>300</v>
      </c>
      <c r="Q83" s="147">
        <f>'Capacity - Phos Acid'!Q83+'Capacity - Nitrophos'!Q83+'Capacity - Steam'!Q83+'Capacity - Melt'!Q83</f>
        <v>300</v>
      </c>
      <c r="R83" s="147">
        <f>'Capacity - Phos Acid'!R83+'Capacity - Nitrophos'!R83+'Capacity - Steam'!R83+'Capacity - Melt'!R83</f>
        <v>300</v>
      </c>
      <c r="S83" s="147">
        <f>'Capacity - Phos Acid'!S83+'Capacity - Nitrophos'!S83+'Capacity - Steam'!S83+'Capacity - Melt'!S83</f>
        <v>300</v>
      </c>
      <c r="T83" s="147">
        <f>'Capacity - Phos Acid'!T83+'Capacity - Nitrophos'!T83+'Capacity - Steam'!T83+'Capacity - Melt'!T83</f>
        <v>300</v>
      </c>
      <c r="U83" s="147">
        <f>'Capacity - Phos Acid'!U83+'Capacity - Nitrophos'!U83+'Capacity - Steam'!U83+'Capacity - Melt'!U83</f>
        <v>300</v>
      </c>
      <c r="V83" s="147">
        <f>'Capacity - Phos Acid'!V83+'Capacity - Nitrophos'!V83+'Capacity - Steam'!V83+'Capacity - Melt'!V83</f>
        <v>300</v>
      </c>
      <c r="W83" s="147">
        <f>'Capacity - Phos Acid'!W83+'Capacity - Nitrophos'!W83+'Capacity - Steam'!W83+'Capacity - Melt'!W83</f>
        <v>300</v>
      </c>
      <c r="X83" s="147">
        <f>'Capacity - Phos Acid'!X83+'Capacity - Nitrophos'!X83+'Capacity - Steam'!X83+'Capacity - Melt'!X83</f>
        <v>300</v>
      </c>
      <c r="Y83" s="147">
        <f>'Capacity - Phos Acid'!Y83+'Capacity - Nitrophos'!Y83+'Capacity - Steam'!Y83+'Capacity - Melt'!Y83</f>
        <v>300</v>
      </c>
      <c r="Z83" s="147">
        <f>'Capacity - Phos Acid'!Z83+'Capacity - Nitrophos'!Z83+'Capacity - Steam'!Z83+'Capacity - Melt'!Z83</f>
        <v>300</v>
      </c>
      <c r="AA83" s="147">
        <f>'Capacity - Phos Acid'!AA83+'Capacity - Nitrophos'!AA83+'Capacity - Steam'!AA83+'Capacity - Melt'!AA83</f>
        <v>300</v>
      </c>
      <c r="AB83" s="147">
        <f>'Capacity - Phos Acid'!AB83+'Capacity - Nitrophos'!AB83+'Capacity - Steam'!AB83+'Capacity - Melt'!AB83</f>
        <v>300</v>
      </c>
      <c r="AC83" s="147">
        <f>'Capacity - Phos Acid'!AC83+'Capacity - Nitrophos'!AC83+'Capacity - Steam'!AC83+'Capacity - Melt'!AC83</f>
        <v>300</v>
      </c>
      <c r="AD83" s="147">
        <f>'Capacity - Phos Acid'!AD83+'Capacity - Nitrophos'!AD83+'Capacity - Steam'!AD83+'Capacity - Melt'!AD83</f>
        <v>300</v>
      </c>
      <c r="AE83" s="147">
        <f>'Capacity - Phos Acid'!AE83+'Capacity - Nitrophos'!AE83+'Capacity - Steam'!AE83+'Capacity - Melt'!AE83</f>
        <v>300</v>
      </c>
      <c r="AF83" s="147">
        <f>'Capacity - Phos Acid'!AF83+'Capacity - Nitrophos'!AF83+'Capacity - Steam'!AF83+'Capacity - Melt'!AF83</f>
        <v>300</v>
      </c>
      <c r="AG83" s="147">
        <f>'Capacity - Phos Acid'!AG83+'Capacity - Nitrophos'!AG83+'Capacity - Steam'!AG83+'Capacity - Melt'!AG83</f>
        <v>300</v>
      </c>
    </row>
    <row r="84" spans="1:33" s="133" customFormat="1" x14ac:dyDescent="0.2">
      <c r="A84" s="133" t="str">
        <f t="shared" si="4"/>
        <v>WPAWest Africa Total</v>
      </c>
      <c r="B84" s="140" t="s">
        <v>115</v>
      </c>
      <c r="C84" s="140" t="s">
        <v>115</v>
      </c>
      <c r="D84" s="140" t="s">
        <v>115</v>
      </c>
      <c r="E84" s="146">
        <f>SUMIF($C85:$C$212,LEFT($D84,LEN($D84)-6),E85:E$212)</f>
        <v>730</v>
      </c>
      <c r="F84" s="146">
        <f>SUMIF($C85:$C$212,LEFT($D84,LEN($D84)-6),F85:F$212)</f>
        <v>730</v>
      </c>
      <c r="G84" s="146">
        <f>SUMIF($C85:$C$212,LEFT($D84,LEN($D84)-6),G85:G$212)</f>
        <v>400</v>
      </c>
      <c r="H84" s="146">
        <f>SUMIF($C85:$C$212,LEFT($D84,LEN($D84)-6),H85:H$212)</f>
        <v>400</v>
      </c>
      <c r="I84" s="146">
        <f>SUMIF($C85:$C$212,LEFT($D84,LEN($D84)-6),I85:I$212)</f>
        <v>400</v>
      </c>
      <c r="J84" s="146">
        <f>SUMIF($C85:$C$212,LEFT($D84,LEN($D84)-6),J85:J$212)</f>
        <v>400</v>
      </c>
      <c r="K84" s="146">
        <f>SUMIF($C85:$C$212,LEFT($D84,LEN($D84)-6),K85:K$212)</f>
        <v>400</v>
      </c>
      <c r="L84" s="146">
        <f>SUMIF($C85:$C$212,LEFT($D84,LEN($D84)-6),L85:L$212)</f>
        <v>400</v>
      </c>
      <c r="M84" s="146">
        <f>SUMIF($C85:$C$212,LEFT($D84,LEN($D84)-6),M85:M$212)</f>
        <v>400</v>
      </c>
      <c r="N84" s="146">
        <f>SUMIF($C85:$C$212,LEFT($D84,LEN($D84)-6),N85:N$212)</f>
        <v>400</v>
      </c>
      <c r="O84" s="146">
        <f>SUMIF($C85:$C$212,LEFT($D84,LEN($D84)-6),O85:O$212)</f>
        <v>400</v>
      </c>
      <c r="P84" s="146">
        <f>SUMIF($C85:$C$212,LEFT($D84,LEN($D84)-6),P85:P$212)</f>
        <v>400</v>
      </c>
      <c r="Q84" s="146">
        <f>SUMIF($C85:$C$212,LEFT($D84,LEN($D84)-6),Q85:Q$212)</f>
        <v>400</v>
      </c>
      <c r="R84" s="146">
        <f>SUMIF($C85:$C$212,LEFT($D84,LEN($D84)-6),R85:R$212)</f>
        <v>400</v>
      </c>
      <c r="S84" s="146">
        <f>SUMIF($C85:$C$212,LEFT($D84,LEN($D84)-6),S85:S$212)</f>
        <v>400</v>
      </c>
      <c r="T84" s="146">
        <f>SUMIF($C85:$C$212,LEFT($D84,LEN($D84)-6),T85:T$212)</f>
        <v>400</v>
      </c>
      <c r="U84" s="146">
        <f>SUMIF($C85:$C$212,LEFT($D84,LEN($D84)-6),U85:U$212)</f>
        <v>400</v>
      </c>
      <c r="V84" s="146">
        <f>SUMIF($C85:$C$212,LEFT($D84,LEN($D84)-6),V85:V$212)</f>
        <v>400</v>
      </c>
      <c r="W84" s="146">
        <f>SUMIF($C85:$C$212,LEFT($D84,LEN($D84)-6),W85:W$212)</f>
        <v>400</v>
      </c>
      <c r="X84" s="146">
        <f>SUMIF($C85:$C$212,LEFT($D84,LEN($D84)-6),X85:X$212)</f>
        <v>400</v>
      </c>
      <c r="Y84" s="146">
        <f>SUMIF($C85:$C$212,LEFT($D84,LEN($D84)-6),Y85:Y$212)</f>
        <v>400</v>
      </c>
      <c r="Z84" s="146">
        <f>SUMIF($C85:$C$212,LEFT($D84,LEN($D84)-6),Z85:Z$212)</f>
        <v>400</v>
      </c>
      <c r="AA84" s="146">
        <f>SUMIF($C85:$C$212,LEFT($D84,LEN($D84)-6),AA85:AA$212)</f>
        <v>400</v>
      </c>
      <c r="AB84" s="146">
        <f>SUMIF($C85:$C$212,LEFT($D84,LEN($D84)-6),AB85:AB$212)</f>
        <v>400</v>
      </c>
      <c r="AC84" s="146">
        <f>SUMIF($C85:$C$212,LEFT($D84,LEN($D84)-6),AC85:AC$212)</f>
        <v>400</v>
      </c>
      <c r="AD84" s="146">
        <f>SUMIF($C85:$C$212,LEFT($D84,LEN($D84)-6),AD85:AD$212)</f>
        <v>400</v>
      </c>
      <c r="AE84" s="146">
        <f>SUMIF($C85:$C$212,LEFT($D84,LEN($D84)-6),AE85:AE$212)</f>
        <v>400</v>
      </c>
      <c r="AF84" s="146">
        <f>SUMIF($C85:$C$212,LEFT($D84,LEN($D84)-6),AF85:AF$212)</f>
        <v>400</v>
      </c>
      <c r="AG84" s="146">
        <f>SUMIF($C85:$C$212,LEFT($D84,LEN($D84)-6),AG85:AG$212)</f>
        <v>400</v>
      </c>
    </row>
    <row r="85" spans="1:33" x14ac:dyDescent="0.2">
      <c r="A85" s="133" t="str">
        <f t="shared" si="4"/>
        <v>WPABenin</v>
      </c>
      <c r="B85" s="129" t="s">
        <v>259</v>
      </c>
      <c r="C85" s="129" t="s">
        <v>262</v>
      </c>
      <c r="D85" s="129" t="s">
        <v>116</v>
      </c>
      <c r="E85" s="147">
        <f>'Capacity - Phos Acid'!E85+'Capacity - Nitrophos'!E85+'Capacity - Steam'!E85+'Capacity - Melt'!E85</f>
        <v>0</v>
      </c>
      <c r="F85" s="147">
        <f>'Capacity - Phos Acid'!F85+'Capacity - Nitrophos'!F85+'Capacity - Steam'!F85+'Capacity - Melt'!F85</f>
        <v>0</v>
      </c>
      <c r="G85" s="147">
        <f>'Capacity - Phos Acid'!G85+'Capacity - Nitrophos'!G85+'Capacity - Steam'!G85+'Capacity - Melt'!G85</f>
        <v>0</v>
      </c>
      <c r="H85" s="147">
        <f>'Capacity - Phos Acid'!H85+'Capacity - Nitrophos'!H85+'Capacity - Steam'!H85+'Capacity - Melt'!H85</f>
        <v>0</v>
      </c>
      <c r="I85" s="147">
        <f>'Capacity - Phos Acid'!I85+'Capacity - Nitrophos'!I85+'Capacity - Steam'!I85+'Capacity - Melt'!I85</f>
        <v>0</v>
      </c>
      <c r="J85" s="147">
        <f>'Capacity - Phos Acid'!J85+'Capacity - Nitrophos'!J85+'Capacity - Steam'!J85+'Capacity - Melt'!J85</f>
        <v>0</v>
      </c>
      <c r="K85" s="147">
        <f>'Capacity - Phos Acid'!K85+'Capacity - Nitrophos'!K85+'Capacity - Steam'!K85+'Capacity - Melt'!K85</f>
        <v>0</v>
      </c>
      <c r="L85" s="147">
        <f>'Capacity - Phos Acid'!L85+'Capacity - Nitrophos'!L85+'Capacity - Steam'!L85+'Capacity - Melt'!L85</f>
        <v>0</v>
      </c>
      <c r="M85" s="147">
        <f>'Capacity - Phos Acid'!M85+'Capacity - Nitrophos'!M85+'Capacity - Steam'!M85+'Capacity - Melt'!M85</f>
        <v>0</v>
      </c>
      <c r="N85" s="147">
        <f>'Capacity - Phos Acid'!N85+'Capacity - Nitrophos'!N85+'Capacity - Steam'!N85+'Capacity - Melt'!N85</f>
        <v>0</v>
      </c>
      <c r="O85" s="147">
        <f>'Capacity - Phos Acid'!O85+'Capacity - Nitrophos'!O85+'Capacity - Steam'!O85+'Capacity - Melt'!O85</f>
        <v>0</v>
      </c>
      <c r="P85" s="147">
        <f>'Capacity - Phos Acid'!P85+'Capacity - Nitrophos'!P85+'Capacity - Steam'!P85+'Capacity - Melt'!P85</f>
        <v>0</v>
      </c>
      <c r="Q85" s="147">
        <f>'Capacity - Phos Acid'!Q85+'Capacity - Nitrophos'!Q85+'Capacity - Steam'!Q85+'Capacity - Melt'!Q85</f>
        <v>0</v>
      </c>
      <c r="R85" s="147">
        <f>'Capacity - Phos Acid'!R85+'Capacity - Nitrophos'!R85+'Capacity - Steam'!R85+'Capacity - Melt'!R85</f>
        <v>0</v>
      </c>
      <c r="S85" s="147">
        <f>'Capacity - Phos Acid'!S85+'Capacity - Nitrophos'!S85+'Capacity - Steam'!S85+'Capacity - Melt'!S85</f>
        <v>0</v>
      </c>
      <c r="T85" s="147">
        <f>'Capacity - Phos Acid'!T85+'Capacity - Nitrophos'!T85+'Capacity - Steam'!T85+'Capacity - Melt'!T85</f>
        <v>0</v>
      </c>
      <c r="U85" s="147">
        <f>'Capacity - Phos Acid'!U85+'Capacity - Nitrophos'!U85+'Capacity - Steam'!U85+'Capacity - Melt'!U85</f>
        <v>0</v>
      </c>
      <c r="V85" s="147">
        <f>'Capacity - Phos Acid'!V85+'Capacity - Nitrophos'!V85+'Capacity - Steam'!V85+'Capacity - Melt'!V85</f>
        <v>0</v>
      </c>
      <c r="W85" s="147">
        <f>'Capacity - Phos Acid'!W85+'Capacity - Nitrophos'!W85+'Capacity - Steam'!W85+'Capacity - Melt'!W85</f>
        <v>0</v>
      </c>
      <c r="X85" s="147">
        <f>'Capacity - Phos Acid'!X85+'Capacity - Nitrophos'!X85+'Capacity - Steam'!X85+'Capacity - Melt'!X85</f>
        <v>0</v>
      </c>
      <c r="Y85" s="147">
        <f>'Capacity - Phos Acid'!Y85+'Capacity - Nitrophos'!Y85+'Capacity - Steam'!Y85+'Capacity - Melt'!Y85</f>
        <v>0</v>
      </c>
      <c r="Z85" s="147">
        <f>'Capacity - Phos Acid'!Z85+'Capacity - Nitrophos'!Z85+'Capacity - Steam'!Z85+'Capacity - Melt'!Z85</f>
        <v>0</v>
      </c>
      <c r="AA85" s="147">
        <f>'Capacity - Phos Acid'!AA85+'Capacity - Nitrophos'!AA85+'Capacity - Steam'!AA85+'Capacity - Melt'!AA85</f>
        <v>0</v>
      </c>
      <c r="AB85" s="147">
        <f>'Capacity - Phos Acid'!AB85+'Capacity - Nitrophos'!AB85+'Capacity - Steam'!AB85+'Capacity - Melt'!AB85</f>
        <v>0</v>
      </c>
      <c r="AC85" s="147">
        <f>'Capacity - Phos Acid'!AC85+'Capacity - Nitrophos'!AC85+'Capacity - Steam'!AC85+'Capacity - Melt'!AC85</f>
        <v>0</v>
      </c>
      <c r="AD85" s="147">
        <f>'Capacity - Phos Acid'!AD85+'Capacity - Nitrophos'!AD85+'Capacity - Steam'!AD85+'Capacity - Melt'!AD85</f>
        <v>0</v>
      </c>
      <c r="AE85" s="147">
        <f>'Capacity - Phos Acid'!AE85+'Capacity - Nitrophos'!AE85+'Capacity - Steam'!AE85+'Capacity - Melt'!AE85</f>
        <v>0</v>
      </c>
      <c r="AF85" s="147">
        <f>'Capacity - Phos Acid'!AF85+'Capacity - Nitrophos'!AF85+'Capacity - Steam'!AF85+'Capacity - Melt'!AF85</f>
        <v>0</v>
      </c>
      <c r="AG85" s="147">
        <f>'Capacity - Phos Acid'!AG85+'Capacity - Nitrophos'!AG85+'Capacity - Steam'!AG85+'Capacity - Melt'!AG85</f>
        <v>0</v>
      </c>
    </row>
    <row r="86" spans="1:33" x14ac:dyDescent="0.2">
      <c r="A86" s="133" t="str">
        <f t="shared" si="4"/>
        <v>WPABurkina Faso</v>
      </c>
      <c r="B86" s="129" t="s">
        <v>259</v>
      </c>
      <c r="C86" s="129" t="s">
        <v>262</v>
      </c>
      <c r="D86" s="129" t="s">
        <v>117</v>
      </c>
      <c r="E86" s="147">
        <f>'Capacity - Phos Acid'!E86+'Capacity - Nitrophos'!E86+'Capacity - Steam'!E86+'Capacity - Melt'!E86</f>
        <v>0</v>
      </c>
      <c r="F86" s="147">
        <f>'Capacity - Phos Acid'!F86+'Capacity - Nitrophos'!F86+'Capacity - Steam'!F86+'Capacity - Melt'!F86</f>
        <v>0</v>
      </c>
      <c r="G86" s="147">
        <f>'Capacity - Phos Acid'!G86+'Capacity - Nitrophos'!G86+'Capacity - Steam'!G86+'Capacity - Melt'!G86</f>
        <v>0</v>
      </c>
      <c r="H86" s="147">
        <f>'Capacity - Phos Acid'!H86+'Capacity - Nitrophos'!H86+'Capacity - Steam'!H86+'Capacity - Melt'!H86</f>
        <v>0</v>
      </c>
      <c r="I86" s="147">
        <f>'Capacity - Phos Acid'!I86+'Capacity - Nitrophos'!I86+'Capacity - Steam'!I86+'Capacity - Melt'!I86</f>
        <v>0</v>
      </c>
      <c r="J86" s="147">
        <f>'Capacity - Phos Acid'!J86+'Capacity - Nitrophos'!J86+'Capacity - Steam'!J86+'Capacity - Melt'!J86</f>
        <v>0</v>
      </c>
      <c r="K86" s="147">
        <f>'Capacity - Phos Acid'!K86+'Capacity - Nitrophos'!K86+'Capacity - Steam'!K86+'Capacity - Melt'!K86</f>
        <v>0</v>
      </c>
      <c r="L86" s="147">
        <f>'Capacity - Phos Acid'!L86+'Capacity - Nitrophos'!L86+'Capacity - Steam'!L86+'Capacity - Melt'!L86</f>
        <v>0</v>
      </c>
      <c r="M86" s="147">
        <f>'Capacity - Phos Acid'!M86+'Capacity - Nitrophos'!M86+'Capacity - Steam'!M86+'Capacity - Melt'!M86</f>
        <v>0</v>
      </c>
      <c r="N86" s="147">
        <f>'Capacity - Phos Acid'!N86+'Capacity - Nitrophos'!N86+'Capacity - Steam'!N86+'Capacity - Melt'!N86</f>
        <v>0</v>
      </c>
      <c r="O86" s="147">
        <f>'Capacity - Phos Acid'!O86+'Capacity - Nitrophos'!O86+'Capacity - Steam'!O86+'Capacity - Melt'!O86</f>
        <v>0</v>
      </c>
      <c r="P86" s="147">
        <f>'Capacity - Phos Acid'!P86+'Capacity - Nitrophos'!P86+'Capacity - Steam'!P86+'Capacity - Melt'!P86</f>
        <v>0</v>
      </c>
      <c r="Q86" s="147">
        <f>'Capacity - Phos Acid'!Q86+'Capacity - Nitrophos'!Q86+'Capacity - Steam'!Q86+'Capacity - Melt'!Q86</f>
        <v>0</v>
      </c>
      <c r="R86" s="147">
        <f>'Capacity - Phos Acid'!R86+'Capacity - Nitrophos'!R86+'Capacity - Steam'!R86+'Capacity - Melt'!R86</f>
        <v>0</v>
      </c>
      <c r="S86" s="147">
        <f>'Capacity - Phos Acid'!S86+'Capacity - Nitrophos'!S86+'Capacity - Steam'!S86+'Capacity - Melt'!S86</f>
        <v>0</v>
      </c>
      <c r="T86" s="147">
        <f>'Capacity - Phos Acid'!T86+'Capacity - Nitrophos'!T86+'Capacity - Steam'!T86+'Capacity - Melt'!T86</f>
        <v>0</v>
      </c>
      <c r="U86" s="147">
        <f>'Capacity - Phos Acid'!U86+'Capacity - Nitrophos'!U86+'Capacity - Steam'!U86+'Capacity - Melt'!U86</f>
        <v>0</v>
      </c>
      <c r="V86" s="147">
        <f>'Capacity - Phos Acid'!V86+'Capacity - Nitrophos'!V86+'Capacity - Steam'!V86+'Capacity - Melt'!V86</f>
        <v>0</v>
      </c>
      <c r="W86" s="147">
        <f>'Capacity - Phos Acid'!W86+'Capacity - Nitrophos'!W86+'Capacity - Steam'!W86+'Capacity - Melt'!W86</f>
        <v>0</v>
      </c>
      <c r="X86" s="147">
        <f>'Capacity - Phos Acid'!X86+'Capacity - Nitrophos'!X86+'Capacity - Steam'!X86+'Capacity - Melt'!X86</f>
        <v>0</v>
      </c>
      <c r="Y86" s="147">
        <f>'Capacity - Phos Acid'!Y86+'Capacity - Nitrophos'!Y86+'Capacity - Steam'!Y86+'Capacity - Melt'!Y86</f>
        <v>0</v>
      </c>
      <c r="Z86" s="147">
        <f>'Capacity - Phos Acid'!Z86+'Capacity - Nitrophos'!Z86+'Capacity - Steam'!Z86+'Capacity - Melt'!Z86</f>
        <v>0</v>
      </c>
      <c r="AA86" s="147">
        <f>'Capacity - Phos Acid'!AA86+'Capacity - Nitrophos'!AA86+'Capacity - Steam'!AA86+'Capacity - Melt'!AA86</f>
        <v>0</v>
      </c>
      <c r="AB86" s="147">
        <f>'Capacity - Phos Acid'!AB86+'Capacity - Nitrophos'!AB86+'Capacity - Steam'!AB86+'Capacity - Melt'!AB86</f>
        <v>0</v>
      </c>
      <c r="AC86" s="147">
        <f>'Capacity - Phos Acid'!AC86+'Capacity - Nitrophos'!AC86+'Capacity - Steam'!AC86+'Capacity - Melt'!AC86</f>
        <v>0</v>
      </c>
      <c r="AD86" s="147">
        <f>'Capacity - Phos Acid'!AD86+'Capacity - Nitrophos'!AD86+'Capacity - Steam'!AD86+'Capacity - Melt'!AD86</f>
        <v>0</v>
      </c>
      <c r="AE86" s="147">
        <f>'Capacity - Phos Acid'!AE86+'Capacity - Nitrophos'!AE86+'Capacity - Steam'!AE86+'Capacity - Melt'!AE86</f>
        <v>0</v>
      </c>
      <c r="AF86" s="147">
        <f>'Capacity - Phos Acid'!AF86+'Capacity - Nitrophos'!AF86+'Capacity - Steam'!AF86+'Capacity - Melt'!AF86</f>
        <v>0</v>
      </c>
      <c r="AG86" s="147">
        <f>'Capacity - Phos Acid'!AG86+'Capacity - Nitrophos'!AG86+'Capacity - Steam'!AG86+'Capacity - Melt'!AG86</f>
        <v>0</v>
      </c>
    </row>
    <row r="87" spans="1:33" x14ac:dyDescent="0.2">
      <c r="A87" s="133" t="str">
        <f t="shared" si="4"/>
        <v>WPACape Verde</v>
      </c>
      <c r="B87" s="129" t="s">
        <v>259</v>
      </c>
      <c r="C87" s="129" t="s">
        <v>262</v>
      </c>
      <c r="D87" s="129" t="s">
        <v>118</v>
      </c>
      <c r="E87" s="147">
        <f>'Capacity - Phos Acid'!E87+'Capacity - Nitrophos'!E87+'Capacity - Steam'!E87+'Capacity - Melt'!E87</f>
        <v>0</v>
      </c>
      <c r="F87" s="147">
        <f>'Capacity - Phos Acid'!F87+'Capacity - Nitrophos'!F87+'Capacity - Steam'!F87+'Capacity - Melt'!F87</f>
        <v>0</v>
      </c>
      <c r="G87" s="147">
        <f>'Capacity - Phos Acid'!G87+'Capacity - Nitrophos'!G87+'Capacity - Steam'!G87+'Capacity - Melt'!G87</f>
        <v>0</v>
      </c>
      <c r="H87" s="147">
        <f>'Capacity - Phos Acid'!H87+'Capacity - Nitrophos'!H87+'Capacity - Steam'!H87+'Capacity - Melt'!H87</f>
        <v>0</v>
      </c>
      <c r="I87" s="147">
        <f>'Capacity - Phos Acid'!I87+'Capacity - Nitrophos'!I87+'Capacity - Steam'!I87+'Capacity - Melt'!I87</f>
        <v>0</v>
      </c>
      <c r="J87" s="147">
        <f>'Capacity - Phos Acid'!J87+'Capacity - Nitrophos'!J87+'Capacity - Steam'!J87+'Capacity - Melt'!J87</f>
        <v>0</v>
      </c>
      <c r="K87" s="147">
        <f>'Capacity - Phos Acid'!K87+'Capacity - Nitrophos'!K87+'Capacity - Steam'!K87+'Capacity - Melt'!K87</f>
        <v>0</v>
      </c>
      <c r="L87" s="147">
        <f>'Capacity - Phos Acid'!L87+'Capacity - Nitrophos'!L87+'Capacity - Steam'!L87+'Capacity - Melt'!L87</f>
        <v>0</v>
      </c>
      <c r="M87" s="147">
        <f>'Capacity - Phos Acid'!M87+'Capacity - Nitrophos'!M87+'Capacity - Steam'!M87+'Capacity - Melt'!M87</f>
        <v>0</v>
      </c>
      <c r="N87" s="147">
        <f>'Capacity - Phos Acid'!N87+'Capacity - Nitrophos'!N87+'Capacity - Steam'!N87+'Capacity - Melt'!N87</f>
        <v>0</v>
      </c>
      <c r="O87" s="147">
        <f>'Capacity - Phos Acid'!O87+'Capacity - Nitrophos'!O87+'Capacity - Steam'!O87+'Capacity - Melt'!O87</f>
        <v>0</v>
      </c>
      <c r="P87" s="147">
        <f>'Capacity - Phos Acid'!P87+'Capacity - Nitrophos'!P87+'Capacity - Steam'!P87+'Capacity - Melt'!P87</f>
        <v>0</v>
      </c>
      <c r="Q87" s="147">
        <f>'Capacity - Phos Acid'!Q87+'Capacity - Nitrophos'!Q87+'Capacity - Steam'!Q87+'Capacity - Melt'!Q87</f>
        <v>0</v>
      </c>
      <c r="R87" s="147">
        <f>'Capacity - Phos Acid'!R87+'Capacity - Nitrophos'!R87+'Capacity - Steam'!R87+'Capacity - Melt'!R87</f>
        <v>0</v>
      </c>
      <c r="S87" s="147">
        <f>'Capacity - Phos Acid'!S87+'Capacity - Nitrophos'!S87+'Capacity - Steam'!S87+'Capacity - Melt'!S87</f>
        <v>0</v>
      </c>
      <c r="T87" s="147">
        <f>'Capacity - Phos Acid'!T87+'Capacity - Nitrophos'!T87+'Capacity - Steam'!T87+'Capacity - Melt'!T87</f>
        <v>0</v>
      </c>
      <c r="U87" s="147">
        <f>'Capacity - Phos Acid'!U87+'Capacity - Nitrophos'!U87+'Capacity - Steam'!U87+'Capacity - Melt'!U87</f>
        <v>0</v>
      </c>
      <c r="V87" s="147">
        <f>'Capacity - Phos Acid'!V87+'Capacity - Nitrophos'!V87+'Capacity - Steam'!V87+'Capacity - Melt'!V87</f>
        <v>0</v>
      </c>
      <c r="W87" s="147">
        <f>'Capacity - Phos Acid'!W87+'Capacity - Nitrophos'!W87+'Capacity - Steam'!W87+'Capacity - Melt'!W87</f>
        <v>0</v>
      </c>
      <c r="X87" s="147">
        <f>'Capacity - Phos Acid'!X87+'Capacity - Nitrophos'!X87+'Capacity - Steam'!X87+'Capacity - Melt'!X87</f>
        <v>0</v>
      </c>
      <c r="Y87" s="147">
        <f>'Capacity - Phos Acid'!Y87+'Capacity - Nitrophos'!Y87+'Capacity - Steam'!Y87+'Capacity - Melt'!Y87</f>
        <v>0</v>
      </c>
      <c r="Z87" s="147">
        <f>'Capacity - Phos Acid'!Z87+'Capacity - Nitrophos'!Z87+'Capacity - Steam'!Z87+'Capacity - Melt'!Z87</f>
        <v>0</v>
      </c>
      <c r="AA87" s="147">
        <f>'Capacity - Phos Acid'!AA87+'Capacity - Nitrophos'!AA87+'Capacity - Steam'!AA87+'Capacity - Melt'!AA87</f>
        <v>0</v>
      </c>
      <c r="AB87" s="147">
        <f>'Capacity - Phos Acid'!AB87+'Capacity - Nitrophos'!AB87+'Capacity - Steam'!AB87+'Capacity - Melt'!AB87</f>
        <v>0</v>
      </c>
      <c r="AC87" s="147">
        <f>'Capacity - Phos Acid'!AC87+'Capacity - Nitrophos'!AC87+'Capacity - Steam'!AC87+'Capacity - Melt'!AC87</f>
        <v>0</v>
      </c>
      <c r="AD87" s="147">
        <f>'Capacity - Phos Acid'!AD87+'Capacity - Nitrophos'!AD87+'Capacity - Steam'!AD87+'Capacity - Melt'!AD87</f>
        <v>0</v>
      </c>
      <c r="AE87" s="147">
        <f>'Capacity - Phos Acid'!AE87+'Capacity - Nitrophos'!AE87+'Capacity - Steam'!AE87+'Capacity - Melt'!AE87</f>
        <v>0</v>
      </c>
      <c r="AF87" s="147">
        <f>'Capacity - Phos Acid'!AF87+'Capacity - Nitrophos'!AF87+'Capacity - Steam'!AF87+'Capacity - Melt'!AF87</f>
        <v>0</v>
      </c>
      <c r="AG87" s="147">
        <f>'Capacity - Phos Acid'!AG87+'Capacity - Nitrophos'!AG87+'Capacity - Steam'!AG87+'Capacity - Melt'!AG87</f>
        <v>0</v>
      </c>
    </row>
    <row r="88" spans="1:33" x14ac:dyDescent="0.2">
      <c r="A88" s="133" t="str">
        <f t="shared" si="4"/>
        <v>WPACote d'Ivoire</v>
      </c>
      <c r="B88" s="129" t="s">
        <v>259</v>
      </c>
      <c r="C88" s="129" t="s">
        <v>262</v>
      </c>
      <c r="D88" s="129" t="s">
        <v>119</v>
      </c>
      <c r="E88" s="147">
        <f>'Capacity - Phos Acid'!E88+'Capacity - Nitrophos'!E88+'Capacity - Steam'!E88+'Capacity - Melt'!E88</f>
        <v>0</v>
      </c>
      <c r="F88" s="147">
        <f>'Capacity - Phos Acid'!F88+'Capacity - Nitrophos'!F88+'Capacity - Steam'!F88+'Capacity - Melt'!F88</f>
        <v>0</v>
      </c>
      <c r="G88" s="147">
        <f>'Capacity - Phos Acid'!G88+'Capacity - Nitrophos'!G88+'Capacity - Steam'!G88+'Capacity - Melt'!G88</f>
        <v>0</v>
      </c>
      <c r="H88" s="147">
        <f>'Capacity - Phos Acid'!H88+'Capacity - Nitrophos'!H88+'Capacity - Steam'!H88+'Capacity - Melt'!H88</f>
        <v>0</v>
      </c>
      <c r="I88" s="147">
        <f>'Capacity - Phos Acid'!I88+'Capacity - Nitrophos'!I88+'Capacity - Steam'!I88+'Capacity - Melt'!I88</f>
        <v>0</v>
      </c>
      <c r="J88" s="147">
        <f>'Capacity - Phos Acid'!J88+'Capacity - Nitrophos'!J88+'Capacity - Steam'!J88+'Capacity - Melt'!J88</f>
        <v>0</v>
      </c>
      <c r="K88" s="147">
        <f>'Capacity - Phos Acid'!K88+'Capacity - Nitrophos'!K88+'Capacity - Steam'!K88+'Capacity - Melt'!K88</f>
        <v>0</v>
      </c>
      <c r="L88" s="147">
        <f>'Capacity - Phos Acid'!L88+'Capacity - Nitrophos'!L88+'Capacity - Steam'!L88+'Capacity - Melt'!L88</f>
        <v>0</v>
      </c>
      <c r="M88" s="147">
        <f>'Capacity - Phos Acid'!M88+'Capacity - Nitrophos'!M88+'Capacity - Steam'!M88+'Capacity - Melt'!M88</f>
        <v>0</v>
      </c>
      <c r="N88" s="147">
        <f>'Capacity - Phos Acid'!N88+'Capacity - Nitrophos'!N88+'Capacity - Steam'!N88+'Capacity - Melt'!N88</f>
        <v>0</v>
      </c>
      <c r="O88" s="147">
        <f>'Capacity - Phos Acid'!O88+'Capacity - Nitrophos'!O88+'Capacity - Steam'!O88+'Capacity - Melt'!O88</f>
        <v>0</v>
      </c>
      <c r="P88" s="147">
        <f>'Capacity - Phos Acid'!P88+'Capacity - Nitrophos'!P88+'Capacity - Steam'!P88+'Capacity - Melt'!P88</f>
        <v>0</v>
      </c>
      <c r="Q88" s="147">
        <f>'Capacity - Phos Acid'!Q88+'Capacity - Nitrophos'!Q88+'Capacity - Steam'!Q88+'Capacity - Melt'!Q88</f>
        <v>0</v>
      </c>
      <c r="R88" s="147">
        <f>'Capacity - Phos Acid'!R88+'Capacity - Nitrophos'!R88+'Capacity - Steam'!R88+'Capacity - Melt'!R88</f>
        <v>0</v>
      </c>
      <c r="S88" s="147">
        <f>'Capacity - Phos Acid'!S88+'Capacity - Nitrophos'!S88+'Capacity - Steam'!S88+'Capacity - Melt'!S88</f>
        <v>0</v>
      </c>
      <c r="T88" s="147">
        <f>'Capacity - Phos Acid'!T88+'Capacity - Nitrophos'!T88+'Capacity - Steam'!T88+'Capacity - Melt'!T88</f>
        <v>0</v>
      </c>
      <c r="U88" s="147">
        <f>'Capacity - Phos Acid'!U88+'Capacity - Nitrophos'!U88+'Capacity - Steam'!U88+'Capacity - Melt'!U88</f>
        <v>0</v>
      </c>
      <c r="V88" s="147">
        <f>'Capacity - Phos Acid'!V88+'Capacity - Nitrophos'!V88+'Capacity - Steam'!V88+'Capacity - Melt'!V88</f>
        <v>0</v>
      </c>
      <c r="W88" s="147">
        <f>'Capacity - Phos Acid'!W88+'Capacity - Nitrophos'!W88+'Capacity - Steam'!W88+'Capacity - Melt'!W88</f>
        <v>0</v>
      </c>
      <c r="X88" s="147">
        <f>'Capacity - Phos Acid'!X88+'Capacity - Nitrophos'!X88+'Capacity - Steam'!X88+'Capacity - Melt'!X88</f>
        <v>0</v>
      </c>
      <c r="Y88" s="147">
        <f>'Capacity - Phos Acid'!Y88+'Capacity - Nitrophos'!Y88+'Capacity - Steam'!Y88+'Capacity - Melt'!Y88</f>
        <v>0</v>
      </c>
      <c r="Z88" s="147">
        <f>'Capacity - Phos Acid'!Z88+'Capacity - Nitrophos'!Z88+'Capacity - Steam'!Z88+'Capacity - Melt'!Z88</f>
        <v>0</v>
      </c>
      <c r="AA88" s="147">
        <f>'Capacity - Phos Acid'!AA88+'Capacity - Nitrophos'!AA88+'Capacity - Steam'!AA88+'Capacity - Melt'!AA88</f>
        <v>0</v>
      </c>
      <c r="AB88" s="147">
        <f>'Capacity - Phos Acid'!AB88+'Capacity - Nitrophos'!AB88+'Capacity - Steam'!AB88+'Capacity - Melt'!AB88</f>
        <v>0</v>
      </c>
      <c r="AC88" s="147">
        <f>'Capacity - Phos Acid'!AC88+'Capacity - Nitrophos'!AC88+'Capacity - Steam'!AC88+'Capacity - Melt'!AC88</f>
        <v>0</v>
      </c>
      <c r="AD88" s="147">
        <f>'Capacity - Phos Acid'!AD88+'Capacity - Nitrophos'!AD88+'Capacity - Steam'!AD88+'Capacity - Melt'!AD88</f>
        <v>0</v>
      </c>
      <c r="AE88" s="147">
        <f>'Capacity - Phos Acid'!AE88+'Capacity - Nitrophos'!AE88+'Capacity - Steam'!AE88+'Capacity - Melt'!AE88</f>
        <v>0</v>
      </c>
      <c r="AF88" s="147">
        <f>'Capacity - Phos Acid'!AF88+'Capacity - Nitrophos'!AF88+'Capacity - Steam'!AF88+'Capacity - Melt'!AF88</f>
        <v>0</v>
      </c>
      <c r="AG88" s="147">
        <f>'Capacity - Phos Acid'!AG88+'Capacity - Nitrophos'!AG88+'Capacity - Steam'!AG88+'Capacity - Melt'!AG88</f>
        <v>0</v>
      </c>
    </row>
    <row r="89" spans="1:33" x14ac:dyDescent="0.2">
      <c r="A89" s="133" t="str">
        <f t="shared" si="4"/>
        <v>WPAGambia</v>
      </c>
      <c r="B89" s="129" t="s">
        <v>259</v>
      </c>
      <c r="C89" s="129" t="s">
        <v>262</v>
      </c>
      <c r="D89" s="129" t="s">
        <v>120</v>
      </c>
      <c r="E89" s="147">
        <f>'Capacity - Phos Acid'!E89+'Capacity - Nitrophos'!E89+'Capacity - Steam'!E89+'Capacity - Melt'!E89</f>
        <v>0</v>
      </c>
      <c r="F89" s="147">
        <f>'Capacity - Phos Acid'!F89+'Capacity - Nitrophos'!F89+'Capacity - Steam'!F89+'Capacity - Melt'!F89</f>
        <v>0</v>
      </c>
      <c r="G89" s="147">
        <f>'Capacity - Phos Acid'!G89+'Capacity - Nitrophos'!G89+'Capacity - Steam'!G89+'Capacity - Melt'!G89</f>
        <v>0</v>
      </c>
      <c r="H89" s="147">
        <f>'Capacity - Phos Acid'!H89+'Capacity - Nitrophos'!H89+'Capacity - Steam'!H89+'Capacity - Melt'!H89</f>
        <v>0</v>
      </c>
      <c r="I89" s="147">
        <f>'Capacity - Phos Acid'!I89+'Capacity - Nitrophos'!I89+'Capacity - Steam'!I89+'Capacity - Melt'!I89</f>
        <v>0</v>
      </c>
      <c r="J89" s="147">
        <f>'Capacity - Phos Acid'!J89+'Capacity - Nitrophos'!J89+'Capacity - Steam'!J89+'Capacity - Melt'!J89</f>
        <v>0</v>
      </c>
      <c r="K89" s="147">
        <f>'Capacity - Phos Acid'!K89+'Capacity - Nitrophos'!K89+'Capacity - Steam'!K89+'Capacity - Melt'!K89</f>
        <v>0</v>
      </c>
      <c r="L89" s="147">
        <f>'Capacity - Phos Acid'!L89+'Capacity - Nitrophos'!L89+'Capacity - Steam'!L89+'Capacity - Melt'!L89</f>
        <v>0</v>
      </c>
      <c r="M89" s="147">
        <f>'Capacity - Phos Acid'!M89+'Capacity - Nitrophos'!M89+'Capacity - Steam'!M89+'Capacity - Melt'!M89</f>
        <v>0</v>
      </c>
      <c r="N89" s="147">
        <f>'Capacity - Phos Acid'!N89+'Capacity - Nitrophos'!N89+'Capacity - Steam'!N89+'Capacity - Melt'!N89</f>
        <v>0</v>
      </c>
      <c r="O89" s="147">
        <f>'Capacity - Phos Acid'!O89+'Capacity - Nitrophos'!O89+'Capacity - Steam'!O89+'Capacity - Melt'!O89</f>
        <v>0</v>
      </c>
      <c r="P89" s="147">
        <f>'Capacity - Phos Acid'!P89+'Capacity - Nitrophos'!P89+'Capacity - Steam'!P89+'Capacity - Melt'!P89</f>
        <v>0</v>
      </c>
      <c r="Q89" s="147">
        <f>'Capacity - Phos Acid'!Q89+'Capacity - Nitrophos'!Q89+'Capacity - Steam'!Q89+'Capacity - Melt'!Q89</f>
        <v>0</v>
      </c>
      <c r="R89" s="147">
        <f>'Capacity - Phos Acid'!R89+'Capacity - Nitrophos'!R89+'Capacity - Steam'!R89+'Capacity - Melt'!R89</f>
        <v>0</v>
      </c>
      <c r="S89" s="147">
        <f>'Capacity - Phos Acid'!S89+'Capacity - Nitrophos'!S89+'Capacity - Steam'!S89+'Capacity - Melt'!S89</f>
        <v>0</v>
      </c>
      <c r="T89" s="147">
        <f>'Capacity - Phos Acid'!T89+'Capacity - Nitrophos'!T89+'Capacity - Steam'!T89+'Capacity - Melt'!T89</f>
        <v>0</v>
      </c>
      <c r="U89" s="147">
        <f>'Capacity - Phos Acid'!U89+'Capacity - Nitrophos'!U89+'Capacity - Steam'!U89+'Capacity - Melt'!U89</f>
        <v>0</v>
      </c>
      <c r="V89" s="147">
        <f>'Capacity - Phos Acid'!V89+'Capacity - Nitrophos'!V89+'Capacity - Steam'!V89+'Capacity - Melt'!V89</f>
        <v>0</v>
      </c>
      <c r="W89" s="147">
        <f>'Capacity - Phos Acid'!W89+'Capacity - Nitrophos'!W89+'Capacity - Steam'!W89+'Capacity - Melt'!W89</f>
        <v>0</v>
      </c>
      <c r="X89" s="147">
        <f>'Capacity - Phos Acid'!X89+'Capacity - Nitrophos'!X89+'Capacity - Steam'!X89+'Capacity - Melt'!X89</f>
        <v>0</v>
      </c>
      <c r="Y89" s="147">
        <f>'Capacity - Phos Acid'!Y89+'Capacity - Nitrophos'!Y89+'Capacity - Steam'!Y89+'Capacity - Melt'!Y89</f>
        <v>0</v>
      </c>
      <c r="Z89" s="147">
        <f>'Capacity - Phos Acid'!Z89+'Capacity - Nitrophos'!Z89+'Capacity - Steam'!Z89+'Capacity - Melt'!Z89</f>
        <v>0</v>
      </c>
      <c r="AA89" s="147">
        <f>'Capacity - Phos Acid'!AA89+'Capacity - Nitrophos'!AA89+'Capacity - Steam'!AA89+'Capacity - Melt'!AA89</f>
        <v>0</v>
      </c>
      <c r="AB89" s="147">
        <f>'Capacity - Phos Acid'!AB89+'Capacity - Nitrophos'!AB89+'Capacity - Steam'!AB89+'Capacity - Melt'!AB89</f>
        <v>0</v>
      </c>
      <c r="AC89" s="147">
        <f>'Capacity - Phos Acid'!AC89+'Capacity - Nitrophos'!AC89+'Capacity - Steam'!AC89+'Capacity - Melt'!AC89</f>
        <v>0</v>
      </c>
      <c r="AD89" s="147">
        <f>'Capacity - Phos Acid'!AD89+'Capacity - Nitrophos'!AD89+'Capacity - Steam'!AD89+'Capacity - Melt'!AD89</f>
        <v>0</v>
      </c>
      <c r="AE89" s="147">
        <f>'Capacity - Phos Acid'!AE89+'Capacity - Nitrophos'!AE89+'Capacity - Steam'!AE89+'Capacity - Melt'!AE89</f>
        <v>0</v>
      </c>
      <c r="AF89" s="147">
        <f>'Capacity - Phos Acid'!AF89+'Capacity - Nitrophos'!AF89+'Capacity - Steam'!AF89+'Capacity - Melt'!AF89</f>
        <v>0</v>
      </c>
      <c r="AG89" s="147">
        <f>'Capacity - Phos Acid'!AG89+'Capacity - Nitrophos'!AG89+'Capacity - Steam'!AG89+'Capacity - Melt'!AG89</f>
        <v>0</v>
      </c>
    </row>
    <row r="90" spans="1:33" x14ac:dyDescent="0.2">
      <c r="A90" s="133" t="str">
        <f t="shared" si="4"/>
        <v>WPAGhana</v>
      </c>
      <c r="B90" s="129" t="s">
        <v>259</v>
      </c>
      <c r="C90" s="129" t="s">
        <v>262</v>
      </c>
      <c r="D90" s="129" t="s">
        <v>121</v>
      </c>
      <c r="E90" s="147">
        <f>'Capacity - Phos Acid'!E90+'Capacity - Nitrophos'!E90+'Capacity - Steam'!E90+'Capacity - Melt'!E90</f>
        <v>0</v>
      </c>
      <c r="F90" s="147">
        <f>'Capacity - Phos Acid'!F90+'Capacity - Nitrophos'!F90+'Capacity - Steam'!F90+'Capacity - Melt'!F90</f>
        <v>0</v>
      </c>
      <c r="G90" s="147">
        <f>'Capacity - Phos Acid'!G90+'Capacity - Nitrophos'!G90+'Capacity - Steam'!G90+'Capacity - Melt'!G90</f>
        <v>0</v>
      </c>
      <c r="H90" s="147">
        <f>'Capacity - Phos Acid'!H90+'Capacity - Nitrophos'!H90+'Capacity - Steam'!H90+'Capacity - Melt'!H90</f>
        <v>0</v>
      </c>
      <c r="I90" s="147">
        <f>'Capacity - Phos Acid'!I90+'Capacity - Nitrophos'!I90+'Capacity - Steam'!I90+'Capacity - Melt'!I90</f>
        <v>0</v>
      </c>
      <c r="J90" s="147">
        <f>'Capacity - Phos Acid'!J90+'Capacity - Nitrophos'!J90+'Capacity - Steam'!J90+'Capacity - Melt'!J90</f>
        <v>0</v>
      </c>
      <c r="K90" s="147">
        <f>'Capacity - Phos Acid'!K90+'Capacity - Nitrophos'!K90+'Capacity - Steam'!K90+'Capacity - Melt'!K90</f>
        <v>0</v>
      </c>
      <c r="L90" s="147">
        <f>'Capacity - Phos Acid'!L90+'Capacity - Nitrophos'!L90+'Capacity - Steam'!L90+'Capacity - Melt'!L90</f>
        <v>0</v>
      </c>
      <c r="M90" s="147">
        <f>'Capacity - Phos Acid'!M90+'Capacity - Nitrophos'!M90+'Capacity - Steam'!M90+'Capacity - Melt'!M90</f>
        <v>0</v>
      </c>
      <c r="N90" s="147">
        <f>'Capacity - Phos Acid'!N90+'Capacity - Nitrophos'!N90+'Capacity - Steam'!N90+'Capacity - Melt'!N90</f>
        <v>0</v>
      </c>
      <c r="O90" s="147">
        <f>'Capacity - Phos Acid'!O90+'Capacity - Nitrophos'!O90+'Capacity - Steam'!O90+'Capacity - Melt'!O90</f>
        <v>0</v>
      </c>
      <c r="P90" s="147">
        <f>'Capacity - Phos Acid'!P90+'Capacity - Nitrophos'!P90+'Capacity - Steam'!P90+'Capacity - Melt'!P90</f>
        <v>0</v>
      </c>
      <c r="Q90" s="147">
        <f>'Capacity - Phos Acid'!Q90+'Capacity - Nitrophos'!Q90+'Capacity - Steam'!Q90+'Capacity - Melt'!Q90</f>
        <v>0</v>
      </c>
      <c r="R90" s="147">
        <f>'Capacity - Phos Acid'!R90+'Capacity - Nitrophos'!R90+'Capacity - Steam'!R90+'Capacity - Melt'!R90</f>
        <v>0</v>
      </c>
      <c r="S90" s="147">
        <f>'Capacity - Phos Acid'!S90+'Capacity - Nitrophos'!S90+'Capacity - Steam'!S90+'Capacity - Melt'!S90</f>
        <v>0</v>
      </c>
      <c r="T90" s="147">
        <f>'Capacity - Phos Acid'!T90+'Capacity - Nitrophos'!T90+'Capacity - Steam'!T90+'Capacity - Melt'!T90</f>
        <v>0</v>
      </c>
      <c r="U90" s="147">
        <f>'Capacity - Phos Acid'!U90+'Capacity - Nitrophos'!U90+'Capacity - Steam'!U90+'Capacity - Melt'!U90</f>
        <v>0</v>
      </c>
      <c r="V90" s="147">
        <f>'Capacity - Phos Acid'!V90+'Capacity - Nitrophos'!V90+'Capacity - Steam'!V90+'Capacity - Melt'!V90</f>
        <v>0</v>
      </c>
      <c r="W90" s="147">
        <f>'Capacity - Phos Acid'!W90+'Capacity - Nitrophos'!W90+'Capacity - Steam'!W90+'Capacity - Melt'!W90</f>
        <v>0</v>
      </c>
      <c r="X90" s="147">
        <f>'Capacity - Phos Acid'!X90+'Capacity - Nitrophos'!X90+'Capacity - Steam'!X90+'Capacity - Melt'!X90</f>
        <v>0</v>
      </c>
      <c r="Y90" s="147">
        <f>'Capacity - Phos Acid'!Y90+'Capacity - Nitrophos'!Y90+'Capacity - Steam'!Y90+'Capacity - Melt'!Y90</f>
        <v>0</v>
      </c>
      <c r="Z90" s="147">
        <f>'Capacity - Phos Acid'!Z90+'Capacity - Nitrophos'!Z90+'Capacity - Steam'!Z90+'Capacity - Melt'!Z90</f>
        <v>0</v>
      </c>
      <c r="AA90" s="147">
        <f>'Capacity - Phos Acid'!AA90+'Capacity - Nitrophos'!AA90+'Capacity - Steam'!AA90+'Capacity - Melt'!AA90</f>
        <v>0</v>
      </c>
      <c r="AB90" s="147">
        <f>'Capacity - Phos Acid'!AB90+'Capacity - Nitrophos'!AB90+'Capacity - Steam'!AB90+'Capacity - Melt'!AB90</f>
        <v>0</v>
      </c>
      <c r="AC90" s="147">
        <f>'Capacity - Phos Acid'!AC90+'Capacity - Nitrophos'!AC90+'Capacity - Steam'!AC90+'Capacity - Melt'!AC90</f>
        <v>0</v>
      </c>
      <c r="AD90" s="147">
        <f>'Capacity - Phos Acid'!AD90+'Capacity - Nitrophos'!AD90+'Capacity - Steam'!AD90+'Capacity - Melt'!AD90</f>
        <v>0</v>
      </c>
      <c r="AE90" s="147">
        <f>'Capacity - Phos Acid'!AE90+'Capacity - Nitrophos'!AE90+'Capacity - Steam'!AE90+'Capacity - Melt'!AE90</f>
        <v>0</v>
      </c>
      <c r="AF90" s="147">
        <f>'Capacity - Phos Acid'!AF90+'Capacity - Nitrophos'!AF90+'Capacity - Steam'!AF90+'Capacity - Melt'!AF90</f>
        <v>0</v>
      </c>
      <c r="AG90" s="147">
        <f>'Capacity - Phos Acid'!AG90+'Capacity - Nitrophos'!AG90+'Capacity - Steam'!AG90+'Capacity - Melt'!AG90</f>
        <v>0</v>
      </c>
    </row>
    <row r="91" spans="1:33" x14ac:dyDescent="0.2">
      <c r="A91" s="133" t="str">
        <f t="shared" si="4"/>
        <v>WPAGuinea</v>
      </c>
      <c r="B91" s="129" t="s">
        <v>259</v>
      </c>
      <c r="C91" s="129" t="s">
        <v>262</v>
      </c>
      <c r="D91" s="129" t="s">
        <v>122</v>
      </c>
      <c r="E91" s="147">
        <f>'Capacity - Phos Acid'!E91+'Capacity - Nitrophos'!E91+'Capacity - Steam'!E91+'Capacity - Melt'!E91</f>
        <v>0</v>
      </c>
      <c r="F91" s="147">
        <f>'Capacity - Phos Acid'!F91+'Capacity - Nitrophos'!F91+'Capacity - Steam'!F91+'Capacity - Melt'!F91</f>
        <v>0</v>
      </c>
      <c r="G91" s="147">
        <f>'Capacity - Phos Acid'!G91+'Capacity - Nitrophos'!G91+'Capacity - Steam'!G91+'Capacity - Melt'!G91</f>
        <v>0</v>
      </c>
      <c r="H91" s="147">
        <f>'Capacity - Phos Acid'!H91+'Capacity - Nitrophos'!H91+'Capacity - Steam'!H91+'Capacity - Melt'!H91</f>
        <v>0</v>
      </c>
      <c r="I91" s="147">
        <f>'Capacity - Phos Acid'!I91+'Capacity - Nitrophos'!I91+'Capacity - Steam'!I91+'Capacity - Melt'!I91</f>
        <v>0</v>
      </c>
      <c r="J91" s="147">
        <f>'Capacity - Phos Acid'!J91+'Capacity - Nitrophos'!J91+'Capacity - Steam'!J91+'Capacity - Melt'!J91</f>
        <v>0</v>
      </c>
      <c r="K91" s="147">
        <f>'Capacity - Phos Acid'!K91+'Capacity - Nitrophos'!K91+'Capacity - Steam'!K91+'Capacity - Melt'!K91</f>
        <v>0</v>
      </c>
      <c r="L91" s="147">
        <f>'Capacity - Phos Acid'!L91+'Capacity - Nitrophos'!L91+'Capacity - Steam'!L91+'Capacity - Melt'!L91</f>
        <v>0</v>
      </c>
      <c r="M91" s="147">
        <f>'Capacity - Phos Acid'!M91+'Capacity - Nitrophos'!M91+'Capacity - Steam'!M91+'Capacity - Melt'!M91</f>
        <v>0</v>
      </c>
      <c r="N91" s="147">
        <f>'Capacity - Phos Acid'!N91+'Capacity - Nitrophos'!N91+'Capacity - Steam'!N91+'Capacity - Melt'!N91</f>
        <v>0</v>
      </c>
      <c r="O91" s="147">
        <f>'Capacity - Phos Acid'!O91+'Capacity - Nitrophos'!O91+'Capacity - Steam'!O91+'Capacity - Melt'!O91</f>
        <v>0</v>
      </c>
      <c r="P91" s="147">
        <f>'Capacity - Phos Acid'!P91+'Capacity - Nitrophos'!P91+'Capacity - Steam'!P91+'Capacity - Melt'!P91</f>
        <v>0</v>
      </c>
      <c r="Q91" s="147">
        <f>'Capacity - Phos Acid'!Q91+'Capacity - Nitrophos'!Q91+'Capacity - Steam'!Q91+'Capacity - Melt'!Q91</f>
        <v>0</v>
      </c>
      <c r="R91" s="147">
        <f>'Capacity - Phos Acid'!R91+'Capacity - Nitrophos'!R91+'Capacity - Steam'!R91+'Capacity - Melt'!R91</f>
        <v>0</v>
      </c>
      <c r="S91" s="147">
        <f>'Capacity - Phos Acid'!S91+'Capacity - Nitrophos'!S91+'Capacity - Steam'!S91+'Capacity - Melt'!S91</f>
        <v>0</v>
      </c>
      <c r="T91" s="147">
        <f>'Capacity - Phos Acid'!T91+'Capacity - Nitrophos'!T91+'Capacity - Steam'!T91+'Capacity - Melt'!T91</f>
        <v>0</v>
      </c>
      <c r="U91" s="147">
        <f>'Capacity - Phos Acid'!U91+'Capacity - Nitrophos'!U91+'Capacity - Steam'!U91+'Capacity - Melt'!U91</f>
        <v>0</v>
      </c>
      <c r="V91" s="147">
        <f>'Capacity - Phos Acid'!V91+'Capacity - Nitrophos'!V91+'Capacity - Steam'!V91+'Capacity - Melt'!V91</f>
        <v>0</v>
      </c>
      <c r="W91" s="147">
        <f>'Capacity - Phos Acid'!W91+'Capacity - Nitrophos'!W91+'Capacity - Steam'!W91+'Capacity - Melt'!W91</f>
        <v>0</v>
      </c>
      <c r="X91" s="147">
        <f>'Capacity - Phos Acid'!X91+'Capacity - Nitrophos'!X91+'Capacity - Steam'!X91+'Capacity - Melt'!X91</f>
        <v>0</v>
      </c>
      <c r="Y91" s="147">
        <f>'Capacity - Phos Acid'!Y91+'Capacity - Nitrophos'!Y91+'Capacity - Steam'!Y91+'Capacity - Melt'!Y91</f>
        <v>0</v>
      </c>
      <c r="Z91" s="147">
        <f>'Capacity - Phos Acid'!Z91+'Capacity - Nitrophos'!Z91+'Capacity - Steam'!Z91+'Capacity - Melt'!Z91</f>
        <v>0</v>
      </c>
      <c r="AA91" s="147">
        <f>'Capacity - Phos Acid'!AA91+'Capacity - Nitrophos'!AA91+'Capacity - Steam'!AA91+'Capacity - Melt'!AA91</f>
        <v>0</v>
      </c>
      <c r="AB91" s="147">
        <f>'Capacity - Phos Acid'!AB91+'Capacity - Nitrophos'!AB91+'Capacity - Steam'!AB91+'Capacity - Melt'!AB91</f>
        <v>0</v>
      </c>
      <c r="AC91" s="147">
        <f>'Capacity - Phos Acid'!AC91+'Capacity - Nitrophos'!AC91+'Capacity - Steam'!AC91+'Capacity - Melt'!AC91</f>
        <v>0</v>
      </c>
      <c r="AD91" s="147">
        <f>'Capacity - Phos Acid'!AD91+'Capacity - Nitrophos'!AD91+'Capacity - Steam'!AD91+'Capacity - Melt'!AD91</f>
        <v>0</v>
      </c>
      <c r="AE91" s="147">
        <f>'Capacity - Phos Acid'!AE91+'Capacity - Nitrophos'!AE91+'Capacity - Steam'!AE91+'Capacity - Melt'!AE91</f>
        <v>0</v>
      </c>
      <c r="AF91" s="147">
        <f>'Capacity - Phos Acid'!AF91+'Capacity - Nitrophos'!AF91+'Capacity - Steam'!AF91+'Capacity - Melt'!AF91</f>
        <v>0</v>
      </c>
      <c r="AG91" s="147">
        <f>'Capacity - Phos Acid'!AG91+'Capacity - Nitrophos'!AG91+'Capacity - Steam'!AG91+'Capacity - Melt'!AG91</f>
        <v>0</v>
      </c>
    </row>
    <row r="92" spans="1:33" x14ac:dyDescent="0.2">
      <c r="A92" s="133" t="str">
        <f t="shared" si="4"/>
        <v>WPAGuinea-Bissau</v>
      </c>
      <c r="B92" s="129" t="s">
        <v>259</v>
      </c>
      <c r="C92" s="129" t="s">
        <v>262</v>
      </c>
      <c r="D92" s="129" t="s">
        <v>123</v>
      </c>
      <c r="E92" s="147">
        <f>'Capacity - Phos Acid'!E92+'Capacity - Nitrophos'!E92+'Capacity - Steam'!E92+'Capacity - Melt'!E92</f>
        <v>0</v>
      </c>
      <c r="F92" s="147">
        <f>'Capacity - Phos Acid'!F92+'Capacity - Nitrophos'!F92+'Capacity - Steam'!F92+'Capacity - Melt'!F92</f>
        <v>0</v>
      </c>
      <c r="G92" s="147">
        <f>'Capacity - Phos Acid'!G92+'Capacity - Nitrophos'!G92+'Capacity - Steam'!G92+'Capacity - Melt'!G92</f>
        <v>0</v>
      </c>
      <c r="H92" s="147">
        <f>'Capacity - Phos Acid'!H92+'Capacity - Nitrophos'!H92+'Capacity - Steam'!H92+'Capacity - Melt'!H92</f>
        <v>0</v>
      </c>
      <c r="I92" s="147">
        <f>'Capacity - Phos Acid'!I92+'Capacity - Nitrophos'!I92+'Capacity - Steam'!I92+'Capacity - Melt'!I92</f>
        <v>0</v>
      </c>
      <c r="J92" s="147">
        <f>'Capacity - Phos Acid'!J92+'Capacity - Nitrophos'!J92+'Capacity - Steam'!J92+'Capacity - Melt'!J92</f>
        <v>0</v>
      </c>
      <c r="K92" s="147">
        <f>'Capacity - Phos Acid'!K92+'Capacity - Nitrophos'!K92+'Capacity - Steam'!K92+'Capacity - Melt'!K92</f>
        <v>0</v>
      </c>
      <c r="L92" s="147">
        <f>'Capacity - Phos Acid'!L92+'Capacity - Nitrophos'!L92+'Capacity - Steam'!L92+'Capacity - Melt'!L92</f>
        <v>0</v>
      </c>
      <c r="M92" s="147">
        <f>'Capacity - Phos Acid'!M92+'Capacity - Nitrophos'!M92+'Capacity - Steam'!M92+'Capacity - Melt'!M92</f>
        <v>0</v>
      </c>
      <c r="N92" s="147">
        <f>'Capacity - Phos Acid'!N92+'Capacity - Nitrophos'!N92+'Capacity - Steam'!N92+'Capacity - Melt'!N92</f>
        <v>0</v>
      </c>
      <c r="O92" s="147">
        <f>'Capacity - Phos Acid'!O92+'Capacity - Nitrophos'!O92+'Capacity - Steam'!O92+'Capacity - Melt'!O92</f>
        <v>0</v>
      </c>
      <c r="P92" s="147">
        <f>'Capacity - Phos Acid'!P92+'Capacity - Nitrophos'!P92+'Capacity - Steam'!P92+'Capacity - Melt'!P92</f>
        <v>0</v>
      </c>
      <c r="Q92" s="147">
        <f>'Capacity - Phos Acid'!Q92+'Capacity - Nitrophos'!Q92+'Capacity - Steam'!Q92+'Capacity - Melt'!Q92</f>
        <v>0</v>
      </c>
      <c r="R92" s="147">
        <f>'Capacity - Phos Acid'!R92+'Capacity - Nitrophos'!R92+'Capacity - Steam'!R92+'Capacity - Melt'!R92</f>
        <v>0</v>
      </c>
      <c r="S92" s="147">
        <f>'Capacity - Phos Acid'!S92+'Capacity - Nitrophos'!S92+'Capacity - Steam'!S92+'Capacity - Melt'!S92</f>
        <v>0</v>
      </c>
      <c r="T92" s="147">
        <f>'Capacity - Phos Acid'!T92+'Capacity - Nitrophos'!T92+'Capacity - Steam'!T92+'Capacity - Melt'!T92</f>
        <v>0</v>
      </c>
      <c r="U92" s="147">
        <f>'Capacity - Phos Acid'!U92+'Capacity - Nitrophos'!U92+'Capacity - Steam'!U92+'Capacity - Melt'!U92</f>
        <v>0</v>
      </c>
      <c r="V92" s="147">
        <f>'Capacity - Phos Acid'!V92+'Capacity - Nitrophos'!V92+'Capacity - Steam'!V92+'Capacity - Melt'!V92</f>
        <v>0</v>
      </c>
      <c r="W92" s="147">
        <f>'Capacity - Phos Acid'!W92+'Capacity - Nitrophos'!W92+'Capacity - Steam'!W92+'Capacity - Melt'!W92</f>
        <v>0</v>
      </c>
      <c r="X92" s="147">
        <f>'Capacity - Phos Acid'!X92+'Capacity - Nitrophos'!X92+'Capacity - Steam'!X92+'Capacity - Melt'!X92</f>
        <v>0</v>
      </c>
      <c r="Y92" s="147">
        <f>'Capacity - Phos Acid'!Y92+'Capacity - Nitrophos'!Y92+'Capacity - Steam'!Y92+'Capacity - Melt'!Y92</f>
        <v>0</v>
      </c>
      <c r="Z92" s="147">
        <f>'Capacity - Phos Acid'!Z92+'Capacity - Nitrophos'!Z92+'Capacity - Steam'!Z92+'Capacity - Melt'!Z92</f>
        <v>0</v>
      </c>
      <c r="AA92" s="147">
        <f>'Capacity - Phos Acid'!AA92+'Capacity - Nitrophos'!AA92+'Capacity - Steam'!AA92+'Capacity - Melt'!AA92</f>
        <v>0</v>
      </c>
      <c r="AB92" s="147">
        <f>'Capacity - Phos Acid'!AB92+'Capacity - Nitrophos'!AB92+'Capacity - Steam'!AB92+'Capacity - Melt'!AB92</f>
        <v>0</v>
      </c>
      <c r="AC92" s="147">
        <f>'Capacity - Phos Acid'!AC92+'Capacity - Nitrophos'!AC92+'Capacity - Steam'!AC92+'Capacity - Melt'!AC92</f>
        <v>0</v>
      </c>
      <c r="AD92" s="147">
        <f>'Capacity - Phos Acid'!AD92+'Capacity - Nitrophos'!AD92+'Capacity - Steam'!AD92+'Capacity - Melt'!AD92</f>
        <v>0</v>
      </c>
      <c r="AE92" s="147">
        <f>'Capacity - Phos Acid'!AE92+'Capacity - Nitrophos'!AE92+'Capacity - Steam'!AE92+'Capacity - Melt'!AE92</f>
        <v>0</v>
      </c>
      <c r="AF92" s="147">
        <f>'Capacity - Phos Acid'!AF92+'Capacity - Nitrophos'!AF92+'Capacity - Steam'!AF92+'Capacity - Melt'!AF92</f>
        <v>0</v>
      </c>
      <c r="AG92" s="147">
        <f>'Capacity - Phos Acid'!AG92+'Capacity - Nitrophos'!AG92+'Capacity - Steam'!AG92+'Capacity - Melt'!AG92</f>
        <v>0</v>
      </c>
    </row>
    <row r="93" spans="1:33" x14ac:dyDescent="0.2">
      <c r="A93" s="133" t="str">
        <f t="shared" si="4"/>
        <v>WPALiberia</v>
      </c>
      <c r="B93" s="129" t="s">
        <v>259</v>
      </c>
      <c r="C93" s="129" t="s">
        <v>262</v>
      </c>
      <c r="D93" s="129" t="s">
        <v>124</v>
      </c>
      <c r="E93" s="147">
        <f>'Capacity - Phos Acid'!E93+'Capacity - Nitrophos'!E93+'Capacity - Steam'!E93+'Capacity - Melt'!E93</f>
        <v>0</v>
      </c>
      <c r="F93" s="147">
        <f>'Capacity - Phos Acid'!F93+'Capacity - Nitrophos'!F93+'Capacity - Steam'!F93+'Capacity - Melt'!F93</f>
        <v>0</v>
      </c>
      <c r="G93" s="147">
        <f>'Capacity - Phos Acid'!G93+'Capacity - Nitrophos'!G93+'Capacity - Steam'!G93+'Capacity - Melt'!G93</f>
        <v>0</v>
      </c>
      <c r="H93" s="147">
        <f>'Capacity - Phos Acid'!H93+'Capacity - Nitrophos'!H93+'Capacity - Steam'!H93+'Capacity - Melt'!H93</f>
        <v>0</v>
      </c>
      <c r="I93" s="147">
        <f>'Capacity - Phos Acid'!I93+'Capacity - Nitrophos'!I93+'Capacity - Steam'!I93+'Capacity - Melt'!I93</f>
        <v>0</v>
      </c>
      <c r="J93" s="147">
        <f>'Capacity - Phos Acid'!J93+'Capacity - Nitrophos'!J93+'Capacity - Steam'!J93+'Capacity - Melt'!J93</f>
        <v>0</v>
      </c>
      <c r="K93" s="147">
        <f>'Capacity - Phos Acid'!K93+'Capacity - Nitrophos'!K93+'Capacity - Steam'!K93+'Capacity - Melt'!K93</f>
        <v>0</v>
      </c>
      <c r="L93" s="147">
        <f>'Capacity - Phos Acid'!L93+'Capacity - Nitrophos'!L93+'Capacity - Steam'!L93+'Capacity - Melt'!L93</f>
        <v>0</v>
      </c>
      <c r="M93" s="147">
        <f>'Capacity - Phos Acid'!M93+'Capacity - Nitrophos'!M93+'Capacity - Steam'!M93+'Capacity - Melt'!M93</f>
        <v>0</v>
      </c>
      <c r="N93" s="147">
        <f>'Capacity - Phos Acid'!N93+'Capacity - Nitrophos'!N93+'Capacity - Steam'!N93+'Capacity - Melt'!N93</f>
        <v>0</v>
      </c>
      <c r="O93" s="147">
        <f>'Capacity - Phos Acid'!O93+'Capacity - Nitrophos'!O93+'Capacity - Steam'!O93+'Capacity - Melt'!O93</f>
        <v>0</v>
      </c>
      <c r="P93" s="147">
        <f>'Capacity - Phos Acid'!P93+'Capacity - Nitrophos'!P93+'Capacity - Steam'!P93+'Capacity - Melt'!P93</f>
        <v>0</v>
      </c>
      <c r="Q93" s="147">
        <f>'Capacity - Phos Acid'!Q93+'Capacity - Nitrophos'!Q93+'Capacity - Steam'!Q93+'Capacity - Melt'!Q93</f>
        <v>0</v>
      </c>
      <c r="R93" s="147">
        <f>'Capacity - Phos Acid'!R93+'Capacity - Nitrophos'!R93+'Capacity - Steam'!R93+'Capacity - Melt'!R93</f>
        <v>0</v>
      </c>
      <c r="S93" s="147">
        <f>'Capacity - Phos Acid'!S93+'Capacity - Nitrophos'!S93+'Capacity - Steam'!S93+'Capacity - Melt'!S93</f>
        <v>0</v>
      </c>
      <c r="T93" s="147">
        <f>'Capacity - Phos Acid'!T93+'Capacity - Nitrophos'!T93+'Capacity - Steam'!T93+'Capacity - Melt'!T93</f>
        <v>0</v>
      </c>
      <c r="U93" s="147">
        <f>'Capacity - Phos Acid'!U93+'Capacity - Nitrophos'!U93+'Capacity - Steam'!U93+'Capacity - Melt'!U93</f>
        <v>0</v>
      </c>
      <c r="V93" s="147">
        <f>'Capacity - Phos Acid'!V93+'Capacity - Nitrophos'!V93+'Capacity - Steam'!V93+'Capacity - Melt'!V93</f>
        <v>0</v>
      </c>
      <c r="W93" s="147">
        <f>'Capacity - Phos Acid'!W93+'Capacity - Nitrophos'!W93+'Capacity - Steam'!W93+'Capacity - Melt'!W93</f>
        <v>0</v>
      </c>
      <c r="X93" s="147">
        <f>'Capacity - Phos Acid'!X93+'Capacity - Nitrophos'!X93+'Capacity - Steam'!X93+'Capacity - Melt'!X93</f>
        <v>0</v>
      </c>
      <c r="Y93" s="147">
        <f>'Capacity - Phos Acid'!Y93+'Capacity - Nitrophos'!Y93+'Capacity - Steam'!Y93+'Capacity - Melt'!Y93</f>
        <v>0</v>
      </c>
      <c r="Z93" s="147">
        <f>'Capacity - Phos Acid'!Z93+'Capacity - Nitrophos'!Z93+'Capacity - Steam'!Z93+'Capacity - Melt'!Z93</f>
        <v>0</v>
      </c>
      <c r="AA93" s="147">
        <f>'Capacity - Phos Acid'!AA93+'Capacity - Nitrophos'!AA93+'Capacity - Steam'!AA93+'Capacity - Melt'!AA93</f>
        <v>0</v>
      </c>
      <c r="AB93" s="147">
        <f>'Capacity - Phos Acid'!AB93+'Capacity - Nitrophos'!AB93+'Capacity - Steam'!AB93+'Capacity - Melt'!AB93</f>
        <v>0</v>
      </c>
      <c r="AC93" s="147">
        <f>'Capacity - Phos Acid'!AC93+'Capacity - Nitrophos'!AC93+'Capacity - Steam'!AC93+'Capacity - Melt'!AC93</f>
        <v>0</v>
      </c>
      <c r="AD93" s="147">
        <f>'Capacity - Phos Acid'!AD93+'Capacity - Nitrophos'!AD93+'Capacity - Steam'!AD93+'Capacity - Melt'!AD93</f>
        <v>0</v>
      </c>
      <c r="AE93" s="147">
        <f>'Capacity - Phos Acid'!AE93+'Capacity - Nitrophos'!AE93+'Capacity - Steam'!AE93+'Capacity - Melt'!AE93</f>
        <v>0</v>
      </c>
      <c r="AF93" s="147">
        <f>'Capacity - Phos Acid'!AF93+'Capacity - Nitrophos'!AF93+'Capacity - Steam'!AF93+'Capacity - Melt'!AF93</f>
        <v>0</v>
      </c>
      <c r="AG93" s="147">
        <f>'Capacity - Phos Acid'!AG93+'Capacity - Nitrophos'!AG93+'Capacity - Steam'!AG93+'Capacity - Melt'!AG93</f>
        <v>0</v>
      </c>
    </row>
    <row r="94" spans="1:33" x14ac:dyDescent="0.2">
      <c r="A94" s="133" t="str">
        <f t="shared" si="4"/>
        <v>WPAMali</v>
      </c>
      <c r="B94" s="129" t="s">
        <v>259</v>
      </c>
      <c r="C94" s="129" t="s">
        <v>262</v>
      </c>
      <c r="D94" s="129" t="s">
        <v>125</v>
      </c>
      <c r="E94" s="147">
        <f>'Capacity - Phos Acid'!E94+'Capacity - Nitrophos'!E94+'Capacity - Steam'!E94+'Capacity - Melt'!E94</f>
        <v>200</v>
      </c>
      <c r="F94" s="147">
        <f>'Capacity - Phos Acid'!F94+'Capacity - Nitrophos'!F94+'Capacity - Steam'!F94+'Capacity - Melt'!F94</f>
        <v>200</v>
      </c>
      <c r="G94" s="147">
        <f>'Capacity - Phos Acid'!G94+'Capacity - Nitrophos'!G94+'Capacity - Steam'!G94+'Capacity - Melt'!G94</f>
        <v>200</v>
      </c>
      <c r="H94" s="147">
        <f>'Capacity - Phos Acid'!H94+'Capacity - Nitrophos'!H94+'Capacity - Steam'!H94+'Capacity - Melt'!H94</f>
        <v>200</v>
      </c>
      <c r="I94" s="147">
        <f>'Capacity - Phos Acid'!I94+'Capacity - Nitrophos'!I94+'Capacity - Steam'!I94+'Capacity - Melt'!I94</f>
        <v>200</v>
      </c>
      <c r="J94" s="147">
        <f>'Capacity - Phos Acid'!J94+'Capacity - Nitrophos'!J94+'Capacity - Steam'!J94+'Capacity - Melt'!J94</f>
        <v>200</v>
      </c>
      <c r="K94" s="147">
        <f>'Capacity - Phos Acid'!K94+'Capacity - Nitrophos'!K94+'Capacity - Steam'!K94+'Capacity - Melt'!K94</f>
        <v>200</v>
      </c>
      <c r="L94" s="147">
        <f>'Capacity - Phos Acid'!L94+'Capacity - Nitrophos'!L94+'Capacity - Steam'!L94+'Capacity - Melt'!L94</f>
        <v>200</v>
      </c>
      <c r="M94" s="147">
        <f>'Capacity - Phos Acid'!M94+'Capacity - Nitrophos'!M94+'Capacity - Steam'!M94+'Capacity - Melt'!M94</f>
        <v>200</v>
      </c>
      <c r="N94" s="147">
        <f>'Capacity - Phos Acid'!N94+'Capacity - Nitrophos'!N94+'Capacity - Steam'!N94+'Capacity - Melt'!N94</f>
        <v>200</v>
      </c>
      <c r="O94" s="147">
        <f>'Capacity - Phos Acid'!O94+'Capacity - Nitrophos'!O94+'Capacity - Steam'!O94+'Capacity - Melt'!O94</f>
        <v>200</v>
      </c>
      <c r="P94" s="147">
        <f>'Capacity - Phos Acid'!P94+'Capacity - Nitrophos'!P94+'Capacity - Steam'!P94+'Capacity - Melt'!P94</f>
        <v>200</v>
      </c>
      <c r="Q94" s="147">
        <f>'Capacity - Phos Acid'!Q94+'Capacity - Nitrophos'!Q94+'Capacity - Steam'!Q94+'Capacity - Melt'!Q94</f>
        <v>200</v>
      </c>
      <c r="R94" s="147">
        <f>'Capacity - Phos Acid'!R94+'Capacity - Nitrophos'!R94+'Capacity - Steam'!R94+'Capacity - Melt'!R94</f>
        <v>200</v>
      </c>
      <c r="S94" s="147">
        <f>'Capacity - Phos Acid'!S94+'Capacity - Nitrophos'!S94+'Capacity - Steam'!S94+'Capacity - Melt'!S94</f>
        <v>200</v>
      </c>
      <c r="T94" s="147">
        <f>'Capacity - Phos Acid'!T94+'Capacity - Nitrophos'!T94+'Capacity - Steam'!T94+'Capacity - Melt'!T94</f>
        <v>200</v>
      </c>
      <c r="U94" s="147">
        <f>'Capacity - Phos Acid'!U94+'Capacity - Nitrophos'!U94+'Capacity - Steam'!U94+'Capacity - Melt'!U94</f>
        <v>200</v>
      </c>
      <c r="V94" s="147">
        <f>'Capacity - Phos Acid'!V94+'Capacity - Nitrophos'!V94+'Capacity - Steam'!V94+'Capacity - Melt'!V94</f>
        <v>200</v>
      </c>
      <c r="W94" s="147">
        <f>'Capacity - Phos Acid'!W94+'Capacity - Nitrophos'!W94+'Capacity - Steam'!W94+'Capacity - Melt'!W94</f>
        <v>200</v>
      </c>
      <c r="X94" s="147">
        <f>'Capacity - Phos Acid'!X94+'Capacity - Nitrophos'!X94+'Capacity - Steam'!X94+'Capacity - Melt'!X94</f>
        <v>200</v>
      </c>
      <c r="Y94" s="147">
        <f>'Capacity - Phos Acid'!Y94+'Capacity - Nitrophos'!Y94+'Capacity - Steam'!Y94+'Capacity - Melt'!Y94</f>
        <v>200</v>
      </c>
      <c r="Z94" s="147">
        <f>'Capacity - Phos Acid'!Z94+'Capacity - Nitrophos'!Z94+'Capacity - Steam'!Z94+'Capacity - Melt'!Z94</f>
        <v>200</v>
      </c>
      <c r="AA94" s="147">
        <f>'Capacity - Phos Acid'!AA94+'Capacity - Nitrophos'!AA94+'Capacity - Steam'!AA94+'Capacity - Melt'!AA94</f>
        <v>200</v>
      </c>
      <c r="AB94" s="147">
        <f>'Capacity - Phos Acid'!AB94+'Capacity - Nitrophos'!AB94+'Capacity - Steam'!AB94+'Capacity - Melt'!AB94</f>
        <v>200</v>
      </c>
      <c r="AC94" s="147">
        <f>'Capacity - Phos Acid'!AC94+'Capacity - Nitrophos'!AC94+'Capacity - Steam'!AC94+'Capacity - Melt'!AC94</f>
        <v>200</v>
      </c>
      <c r="AD94" s="147">
        <f>'Capacity - Phos Acid'!AD94+'Capacity - Nitrophos'!AD94+'Capacity - Steam'!AD94+'Capacity - Melt'!AD94</f>
        <v>200</v>
      </c>
      <c r="AE94" s="147">
        <f>'Capacity - Phos Acid'!AE94+'Capacity - Nitrophos'!AE94+'Capacity - Steam'!AE94+'Capacity - Melt'!AE94</f>
        <v>200</v>
      </c>
      <c r="AF94" s="147">
        <f>'Capacity - Phos Acid'!AF94+'Capacity - Nitrophos'!AF94+'Capacity - Steam'!AF94+'Capacity - Melt'!AF94</f>
        <v>200</v>
      </c>
      <c r="AG94" s="147">
        <f>'Capacity - Phos Acid'!AG94+'Capacity - Nitrophos'!AG94+'Capacity - Steam'!AG94+'Capacity - Melt'!AG94</f>
        <v>200</v>
      </c>
    </row>
    <row r="95" spans="1:33" x14ac:dyDescent="0.2">
      <c r="A95" s="133" t="str">
        <f t="shared" si="4"/>
        <v>WPAMauritania</v>
      </c>
      <c r="B95" s="129" t="s">
        <v>259</v>
      </c>
      <c r="C95" s="129" t="s">
        <v>262</v>
      </c>
      <c r="D95" s="129" t="s">
        <v>126</v>
      </c>
      <c r="E95" s="147">
        <f>'Capacity - Phos Acid'!E95+'Capacity - Nitrophos'!E95+'Capacity - Steam'!E95+'Capacity - Melt'!E95</f>
        <v>0</v>
      </c>
      <c r="F95" s="147">
        <f>'Capacity - Phos Acid'!F95+'Capacity - Nitrophos'!F95+'Capacity - Steam'!F95+'Capacity - Melt'!F95</f>
        <v>0</v>
      </c>
      <c r="G95" s="147">
        <f>'Capacity - Phos Acid'!G95+'Capacity - Nitrophos'!G95+'Capacity - Steam'!G95+'Capacity - Melt'!G95</f>
        <v>0</v>
      </c>
      <c r="H95" s="147">
        <f>'Capacity - Phos Acid'!H95+'Capacity - Nitrophos'!H95+'Capacity - Steam'!H95+'Capacity - Melt'!H95</f>
        <v>0</v>
      </c>
      <c r="I95" s="147">
        <f>'Capacity - Phos Acid'!I95+'Capacity - Nitrophos'!I95+'Capacity - Steam'!I95+'Capacity - Melt'!I95</f>
        <v>0</v>
      </c>
      <c r="J95" s="147">
        <f>'Capacity - Phos Acid'!J95+'Capacity - Nitrophos'!J95+'Capacity - Steam'!J95+'Capacity - Melt'!J95</f>
        <v>0</v>
      </c>
      <c r="K95" s="147">
        <f>'Capacity - Phos Acid'!K95+'Capacity - Nitrophos'!K95+'Capacity - Steam'!K95+'Capacity - Melt'!K95</f>
        <v>0</v>
      </c>
      <c r="L95" s="147">
        <f>'Capacity - Phos Acid'!L95+'Capacity - Nitrophos'!L95+'Capacity - Steam'!L95+'Capacity - Melt'!L95</f>
        <v>0</v>
      </c>
      <c r="M95" s="147">
        <f>'Capacity - Phos Acid'!M95+'Capacity - Nitrophos'!M95+'Capacity - Steam'!M95+'Capacity - Melt'!M95</f>
        <v>0</v>
      </c>
      <c r="N95" s="147">
        <f>'Capacity - Phos Acid'!N95+'Capacity - Nitrophos'!N95+'Capacity - Steam'!N95+'Capacity - Melt'!N95</f>
        <v>0</v>
      </c>
      <c r="O95" s="147">
        <f>'Capacity - Phos Acid'!O95+'Capacity - Nitrophos'!O95+'Capacity - Steam'!O95+'Capacity - Melt'!O95</f>
        <v>0</v>
      </c>
      <c r="P95" s="147">
        <f>'Capacity - Phos Acid'!P95+'Capacity - Nitrophos'!P95+'Capacity - Steam'!P95+'Capacity - Melt'!P95</f>
        <v>0</v>
      </c>
      <c r="Q95" s="147">
        <f>'Capacity - Phos Acid'!Q95+'Capacity - Nitrophos'!Q95+'Capacity - Steam'!Q95+'Capacity - Melt'!Q95</f>
        <v>0</v>
      </c>
      <c r="R95" s="147">
        <f>'Capacity - Phos Acid'!R95+'Capacity - Nitrophos'!R95+'Capacity - Steam'!R95+'Capacity - Melt'!R95</f>
        <v>0</v>
      </c>
      <c r="S95" s="147">
        <f>'Capacity - Phos Acid'!S95+'Capacity - Nitrophos'!S95+'Capacity - Steam'!S95+'Capacity - Melt'!S95</f>
        <v>0</v>
      </c>
      <c r="T95" s="147">
        <f>'Capacity - Phos Acid'!T95+'Capacity - Nitrophos'!T95+'Capacity - Steam'!T95+'Capacity - Melt'!T95</f>
        <v>0</v>
      </c>
      <c r="U95" s="147">
        <f>'Capacity - Phos Acid'!U95+'Capacity - Nitrophos'!U95+'Capacity - Steam'!U95+'Capacity - Melt'!U95</f>
        <v>0</v>
      </c>
      <c r="V95" s="147">
        <f>'Capacity - Phos Acid'!V95+'Capacity - Nitrophos'!V95+'Capacity - Steam'!V95+'Capacity - Melt'!V95</f>
        <v>0</v>
      </c>
      <c r="W95" s="147">
        <f>'Capacity - Phos Acid'!W95+'Capacity - Nitrophos'!W95+'Capacity - Steam'!W95+'Capacity - Melt'!W95</f>
        <v>0</v>
      </c>
      <c r="X95" s="147">
        <f>'Capacity - Phos Acid'!X95+'Capacity - Nitrophos'!X95+'Capacity - Steam'!X95+'Capacity - Melt'!X95</f>
        <v>0</v>
      </c>
      <c r="Y95" s="147">
        <f>'Capacity - Phos Acid'!Y95+'Capacity - Nitrophos'!Y95+'Capacity - Steam'!Y95+'Capacity - Melt'!Y95</f>
        <v>0</v>
      </c>
      <c r="Z95" s="147">
        <f>'Capacity - Phos Acid'!Z95+'Capacity - Nitrophos'!Z95+'Capacity - Steam'!Z95+'Capacity - Melt'!Z95</f>
        <v>0</v>
      </c>
      <c r="AA95" s="147">
        <f>'Capacity - Phos Acid'!AA95+'Capacity - Nitrophos'!AA95+'Capacity - Steam'!AA95+'Capacity - Melt'!AA95</f>
        <v>0</v>
      </c>
      <c r="AB95" s="147">
        <f>'Capacity - Phos Acid'!AB95+'Capacity - Nitrophos'!AB95+'Capacity - Steam'!AB95+'Capacity - Melt'!AB95</f>
        <v>0</v>
      </c>
      <c r="AC95" s="147">
        <f>'Capacity - Phos Acid'!AC95+'Capacity - Nitrophos'!AC95+'Capacity - Steam'!AC95+'Capacity - Melt'!AC95</f>
        <v>0</v>
      </c>
      <c r="AD95" s="147">
        <f>'Capacity - Phos Acid'!AD95+'Capacity - Nitrophos'!AD95+'Capacity - Steam'!AD95+'Capacity - Melt'!AD95</f>
        <v>0</v>
      </c>
      <c r="AE95" s="147">
        <f>'Capacity - Phos Acid'!AE95+'Capacity - Nitrophos'!AE95+'Capacity - Steam'!AE95+'Capacity - Melt'!AE95</f>
        <v>0</v>
      </c>
      <c r="AF95" s="147">
        <f>'Capacity - Phos Acid'!AF95+'Capacity - Nitrophos'!AF95+'Capacity - Steam'!AF95+'Capacity - Melt'!AF95</f>
        <v>0</v>
      </c>
      <c r="AG95" s="147">
        <f>'Capacity - Phos Acid'!AG95+'Capacity - Nitrophos'!AG95+'Capacity - Steam'!AG95+'Capacity - Melt'!AG95</f>
        <v>0</v>
      </c>
    </row>
    <row r="96" spans="1:33" x14ac:dyDescent="0.2">
      <c r="A96" s="133" t="str">
        <f t="shared" si="4"/>
        <v>WPANiger</v>
      </c>
      <c r="B96" s="129" t="s">
        <v>259</v>
      </c>
      <c r="C96" s="129" t="s">
        <v>262</v>
      </c>
      <c r="D96" s="129" t="s">
        <v>127</v>
      </c>
      <c r="E96" s="147">
        <f>'Capacity - Phos Acid'!E96+'Capacity - Nitrophos'!E96+'Capacity - Steam'!E96+'Capacity - Melt'!E96</f>
        <v>0</v>
      </c>
      <c r="F96" s="147">
        <f>'Capacity - Phos Acid'!F96+'Capacity - Nitrophos'!F96+'Capacity - Steam'!F96+'Capacity - Melt'!F96</f>
        <v>0</v>
      </c>
      <c r="G96" s="147">
        <f>'Capacity - Phos Acid'!G96+'Capacity - Nitrophos'!G96+'Capacity - Steam'!G96+'Capacity - Melt'!G96</f>
        <v>0</v>
      </c>
      <c r="H96" s="147">
        <f>'Capacity - Phos Acid'!H96+'Capacity - Nitrophos'!H96+'Capacity - Steam'!H96+'Capacity - Melt'!H96</f>
        <v>0</v>
      </c>
      <c r="I96" s="147">
        <f>'Capacity - Phos Acid'!I96+'Capacity - Nitrophos'!I96+'Capacity - Steam'!I96+'Capacity - Melt'!I96</f>
        <v>0</v>
      </c>
      <c r="J96" s="147">
        <f>'Capacity - Phos Acid'!J96+'Capacity - Nitrophos'!J96+'Capacity - Steam'!J96+'Capacity - Melt'!J96</f>
        <v>0</v>
      </c>
      <c r="K96" s="147">
        <f>'Capacity - Phos Acid'!K96+'Capacity - Nitrophos'!K96+'Capacity - Steam'!K96+'Capacity - Melt'!K96</f>
        <v>0</v>
      </c>
      <c r="L96" s="147">
        <f>'Capacity - Phos Acid'!L96+'Capacity - Nitrophos'!L96+'Capacity - Steam'!L96+'Capacity - Melt'!L96</f>
        <v>0</v>
      </c>
      <c r="M96" s="147">
        <f>'Capacity - Phos Acid'!M96+'Capacity - Nitrophos'!M96+'Capacity - Steam'!M96+'Capacity - Melt'!M96</f>
        <v>0</v>
      </c>
      <c r="N96" s="147">
        <f>'Capacity - Phos Acid'!N96+'Capacity - Nitrophos'!N96+'Capacity - Steam'!N96+'Capacity - Melt'!N96</f>
        <v>0</v>
      </c>
      <c r="O96" s="147">
        <f>'Capacity - Phos Acid'!O96+'Capacity - Nitrophos'!O96+'Capacity - Steam'!O96+'Capacity - Melt'!O96</f>
        <v>0</v>
      </c>
      <c r="P96" s="147">
        <f>'Capacity - Phos Acid'!P96+'Capacity - Nitrophos'!P96+'Capacity - Steam'!P96+'Capacity - Melt'!P96</f>
        <v>0</v>
      </c>
      <c r="Q96" s="147">
        <f>'Capacity - Phos Acid'!Q96+'Capacity - Nitrophos'!Q96+'Capacity - Steam'!Q96+'Capacity - Melt'!Q96</f>
        <v>0</v>
      </c>
      <c r="R96" s="147">
        <f>'Capacity - Phos Acid'!R96+'Capacity - Nitrophos'!R96+'Capacity - Steam'!R96+'Capacity - Melt'!R96</f>
        <v>0</v>
      </c>
      <c r="S96" s="147">
        <f>'Capacity - Phos Acid'!S96+'Capacity - Nitrophos'!S96+'Capacity - Steam'!S96+'Capacity - Melt'!S96</f>
        <v>0</v>
      </c>
      <c r="T96" s="147">
        <f>'Capacity - Phos Acid'!T96+'Capacity - Nitrophos'!T96+'Capacity - Steam'!T96+'Capacity - Melt'!T96</f>
        <v>0</v>
      </c>
      <c r="U96" s="147">
        <f>'Capacity - Phos Acid'!U96+'Capacity - Nitrophos'!U96+'Capacity - Steam'!U96+'Capacity - Melt'!U96</f>
        <v>0</v>
      </c>
      <c r="V96" s="147">
        <f>'Capacity - Phos Acid'!V96+'Capacity - Nitrophos'!V96+'Capacity - Steam'!V96+'Capacity - Melt'!V96</f>
        <v>0</v>
      </c>
      <c r="W96" s="147">
        <f>'Capacity - Phos Acid'!W96+'Capacity - Nitrophos'!W96+'Capacity - Steam'!W96+'Capacity - Melt'!W96</f>
        <v>0</v>
      </c>
      <c r="X96" s="147">
        <f>'Capacity - Phos Acid'!X96+'Capacity - Nitrophos'!X96+'Capacity - Steam'!X96+'Capacity - Melt'!X96</f>
        <v>0</v>
      </c>
      <c r="Y96" s="147">
        <f>'Capacity - Phos Acid'!Y96+'Capacity - Nitrophos'!Y96+'Capacity - Steam'!Y96+'Capacity - Melt'!Y96</f>
        <v>0</v>
      </c>
      <c r="Z96" s="147">
        <f>'Capacity - Phos Acid'!Z96+'Capacity - Nitrophos'!Z96+'Capacity - Steam'!Z96+'Capacity - Melt'!Z96</f>
        <v>0</v>
      </c>
      <c r="AA96" s="147">
        <f>'Capacity - Phos Acid'!AA96+'Capacity - Nitrophos'!AA96+'Capacity - Steam'!AA96+'Capacity - Melt'!AA96</f>
        <v>0</v>
      </c>
      <c r="AB96" s="147">
        <f>'Capacity - Phos Acid'!AB96+'Capacity - Nitrophos'!AB96+'Capacity - Steam'!AB96+'Capacity - Melt'!AB96</f>
        <v>0</v>
      </c>
      <c r="AC96" s="147">
        <f>'Capacity - Phos Acid'!AC96+'Capacity - Nitrophos'!AC96+'Capacity - Steam'!AC96+'Capacity - Melt'!AC96</f>
        <v>0</v>
      </c>
      <c r="AD96" s="147">
        <f>'Capacity - Phos Acid'!AD96+'Capacity - Nitrophos'!AD96+'Capacity - Steam'!AD96+'Capacity - Melt'!AD96</f>
        <v>0</v>
      </c>
      <c r="AE96" s="147">
        <f>'Capacity - Phos Acid'!AE96+'Capacity - Nitrophos'!AE96+'Capacity - Steam'!AE96+'Capacity - Melt'!AE96</f>
        <v>0</v>
      </c>
      <c r="AF96" s="147">
        <f>'Capacity - Phos Acid'!AF96+'Capacity - Nitrophos'!AF96+'Capacity - Steam'!AF96+'Capacity - Melt'!AF96</f>
        <v>0</v>
      </c>
      <c r="AG96" s="147">
        <f>'Capacity - Phos Acid'!AG96+'Capacity - Nitrophos'!AG96+'Capacity - Steam'!AG96+'Capacity - Melt'!AG96</f>
        <v>0</v>
      </c>
    </row>
    <row r="97" spans="1:33" x14ac:dyDescent="0.2">
      <c r="A97" s="133" t="str">
        <f t="shared" si="4"/>
        <v>WPANigeria</v>
      </c>
      <c r="B97" s="129" t="s">
        <v>259</v>
      </c>
      <c r="C97" s="129" t="s">
        <v>262</v>
      </c>
      <c r="D97" s="129" t="s">
        <v>128</v>
      </c>
      <c r="E97" s="147">
        <f>'Capacity - Phos Acid'!E97+'Capacity - Nitrophos'!E97+'Capacity - Steam'!E97+'Capacity - Melt'!E97</f>
        <v>330</v>
      </c>
      <c r="F97" s="147">
        <f>'Capacity - Phos Acid'!F97+'Capacity - Nitrophos'!F97+'Capacity - Steam'!F97+'Capacity - Melt'!F97</f>
        <v>330</v>
      </c>
      <c r="G97" s="147">
        <f>'Capacity - Phos Acid'!G97+'Capacity - Nitrophos'!G97+'Capacity - Steam'!G97+'Capacity - Melt'!G97</f>
        <v>0</v>
      </c>
      <c r="H97" s="147">
        <f>'Capacity - Phos Acid'!H97+'Capacity - Nitrophos'!H97+'Capacity - Steam'!H97+'Capacity - Melt'!H97</f>
        <v>0</v>
      </c>
      <c r="I97" s="147">
        <f>'Capacity - Phos Acid'!I97+'Capacity - Nitrophos'!I97+'Capacity - Steam'!I97+'Capacity - Melt'!I97</f>
        <v>0</v>
      </c>
      <c r="J97" s="147">
        <f>'Capacity - Phos Acid'!J97+'Capacity - Nitrophos'!J97+'Capacity - Steam'!J97+'Capacity - Melt'!J97</f>
        <v>0</v>
      </c>
      <c r="K97" s="147">
        <f>'Capacity - Phos Acid'!K97+'Capacity - Nitrophos'!K97+'Capacity - Steam'!K97+'Capacity - Melt'!K97</f>
        <v>0</v>
      </c>
      <c r="L97" s="147">
        <f>'Capacity - Phos Acid'!L97+'Capacity - Nitrophos'!L97+'Capacity - Steam'!L97+'Capacity - Melt'!L97</f>
        <v>0</v>
      </c>
      <c r="M97" s="147">
        <f>'Capacity - Phos Acid'!M97+'Capacity - Nitrophos'!M97+'Capacity - Steam'!M97+'Capacity - Melt'!M97</f>
        <v>0</v>
      </c>
      <c r="N97" s="147">
        <f>'Capacity - Phos Acid'!N97+'Capacity - Nitrophos'!N97+'Capacity - Steam'!N97+'Capacity - Melt'!N97</f>
        <v>0</v>
      </c>
      <c r="O97" s="147">
        <f>'Capacity - Phos Acid'!O97+'Capacity - Nitrophos'!O97+'Capacity - Steam'!O97+'Capacity - Melt'!O97</f>
        <v>0</v>
      </c>
      <c r="P97" s="147">
        <f>'Capacity - Phos Acid'!P97+'Capacity - Nitrophos'!P97+'Capacity - Steam'!P97+'Capacity - Melt'!P97</f>
        <v>0</v>
      </c>
      <c r="Q97" s="147">
        <f>'Capacity - Phos Acid'!Q97+'Capacity - Nitrophos'!Q97+'Capacity - Steam'!Q97+'Capacity - Melt'!Q97</f>
        <v>0</v>
      </c>
      <c r="R97" s="147">
        <f>'Capacity - Phos Acid'!R97+'Capacity - Nitrophos'!R97+'Capacity - Steam'!R97+'Capacity - Melt'!R97</f>
        <v>0</v>
      </c>
      <c r="S97" s="147">
        <f>'Capacity - Phos Acid'!S97+'Capacity - Nitrophos'!S97+'Capacity - Steam'!S97+'Capacity - Melt'!S97</f>
        <v>0</v>
      </c>
      <c r="T97" s="147">
        <f>'Capacity - Phos Acid'!T97+'Capacity - Nitrophos'!T97+'Capacity - Steam'!T97+'Capacity - Melt'!T97</f>
        <v>0</v>
      </c>
      <c r="U97" s="147">
        <f>'Capacity - Phos Acid'!U97+'Capacity - Nitrophos'!U97+'Capacity - Steam'!U97+'Capacity - Melt'!U97</f>
        <v>0</v>
      </c>
      <c r="V97" s="147">
        <f>'Capacity - Phos Acid'!V97+'Capacity - Nitrophos'!V97+'Capacity - Steam'!V97+'Capacity - Melt'!V97</f>
        <v>0</v>
      </c>
      <c r="W97" s="147">
        <f>'Capacity - Phos Acid'!W97+'Capacity - Nitrophos'!W97+'Capacity - Steam'!W97+'Capacity - Melt'!W97</f>
        <v>0</v>
      </c>
      <c r="X97" s="147">
        <f>'Capacity - Phos Acid'!X97+'Capacity - Nitrophos'!X97+'Capacity - Steam'!X97+'Capacity - Melt'!X97</f>
        <v>0</v>
      </c>
      <c r="Y97" s="147">
        <f>'Capacity - Phos Acid'!Y97+'Capacity - Nitrophos'!Y97+'Capacity - Steam'!Y97+'Capacity - Melt'!Y97</f>
        <v>0</v>
      </c>
      <c r="Z97" s="147">
        <f>'Capacity - Phos Acid'!Z97+'Capacity - Nitrophos'!Z97+'Capacity - Steam'!Z97+'Capacity - Melt'!Z97</f>
        <v>0</v>
      </c>
      <c r="AA97" s="147">
        <f>'Capacity - Phos Acid'!AA97+'Capacity - Nitrophos'!AA97+'Capacity - Steam'!AA97+'Capacity - Melt'!AA97</f>
        <v>0</v>
      </c>
      <c r="AB97" s="147">
        <f>'Capacity - Phos Acid'!AB97+'Capacity - Nitrophos'!AB97+'Capacity - Steam'!AB97+'Capacity - Melt'!AB97</f>
        <v>0</v>
      </c>
      <c r="AC97" s="147">
        <f>'Capacity - Phos Acid'!AC97+'Capacity - Nitrophos'!AC97+'Capacity - Steam'!AC97+'Capacity - Melt'!AC97</f>
        <v>0</v>
      </c>
      <c r="AD97" s="147">
        <f>'Capacity - Phos Acid'!AD97+'Capacity - Nitrophos'!AD97+'Capacity - Steam'!AD97+'Capacity - Melt'!AD97</f>
        <v>0</v>
      </c>
      <c r="AE97" s="147">
        <f>'Capacity - Phos Acid'!AE97+'Capacity - Nitrophos'!AE97+'Capacity - Steam'!AE97+'Capacity - Melt'!AE97</f>
        <v>0</v>
      </c>
      <c r="AF97" s="147">
        <f>'Capacity - Phos Acid'!AF97+'Capacity - Nitrophos'!AF97+'Capacity - Steam'!AF97+'Capacity - Melt'!AF97</f>
        <v>0</v>
      </c>
      <c r="AG97" s="147">
        <f>'Capacity - Phos Acid'!AG97+'Capacity - Nitrophos'!AG97+'Capacity - Steam'!AG97+'Capacity - Melt'!AG97</f>
        <v>0</v>
      </c>
    </row>
    <row r="98" spans="1:33" x14ac:dyDescent="0.2">
      <c r="A98" s="133" t="str">
        <f t="shared" si="4"/>
        <v>WPASenegal</v>
      </c>
      <c r="B98" s="129" t="s">
        <v>259</v>
      </c>
      <c r="C98" s="129" t="s">
        <v>262</v>
      </c>
      <c r="D98" s="129" t="s">
        <v>129</v>
      </c>
      <c r="E98" s="147">
        <f>'Capacity - Phos Acid'!E98+'Capacity - Nitrophos'!E98+'Capacity - Steam'!E98+'Capacity - Melt'!E98</f>
        <v>200</v>
      </c>
      <c r="F98" s="147">
        <f>'Capacity - Phos Acid'!F98+'Capacity - Nitrophos'!F98+'Capacity - Steam'!F98+'Capacity - Melt'!F98</f>
        <v>200</v>
      </c>
      <c r="G98" s="147">
        <f>'Capacity - Phos Acid'!G98+'Capacity - Nitrophos'!G98+'Capacity - Steam'!G98+'Capacity - Melt'!G98</f>
        <v>200</v>
      </c>
      <c r="H98" s="147">
        <f>'Capacity - Phos Acid'!H98+'Capacity - Nitrophos'!H98+'Capacity - Steam'!H98+'Capacity - Melt'!H98</f>
        <v>200</v>
      </c>
      <c r="I98" s="147">
        <f>'Capacity - Phos Acid'!I98+'Capacity - Nitrophos'!I98+'Capacity - Steam'!I98+'Capacity - Melt'!I98</f>
        <v>200</v>
      </c>
      <c r="J98" s="147">
        <f>'Capacity - Phos Acid'!J98+'Capacity - Nitrophos'!J98+'Capacity - Steam'!J98+'Capacity - Melt'!J98</f>
        <v>200</v>
      </c>
      <c r="K98" s="147">
        <f>'Capacity - Phos Acid'!K98+'Capacity - Nitrophos'!K98+'Capacity - Steam'!K98+'Capacity - Melt'!K98</f>
        <v>200</v>
      </c>
      <c r="L98" s="147">
        <f>'Capacity - Phos Acid'!L98+'Capacity - Nitrophos'!L98+'Capacity - Steam'!L98+'Capacity - Melt'!L98</f>
        <v>200</v>
      </c>
      <c r="M98" s="147">
        <f>'Capacity - Phos Acid'!M98+'Capacity - Nitrophos'!M98+'Capacity - Steam'!M98+'Capacity - Melt'!M98</f>
        <v>200</v>
      </c>
      <c r="N98" s="147">
        <f>'Capacity - Phos Acid'!N98+'Capacity - Nitrophos'!N98+'Capacity - Steam'!N98+'Capacity - Melt'!N98</f>
        <v>200</v>
      </c>
      <c r="O98" s="147">
        <f>'Capacity - Phos Acid'!O98+'Capacity - Nitrophos'!O98+'Capacity - Steam'!O98+'Capacity - Melt'!O98</f>
        <v>200</v>
      </c>
      <c r="P98" s="147">
        <f>'Capacity - Phos Acid'!P98+'Capacity - Nitrophos'!P98+'Capacity - Steam'!P98+'Capacity - Melt'!P98</f>
        <v>200</v>
      </c>
      <c r="Q98" s="147">
        <f>'Capacity - Phos Acid'!Q98+'Capacity - Nitrophos'!Q98+'Capacity - Steam'!Q98+'Capacity - Melt'!Q98</f>
        <v>200</v>
      </c>
      <c r="R98" s="147">
        <f>'Capacity - Phos Acid'!R98+'Capacity - Nitrophos'!R98+'Capacity - Steam'!R98+'Capacity - Melt'!R98</f>
        <v>200</v>
      </c>
      <c r="S98" s="147">
        <f>'Capacity - Phos Acid'!S98+'Capacity - Nitrophos'!S98+'Capacity - Steam'!S98+'Capacity - Melt'!S98</f>
        <v>200</v>
      </c>
      <c r="T98" s="147">
        <f>'Capacity - Phos Acid'!T98+'Capacity - Nitrophos'!T98+'Capacity - Steam'!T98+'Capacity - Melt'!T98</f>
        <v>200</v>
      </c>
      <c r="U98" s="147">
        <f>'Capacity - Phos Acid'!U98+'Capacity - Nitrophos'!U98+'Capacity - Steam'!U98+'Capacity - Melt'!U98</f>
        <v>200</v>
      </c>
      <c r="V98" s="147">
        <f>'Capacity - Phos Acid'!V98+'Capacity - Nitrophos'!V98+'Capacity - Steam'!V98+'Capacity - Melt'!V98</f>
        <v>200</v>
      </c>
      <c r="W98" s="147">
        <f>'Capacity - Phos Acid'!W98+'Capacity - Nitrophos'!W98+'Capacity - Steam'!W98+'Capacity - Melt'!W98</f>
        <v>200</v>
      </c>
      <c r="X98" s="147">
        <f>'Capacity - Phos Acid'!X98+'Capacity - Nitrophos'!X98+'Capacity - Steam'!X98+'Capacity - Melt'!X98</f>
        <v>200</v>
      </c>
      <c r="Y98" s="147">
        <f>'Capacity - Phos Acid'!Y98+'Capacity - Nitrophos'!Y98+'Capacity - Steam'!Y98+'Capacity - Melt'!Y98</f>
        <v>200</v>
      </c>
      <c r="Z98" s="147">
        <f>'Capacity - Phos Acid'!Z98+'Capacity - Nitrophos'!Z98+'Capacity - Steam'!Z98+'Capacity - Melt'!Z98</f>
        <v>200</v>
      </c>
      <c r="AA98" s="147">
        <f>'Capacity - Phos Acid'!AA98+'Capacity - Nitrophos'!AA98+'Capacity - Steam'!AA98+'Capacity - Melt'!AA98</f>
        <v>200</v>
      </c>
      <c r="AB98" s="147">
        <f>'Capacity - Phos Acid'!AB98+'Capacity - Nitrophos'!AB98+'Capacity - Steam'!AB98+'Capacity - Melt'!AB98</f>
        <v>200</v>
      </c>
      <c r="AC98" s="147">
        <f>'Capacity - Phos Acid'!AC98+'Capacity - Nitrophos'!AC98+'Capacity - Steam'!AC98+'Capacity - Melt'!AC98</f>
        <v>200</v>
      </c>
      <c r="AD98" s="147">
        <f>'Capacity - Phos Acid'!AD98+'Capacity - Nitrophos'!AD98+'Capacity - Steam'!AD98+'Capacity - Melt'!AD98</f>
        <v>200</v>
      </c>
      <c r="AE98" s="147">
        <f>'Capacity - Phos Acid'!AE98+'Capacity - Nitrophos'!AE98+'Capacity - Steam'!AE98+'Capacity - Melt'!AE98</f>
        <v>200</v>
      </c>
      <c r="AF98" s="147">
        <f>'Capacity - Phos Acid'!AF98+'Capacity - Nitrophos'!AF98+'Capacity - Steam'!AF98+'Capacity - Melt'!AF98</f>
        <v>200</v>
      </c>
      <c r="AG98" s="147">
        <f>'Capacity - Phos Acid'!AG98+'Capacity - Nitrophos'!AG98+'Capacity - Steam'!AG98+'Capacity - Melt'!AG98</f>
        <v>200</v>
      </c>
    </row>
    <row r="99" spans="1:33" x14ac:dyDescent="0.2">
      <c r="A99" s="133" t="str">
        <f t="shared" si="4"/>
        <v>WPASierra Leone</v>
      </c>
      <c r="B99" s="129" t="s">
        <v>259</v>
      </c>
      <c r="C99" s="129" t="s">
        <v>262</v>
      </c>
      <c r="D99" s="129" t="s">
        <v>130</v>
      </c>
      <c r="E99" s="147">
        <f>'Capacity - Phos Acid'!E99+'Capacity - Nitrophos'!E99+'Capacity - Steam'!E99+'Capacity - Melt'!E99</f>
        <v>0</v>
      </c>
      <c r="F99" s="147">
        <f>'Capacity - Phos Acid'!F99+'Capacity - Nitrophos'!F99+'Capacity - Steam'!F99+'Capacity - Melt'!F99</f>
        <v>0</v>
      </c>
      <c r="G99" s="147">
        <f>'Capacity - Phos Acid'!G99+'Capacity - Nitrophos'!G99+'Capacity - Steam'!G99+'Capacity - Melt'!G99</f>
        <v>0</v>
      </c>
      <c r="H99" s="147">
        <f>'Capacity - Phos Acid'!H99+'Capacity - Nitrophos'!H99+'Capacity - Steam'!H99+'Capacity - Melt'!H99</f>
        <v>0</v>
      </c>
      <c r="I99" s="147">
        <f>'Capacity - Phos Acid'!I99+'Capacity - Nitrophos'!I99+'Capacity - Steam'!I99+'Capacity - Melt'!I99</f>
        <v>0</v>
      </c>
      <c r="J99" s="147">
        <f>'Capacity - Phos Acid'!J99+'Capacity - Nitrophos'!J99+'Capacity - Steam'!J99+'Capacity - Melt'!J99</f>
        <v>0</v>
      </c>
      <c r="K99" s="147">
        <f>'Capacity - Phos Acid'!K99+'Capacity - Nitrophos'!K99+'Capacity - Steam'!K99+'Capacity - Melt'!K99</f>
        <v>0</v>
      </c>
      <c r="L99" s="147">
        <f>'Capacity - Phos Acid'!L99+'Capacity - Nitrophos'!L99+'Capacity - Steam'!L99+'Capacity - Melt'!L99</f>
        <v>0</v>
      </c>
      <c r="M99" s="147">
        <f>'Capacity - Phos Acid'!M99+'Capacity - Nitrophos'!M99+'Capacity - Steam'!M99+'Capacity - Melt'!M99</f>
        <v>0</v>
      </c>
      <c r="N99" s="147">
        <f>'Capacity - Phos Acid'!N99+'Capacity - Nitrophos'!N99+'Capacity - Steam'!N99+'Capacity - Melt'!N99</f>
        <v>0</v>
      </c>
      <c r="O99" s="147">
        <f>'Capacity - Phos Acid'!O99+'Capacity - Nitrophos'!O99+'Capacity - Steam'!O99+'Capacity - Melt'!O99</f>
        <v>0</v>
      </c>
      <c r="P99" s="147">
        <f>'Capacity - Phos Acid'!P99+'Capacity - Nitrophos'!P99+'Capacity - Steam'!P99+'Capacity - Melt'!P99</f>
        <v>0</v>
      </c>
      <c r="Q99" s="147">
        <f>'Capacity - Phos Acid'!Q99+'Capacity - Nitrophos'!Q99+'Capacity - Steam'!Q99+'Capacity - Melt'!Q99</f>
        <v>0</v>
      </c>
      <c r="R99" s="147">
        <f>'Capacity - Phos Acid'!R99+'Capacity - Nitrophos'!R99+'Capacity - Steam'!R99+'Capacity - Melt'!R99</f>
        <v>0</v>
      </c>
      <c r="S99" s="147">
        <f>'Capacity - Phos Acid'!S99+'Capacity - Nitrophos'!S99+'Capacity - Steam'!S99+'Capacity - Melt'!S99</f>
        <v>0</v>
      </c>
      <c r="T99" s="147">
        <f>'Capacity - Phos Acid'!T99+'Capacity - Nitrophos'!T99+'Capacity - Steam'!T99+'Capacity - Melt'!T99</f>
        <v>0</v>
      </c>
      <c r="U99" s="147">
        <f>'Capacity - Phos Acid'!U99+'Capacity - Nitrophos'!U99+'Capacity - Steam'!U99+'Capacity - Melt'!U99</f>
        <v>0</v>
      </c>
      <c r="V99" s="147">
        <f>'Capacity - Phos Acid'!V99+'Capacity - Nitrophos'!V99+'Capacity - Steam'!V99+'Capacity - Melt'!V99</f>
        <v>0</v>
      </c>
      <c r="W99" s="147">
        <f>'Capacity - Phos Acid'!W99+'Capacity - Nitrophos'!W99+'Capacity - Steam'!W99+'Capacity - Melt'!W99</f>
        <v>0</v>
      </c>
      <c r="X99" s="147">
        <f>'Capacity - Phos Acid'!X99+'Capacity - Nitrophos'!X99+'Capacity - Steam'!X99+'Capacity - Melt'!X99</f>
        <v>0</v>
      </c>
      <c r="Y99" s="147">
        <f>'Capacity - Phos Acid'!Y99+'Capacity - Nitrophos'!Y99+'Capacity - Steam'!Y99+'Capacity - Melt'!Y99</f>
        <v>0</v>
      </c>
      <c r="Z99" s="147">
        <f>'Capacity - Phos Acid'!Z99+'Capacity - Nitrophos'!Z99+'Capacity - Steam'!Z99+'Capacity - Melt'!Z99</f>
        <v>0</v>
      </c>
      <c r="AA99" s="147">
        <f>'Capacity - Phos Acid'!AA99+'Capacity - Nitrophos'!AA99+'Capacity - Steam'!AA99+'Capacity - Melt'!AA99</f>
        <v>0</v>
      </c>
      <c r="AB99" s="147">
        <f>'Capacity - Phos Acid'!AB99+'Capacity - Nitrophos'!AB99+'Capacity - Steam'!AB99+'Capacity - Melt'!AB99</f>
        <v>0</v>
      </c>
      <c r="AC99" s="147">
        <f>'Capacity - Phos Acid'!AC99+'Capacity - Nitrophos'!AC99+'Capacity - Steam'!AC99+'Capacity - Melt'!AC99</f>
        <v>0</v>
      </c>
      <c r="AD99" s="147">
        <f>'Capacity - Phos Acid'!AD99+'Capacity - Nitrophos'!AD99+'Capacity - Steam'!AD99+'Capacity - Melt'!AD99</f>
        <v>0</v>
      </c>
      <c r="AE99" s="147">
        <f>'Capacity - Phos Acid'!AE99+'Capacity - Nitrophos'!AE99+'Capacity - Steam'!AE99+'Capacity - Melt'!AE99</f>
        <v>0</v>
      </c>
      <c r="AF99" s="147">
        <f>'Capacity - Phos Acid'!AF99+'Capacity - Nitrophos'!AF99+'Capacity - Steam'!AF99+'Capacity - Melt'!AF99</f>
        <v>0</v>
      </c>
      <c r="AG99" s="147">
        <f>'Capacity - Phos Acid'!AG99+'Capacity - Nitrophos'!AG99+'Capacity - Steam'!AG99+'Capacity - Melt'!AG99</f>
        <v>0</v>
      </c>
    </row>
    <row r="100" spans="1:33" x14ac:dyDescent="0.2">
      <c r="A100" s="133" t="str">
        <f t="shared" si="4"/>
        <v>WPATogo</v>
      </c>
      <c r="B100" s="129" t="s">
        <v>259</v>
      </c>
      <c r="C100" s="129" t="s">
        <v>262</v>
      </c>
      <c r="D100" s="129" t="s">
        <v>131</v>
      </c>
      <c r="E100" s="147">
        <f>'Capacity - Phos Acid'!E100+'Capacity - Nitrophos'!E100+'Capacity - Steam'!E100+'Capacity - Melt'!E100</f>
        <v>0</v>
      </c>
      <c r="F100" s="147">
        <f>'Capacity - Phos Acid'!F100+'Capacity - Nitrophos'!F100+'Capacity - Steam'!F100+'Capacity - Melt'!F100</f>
        <v>0</v>
      </c>
      <c r="G100" s="147">
        <f>'Capacity - Phos Acid'!G100+'Capacity - Nitrophos'!G100+'Capacity - Steam'!G100+'Capacity - Melt'!G100</f>
        <v>0</v>
      </c>
      <c r="H100" s="147">
        <f>'Capacity - Phos Acid'!H100+'Capacity - Nitrophos'!H100+'Capacity - Steam'!H100+'Capacity - Melt'!H100</f>
        <v>0</v>
      </c>
      <c r="I100" s="147">
        <f>'Capacity - Phos Acid'!I100+'Capacity - Nitrophos'!I100+'Capacity - Steam'!I100+'Capacity - Melt'!I100</f>
        <v>0</v>
      </c>
      <c r="J100" s="147">
        <f>'Capacity - Phos Acid'!J100+'Capacity - Nitrophos'!J100+'Capacity - Steam'!J100+'Capacity - Melt'!J100</f>
        <v>0</v>
      </c>
      <c r="K100" s="147">
        <f>'Capacity - Phos Acid'!K100+'Capacity - Nitrophos'!K100+'Capacity - Steam'!K100+'Capacity - Melt'!K100</f>
        <v>0</v>
      </c>
      <c r="L100" s="147">
        <f>'Capacity - Phos Acid'!L100+'Capacity - Nitrophos'!L100+'Capacity - Steam'!L100+'Capacity - Melt'!L100</f>
        <v>0</v>
      </c>
      <c r="M100" s="147">
        <f>'Capacity - Phos Acid'!M100+'Capacity - Nitrophos'!M100+'Capacity - Steam'!M100+'Capacity - Melt'!M100</f>
        <v>0</v>
      </c>
      <c r="N100" s="147">
        <f>'Capacity - Phos Acid'!N100+'Capacity - Nitrophos'!N100+'Capacity - Steam'!N100+'Capacity - Melt'!N100</f>
        <v>0</v>
      </c>
      <c r="O100" s="147">
        <f>'Capacity - Phos Acid'!O100+'Capacity - Nitrophos'!O100+'Capacity - Steam'!O100+'Capacity - Melt'!O100</f>
        <v>0</v>
      </c>
      <c r="P100" s="147">
        <f>'Capacity - Phos Acid'!P100+'Capacity - Nitrophos'!P100+'Capacity - Steam'!P100+'Capacity - Melt'!P100</f>
        <v>0</v>
      </c>
      <c r="Q100" s="147">
        <f>'Capacity - Phos Acid'!Q100+'Capacity - Nitrophos'!Q100+'Capacity - Steam'!Q100+'Capacity - Melt'!Q100</f>
        <v>0</v>
      </c>
      <c r="R100" s="147">
        <f>'Capacity - Phos Acid'!R100+'Capacity - Nitrophos'!R100+'Capacity - Steam'!R100+'Capacity - Melt'!R100</f>
        <v>0</v>
      </c>
      <c r="S100" s="147">
        <f>'Capacity - Phos Acid'!S100+'Capacity - Nitrophos'!S100+'Capacity - Steam'!S100+'Capacity - Melt'!S100</f>
        <v>0</v>
      </c>
      <c r="T100" s="147">
        <f>'Capacity - Phos Acid'!T100+'Capacity - Nitrophos'!T100+'Capacity - Steam'!T100+'Capacity - Melt'!T100</f>
        <v>0</v>
      </c>
      <c r="U100" s="147">
        <f>'Capacity - Phos Acid'!U100+'Capacity - Nitrophos'!U100+'Capacity - Steam'!U100+'Capacity - Melt'!U100</f>
        <v>0</v>
      </c>
      <c r="V100" s="147">
        <f>'Capacity - Phos Acid'!V100+'Capacity - Nitrophos'!V100+'Capacity - Steam'!V100+'Capacity - Melt'!V100</f>
        <v>0</v>
      </c>
      <c r="W100" s="147">
        <f>'Capacity - Phos Acid'!W100+'Capacity - Nitrophos'!W100+'Capacity - Steam'!W100+'Capacity - Melt'!W100</f>
        <v>0</v>
      </c>
      <c r="X100" s="147">
        <f>'Capacity - Phos Acid'!X100+'Capacity - Nitrophos'!X100+'Capacity - Steam'!X100+'Capacity - Melt'!X100</f>
        <v>0</v>
      </c>
      <c r="Y100" s="147">
        <f>'Capacity - Phos Acid'!Y100+'Capacity - Nitrophos'!Y100+'Capacity - Steam'!Y100+'Capacity - Melt'!Y100</f>
        <v>0</v>
      </c>
      <c r="Z100" s="147">
        <f>'Capacity - Phos Acid'!Z100+'Capacity - Nitrophos'!Z100+'Capacity - Steam'!Z100+'Capacity - Melt'!Z100</f>
        <v>0</v>
      </c>
      <c r="AA100" s="147">
        <f>'Capacity - Phos Acid'!AA100+'Capacity - Nitrophos'!AA100+'Capacity - Steam'!AA100+'Capacity - Melt'!AA100</f>
        <v>0</v>
      </c>
      <c r="AB100" s="147">
        <f>'Capacity - Phos Acid'!AB100+'Capacity - Nitrophos'!AB100+'Capacity - Steam'!AB100+'Capacity - Melt'!AB100</f>
        <v>0</v>
      </c>
      <c r="AC100" s="147">
        <f>'Capacity - Phos Acid'!AC100+'Capacity - Nitrophos'!AC100+'Capacity - Steam'!AC100+'Capacity - Melt'!AC100</f>
        <v>0</v>
      </c>
      <c r="AD100" s="147">
        <f>'Capacity - Phos Acid'!AD100+'Capacity - Nitrophos'!AD100+'Capacity - Steam'!AD100+'Capacity - Melt'!AD100</f>
        <v>0</v>
      </c>
      <c r="AE100" s="147">
        <f>'Capacity - Phos Acid'!AE100+'Capacity - Nitrophos'!AE100+'Capacity - Steam'!AE100+'Capacity - Melt'!AE100</f>
        <v>0</v>
      </c>
      <c r="AF100" s="147">
        <f>'Capacity - Phos Acid'!AF100+'Capacity - Nitrophos'!AF100+'Capacity - Steam'!AF100+'Capacity - Melt'!AF100</f>
        <v>0</v>
      </c>
      <c r="AG100" s="147">
        <f>'Capacity - Phos Acid'!AG100+'Capacity - Nitrophos'!AG100+'Capacity - Steam'!AG100+'Capacity - Melt'!AG100</f>
        <v>0</v>
      </c>
    </row>
    <row r="101" spans="1:33" s="133" customFormat="1" x14ac:dyDescent="0.2">
      <c r="A101" s="133" t="str">
        <f t="shared" si="4"/>
        <v>WPACentral Africa Total</v>
      </c>
      <c r="B101" s="140" t="s">
        <v>132</v>
      </c>
      <c r="C101" s="140" t="s">
        <v>132</v>
      </c>
      <c r="D101" s="140" t="s">
        <v>132</v>
      </c>
      <c r="E101" s="146">
        <f>SUMIF($C102:$C$212,LEFT($D101,LEN($D101)-6),E102:E$212)</f>
        <v>0</v>
      </c>
      <c r="F101" s="146">
        <f>SUMIF($C102:$C$212,LEFT($D101,LEN($D101)-6),F102:F$212)</f>
        <v>0</v>
      </c>
      <c r="G101" s="146">
        <f>SUMIF($C102:$C$212,LEFT($D101,LEN($D101)-6),G102:G$212)</f>
        <v>0</v>
      </c>
      <c r="H101" s="146">
        <f>SUMIF($C102:$C$212,LEFT($D101,LEN($D101)-6),H102:H$212)</f>
        <v>0</v>
      </c>
      <c r="I101" s="146">
        <f>SUMIF($C102:$C$212,LEFT($D101,LEN($D101)-6),I102:I$212)</f>
        <v>0</v>
      </c>
      <c r="J101" s="146">
        <f>SUMIF($C102:$C$212,LEFT($D101,LEN($D101)-6),J102:J$212)</f>
        <v>0</v>
      </c>
      <c r="K101" s="146">
        <f>SUMIF($C102:$C$212,LEFT($D101,LEN($D101)-6),K102:K$212)</f>
        <v>0</v>
      </c>
      <c r="L101" s="146">
        <f>SUMIF($C102:$C$212,LEFT($D101,LEN($D101)-6),L102:L$212)</f>
        <v>0</v>
      </c>
      <c r="M101" s="146">
        <f>SUMIF($C102:$C$212,LEFT($D101,LEN($D101)-6),M102:M$212)</f>
        <v>0</v>
      </c>
      <c r="N101" s="146">
        <f>SUMIF($C102:$C$212,LEFT($D101,LEN($D101)-6),N102:N$212)</f>
        <v>0</v>
      </c>
      <c r="O101" s="146">
        <f>SUMIF($C102:$C$212,LEFT($D101,LEN($D101)-6),O102:O$212)</f>
        <v>0</v>
      </c>
      <c r="P101" s="146">
        <f>SUMIF($C102:$C$212,LEFT($D101,LEN($D101)-6),P102:P$212)</f>
        <v>0</v>
      </c>
      <c r="Q101" s="146">
        <f>SUMIF($C102:$C$212,LEFT($D101,LEN($D101)-6),Q102:Q$212)</f>
        <v>0</v>
      </c>
      <c r="R101" s="146">
        <f>SUMIF($C102:$C$212,LEFT($D101,LEN($D101)-6),R102:R$212)</f>
        <v>0</v>
      </c>
      <c r="S101" s="146">
        <f>SUMIF($C102:$C$212,LEFT($D101,LEN($D101)-6),S102:S$212)</f>
        <v>0</v>
      </c>
      <c r="T101" s="146">
        <f>SUMIF($C102:$C$212,LEFT($D101,LEN($D101)-6),T102:T$212)</f>
        <v>0</v>
      </c>
      <c r="U101" s="146">
        <f>SUMIF($C102:$C$212,LEFT($D101,LEN($D101)-6),U102:U$212)</f>
        <v>0</v>
      </c>
      <c r="V101" s="146">
        <f>SUMIF($C102:$C$212,LEFT($D101,LEN($D101)-6),V102:V$212)</f>
        <v>0</v>
      </c>
      <c r="W101" s="146">
        <f>SUMIF($C102:$C$212,LEFT($D101,LEN($D101)-6),W102:W$212)</f>
        <v>0</v>
      </c>
      <c r="X101" s="146">
        <f>SUMIF($C102:$C$212,LEFT($D101,LEN($D101)-6),X102:X$212)</f>
        <v>0</v>
      </c>
      <c r="Y101" s="146">
        <f>SUMIF($C102:$C$212,LEFT($D101,LEN($D101)-6),Y102:Y$212)</f>
        <v>0</v>
      </c>
      <c r="Z101" s="146">
        <f>SUMIF($C102:$C$212,LEFT($D101,LEN($D101)-6),Z102:Z$212)</f>
        <v>0</v>
      </c>
      <c r="AA101" s="146">
        <f>SUMIF($C102:$C$212,LEFT($D101,LEN($D101)-6),AA102:AA$212)</f>
        <v>0</v>
      </c>
      <c r="AB101" s="146">
        <f>SUMIF($C102:$C$212,LEFT($D101,LEN($D101)-6),AB102:AB$212)</f>
        <v>0</v>
      </c>
      <c r="AC101" s="146">
        <f>SUMIF($C102:$C$212,LEFT($D101,LEN($D101)-6),AC102:AC$212)</f>
        <v>0</v>
      </c>
      <c r="AD101" s="146">
        <f>SUMIF($C102:$C$212,LEFT($D101,LEN($D101)-6),AD102:AD$212)</f>
        <v>0</v>
      </c>
      <c r="AE101" s="146">
        <f>SUMIF($C102:$C$212,LEFT($D101,LEN($D101)-6),AE102:AE$212)</f>
        <v>0</v>
      </c>
      <c r="AF101" s="146">
        <f>SUMIF($C102:$C$212,LEFT($D101,LEN($D101)-6),AF102:AF$212)</f>
        <v>0</v>
      </c>
      <c r="AG101" s="146">
        <f>SUMIF($C102:$C$212,LEFT($D101,LEN($D101)-6),AG102:AG$212)</f>
        <v>0</v>
      </c>
    </row>
    <row r="102" spans="1:33" x14ac:dyDescent="0.2">
      <c r="A102" s="133" t="str">
        <f t="shared" si="4"/>
        <v>WPAAngola</v>
      </c>
      <c r="B102" s="129" t="s">
        <v>259</v>
      </c>
      <c r="C102" s="129" t="s">
        <v>263</v>
      </c>
      <c r="D102" s="129" t="s">
        <v>133</v>
      </c>
      <c r="E102" s="147">
        <f>'Capacity - Phos Acid'!E102+'Capacity - Nitrophos'!E102+'Capacity - Steam'!E102+'Capacity - Melt'!E102</f>
        <v>0</v>
      </c>
      <c r="F102" s="147">
        <f>'Capacity - Phos Acid'!F102+'Capacity - Nitrophos'!F102+'Capacity - Steam'!F102+'Capacity - Melt'!F102</f>
        <v>0</v>
      </c>
      <c r="G102" s="147">
        <f>'Capacity - Phos Acid'!G102+'Capacity - Nitrophos'!G102+'Capacity - Steam'!G102+'Capacity - Melt'!G102</f>
        <v>0</v>
      </c>
      <c r="H102" s="147">
        <f>'Capacity - Phos Acid'!H102+'Capacity - Nitrophos'!H102+'Capacity - Steam'!H102+'Capacity - Melt'!H102</f>
        <v>0</v>
      </c>
      <c r="I102" s="147">
        <f>'Capacity - Phos Acid'!I102+'Capacity - Nitrophos'!I102+'Capacity - Steam'!I102+'Capacity - Melt'!I102</f>
        <v>0</v>
      </c>
      <c r="J102" s="147">
        <f>'Capacity - Phos Acid'!J102+'Capacity - Nitrophos'!J102+'Capacity - Steam'!J102+'Capacity - Melt'!J102</f>
        <v>0</v>
      </c>
      <c r="K102" s="147">
        <f>'Capacity - Phos Acid'!K102+'Capacity - Nitrophos'!K102+'Capacity - Steam'!K102+'Capacity - Melt'!K102</f>
        <v>0</v>
      </c>
      <c r="L102" s="147">
        <f>'Capacity - Phos Acid'!L102+'Capacity - Nitrophos'!L102+'Capacity - Steam'!L102+'Capacity - Melt'!L102</f>
        <v>0</v>
      </c>
      <c r="M102" s="147">
        <f>'Capacity - Phos Acid'!M102+'Capacity - Nitrophos'!M102+'Capacity - Steam'!M102+'Capacity - Melt'!M102</f>
        <v>0</v>
      </c>
      <c r="N102" s="147">
        <f>'Capacity - Phos Acid'!N102+'Capacity - Nitrophos'!N102+'Capacity - Steam'!N102+'Capacity - Melt'!N102</f>
        <v>0</v>
      </c>
      <c r="O102" s="147">
        <f>'Capacity - Phos Acid'!O102+'Capacity - Nitrophos'!O102+'Capacity - Steam'!O102+'Capacity - Melt'!O102</f>
        <v>0</v>
      </c>
      <c r="P102" s="147">
        <f>'Capacity - Phos Acid'!P102+'Capacity - Nitrophos'!P102+'Capacity - Steam'!P102+'Capacity - Melt'!P102</f>
        <v>0</v>
      </c>
      <c r="Q102" s="147">
        <f>'Capacity - Phos Acid'!Q102+'Capacity - Nitrophos'!Q102+'Capacity - Steam'!Q102+'Capacity - Melt'!Q102</f>
        <v>0</v>
      </c>
      <c r="R102" s="147">
        <f>'Capacity - Phos Acid'!R102+'Capacity - Nitrophos'!R102+'Capacity - Steam'!R102+'Capacity - Melt'!R102</f>
        <v>0</v>
      </c>
      <c r="S102" s="147">
        <f>'Capacity - Phos Acid'!S102+'Capacity - Nitrophos'!S102+'Capacity - Steam'!S102+'Capacity - Melt'!S102</f>
        <v>0</v>
      </c>
      <c r="T102" s="147">
        <f>'Capacity - Phos Acid'!T102+'Capacity - Nitrophos'!T102+'Capacity - Steam'!T102+'Capacity - Melt'!T102</f>
        <v>0</v>
      </c>
      <c r="U102" s="147">
        <f>'Capacity - Phos Acid'!U102+'Capacity - Nitrophos'!U102+'Capacity - Steam'!U102+'Capacity - Melt'!U102</f>
        <v>0</v>
      </c>
      <c r="V102" s="147">
        <f>'Capacity - Phos Acid'!V102+'Capacity - Nitrophos'!V102+'Capacity - Steam'!V102+'Capacity - Melt'!V102</f>
        <v>0</v>
      </c>
      <c r="W102" s="147">
        <f>'Capacity - Phos Acid'!W102+'Capacity - Nitrophos'!W102+'Capacity - Steam'!W102+'Capacity - Melt'!W102</f>
        <v>0</v>
      </c>
      <c r="X102" s="147">
        <f>'Capacity - Phos Acid'!X102+'Capacity - Nitrophos'!X102+'Capacity - Steam'!X102+'Capacity - Melt'!X102</f>
        <v>0</v>
      </c>
      <c r="Y102" s="147">
        <f>'Capacity - Phos Acid'!Y102+'Capacity - Nitrophos'!Y102+'Capacity - Steam'!Y102+'Capacity - Melt'!Y102</f>
        <v>0</v>
      </c>
      <c r="Z102" s="147">
        <f>'Capacity - Phos Acid'!Z102+'Capacity - Nitrophos'!Z102+'Capacity - Steam'!Z102+'Capacity - Melt'!Z102</f>
        <v>0</v>
      </c>
      <c r="AA102" s="147">
        <f>'Capacity - Phos Acid'!AA102+'Capacity - Nitrophos'!AA102+'Capacity - Steam'!AA102+'Capacity - Melt'!AA102</f>
        <v>0</v>
      </c>
      <c r="AB102" s="147">
        <f>'Capacity - Phos Acid'!AB102+'Capacity - Nitrophos'!AB102+'Capacity - Steam'!AB102+'Capacity - Melt'!AB102</f>
        <v>0</v>
      </c>
      <c r="AC102" s="147">
        <f>'Capacity - Phos Acid'!AC102+'Capacity - Nitrophos'!AC102+'Capacity - Steam'!AC102+'Capacity - Melt'!AC102</f>
        <v>0</v>
      </c>
      <c r="AD102" s="147">
        <f>'Capacity - Phos Acid'!AD102+'Capacity - Nitrophos'!AD102+'Capacity - Steam'!AD102+'Capacity - Melt'!AD102</f>
        <v>0</v>
      </c>
      <c r="AE102" s="147">
        <f>'Capacity - Phos Acid'!AE102+'Capacity - Nitrophos'!AE102+'Capacity - Steam'!AE102+'Capacity - Melt'!AE102</f>
        <v>0</v>
      </c>
      <c r="AF102" s="147">
        <f>'Capacity - Phos Acid'!AF102+'Capacity - Nitrophos'!AF102+'Capacity - Steam'!AF102+'Capacity - Melt'!AF102</f>
        <v>0</v>
      </c>
      <c r="AG102" s="147">
        <f>'Capacity - Phos Acid'!AG102+'Capacity - Nitrophos'!AG102+'Capacity - Steam'!AG102+'Capacity - Melt'!AG102</f>
        <v>0</v>
      </c>
    </row>
    <row r="103" spans="1:33" x14ac:dyDescent="0.2">
      <c r="A103" s="133" t="str">
        <f t="shared" si="4"/>
        <v>WPACameroon</v>
      </c>
      <c r="B103" s="129" t="s">
        <v>259</v>
      </c>
      <c r="C103" s="129" t="s">
        <v>263</v>
      </c>
      <c r="D103" s="129" t="s">
        <v>134</v>
      </c>
      <c r="E103" s="147">
        <f>'Capacity - Phos Acid'!E103+'Capacity - Nitrophos'!E103+'Capacity - Steam'!E103+'Capacity - Melt'!E103</f>
        <v>0</v>
      </c>
      <c r="F103" s="147">
        <f>'Capacity - Phos Acid'!F103+'Capacity - Nitrophos'!F103+'Capacity - Steam'!F103+'Capacity - Melt'!F103</f>
        <v>0</v>
      </c>
      <c r="G103" s="147">
        <f>'Capacity - Phos Acid'!G103+'Capacity - Nitrophos'!G103+'Capacity - Steam'!G103+'Capacity - Melt'!G103</f>
        <v>0</v>
      </c>
      <c r="H103" s="147">
        <f>'Capacity - Phos Acid'!H103+'Capacity - Nitrophos'!H103+'Capacity - Steam'!H103+'Capacity - Melt'!H103</f>
        <v>0</v>
      </c>
      <c r="I103" s="147">
        <f>'Capacity - Phos Acid'!I103+'Capacity - Nitrophos'!I103+'Capacity - Steam'!I103+'Capacity - Melt'!I103</f>
        <v>0</v>
      </c>
      <c r="J103" s="147">
        <f>'Capacity - Phos Acid'!J103+'Capacity - Nitrophos'!J103+'Capacity - Steam'!J103+'Capacity - Melt'!J103</f>
        <v>0</v>
      </c>
      <c r="K103" s="147">
        <f>'Capacity - Phos Acid'!K103+'Capacity - Nitrophos'!K103+'Capacity - Steam'!K103+'Capacity - Melt'!K103</f>
        <v>0</v>
      </c>
      <c r="L103" s="147">
        <f>'Capacity - Phos Acid'!L103+'Capacity - Nitrophos'!L103+'Capacity - Steam'!L103+'Capacity - Melt'!L103</f>
        <v>0</v>
      </c>
      <c r="M103" s="147">
        <f>'Capacity - Phos Acid'!M103+'Capacity - Nitrophos'!M103+'Capacity - Steam'!M103+'Capacity - Melt'!M103</f>
        <v>0</v>
      </c>
      <c r="N103" s="147">
        <f>'Capacity - Phos Acid'!N103+'Capacity - Nitrophos'!N103+'Capacity - Steam'!N103+'Capacity - Melt'!N103</f>
        <v>0</v>
      </c>
      <c r="O103" s="147">
        <f>'Capacity - Phos Acid'!O103+'Capacity - Nitrophos'!O103+'Capacity - Steam'!O103+'Capacity - Melt'!O103</f>
        <v>0</v>
      </c>
      <c r="P103" s="147">
        <f>'Capacity - Phos Acid'!P103+'Capacity - Nitrophos'!P103+'Capacity - Steam'!P103+'Capacity - Melt'!P103</f>
        <v>0</v>
      </c>
      <c r="Q103" s="147">
        <f>'Capacity - Phos Acid'!Q103+'Capacity - Nitrophos'!Q103+'Capacity - Steam'!Q103+'Capacity - Melt'!Q103</f>
        <v>0</v>
      </c>
      <c r="R103" s="147">
        <f>'Capacity - Phos Acid'!R103+'Capacity - Nitrophos'!R103+'Capacity - Steam'!R103+'Capacity - Melt'!R103</f>
        <v>0</v>
      </c>
      <c r="S103" s="147">
        <f>'Capacity - Phos Acid'!S103+'Capacity - Nitrophos'!S103+'Capacity - Steam'!S103+'Capacity - Melt'!S103</f>
        <v>0</v>
      </c>
      <c r="T103" s="147">
        <f>'Capacity - Phos Acid'!T103+'Capacity - Nitrophos'!T103+'Capacity - Steam'!T103+'Capacity - Melt'!T103</f>
        <v>0</v>
      </c>
      <c r="U103" s="147">
        <f>'Capacity - Phos Acid'!U103+'Capacity - Nitrophos'!U103+'Capacity - Steam'!U103+'Capacity - Melt'!U103</f>
        <v>0</v>
      </c>
      <c r="V103" s="147">
        <f>'Capacity - Phos Acid'!V103+'Capacity - Nitrophos'!V103+'Capacity - Steam'!V103+'Capacity - Melt'!V103</f>
        <v>0</v>
      </c>
      <c r="W103" s="147">
        <f>'Capacity - Phos Acid'!W103+'Capacity - Nitrophos'!W103+'Capacity - Steam'!W103+'Capacity - Melt'!W103</f>
        <v>0</v>
      </c>
      <c r="X103" s="147">
        <f>'Capacity - Phos Acid'!X103+'Capacity - Nitrophos'!X103+'Capacity - Steam'!X103+'Capacity - Melt'!X103</f>
        <v>0</v>
      </c>
      <c r="Y103" s="147">
        <f>'Capacity - Phos Acid'!Y103+'Capacity - Nitrophos'!Y103+'Capacity - Steam'!Y103+'Capacity - Melt'!Y103</f>
        <v>0</v>
      </c>
      <c r="Z103" s="147">
        <f>'Capacity - Phos Acid'!Z103+'Capacity - Nitrophos'!Z103+'Capacity - Steam'!Z103+'Capacity - Melt'!Z103</f>
        <v>0</v>
      </c>
      <c r="AA103" s="147">
        <f>'Capacity - Phos Acid'!AA103+'Capacity - Nitrophos'!AA103+'Capacity - Steam'!AA103+'Capacity - Melt'!AA103</f>
        <v>0</v>
      </c>
      <c r="AB103" s="147">
        <f>'Capacity - Phos Acid'!AB103+'Capacity - Nitrophos'!AB103+'Capacity - Steam'!AB103+'Capacity - Melt'!AB103</f>
        <v>0</v>
      </c>
      <c r="AC103" s="147">
        <f>'Capacity - Phos Acid'!AC103+'Capacity - Nitrophos'!AC103+'Capacity - Steam'!AC103+'Capacity - Melt'!AC103</f>
        <v>0</v>
      </c>
      <c r="AD103" s="147">
        <f>'Capacity - Phos Acid'!AD103+'Capacity - Nitrophos'!AD103+'Capacity - Steam'!AD103+'Capacity - Melt'!AD103</f>
        <v>0</v>
      </c>
      <c r="AE103" s="147">
        <f>'Capacity - Phos Acid'!AE103+'Capacity - Nitrophos'!AE103+'Capacity - Steam'!AE103+'Capacity - Melt'!AE103</f>
        <v>0</v>
      </c>
      <c r="AF103" s="147">
        <f>'Capacity - Phos Acid'!AF103+'Capacity - Nitrophos'!AF103+'Capacity - Steam'!AF103+'Capacity - Melt'!AF103</f>
        <v>0</v>
      </c>
      <c r="AG103" s="147">
        <f>'Capacity - Phos Acid'!AG103+'Capacity - Nitrophos'!AG103+'Capacity - Steam'!AG103+'Capacity - Melt'!AG103</f>
        <v>0</v>
      </c>
    </row>
    <row r="104" spans="1:33" x14ac:dyDescent="0.2">
      <c r="A104" s="133" t="str">
        <f t="shared" si="4"/>
        <v>WPACentral African Republic</v>
      </c>
      <c r="B104" s="129" t="s">
        <v>259</v>
      </c>
      <c r="C104" s="129" t="s">
        <v>263</v>
      </c>
      <c r="D104" s="129" t="s">
        <v>135</v>
      </c>
      <c r="E104" s="147">
        <f>'Capacity - Phos Acid'!E104+'Capacity - Nitrophos'!E104+'Capacity - Steam'!E104+'Capacity - Melt'!E104</f>
        <v>0</v>
      </c>
      <c r="F104" s="147">
        <f>'Capacity - Phos Acid'!F104+'Capacity - Nitrophos'!F104+'Capacity - Steam'!F104+'Capacity - Melt'!F104</f>
        <v>0</v>
      </c>
      <c r="G104" s="147">
        <f>'Capacity - Phos Acid'!G104+'Capacity - Nitrophos'!G104+'Capacity - Steam'!G104+'Capacity - Melt'!G104</f>
        <v>0</v>
      </c>
      <c r="H104" s="147">
        <f>'Capacity - Phos Acid'!H104+'Capacity - Nitrophos'!H104+'Capacity - Steam'!H104+'Capacity - Melt'!H104</f>
        <v>0</v>
      </c>
      <c r="I104" s="147">
        <f>'Capacity - Phos Acid'!I104+'Capacity - Nitrophos'!I104+'Capacity - Steam'!I104+'Capacity - Melt'!I104</f>
        <v>0</v>
      </c>
      <c r="J104" s="147">
        <f>'Capacity - Phos Acid'!J104+'Capacity - Nitrophos'!J104+'Capacity - Steam'!J104+'Capacity - Melt'!J104</f>
        <v>0</v>
      </c>
      <c r="K104" s="147">
        <f>'Capacity - Phos Acid'!K104+'Capacity - Nitrophos'!K104+'Capacity - Steam'!K104+'Capacity - Melt'!K104</f>
        <v>0</v>
      </c>
      <c r="L104" s="147">
        <f>'Capacity - Phos Acid'!L104+'Capacity - Nitrophos'!L104+'Capacity - Steam'!L104+'Capacity - Melt'!L104</f>
        <v>0</v>
      </c>
      <c r="M104" s="147">
        <f>'Capacity - Phos Acid'!M104+'Capacity - Nitrophos'!M104+'Capacity - Steam'!M104+'Capacity - Melt'!M104</f>
        <v>0</v>
      </c>
      <c r="N104" s="147">
        <f>'Capacity - Phos Acid'!N104+'Capacity - Nitrophos'!N104+'Capacity - Steam'!N104+'Capacity - Melt'!N104</f>
        <v>0</v>
      </c>
      <c r="O104" s="147">
        <f>'Capacity - Phos Acid'!O104+'Capacity - Nitrophos'!O104+'Capacity - Steam'!O104+'Capacity - Melt'!O104</f>
        <v>0</v>
      </c>
      <c r="P104" s="147">
        <f>'Capacity - Phos Acid'!P104+'Capacity - Nitrophos'!P104+'Capacity - Steam'!P104+'Capacity - Melt'!P104</f>
        <v>0</v>
      </c>
      <c r="Q104" s="147">
        <f>'Capacity - Phos Acid'!Q104+'Capacity - Nitrophos'!Q104+'Capacity - Steam'!Q104+'Capacity - Melt'!Q104</f>
        <v>0</v>
      </c>
      <c r="R104" s="147">
        <f>'Capacity - Phos Acid'!R104+'Capacity - Nitrophos'!R104+'Capacity - Steam'!R104+'Capacity - Melt'!R104</f>
        <v>0</v>
      </c>
      <c r="S104" s="147">
        <f>'Capacity - Phos Acid'!S104+'Capacity - Nitrophos'!S104+'Capacity - Steam'!S104+'Capacity - Melt'!S104</f>
        <v>0</v>
      </c>
      <c r="T104" s="147">
        <f>'Capacity - Phos Acid'!T104+'Capacity - Nitrophos'!T104+'Capacity - Steam'!T104+'Capacity - Melt'!T104</f>
        <v>0</v>
      </c>
      <c r="U104" s="147">
        <f>'Capacity - Phos Acid'!U104+'Capacity - Nitrophos'!U104+'Capacity - Steam'!U104+'Capacity - Melt'!U104</f>
        <v>0</v>
      </c>
      <c r="V104" s="147">
        <f>'Capacity - Phos Acid'!V104+'Capacity - Nitrophos'!V104+'Capacity - Steam'!V104+'Capacity - Melt'!V104</f>
        <v>0</v>
      </c>
      <c r="W104" s="147">
        <f>'Capacity - Phos Acid'!W104+'Capacity - Nitrophos'!W104+'Capacity - Steam'!W104+'Capacity - Melt'!W104</f>
        <v>0</v>
      </c>
      <c r="X104" s="147">
        <f>'Capacity - Phos Acid'!X104+'Capacity - Nitrophos'!X104+'Capacity - Steam'!X104+'Capacity - Melt'!X104</f>
        <v>0</v>
      </c>
      <c r="Y104" s="147">
        <f>'Capacity - Phos Acid'!Y104+'Capacity - Nitrophos'!Y104+'Capacity - Steam'!Y104+'Capacity - Melt'!Y104</f>
        <v>0</v>
      </c>
      <c r="Z104" s="147">
        <f>'Capacity - Phos Acid'!Z104+'Capacity - Nitrophos'!Z104+'Capacity - Steam'!Z104+'Capacity - Melt'!Z104</f>
        <v>0</v>
      </c>
      <c r="AA104" s="147">
        <f>'Capacity - Phos Acid'!AA104+'Capacity - Nitrophos'!AA104+'Capacity - Steam'!AA104+'Capacity - Melt'!AA104</f>
        <v>0</v>
      </c>
      <c r="AB104" s="147">
        <f>'Capacity - Phos Acid'!AB104+'Capacity - Nitrophos'!AB104+'Capacity - Steam'!AB104+'Capacity - Melt'!AB104</f>
        <v>0</v>
      </c>
      <c r="AC104" s="147">
        <f>'Capacity - Phos Acid'!AC104+'Capacity - Nitrophos'!AC104+'Capacity - Steam'!AC104+'Capacity - Melt'!AC104</f>
        <v>0</v>
      </c>
      <c r="AD104" s="147">
        <f>'Capacity - Phos Acid'!AD104+'Capacity - Nitrophos'!AD104+'Capacity - Steam'!AD104+'Capacity - Melt'!AD104</f>
        <v>0</v>
      </c>
      <c r="AE104" s="147">
        <f>'Capacity - Phos Acid'!AE104+'Capacity - Nitrophos'!AE104+'Capacity - Steam'!AE104+'Capacity - Melt'!AE104</f>
        <v>0</v>
      </c>
      <c r="AF104" s="147">
        <f>'Capacity - Phos Acid'!AF104+'Capacity - Nitrophos'!AF104+'Capacity - Steam'!AF104+'Capacity - Melt'!AF104</f>
        <v>0</v>
      </c>
      <c r="AG104" s="147">
        <f>'Capacity - Phos Acid'!AG104+'Capacity - Nitrophos'!AG104+'Capacity - Steam'!AG104+'Capacity - Melt'!AG104</f>
        <v>0</v>
      </c>
    </row>
    <row r="105" spans="1:33" x14ac:dyDescent="0.2">
      <c r="A105" s="133" t="str">
        <f t="shared" si="4"/>
        <v>WPAChad</v>
      </c>
      <c r="B105" s="129" t="s">
        <v>259</v>
      </c>
      <c r="C105" s="129" t="s">
        <v>263</v>
      </c>
      <c r="D105" s="129" t="s">
        <v>136</v>
      </c>
      <c r="E105" s="147">
        <f>'Capacity - Phos Acid'!E105+'Capacity - Nitrophos'!E105+'Capacity - Steam'!E105+'Capacity - Melt'!E105</f>
        <v>0</v>
      </c>
      <c r="F105" s="147">
        <f>'Capacity - Phos Acid'!F105+'Capacity - Nitrophos'!F105+'Capacity - Steam'!F105+'Capacity - Melt'!F105</f>
        <v>0</v>
      </c>
      <c r="G105" s="147">
        <f>'Capacity - Phos Acid'!G105+'Capacity - Nitrophos'!G105+'Capacity - Steam'!G105+'Capacity - Melt'!G105</f>
        <v>0</v>
      </c>
      <c r="H105" s="147">
        <f>'Capacity - Phos Acid'!H105+'Capacity - Nitrophos'!H105+'Capacity - Steam'!H105+'Capacity - Melt'!H105</f>
        <v>0</v>
      </c>
      <c r="I105" s="147">
        <f>'Capacity - Phos Acid'!I105+'Capacity - Nitrophos'!I105+'Capacity - Steam'!I105+'Capacity - Melt'!I105</f>
        <v>0</v>
      </c>
      <c r="J105" s="147">
        <f>'Capacity - Phos Acid'!J105+'Capacity - Nitrophos'!J105+'Capacity - Steam'!J105+'Capacity - Melt'!J105</f>
        <v>0</v>
      </c>
      <c r="K105" s="147">
        <f>'Capacity - Phos Acid'!K105+'Capacity - Nitrophos'!K105+'Capacity - Steam'!K105+'Capacity - Melt'!K105</f>
        <v>0</v>
      </c>
      <c r="L105" s="147">
        <f>'Capacity - Phos Acid'!L105+'Capacity - Nitrophos'!L105+'Capacity - Steam'!L105+'Capacity - Melt'!L105</f>
        <v>0</v>
      </c>
      <c r="M105" s="147">
        <f>'Capacity - Phos Acid'!M105+'Capacity - Nitrophos'!M105+'Capacity - Steam'!M105+'Capacity - Melt'!M105</f>
        <v>0</v>
      </c>
      <c r="N105" s="147">
        <f>'Capacity - Phos Acid'!N105+'Capacity - Nitrophos'!N105+'Capacity - Steam'!N105+'Capacity - Melt'!N105</f>
        <v>0</v>
      </c>
      <c r="O105" s="147">
        <f>'Capacity - Phos Acid'!O105+'Capacity - Nitrophos'!O105+'Capacity - Steam'!O105+'Capacity - Melt'!O105</f>
        <v>0</v>
      </c>
      <c r="P105" s="147">
        <f>'Capacity - Phos Acid'!P105+'Capacity - Nitrophos'!P105+'Capacity - Steam'!P105+'Capacity - Melt'!P105</f>
        <v>0</v>
      </c>
      <c r="Q105" s="147">
        <f>'Capacity - Phos Acid'!Q105+'Capacity - Nitrophos'!Q105+'Capacity - Steam'!Q105+'Capacity - Melt'!Q105</f>
        <v>0</v>
      </c>
      <c r="R105" s="147">
        <f>'Capacity - Phos Acid'!R105+'Capacity - Nitrophos'!R105+'Capacity - Steam'!R105+'Capacity - Melt'!R105</f>
        <v>0</v>
      </c>
      <c r="S105" s="147">
        <f>'Capacity - Phos Acid'!S105+'Capacity - Nitrophos'!S105+'Capacity - Steam'!S105+'Capacity - Melt'!S105</f>
        <v>0</v>
      </c>
      <c r="T105" s="147">
        <f>'Capacity - Phos Acid'!T105+'Capacity - Nitrophos'!T105+'Capacity - Steam'!T105+'Capacity - Melt'!T105</f>
        <v>0</v>
      </c>
      <c r="U105" s="147">
        <f>'Capacity - Phos Acid'!U105+'Capacity - Nitrophos'!U105+'Capacity - Steam'!U105+'Capacity - Melt'!U105</f>
        <v>0</v>
      </c>
      <c r="V105" s="147">
        <f>'Capacity - Phos Acid'!V105+'Capacity - Nitrophos'!V105+'Capacity - Steam'!V105+'Capacity - Melt'!V105</f>
        <v>0</v>
      </c>
      <c r="W105" s="147">
        <f>'Capacity - Phos Acid'!W105+'Capacity - Nitrophos'!W105+'Capacity - Steam'!W105+'Capacity - Melt'!W105</f>
        <v>0</v>
      </c>
      <c r="X105" s="147">
        <f>'Capacity - Phos Acid'!X105+'Capacity - Nitrophos'!X105+'Capacity - Steam'!X105+'Capacity - Melt'!X105</f>
        <v>0</v>
      </c>
      <c r="Y105" s="147">
        <f>'Capacity - Phos Acid'!Y105+'Capacity - Nitrophos'!Y105+'Capacity - Steam'!Y105+'Capacity - Melt'!Y105</f>
        <v>0</v>
      </c>
      <c r="Z105" s="147">
        <f>'Capacity - Phos Acid'!Z105+'Capacity - Nitrophos'!Z105+'Capacity - Steam'!Z105+'Capacity - Melt'!Z105</f>
        <v>0</v>
      </c>
      <c r="AA105" s="147">
        <f>'Capacity - Phos Acid'!AA105+'Capacity - Nitrophos'!AA105+'Capacity - Steam'!AA105+'Capacity - Melt'!AA105</f>
        <v>0</v>
      </c>
      <c r="AB105" s="147">
        <f>'Capacity - Phos Acid'!AB105+'Capacity - Nitrophos'!AB105+'Capacity - Steam'!AB105+'Capacity - Melt'!AB105</f>
        <v>0</v>
      </c>
      <c r="AC105" s="147">
        <f>'Capacity - Phos Acid'!AC105+'Capacity - Nitrophos'!AC105+'Capacity - Steam'!AC105+'Capacity - Melt'!AC105</f>
        <v>0</v>
      </c>
      <c r="AD105" s="147">
        <f>'Capacity - Phos Acid'!AD105+'Capacity - Nitrophos'!AD105+'Capacity - Steam'!AD105+'Capacity - Melt'!AD105</f>
        <v>0</v>
      </c>
      <c r="AE105" s="147">
        <f>'Capacity - Phos Acid'!AE105+'Capacity - Nitrophos'!AE105+'Capacity - Steam'!AE105+'Capacity - Melt'!AE105</f>
        <v>0</v>
      </c>
      <c r="AF105" s="147">
        <f>'Capacity - Phos Acid'!AF105+'Capacity - Nitrophos'!AF105+'Capacity - Steam'!AF105+'Capacity - Melt'!AF105</f>
        <v>0</v>
      </c>
      <c r="AG105" s="147">
        <f>'Capacity - Phos Acid'!AG105+'Capacity - Nitrophos'!AG105+'Capacity - Steam'!AG105+'Capacity - Melt'!AG105</f>
        <v>0</v>
      </c>
    </row>
    <row r="106" spans="1:33" x14ac:dyDescent="0.2">
      <c r="A106" s="133" t="str">
        <f t="shared" si="4"/>
        <v>WPACongo</v>
      </c>
      <c r="B106" s="129" t="s">
        <v>259</v>
      </c>
      <c r="C106" s="129" t="s">
        <v>263</v>
      </c>
      <c r="D106" s="129" t="s">
        <v>137</v>
      </c>
      <c r="E106" s="147">
        <f>'Capacity - Phos Acid'!E106+'Capacity - Nitrophos'!E106+'Capacity - Steam'!E106+'Capacity - Melt'!E106</f>
        <v>0</v>
      </c>
      <c r="F106" s="147">
        <f>'Capacity - Phos Acid'!F106+'Capacity - Nitrophos'!F106+'Capacity - Steam'!F106+'Capacity - Melt'!F106</f>
        <v>0</v>
      </c>
      <c r="G106" s="147">
        <f>'Capacity - Phos Acid'!G106+'Capacity - Nitrophos'!G106+'Capacity - Steam'!G106+'Capacity - Melt'!G106</f>
        <v>0</v>
      </c>
      <c r="H106" s="147">
        <f>'Capacity - Phos Acid'!H106+'Capacity - Nitrophos'!H106+'Capacity - Steam'!H106+'Capacity - Melt'!H106</f>
        <v>0</v>
      </c>
      <c r="I106" s="147">
        <f>'Capacity - Phos Acid'!I106+'Capacity - Nitrophos'!I106+'Capacity - Steam'!I106+'Capacity - Melt'!I106</f>
        <v>0</v>
      </c>
      <c r="J106" s="147">
        <f>'Capacity - Phos Acid'!J106+'Capacity - Nitrophos'!J106+'Capacity - Steam'!J106+'Capacity - Melt'!J106</f>
        <v>0</v>
      </c>
      <c r="K106" s="147">
        <f>'Capacity - Phos Acid'!K106+'Capacity - Nitrophos'!K106+'Capacity - Steam'!K106+'Capacity - Melt'!K106</f>
        <v>0</v>
      </c>
      <c r="L106" s="147">
        <f>'Capacity - Phos Acid'!L106+'Capacity - Nitrophos'!L106+'Capacity - Steam'!L106+'Capacity - Melt'!L106</f>
        <v>0</v>
      </c>
      <c r="M106" s="147">
        <f>'Capacity - Phos Acid'!M106+'Capacity - Nitrophos'!M106+'Capacity - Steam'!M106+'Capacity - Melt'!M106</f>
        <v>0</v>
      </c>
      <c r="N106" s="147">
        <f>'Capacity - Phos Acid'!N106+'Capacity - Nitrophos'!N106+'Capacity - Steam'!N106+'Capacity - Melt'!N106</f>
        <v>0</v>
      </c>
      <c r="O106" s="147">
        <f>'Capacity - Phos Acid'!O106+'Capacity - Nitrophos'!O106+'Capacity - Steam'!O106+'Capacity - Melt'!O106</f>
        <v>0</v>
      </c>
      <c r="P106" s="147">
        <f>'Capacity - Phos Acid'!P106+'Capacity - Nitrophos'!P106+'Capacity - Steam'!P106+'Capacity - Melt'!P106</f>
        <v>0</v>
      </c>
      <c r="Q106" s="147">
        <f>'Capacity - Phos Acid'!Q106+'Capacity - Nitrophos'!Q106+'Capacity - Steam'!Q106+'Capacity - Melt'!Q106</f>
        <v>0</v>
      </c>
      <c r="R106" s="147">
        <f>'Capacity - Phos Acid'!R106+'Capacity - Nitrophos'!R106+'Capacity - Steam'!R106+'Capacity - Melt'!R106</f>
        <v>0</v>
      </c>
      <c r="S106" s="147">
        <f>'Capacity - Phos Acid'!S106+'Capacity - Nitrophos'!S106+'Capacity - Steam'!S106+'Capacity - Melt'!S106</f>
        <v>0</v>
      </c>
      <c r="T106" s="147">
        <f>'Capacity - Phos Acid'!T106+'Capacity - Nitrophos'!T106+'Capacity - Steam'!T106+'Capacity - Melt'!T106</f>
        <v>0</v>
      </c>
      <c r="U106" s="147">
        <f>'Capacity - Phos Acid'!U106+'Capacity - Nitrophos'!U106+'Capacity - Steam'!U106+'Capacity - Melt'!U106</f>
        <v>0</v>
      </c>
      <c r="V106" s="147">
        <f>'Capacity - Phos Acid'!V106+'Capacity - Nitrophos'!V106+'Capacity - Steam'!V106+'Capacity - Melt'!V106</f>
        <v>0</v>
      </c>
      <c r="W106" s="147">
        <f>'Capacity - Phos Acid'!W106+'Capacity - Nitrophos'!W106+'Capacity - Steam'!W106+'Capacity - Melt'!W106</f>
        <v>0</v>
      </c>
      <c r="X106" s="147">
        <f>'Capacity - Phos Acid'!X106+'Capacity - Nitrophos'!X106+'Capacity - Steam'!X106+'Capacity - Melt'!X106</f>
        <v>0</v>
      </c>
      <c r="Y106" s="147">
        <f>'Capacity - Phos Acid'!Y106+'Capacity - Nitrophos'!Y106+'Capacity - Steam'!Y106+'Capacity - Melt'!Y106</f>
        <v>0</v>
      </c>
      <c r="Z106" s="147">
        <f>'Capacity - Phos Acid'!Z106+'Capacity - Nitrophos'!Z106+'Capacity - Steam'!Z106+'Capacity - Melt'!Z106</f>
        <v>0</v>
      </c>
      <c r="AA106" s="147">
        <f>'Capacity - Phos Acid'!AA106+'Capacity - Nitrophos'!AA106+'Capacity - Steam'!AA106+'Capacity - Melt'!AA106</f>
        <v>0</v>
      </c>
      <c r="AB106" s="147">
        <f>'Capacity - Phos Acid'!AB106+'Capacity - Nitrophos'!AB106+'Capacity - Steam'!AB106+'Capacity - Melt'!AB106</f>
        <v>0</v>
      </c>
      <c r="AC106" s="147">
        <f>'Capacity - Phos Acid'!AC106+'Capacity - Nitrophos'!AC106+'Capacity - Steam'!AC106+'Capacity - Melt'!AC106</f>
        <v>0</v>
      </c>
      <c r="AD106" s="147">
        <f>'Capacity - Phos Acid'!AD106+'Capacity - Nitrophos'!AD106+'Capacity - Steam'!AD106+'Capacity - Melt'!AD106</f>
        <v>0</v>
      </c>
      <c r="AE106" s="147">
        <f>'Capacity - Phos Acid'!AE106+'Capacity - Nitrophos'!AE106+'Capacity - Steam'!AE106+'Capacity - Melt'!AE106</f>
        <v>0</v>
      </c>
      <c r="AF106" s="147">
        <f>'Capacity - Phos Acid'!AF106+'Capacity - Nitrophos'!AF106+'Capacity - Steam'!AF106+'Capacity - Melt'!AF106</f>
        <v>0</v>
      </c>
      <c r="AG106" s="147">
        <f>'Capacity - Phos Acid'!AG106+'Capacity - Nitrophos'!AG106+'Capacity - Steam'!AG106+'Capacity - Melt'!AG106</f>
        <v>0</v>
      </c>
    </row>
    <row r="107" spans="1:33" x14ac:dyDescent="0.2">
      <c r="A107" s="133" t="str">
        <f t="shared" si="4"/>
        <v>WPADR Congo</v>
      </c>
      <c r="B107" s="129" t="s">
        <v>259</v>
      </c>
      <c r="C107" s="129" t="s">
        <v>263</v>
      </c>
      <c r="D107" s="129" t="s">
        <v>138</v>
      </c>
      <c r="E107" s="147">
        <f>'Capacity - Phos Acid'!E107+'Capacity - Nitrophos'!E107+'Capacity - Steam'!E107+'Capacity - Melt'!E107</f>
        <v>0</v>
      </c>
      <c r="F107" s="147">
        <f>'Capacity - Phos Acid'!F107+'Capacity - Nitrophos'!F107+'Capacity - Steam'!F107+'Capacity - Melt'!F107</f>
        <v>0</v>
      </c>
      <c r="G107" s="147">
        <f>'Capacity - Phos Acid'!G107+'Capacity - Nitrophos'!G107+'Capacity - Steam'!G107+'Capacity - Melt'!G107</f>
        <v>0</v>
      </c>
      <c r="H107" s="147">
        <f>'Capacity - Phos Acid'!H107+'Capacity - Nitrophos'!H107+'Capacity - Steam'!H107+'Capacity - Melt'!H107</f>
        <v>0</v>
      </c>
      <c r="I107" s="147">
        <f>'Capacity - Phos Acid'!I107+'Capacity - Nitrophos'!I107+'Capacity - Steam'!I107+'Capacity - Melt'!I107</f>
        <v>0</v>
      </c>
      <c r="J107" s="147">
        <f>'Capacity - Phos Acid'!J107+'Capacity - Nitrophos'!J107+'Capacity - Steam'!J107+'Capacity - Melt'!J107</f>
        <v>0</v>
      </c>
      <c r="K107" s="147">
        <f>'Capacity - Phos Acid'!K107+'Capacity - Nitrophos'!K107+'Capacity - Steam'!K107+'Capacity - Melt'!K107</f>
        <v>0</v>
      </c>
      <c r="L107" s="147">
        <f>'Capacity - Phos Acid'!L107+'Capacity - Nitrophos'!L107+'Capacity - Steam'!L107+'Capacity - Melt'!L107</f>
        <v>0</v>
      </c>
      <c r="M107" s="147">
        <f>'Capacity - Phos Acid'!M107+'Capacity - Nitrophos'!M107+'Capacity - Steam'!M107+'Capacity - Melt'!M107</f>
        <v>0</v>
      </c>
      <c r="N107" s="147">
        <f>'Capacity - Phos Acid'!N107+'Capacity - Nitrophos'!N107+'Capacity - Steam'!N107+'Capacity - Melt'!N107</f>
        <v>0</v>
      </c>
      <c r="O107" s="147">
        <f>'Capacity - Phos Acid'!O107+'Capacity - Nitrophos'!O107+'Capacity - Steam'!O107+'Capacity - Melt'!O107</f>
        <v>0</v>
      </c>
      <c r="P107" s="147">
        <f>'Capacity - Phos Acid'!P107+'Capacity - Nitrophos'!P107+'Capacity - Steam'!P107+'Capacity - Melt'!P107</f>
        <v>0</v>
      </c>
      <c r="Q107" s="147">
        <f>'Capacity - Phos Acid'!Q107+'Capacity - Nitrophos'!Q107+'Capacity - Steam'!Q107+'Capacity - Melt'!Q107</f>
        <v>0</v>
      </c>
      <c r="R107" s="147">
        <f>'Capacity - Phos Acid'!R107+'Capacity - Nitrophos'!R107+'Capacity - Steam'!R107+'Capacity - Melt'!R107</f>
        <v>0</v>
      </c>
      <c r="S107" s="147">
        <f>'Capacity - Phos Acid'!S107+'Capacity - Nitrophos'!S107+'Capacity - Steam'!S107+'Capacity - Melt'!S107</f>
        <v>0</v>
      </c>
      <c r="T107" s="147">
        <f>'Capacity - Phos Acid'!T107+'Capacity - Nitrophos'!T107+'Capacity - Steam'!T107+'Capacity - Melt'!T107</f>
        <v>0</v>
      </c>
      <c r="U107" s="147">
        <f>'Capacity - Phos Acid'!U107+'Capacity - Nitrophos'!U107+'Capacity - Steam'!U107+'Capacity - Melt'!U107</f>
        <v>0</v>
      </c>
      <c r="V107" s="147">
        <f>'Capacity - Phos Acid'!V107+'Capacity - Nitrophos'!V107+'Capacity - Steam'!V107+'Capacity - Melt'!V107</f>
        <v>0</v>
      </c>
      <c r="W107" s="147">
        <f>'Capacity - Phos Acid'!W107+'Capacity - Nitrophos'!W107+'Capacity - Steam'!W107+'Capacity - Melt'!W107</f>
        <v>0</v>
      </c>
      <c r="X107" s="147">
        <f>'Capacity - Phos Acid'!X107+'Capacity - Nitrophos'!X107+'Capacity - Steam'!X107+'Capacity - Melt'!X107</f>
        <v>0</v>
      </c>
      <c r="Y107" s="147">
        <f>'Capacity - Phos Acid'!Y107+'Capacity - Nitrophos'!Y107+'Capacity - Steam'!Y107+'Capacity - Melt'!Y107</f>
        <v>0</v>
      </c>
      <c r="Z107" s="147">
        <f>'Capacity - Phos Acid'!Z107+'Capacity - Nitrophos'!Z107+'Capacity - Steam'!Z107+'Capacity - Melt'!Z107</f>
        <v>0</v>
      </c>
      <c r="AA107" s="147">
        <f>'Capacity - Phos Acid'!AA107+'Capacity - Nitrophos'!AA107+'Capacity - Steam'!AA107+'Capacity - Melt'!AA107</f>
        <v>0</v>
      </c>
      <c r="AB107" s="147">
        <f>'Capacity - Phos Acid'!AB107+'Capacity - Nitrophos'!AB107+'Capacity - Steam'!AB107+'Capacity - Melt'!AB107</f>
        <v>0</v>
      </c>
      <c r="AC107" s="147">
        <f>'Capacity - Phos Acid'!AC107+'Capacity - Nitrophos'!AC107+'Capacity - Steam'!AC107+'Capacity - Melt'!AC107</f>
        <v>0</v>
      </c>
      <c r="AD107" s="147">
        <f>'Capacity - Phos Acid'!AD107+'Capacity - Nitrophos'!AD107+'Capacity - Steam'!AD107+'Capacity - Melt'!AD107</f>
        <v>0</v>
      </c>
      <c r="AE107" s="147">
        <f>'Capacity - Phos Acid'!AE107+'Capacity - Nitrophos'!AE107+'Capacity - Steam'!AE107+'Capacity - Melt'!AE107</f>
        <v>0</v>
      </c>
      <c r="AF107" s="147">
        <f>'Capacity - Phos Acid'!AF107+'Capacity - Nitrophos'!AF107+'Capacity - Steam'!AF107+'Capacity - Melt'!AF107</f>
        <v>0</v>
      </c>
      <c r="AG107" s="147">
        <f>'Capacity - Phos Acid'!AG107+'Capacity - Nitrophos'!AG107+'Capacity - Steam'!AG107+'Capacity - Melt'!AG107</f>
        <v>0</v>
      </c>
    </row>
    <row r="108" spans="1:33" x14ac:dyDescent="0.2">
      <c r="A108" s="133" t="str">
        <f t="shared" si="4"/>
        <v>WPAEquatorial Guinea</v>
      </c>
      <c r="B108" s="129" t="s">
        <v>259</v>
      </c>
      <c r="C108" s="129" t="s">
        <v>263</v>
      </c>
      <c r="D108" s="129" t="s">
        <v>139</v>
      </c>
      <c r="E108" s="147">
        <f>'Capacity - Phos Acid'!E108+'Capacity - Nitrophos'!E108+'Capacity - Steam'!E108+'Capacity - Melt'!E108</f>
        <v>0</v>
      </c>
      <c r="F108" s="147">
        <f>'Capacity - Phos Acid'!F108+'Capacity - Nitrophos'!F108+'Capacity - Steam'!F108+'Capacity - Melt'!F108</f>
        <v>0</v>
      </c>
      <c r="G108" s="147">
        <f>'Capacity - Phos Acid'!G108+'Capacity - Nitrophos'!G108+'Capacity - Steam'!G108+'Capacity - Melt'!G108</f>
        <v>0</v>
      </c>
      <c r="H108" s="147">
        <f>'Capacity - Phos Acid'!H108+'Capacity - Nitrophos'!H108+'Capacity - Steam'!H108+'Capacity - Melt'!H108</f>
        <v>0</v>
      </c>
      <c r="I108" s="147">
        <f>'Capacity - Phos Acid'!I108+'Capacity - Nitrophos'!I108+'Capacity - Steam'!I108+'Capacity - Melt'!I108</f>
        <v>0</v>
      </c>
      <c r="J108" s="147">
        <f>'Capacity - Phos Acid'!J108+'Capacity - Nitrophos'!J108+'Capacity - Steam'!J108+'Capacity - Melt'!J108</f>
        <v>0</v>
      </c>
      <c r="K108" s="147">
        <f>'Capacity - Phos Acid'!K108+'Capacity - Nitrophos'!K108+'Capacity - Steam'!K108+'Capacity - Melt'!K108</f>
        <v>0</v>
      </c>
      <c r="L108" s="147">
        <f>'Capacity - Phos Acid'!L108+'Capacity - Nitrophos'!L108+'Capacity - Steam'!L108+'Capacity - Melt'!L108</f>
        <v>0</v>
      </c>
      <c r="M108" s="147">
        <f>'Capacity - Phos Acid'!M108+'Capacity - Nitrophos'!M108+'Capacity - Steam'!M108+'Capacity - Melt'!M108</f>
        <v>0</v>
      </c>
      <c r="N108" s="147">
        <f>'Capacity - Phos Acid'!N108+'Capacity - Nitrophos'!N108+'Capacity - Steam'!N108+'Capacity - Melt'!N108</f>
        <v>0</v>
      </c>
      <c r="O108" s="147">
        <f>'Capacity - Phos Acid'!O108+'Capacity - Nitrophos'!O108+'Capacity - Steam'!O108+'Capacity - Melt'!O108</f>
        <v>0</v>
      </c>
      <c r="P108" s="147">
        <f>'Capacity - Phos Acid'!P108+'Capacity - Nitrophos'!P108+'Capacity - Steam'!P108+'Capacity - Melt'!P108</f>
        <v>0</v>
      </c>
      <c r="Q108" s="147">
        <f>'Capacity - Phos Acid'!Q108+'Capacity - Nitrophos'!Q108+'Capacity - Steam'!Q108+'Capacity - Melt'!Q108</f>
        <v>0</v>
      </c>
      <c r="R108" s="147">
        <f>'Capacity - Phos Acid'!R108+'Capacity - Nitrophos'!R108+'Capacity - Steam'!R108+'Capacity - Melt'!R108</f>
        <v>0</v>
      </c>
      <c r="S108" s="147">
        <f>'Capacity - Phos Acid'!S108+'Capacity - Nitrophos'!S108+'Capacity - Steam'!S108+'Capacity - Melt'!S108</f>
        <v>0</v>
      </c>
      <c r="T108" s="147">
        <f>'Capacity - Phos Acid'!T108+'Capacity - Nitrophos'!T108+'Capacity - Steam'!T108+'Capacity - Melt'!T108</f>
        <v>0</v>
      </c>
      <c r="U108" s="147">
        <f>'Capacity - Phos Acid'!U108+'Capacity - Nitrophos'!U108+'Capacity - Steam'!U108+'Capacity - Melt'!U108</f>
        <v>0</v>
      </c>
      <c r="V108" s="147">
        <f>'Capacity - Phos Acid'!V108+'Capacity - Nitrophos'!V108+'Capacity - Steam'!V108+'Capacity - Melt'!V108</f>
        <v>0</v>
      </c>
      <c r="W108" s="147">
        <f>'Capacity - Phos Acid'!W108+'Capacity - Nitrophos'!W108+'Capacity - Steam'!W108+'Capacity - Melt'!W108</f>
        <v>0</v>
      </c>
      <c r="X108" s="147">
        <f>'Capacity - Phos Acid'!X108+'Capacity - Nitrophos'!X108+'Capacity - Steam'!X108+'Capacity - Melt'!X108</f>
        <v>0</v>
      </c>
      <c r="Y108" s="147">
        <f>'Capacity - Phos Acid'!Y108+'Capacity - Nitrophos'!Y108+'Capacity - Steam'!Y108+'Capacity - Melt'!Y108</f>
        <v>0</v>
      </c>
      <c r="Z108" s="147">
        <f>'Capacity - Phos Acid'!Z108+'Capacity - Nitrophos'!Z108+'Capacity - Steam'!Z108+'Capacity - Melt'!Z108</f>
        <v>0</v>
      </c>
      <c r="AA108" s="147">
        <f>'Capacity - Phos Acid'!AA108+'Capacity - Nitrophos'!AA108+'Capacity - Steam'!AA108+'Capacity - Melt'!AA108</f>
        <v>0</v>
      </c>
      <c r="AB108" s="147">
        <f>'Capacity - Phos Acid'!AB108+'Capacity - Nitrophos'!AB108+'Capacity - Steam'!AB108+'Capacity - Melt'!AB108</f>
        <v>0</v>
      </c>
      <c r="AC108" s="147">
        <f>'Capacity - Phos Acid'!AC108+'Capacity - Nitrophos'!AC108+'Capacity - Steam'!AC108+'Capacity - Melt'!AC108</f>
        <v>0</v>
      </c>
      <c r="AD108" s="147">
        <f>'Capacity - Phos Acid'!AD108+'Capacity - Nitrophos'!AD108+'Capacity - Steam'!AD108+'Capacity - Melt'!AD108</f>
        <v>0</v>
      </c>
      <c r="AE108" s="147">
        <f>'Capacity - Phos Acid'!AE108+'Capacity - Nitrophos'!AE108+'Capacity - Steam'!AE108+'Capacity - Melt'!AE108</f>
        <v>0</v>
      </c>
      <c r="AF108" s="147">
        <f>'Capacity - Phos Acid'!AF108+'Capacity - Nitrophos'!AF108+'Capacity - Steam'!AF108+'Capacity - Melt'!AF108</f>
        <v>0</v>
      </c>
      <c r="AG108" s="147">
        <f>'Capacity - Phos Acid'!AG108+'Capacity - Nitrophos'!AG108+'Capacity - Steam'!AG108+'Capacity - Melt'!AG108</f>
        <v>0</v>
      </c>
    </row>
    <row r="109" spans="1:33" x14ac:dyDescent="0.2">
      <c r="A109" s="133" t="str">
        <f t="shared" si="4"/>
        <v>WPAGabon</v>
      </c>
      <c r="B109" s="129" t="s">
        <v>259</v>
      </c>
      <c r="C109" s="129" t="s">
        <v>263</v>
      </c>
      <c r="D109" s="129" t="s">
        <v>140</v>
      </c>
      <c r="E109" s="147">
        <f>'Capacity - Phos Acid'!E109+'Capacity - Nitrophos'!E109+'Capacity - Steam'!E109+'Capacity - Melt'!E109</f>
        <v>0</v>
      </c>
      <c r="F109" s="147">
        <f>'Capacity - Phos Acid'!F109+'Capacity - Nitrophos'!F109+'Capacity - Steam'!F109+'Capacity - Melt'!F109</f>
        <v>0</v>
      </c>
      <c r="G109" s="147">
        <f>'Capacity - Phos Acid'!G109+'Capacity - Nitrophos'!G109+'Capacity - Steam'!G109+'Capacity - Melt'!G109</f>
        <v>0</v>
      </c>
      <c r="H109" s="147">
        <f>'Capacity - Phos Acid'!H109+'Capacity - Nitrophos'!H109+'Capacity - Steam'!H109+'Capacity - Melt'!H109</f>
        <v>0</v>
      </c>
      <c r="I109" s="147">
        <f>'Capacity - Phos Acid'!I109+'Capacity - Nitrophos'!I109+'Capacity - Steam'!I109+'Capacity - Melt'!I109</f>
        <v>0</v>
      </c>
      <c r="J109" s="147">
        <f>'Capacity - Phos Acid'!J109+'Capacity - Nitrophos'!J109+'Capacity - Steam'!J109+'Capacity - Melt'!J109</f>
        <v>0</v>
      </c>
      <c r="K109" s="147">
        <f>'Capacity - Phos Acid'!K109+'Capacity - Nitrophos'!K109+'Capacity - Steam'!K109+'Capacity - Melt'!K109</f>
        <v>0</v>
      </c>
      <c r="L109" s="147">
        <f>'Capacity - Phos Acid'!L109+'Capacity - Nitrophos'!L109+'Capacity - Steam'!L109+'Capacity - Melt'!L109</f>
        <v>0</v>
      </c>
      <c r="M109" s="147">
        <f>'Capacity - Phos Acid'!M109+'Capacity - Nitrophos'!M109+'Capacity - Steam'!M109+'Capacity - Melt'!M109</f>
        <v>0</v>
      </c>
      <c r="N109" s="147">
        <f>'Capacity - Phos Acid'!N109+'Capacity - Nitrophos'!N109+'Capacity - Steam'!N109+'Capacity - Melt'!N109</f>
        <v>0</v>
      </c>
      <c r="O109" s="147">
        <f>'Capacity - Phos Acid'!O109+'Capacity - Nitrophos'!O109+'Capacity - Steam'!O109+'Capacity - Melt'!O109</f>
        <v>0</v>
      </c>
      <c r="P109" s="147">
        <f>'Capacity - Phos Acid'!P109+'Capacity - Nitrophos'!P109+'Capacity - Steam'!P109+'Capacity - Melt'!P109</f>
        <v>0</v>
      </c>
      <c r="Q109" s="147">
        <f>'Capacity - Phos Acid'!Q109+'Capacity - Nitrophos'!Q109+'Capacity - Steam'!Q109+'Capacity - Melt'!Q109</f>
        <v>0</v>
      </c>
      <c r="R109" s="147">
        <f>'Capacity - Phos Acid'!R109+'Capacity - Nitrophos'!R109+'Capacity - Steam'!R109+'Capacity - Melt'!R109</f>
        <v>0</v>
      </c>
      <c r="S109" s="147">
        <f>'Capacity - Phos Acid'!S109+'Capacity - Nitrophos'!S109+'Capacity - Steam'!S109+'Capacity - Melt'!S109</f>
        <v>0</v>
      </c>
      <c r="T109" s="147">
        <f>'Capacity - Phos Acid'!T109+'Capacity - Nitrophos'!T109+'Capacity - Steam'!T109+'Capacity - Melt'!T109</f>
        <v>0</v>
      </c>
      <c r="U109" s="147">
        <f>'Capacity - Phos Acid'!U109+'Capacity - Nitrophos'!U109+'Capacity - Steam'!U109+'Capacity - Melt'!U109</f>
        <v>0</v>
      </c>
      <c r="V109" s="147">
        <f>'Capacity - Phos Acid'!V109+'Capacity - Nitrophos'!V109+'Capacity - Steam'!V109+'Capacity - Melt'!V109</f>
        <v>0</v>
      </c>
      <c r="W109" s="147">
        <f>'Capacity - Phos Acid'!W109+'Capacity - Nitrophos'!W109+'Capacity - Steam'!W109+'Capacity - Melt'!W109</f>
        <v>0</v>
      </c>
      <c r="X109" s="147">
        <f>'Capacity - Phos Acid'!X109+'Capacity - Nitrophos'!X109+'Capacity - Steam'!X109+'Capacity - Melt'!X109</f>
        <v>0</v>
      </c>
      <c r="Y109" s="147">
        <f>'Capacity - Phos Acid'!Y109+'Capacity - Nitrophos'!Y109+'Capacity - Steam'!Y109+'Capacity - Melt'!Y109</f>
        <v>0</v>
      </c>
      <c r="Z109" s="147">
        <f>'Capacity - Phos Acid'!Z109+'Capacity - Nitrophos'!Z109+'Capacity - Steam'!Z109+'Capacity - Melt'!Z109</f>
        <v>0</v>
      </c>
      <c r="AA109" s="147">
        <f>'Capacity - Phos Acid'!AA109+'Capacity - Nitrophos'!AA109+'Capacity - Steam'!AA109+'Capacity - Melt'!AA109</f>
        <v>0</v>
      </c>
      <c r="AB109" s="147">
        <f>'Capacity - Phos Acid'!AB109+'Capacity - Nitrophos'!AB109+'Capacity - Steam'!AB109+'Capacity - Melt'!AB109</f>
        <v>0</v>
      </c>
      <c r="AC109" s="147">
        <f>'Capacity - Phos Acid'!AC109+'Capacity - Nitrophos'!AC109+'Capacity - Steam'!AC109+'Capacity - Melt'!AC109</f>
        <v>0</v>
      </c>
      <c r="AD109" s="147">
        <f>'Capacity - Phos Acid'!AD109+'Capacity - Nitrophos'!AD109+'Capacity - Steam'!AD109+'Capacity - Melt'!AD109</f>
        <v>0</v>
      </c>
      <c r="AE109" s="147">
        <f>'Capacity - Phos Acid'!AE109+'Capacity - Nitrophos'!AE109+'Capacity - Steam'!AE109+'Capacity - Melt'!AE109</f>
        <v>0</v>
      </c>
      <c r="AF109" s="147">
        <f>'Capacity - Phos Acid'!AF109+'Capacity - Nitrophos'!AF109+'Capacity - Steam'!AF109+'Capacity - Melt'!AF109</f>
        <v>0</v>
      </c>
      <c r="AG109" s="147">
        <f>'Capacity - Phos Acid'!AG109+'Capacity - Nitrophos'!AG109+'Capacity - Steam'!AG109+'Capacity - Melt'!AG109</f>
        <v>0</v>
      </c>
    </row>
    <row r="110" spans="1:33" x14ac:dyDescent="0.2">
      <c r="A110" s="133" t="str">
        <f t="shared" si="4"/>
        <v>WPASouth Sudan</v>
      </c>
      <c r="B110" s="129" t="s">
        <v>259</v>
      </c>
      <c r="C110" s="129" t="s">
        <v>263</v>
      </c>
      <c r="D110" s="129" t="s">
        <v>141</v>
      </c>
      <c r="E110" s="147">
        <f>'Capacity - Phos Acid'!E110+'Capacity - Nitrophos'!E110+'Capacity - Steam'!E110+'Capacity - Melt'!E110</f>
        <v>0</v>
      </c>
      <c r="F110" s="147">
        <f>'Capacity - Phos Acid'!F110+'Capacity - Nitrophos'!F110+'Capacity - Steam'!F110+'Capacity - Melt'!F110</f>
        <v>0</v>
      </c>
      <c r="G110" s="147">
        <f>'Capacity - Phos Acid'!G110+'Capacity - Nitrophos'!G110+'Capacity - Steam'!G110+'Capacity - Melt'!G110</f>
        <v>0</v>
      </c>
      <c r="H110" s="147">
        <f>'Capacity - Phos Acid'!H110+'Capacity - Nitrophos'!H110+'Capacity - Steam'!H110+'Capacity - Melt'!H110</f>
        <v>0</v>
      </c>
      <c r="I110" s="147">
        <f>'Capacity - Phos Acid'!I110+'Capacity - Nitrophos'!I110+'Capacity - Steam'!I110+'Capacity - Melt'!I110</f>
        <v>0</v>
      </c>
      <c r="J110" s="147">
        <f>'Capacity - Phos Acid'!J110+'Capacity - Nitrophos'!J110+'Capacity - Steam'!J110+'Capacity - Melt'!J110</f>
        <v>0</v>
      </c>
      <c r="K110" s="147">
        <f>'Capacity - Phos Acid'!K110+'Capacity - Nitrophos'!K110+'Capacity - Steam'!K110+'Capacity - Melt'!K110</f>
        <v>0</v>
      </c>
      <c r="L110" s="147">
        <f>'Capacity - Phos Acid'!L110+'Capacity - Nitrophos'!L110+'Capacity - Steam'!L110+'Capacity - Melt'!L110</f>
        <v>0</v>
      </c>
      <c r="M110" s="147">
        <f>'Capacity - Phos Acid'!M110+'Capacity - Nitrophos'!M110+'Capacity - Steam'!M110+'Capacity - Melt'!M110</f>
        <v>0</v>
      </c>
      <c r="N110" s="147">
        <f>'Capacity - Phos Acid'!N110+'Capacity - Nitrophos'!N110+'Capacity - Steam'!N110+'Capacity - Melt'!N110</f>
        <v>0</v>
      </c>
      <c r="O110" s="147">
        <f>'Capacity - Phos Acid'!O110+'Capacity - Nitrophos'!O110+'Capacity - Steam'!O110+'Capacity - Melt'!O110</f>
        <v>0</v>
      </c>
      <c r="P110" s="147">
        <f>'Capacity - Phos Acid'!P110+'Capacity - Nitrophos'!P110+'Capacity - Steam'!P110+'Capacity - Melt'!P110</f>
        <v>0</v>
      </c>
      <c r="Q110" s="147">
        <f>'Capacity - Phos Acid'!Q110+'Capacity - Nitrophos'!Q110+'Capacity - Steam'!Q110+'Capacity - Melt'!Q110</f>
        <v>0</v>
      </c>
      <c r="R110" s="147">
        <f>'Capacity - Phos Acid'!R110+'Capacity - Nitrophos'!R110+'Capacity - Steam'!R110+'Capacity - Melt'!R110</f>
        <v>0</v>
      </c>
      <c r="S110" s="147">
        <f>'Capacity - Phos Acid'!S110+'Capacity - Nitrophos'!S110+'Capacity - Steam'!S110+'Capacity - Melt'!S110</f>
        <v>0</v>
      </c>
      <c r="T110" s="147">
        <f>'Capacity - Phos Acid'!T110+'Capacity - Nitrophos'!T110+'Capacity - Steam'!T110+'Capacity - Melt'!T110</f>
        <v>0</v>
      </c>
      <c r="U110" s="147">
        <f>'Capacity - Phos Acid'!U110+'Capacity - Nitrophos'!U110+'Capacity - Steam'!U110+'Capacity - Melt'!U110</f>
        <v>0</v>
      </c>
      <c r="V110" s="147">
        <f>'Capacity - Phos Acid'!V110+'Capacity - Nitrophos'!V110+'Capacity - Steam'!V110+'Capacity - Melt'!V110</f>
        <v>0</v>
      </c>
      <c r="W110" s="147">
        <f>'Capacity - Phos Acid'!W110+'Capacity - Nitrophos'!W110+'Capacity - Steam'!W110+'Capacity - Melt'!W110</f>
        <v>0</v>
      </c>
      <c r="X110" s="147">
        <f>'Capacity - Phos Acid'!X110+'Capacity - Nitrophos'!X110+'Capacity - Steam'!X110+'Capacity - Melt'!X110</f>
        <v>0</v>
      </c>
      <c r="Y110" s="147">
        <f>'Capacity - Phos Acid'!Y110+'Capacity - Nitrophos'!Y110+'Capacity - Steam'!Y110+'Capacity - Melt'!Y110</f>
        <v>0</v>
      </c>
      <c r="Z110" s="147">
        <f>'Capacity - Phos Acid'!Z110+'Capacity - Nitrophos'!Z110+'Capacity - Steam'!Z110+'Capacity - Melt'!Z110</f>
        <v>0</v>
      </c>
      <c r="AA110" s="147">
        <f>'Capacity - Phos Acid'!AA110+'Capacity - Nitrophos'!AA110+'Capacity - Steam'!AA110+'Capacity - Melt'!AA110</f>
        <v>0</v>
      </c>
      <c r="AB110" s="147">
        <f>'Capacity - Phos Acid'!AB110+'Capacity - Nitrophos'!AB110+'Capacity - Steam'!AB110+'Capacity - Melt'!AB110</f>
        <v>0</v>
      </c>
      <c r="AC110" s="147">
        <f>'Capacity - Phos Acid'!AC110+'Capacity - Nitrophos'!AC110+'Capacity - Steam'!AC110+'Capacity - Melt'!AC110</f>
        <v>0</v>
      </c>
      <c r="AD110" s="147">
        <f>'Capacity - Phos Acid'!AD110+'Capacity - Nitrophos'!AD110+'Capacity - Steam'!AD110+'Capacity - Melt'!AD110</f>
        <v>0</v>
      </c>
      <c r="AE110" s="147">
        <f>'Capacity - Phos Acid'!AE110+'Capacity - Nitrophos'!AE110+'Capacity - Steam'!AE110+'Capacity - Melt'!AE110</f>
        <v>0</v>
      </c>
      <c r="AF110" s="147">
        <f>'Capacity - Phos Acid'!AF110+'Capacity - Nitrophos'!AF110+'Capacity - Steam'!AF110+'Capacity - Melt'!AF110</f>
        <v>0</v>
      </c>
      <c r="AG110" s="147">
        <f>'Capacity - Phos Acid'!AG110+'Capacity - Nitrophos'!AG110+'Capacity - Steam'!AG110+'Capacity - Melt'!AG110</f>
        <v>0</v>
      </c>
    </row>
    <row r="111" spans="1:33" s="133" customFormat="1" x14ac:dyDescent="0.2">
      <c r="A111" s="133" t="str">
        <f t="shared" si="4"/>
        <v>WPASouthern Africa Total</v>
      </c>
      <c r="B111" s="140" t="s">
        <v>142</v>
      </c>
      <c r="C111" s="140" t="s">
        <v>142</v>
      </c>
      <c r="D111" s="140" t="s">
        <v>142</v>
      </c>
      <c r="E111" s="146">
        <f>SUMIF($C112:$C$212,LEFT($D111,LEN($D111)-6),E112:E$212)</f>
        <v>1560</v>
      </c>
      <c r="F111" s="146">
        <f>SUMIF($C112:$C$212,LEFT($D111,LEN($D111)-6),F112:F$212)</f>
        <v>1560</v>
      </c>
      <c r="G111" s="146">
        <f>SUMIF($C112:$C$212,LEFT($D111,LEN($D111)-6),G112:G$212)</f>
        <v>1560</v>
      </c>
      <c r="H111" s="146">
        <f>SUMIF($C112:$C$212,LEFT($D111,LEN($D111)-6),H112:H$212)</f>
        <v>1560</v>
      </c>
      <c r="I111" s="146">
        <f>SUMIF($C112:$C$212,LEFT($D111,LEN($D111)-6),I112:I$212)</f>
        <v>1560</v>
      </c>
      <c r="J111" s="146">
        <f>SUMIF($C112:$C$212,LEFT($D111,LEN($D111)-6),J112:J$212)</f>
        <v>500</v>
      </c>
      <c r="K111" s="146">
        <f>SUMIF($C112:$C$212,LEFT($D111,LEN($D111)-6),K112:K$212)</f>
        <v>500</v>
      </c>
      <c r="L111" s="146">
        <f>SUMIF($C112:$C$212,LEFT($D111,LEN($D111)-6),L112:L$212)</f>
        <v>500</v>
      </c>
      <c r="M111" s="146">
        <f>SUMIF($C112:$C$212,LEFT($D111,LEN($D111)-6),M112:M$212)</f>
        <v>500</v>
      </c>
      <c r="N111" s="146">
        <f>SUMIF($C112:$C$212,LEFT($D111,LEN($D111)-6),N112:N$212)</f>
        <v>500</v>
      </c>
      <c r="O111" s="146">
        <f>SUMIF($C112:$C$212,LEFT($D111,LEN($D111)-6),O112:O$212)</f>
        <v>500</v>
      </c>
      <c r="P111" s="146">
        <f>SUMIF($C112:$C$212,LEFT($D111,LEN($D111)-6),P112:P$212)</f>
        <v>500</v>
      </c>
      <c r="Q111" s="146">
        <f>SUMIF($C112:$C$212,LEFT($D111,LEN($D111)-6),Q112:Q$212)</f>
        <v>500</v>
      </c>
      <c r="R111" s="146">
        <f>SUMIF($C112:$C$212,LEFT($D111,LEN($D111)-6),R112:R$212)</f>
        <v>500</v>
      </c>
      <c r="S111" s="146">
        <f>SUMIF($C112:$C$212,LEFT($D111,LEN($D111)-6),S112:S$212)</f>
        <v>500</v>
      </c>
      <c r="T111" s="146">
        <f>SUMIF($C112:$C$212,LEFT($D111,LEN($D111)-6),T112:T$212)</f>
        <v>500</v>
      </c>
      <c r="U111" s="146">
        <f>SUMIF($C112:$C$212,LEFT($D111,LEN($D111)-6),U112:U$212)</f>
        <v>500</v>
      </c>
      <c r="V111" s="146">
        <f>SUMIF($C112:$C$212,LEFT($D111,LEN($D111)-6),V112:V$212)</f>
        <v>500</v>
      </c>
      <c r="W111" s="146">
        <f>SUMIF($C112:$C$212,LEFT($D111,LEN($D111)-6),W112:W$212)</f>
        <v>500</v>
      </c>
      <c r="X111" s="146">
        <f>SUMIF($C112:$C$212,LEFT($D111,LEN($D111)-6),X112:X$212)</f>
        <v>650</v>
      </c>
      <c r="Y111" s="146">
        <f>SUMIF($C112:$C$212,LEFT($D111,LEN($D111)-6),Y112:Y$212)</f>
        <v>650</v>
      </c>
      <c r="Z111" s="146">
        <f>SUMIF($C112:$C$212,LEFT($D111,LEN($D111)-6),Z112:Z$212)</f>
        <v>650</v>
      </c>
      <c r="AA111" s="146">
        <f>SUMIF($C112:$C$212,LEFT($D111,LEN($D111)-6),AA112:AA$212)</f>
        <v>650</v>
      </c>
      <c r="AB111" s="146">
        <f>SUMIF($C112:$C$212,LEFT($D111,LEN($D111)-6),AB112:AB$212)</f>
        <v>650</v>
      </c>
      <c r="AC111" s="146">
        <f>SUMIF($C112:$C$212,LEFT($D111,LEN($D111)-6),AC112:AC$212)</f>
        <v>650</v>
      </c>
      <c r="AD111" s="146">
        <f>SUMIF($C112:$C$212,LEFT($D111,LEN($D111)-6),AD112:AD$212)</f>
        <v>650</v>
      </c>
      <c r="AE111" s="146">
        <f>SUMIF($C112:$C$212,LEFT($D111,LEN($D111)-6),AE112:AE$212)</f>
        <v>650</v>
      </c>
      <c r="AF111" s="146">
        <f>SUMIF($C112:$C$212,LEFT($D111,LEN($D111)-6),AF112:AF$212)</f>
        <v>650</v>
      </c>
      <c r="AG111" s="146">
        <f>SUMIF($C112:$C$212,LEFT($D111,LEN($D111)-6),AG112:AG$212)</f>
        <v>650</v>
      </c>
    </row>
    <row r="112" spans="1:33" x14ac:dyDescent="0.2">
      <c r="A112" s="133" t="str">
        <f t="shared" si="4"/>
        <v>WPABotswana</v>
      </c>
      <c r="B112" s="129" t="s">
        <v>259</v>
      </c>
      <c r="C112" s="129" t="s">
        <v>264</v>
      </c>
      <c r="D112" s="129" t="s">
        <v>143</v>
      </c>
      <c r="E112" s="147">
        <f>'Capacity - Phos Acid'!E112+'Capacity - Nitrophos'!E112+'Capacity - Steam'!E112+'Capacity - Melt'!E112</f>
        <v>0</v>
      </c>
      <c r="F112" s="147">
        <f>'Capacity - Phos Acid'!F112+'Capacity - Nitrophos'!F112+'Capacity - Steam'!F112+'Capacity - Melt'!F112</f>
        <v>0</v>
      </c>
      <c r="G112" s="147">
        <f>'Capacity - Phos Acid'!G112+'Capacity - Nitrophos'!G112+'Capacity - Steam'!G112+'Capacity - Melt'!G112</f>
        <v>0</v>
      </c>
      <c r="H112" s="147">
        <f>'Capacity - Phos Acid'!H112+'Capacity - Nitrophos'!H112+'Capacity - Steam'!H112+'Capacity - Melt'!H112</f>
        <v>0</v>
      </c>
      <c r="I112" s="147">
        <f>'Capacity - Phos Acid'!I112+'Capacity - Nitrophos'!I112+'Capacity - Steam'!I112+'Capacity - Melt'!I112</f>
        <v>0</v>
      </c>
      <c r="J112" s="147">
        <f>'Capacity - Phos Acid'!J112+'Capacity - Nitrophos'!J112+'Capacity - Steam'!J112+'Capacity - Melt'!J112</f>
        <v>0</v>
      </c>
      <c r="K112" s="147">
        <f>'Capacity - Phos Acid'!K112+'Capacity - Nitrophos'!K112+'Capacity - Steam'!K112+'Capacity - Melt'!K112</f>
        <v>0</v>
      </c>
      <c r="L112" s="147">
        <f>'Capacity - Phos Acid'!L112+'Capacity - Nitrophos'!L112+'Capacity - Steam'!L112+'Capacity - Melt'!L112</f>
        <v>0</v>
      </c>
      <c r="M112" s="147">
        <f>'Capacity - Phos Acid'!M112+'Capacity - Nitrophos'!M112+'Capacity - Steam'!M112+'Capacity - Melt'!M112</f>
        <v>0</v>
      </c>
      <c r="N112" s="147">
        <f>'Capacity - Phos Acid'!N112+'Capacity - Nitrophos'!N112+'Capacity - Steam'!N112+'Capacity - Melt'!N112</f>
        <v>0</v>
      </c>
      <c r="O112" s="147">
        <f>'Capacity - Phos Acid'!O112+'Capacity - Nitrophos'!O112+'Capacity - Steam'!O112+'Capacity - Melt'!O112</f>
        <v>0</v>
      </c>
      <c r="P112" s="147">
        <f>'Capacity - Phos Acid'!P112+'Capacity - Nitrophos'!P112+'Capacity - Steam'!P112+'Capacity - Melt'!P112</f>
        <v>0</v>
      </c>
      <c r="Q112" s="147">
        <f>'Capacity - Phos Acid'!Q112+'Capacity - Nitrophos'!Q112+'Capacity - Steam'!Q112+'Capacity - Melt'!Q112</f>
        <v>0</v>
      </c>
      <c r="R112" s="147">
        <f>'Capacity - Phos Acid'!R112+'Capacity - Nitrophos'!R112+'Capacity - Steam'!R112+'Capacity - Melt'!R112</f>
        <v>0</v>
      </c>
      <c r="S112" s="147">
        <f>'Capacity - Phos Acid'!S112+'Capacity - Nitrophos'!S112+'Capacity - Steam'!S112+'Capacity - Melt'!S112</f>
        <v>0</v>
      </c>
      <c r="T112" s="147">
        <f>'Capacity - Phos Acid'!T112+'Capacity - Nitrophos'!T112+'Capacity - Steam'!T112+'Capacity - Melt'!T112</f>
        <v>0</v>
      </c>
      <c r="U112" s="147">
        <f>'Capacity - Phos Acid'!U112+'Capacity - Nitrophos'!U112+'Capacity - Steam'!U112+'Capacity - Melt'!U112</f>
        <v>0</v>
      </c>
      <c r="V112" s="147">
        <f>'Capacity - Phos Acid'!V112+'Capacity - Nitrophos'!V112+'Capacity - Steam'!V112+'Capacity - Melt'!V112</f>
        <v>0</v>
      </c>
      <c r="W112" s="147">
        <f>'Capacity - Phos Acid'!W112+'Capacity - Nitrophos'!W112+'Capacity - Steam'!W112+'Capacity - Melt'!W112</f>
        <v>0</v>
      </c>
      <c r="X112" s="147">
        <f>'Capacity - Phos Acid'!X112+'Capacity - Nitrophos'!X112+'Capacity - Steam'!X112+'Capacity - Melt'!X112</f>
        <v>0</v>
      </c>
      <c r="Y112" s="147">
        <f>'Capacity - Phos Acid'!Y112+'Capacity - Nitrophos'!Y112+'Capacity - Steam'!Y112+'Capacity - Melt'!Y112</f>
        <v>0</v>
      </c>
      <c r="Z112" s="147">
        <f>'Capacity - Phos Acid'!Z112+'Capacity - Nitrophos'!Z112+'Capacity - Steam'!Z112+'Capacity - Melt'!Z112</f>
        <v>0</v>
      </c>
      <c r="AA112" s="147">
        <f>'Capacity - Phos Acid'!AA112+'Capacity - Nitrophos'!AA112+'Capacity - Steam'!AA112+'Capacity - Melt'!AA112</f>
        <v>0</v>
      </c>
      <c r="AB112" s="147">
        <f>'Capacity - Phos Acid'!AB112+'Capacity - Nitrophos'!AB112+'Capacity - Steam'!AB112+'Capacity - Melt'!AB112</f>
        <v>0</v>
      </c>
      <c r="AC112" s="147">
        <f>'Capacity - Phos Acid'!AC112+'Capacity - Nitrophos'!AC112+'Capacity - Steam'!AC112+'Capacity - Melt'!AC112</f>
        <v>0</v>
      </c>
      <c r="AD112" s="147">
        <f>'Capacity - Phos Acid'!AD112+'Capacity - Nitrophos'!AD112+'Capacity - Steam'!AD112+'Capacity - Melt'!AD112</f>
        <v>0</v>
      </c>
      <c r="AE112" s="147">
        <f>'Capacity - Phos Acid'!AE112+'Capacity - Nitrophos'!AE112+'Capacity - Steam'!AE112+'Capacity - Melt'!AE112</f>
        <v>0</v>
      </c>
      <c r="AF112" s="147">
        <f>'Capacity - Phos Acid'!AF112+'Capacity - Nitrophos'!AF112+'Capacity - Steam'!AF112+'Capacity - Melt'!AF112</f>
        <v>0</v>
      </c>
      <c r="AG112" s="147">
        <f>'Capacity - Phos Acid'!AG112+'Capacity - Nitrophos'!AG112+'Capacity - Steam'!AG112+'Capacity - Melt'!AG112</f>
        <v>0</v>
      </c>
    </row>
    <row r="113" spans="1:33" x14ac:dyDescent="0.2">
      <c r="A113" s="133" t="str">
        <f t="shared" si="4"/>
        <v>WPALesotho</v>
      </c>
      <c r="B113" s="129" t="s">
        <v>259</v>
      </c>
      <c r="C113" s="129" t="s">
        <v>264</v>
      </c>
      <c r="D113" s="129" t="s">
        <v>144</v>
      </c>
      <c r="E113" s="147">
        <f>'Capacity - Phos Acid'!E113+'Capacity - Nitrophos'!E113+'Capacity - Steam'!E113+'Capacity - Melt'!E113</f>
        <v>0</v>
      </c>
      <c r="F113" s="147">
        <f>'Capacity - Phos Acid'!F113+'Capacity - Nitrophos'!F113+'Capacity - Steam'!F113+'Capacity - Melt'!F113</f>
        <v>0</v>
      </c>
      <c r="G113" s="147">
        <f>'Capacity - Phos Acid'!G113+'Capacity - Nitrophos'!G113+'Capacity - Steam'!G113+'Capacity - Melt'!G113</f>
        <v>0</v>
      </c>
      <c r="H113" s="147">
        <f>'Capacity - Phos Acid'!H113+'Capacity - Nitrophos'!H113+'Capacity - Steam'!H113+'Capacity - Melt'!H113</f>
        <v>0</v>
      </c>
      <c r="I113" s="147">
        <f>'Capacity - Phos Acid'!I113+'Capacity - Nitrophos'!I113+'Capacity - Steam'!I113+'Capacity - Melt'!I113</f>
        <v>0</v>
      </c>
      <c r="J113" s="147">
        <f>'Capacity - Phos Acid'!J113+'Capacity - Nitrophos'!J113+'Capacity - Steam'!J113+'Capacity - Melt'!J113</f>
        <v>0</v>
      </c>
      <c r="K113" s="147">
        <f>'Capacity - Phos Acid'!K113+'Capacity - Nitrophos'!K113+'Capacity - Steam'!K113+'Capacity - Melt'!K113</f>
        <v>0</v>
      </c>
      <c r="L113" s="147">
        <f>'Capacity - Phos Acid'!L113+'Capacity - Nitrophos'!L113+'Capacity - Steam'!L113+'Capacity - Melt'!L113</f>
        <v>0</v>
      </c>
      <c r="M113" s="147">
        <f>'Capacity - Phos Acid'!M113+'Capacity - Nitrophos'!M113+'Capacity - Steam'!M113+'Capacity - Melt'!M113</f>
        <v>0</v>
      </c>
      <c r="N113" s="147">
        <f>'Capacity - Phos Acid'!N113+'Capacity - Nitrophos'!N113+'Capacity - Steam'!N113+'Capacity - Melt'!N113</f>
        <v>0</v>
      </c>
      <c r="O113" s="147">
        <f>'Capacity - Phos Acid'!O113+'Capacity - Nitrophos'!O113+'Capacity - Steam'!O113+'Capacity - Melt'!O113</f>
        <v>0</v>
      </c>
      <c r="P113" s="147">
        <f>'Capacity - Phos Acid'!P113+'Capacity - Nitrophos'!P113+'Capacity - Steam'!P113+'Capacity - Melt'!P113</f>
        <v>0</v>
      </c>
      <c r="Q113" s="147">
        <f>'Capacity - Phos Acid'!Q113+'Capacity - Nitrophos'!Q113+'Capacity - Steam'!Q113+'Capacity - Melt'!Q113</f>
        <v>0</v>
      </c>
      <c r="R113" s="147">
        <f>'Capacity - Phos Acid'!R113+'Capacity - Nitrophos'!R113+'Capacity - Steam'!R113+'Capacity - Melt'!R113</f>
        <v>0</v>
      </c>
      <c r="S113" s="147">
        <f>'Capacity - Phos Acid'!S113+'Capacity - Nitrophos'!S113+'Capacity - Steam'!S113+'Capacity - Melt'!S113</f>
        <v>0</v>
      </c>
      <c r="T113" s="147">
        <f>'Capacity - Phos Acid'!T113+'Capacity - Nitrophos'!T113+'Capacity - Steam'!T113+'Capacity - Melt'!T113</f>
        <v>0</v>
      </c>
      <c r="U113" s="147">
        <f>'Capacity - Phos Acid'!U113+'Capacity - Nitrophos'!U113+'Capacity - Steam'!U113+'Capacity - Melt'!U113</f>
        <v>0</v>
      </c>
      <c r="V113" s="147">
        <f>'Capacity - Phos Acid'!V113+'Capacity - Nitrophos'!V113+'Capacity - Steam'!V113+'Capacity - Melt'!V113</f>
        <v>0</v>
      </c>
      <c r="W113" s="147">
        <f>'Capacity - Phos Acid'!W113+'Capacity - Nitrophos'!W113+'Capacity - Steam'!W113+'Capacity - Melt'!W113</f>
        <v>0</v>
      </c>
      <c r="X113" s="147">
        <f>'Capacity - Phos Acid'!X113+'Capacity - Nitrophos'!X113+'Capacity - Steam'!X113+'Capacity - Melt'!X113</f>
        <v>0</v>
      </c>
      <c r="Y113" s="147">
        <f>'Capacity - Phos Acid'!Y113+'Capacity - Nitrophos'!Y113+'Capacity - Steam'!Y113+'Capacity - Melt'!Y113</f>
        <v>0</v>
      </c>
      <c r="Z113" s="147">
        <f>'Capacity - Phos Acid'!Z113+'Capacity - Nitrophos'!Z113+'Capacity - Steam'!Z113+'Capacity - Melt'!Z113</f>
        <v>0</v>
      </c>
      <c r="AA113" s="147">
        <f>'Capacity - Phos Acid'!AA113+'Capacity - Nitrophos'!AA113+'Capacity - Steam'!AA113+'Capacity - Melt'!AA113</f>
        <v>0</v>
      </c>
      <c r="AB113" s="147">
        <f>'Capacity - Phos Acid'!AB113+'Capacity - Nitrophos'!AB113+'Capacity - Steam'!AB113+'Capacity - Melt'!AB113</f>
        <v>0</v>
      </c>
      <c r="AC113" s="147">
        <f>'Capacity - Phos Acid'!AC113+'Capacity - Nitrophos'!AC113+'Capacity - Steam'!AC113+'Capacity - Melt'!AC113</f>
        <v>0</v>
      </c>
      <c r="AD113" s="147">
        <f>'Capacity - Phos Acid'!AD113+'Capacity - Nitrophos'!AD113+'Capacity - Steam'!AD113+'Capacity - Melt'!AD113</f>
        <v>0</v>
      </c>
      <c r="AE113" s="147">
        <f>'Capacity - Phos Acid'!AE113+'Capacity - Nitrophos'!AE113+'Capacity - Steam'!AE113+'Capacity - Melt'!AE113</f>
        <v>0</v>
      </c>
      <c r="AF113" s="147">
        <f>'Capacity - Phos Acid'!AF113+'Capacity - Nitrophos'!AF113+'Capacity - Steam'!AF113+'Capacity - Melt'!AF113</f>
        <v>0</v>
      </c>
      <c r="AG113" s="147">
        <f>'Capacity - Phos Acid'!AG113+'Capacity - Nitrophos'!AG113+'Capacity - Steam'!AG113+'Capacity - Melt'!AG113</f>
        <v>0</v>
      </c>
    </row>
    <row r="114" spans="1:33" x14ac:dyDescent="0.2">
      <c r="A114" s="133" t="str">
        <f t="shared" si="4"/>
        <v>WPANamibia</v>
      </c>
      <c r="B114" s="129" t="s">
        <v>259</v>
      </c>
      <c r="C114" s="129" t="s">
        <v>264</v>
      </c>
      <c r="D114" s="129" t="s">
        <v>145</v>
      </c>
      <c r="E114" s="147">
        <f>'Capacity - Phos Acid'!E114+'Capacity - Nitrophos'!E114+'Capacity - Steam'!E114+'Capacity - Melt'!E114</f>
        <v>0</v>
      </c>
      <c r="F114" s="147">
        <f>'Capacity - Phos Acid'!F114+'Capacity - Nitrophos'!F114+'Capacity - Steam'!F114+'Capacity - Melt'!F114</f>
        <v>0</v>
      </c>
      <c r="G114" s="147">
        <f>'Capacity - Phos Acid'!G114+'Capacity - Nitrophos'!G114+'Capacity - Steam'!G114+'Capacity - Melt'!G114</f>
        <v>0</v>
      </c>
      <c r="H114" s="147">
        <f>'Capacity - Phos Acid'!H114+'Capacity - Nitrophos'!H114+'Capacity - Steam'!H114+'Capacity - Melt'!H114</f>
        <v>0</v>
      </c>
      <c r="I114" s="147">
        <f>'Capacity - Phos Acid'!I114+'Capacity - Nitrophos'!I114+'Capacity - Steam'!I114+'Capacity - Melt'!I114</f>
        <v>0</v>
      </c>
      <c r="J114" s="147">
        <f>'Capacity - Phos Acid'!J114+'Capacity - Nitrophos'!J114+'Capacity - Steam'!J114+'Capacity - Melt'!J114</f>
        <v>0</v>
      </c>
      <c r="K114" s="147">
        <f>'Capacity - Phos Acid'!K114+'Capacity - Nitrophos'!K114+'Capacity - Steam'!K114+'Capacity - Melt'!K114</f>
        <v>0</v>
      </c>
      <c r="L114" s="147">
        <f>'Capacity - Phos Acid'!L114+'Capacity - Nitrophos'!L114+'Capacity - Steam'!L114+'Capacity - Melt'!L114</f>
        <v>0</v>
      </c>
      <c r="M114" s="147">
        <f>'Capacity - Phos Acid'!M114+'Capacity - Nitrophos'!M114+'Capacity - Steam'!M114+'Capacity - Melt'!M114</f>
        <v>0</v>
      </c>
      <c r="N114" s="147">
        <f>'Capacity - Phos Acid'!N114+'Capacity - Nitrophos'!N114+'Capacity - Steam'!N114+'Capacity - Melt'!N114</f>
        <v>0</v>
      </c>
      <c r="O114" s="147">
        <f>'Capacity - Phos Acid'!O114+'Capacity - Nitrophos'!O114+'Capacity - Steam'!O114+'Capacity - Melt'!O114</f>
        <v>0</v>
      </c>
      <c r="P114" s="147">
        <f>'Capacity - Phos Acid'!P114+'Capacity - Nitrophos'!P114+'Capacity - Steam'!P114+'Capacity - Melt'!P114</f>
        <v>0</v>
      </c>
      <c r="Q114" s="147">
        <f>'Capacity - Phos Acid'!Q114+'Capacity - Nitrophos'!Q114+'Capacity - Steam'!Q114+'Capacity - Melt'!Q114</f>
        <v>0</v>
      </c>
      <c r="R114" s="147">
        <f>'Capacity - Phos Acid'!R114+'Capacity - Nitrophos'!R114+'Capacity - Steam'!R114+'Capacity - Melt'!R114</f>
        <v>0</v>
      </c>
      <c r="S114" s="147">
        <f>'Capacity - Phos Acid'!S114+'Capacity - Nitrophos'!S114+'Capacity - Steam'!S114+'Capacity - Melt'!S114</f>
        <v>0</v>
      </c>
      <c r="T114" s="147">
        <f>'Capacity - Phos Acid'!T114+'Capacity - Nitrophos'!T114+'Capacity - Steam'!T114+'Capacity - Melt'!T114</f>
        <v>0</v>
      </c>
      <c r="U114" s="147">
        <f>'Capacity - Phos Acid'!U114+'Capacity - Nitrophos'!U114+'Capacity - Steam'!U114+'Capacity - Melt'!U114</f>
        <v>0</v>
      </c>
      <c r="V114" s="147">
        <f>'Capacity - Phos Acid'!V114+'Capacity - Nitrophos'!V114+'Capacity - Steam'!V114+'Capacity - Melt'!V114</f>
        <v>0</v>
      </c>
      <c r="W114" s="147">
        <f>'Capacity - Phos Acid'!W114+'Capacity - Nitrophos'!W114+'Capacity - Steam'!W114+'Capacity - Melt'!W114</f>
        <v>0</v>
      </c>
      <c r="X114" s="147">
        <f>'Capacity - Phos Acid'!X114+'Capacity - Nitrophos'!X114+'Capacity - Steam'!X114+'Capacity - Melt'!X114</f>
        <v>0</v>
      </c>
      <c r="Y114" s="147">
        <f>'Capacity - Phos Acid'!Y114+'Capacity - Nitrophos'!Y114+'Capacity - Steam'!Y114+'Capacity - Melt'!Y114</f>
        <v>0</v>
      </c>
      <c r="Z114" s="147">
        <f>'Capacity - Phos Acid'!Z114+'Capacity - Nitrophos'!Z114+'Capacity - Steam'!Z114+'Capacity - Melt'!Z114</f>
        <v>0</v>
      </c>
      <c r="AA114" s="147">
        <f>'Capacity - Phos Acid'!AA114+'Capacity - Nitrophos'!AA114+'Capacity - Steam'!AA114+'Capacity - Melt'!AA114</f>
        <v>0</v>
      </c>
      <c r="AB114" s="147">
        <f>'Capacity - Phos Acid'!AB114+'Capacity - Nitrophos'!AB114+'Capacity - Steam'!AB114+'Capacity - Melt'!AB114</f>
        <v>0</v>
      </c>
      <c r="AC114" s="147">
        <f>'Capacity - Phos Acid'!AC114+'Capacity - Nitrophos'!AC114+'Capacity - Steam'!AC114+'Capacity - Melt'!AC114</f>
        <v>0</v>
      </c>
      <c r="AD114" s="147">
        <f>'Capacity - Phos Acid'!AD114+'Capacity - Nitrophos'!AD114+'Capacity - Steam'!AD114+'Capacity - Melt'!AD114</f>
        <v>0</v>
      </c>
      <c r="AE114" s="147">
        <f>'Capacity - Phos Acid'!AE114+'Capacity - Nitrophos'!AE114+'Capacity - Steam'!AE114+'Capacity - Melt'!AE114</f>
        <v>0</v>
      </c>
      <c r="AF114" s="147">
        <f>'Capacity - Phos Acid'!AF114+'Capacity - Nitrophos'!AF114+'Capacity - Steam'!AF114+'Capacity - Melt'!AF114</f>
        <v>0</v>
      </c>
      <c r="AG114" s="147">
        <f>'Capacity - Phos Acid'!AG114+'Capacity - Nitrophos'!AG114+'Capacity - Steam'!AG114+'Capacity - Melt'!AG114</f>
        <v>0</v>
      </c>
    </row>
    <row r="115" spans="1:33" x14ac:dyDescent="0.2">
      <c r="A115" s="133" t="str">
        <f t="shared" si="4"/>
        <v>WPASouth Africa</v>
      </c>
      <c r="B115" s="129" t="s">
        <v>259</v>
      </c>
      <c r="C115" s="129" t="s">
        <v>264</v>
      </c>
      <c r="D115" s="129" t="s">
        <v>146</v>
      </c>
      <c r="E115" s="147">
        <f>'Capacity - Phos Acid'!E115+'Capacity - Nitrophos'!E115+'Capacity - Steam'!E115+'Capacity - Melt'!E115</f>
        <v>1560</v>
      </c>
      <c r="F115" s="147">
        <f>'Capacity - Phos Acid'!F115+'Capacity - Nitrophos'!F115+'Capacity - Steam'!F115+'Capacity - Melt'!F115</f>
        <v>1560</v>
      </c>
      <c r="G115" s="147">
        <f>'Capacity - Phos Acid'!G115+'Capacity - Nitrophos'!G115+'Capacity - Steam'!G115+'Capacity - Melt'!G115</f>
        <v>1560</v>
      </c>
      <c r="H115" s="147">
        <f>'Capacity - Phos Acid'!H115+'Capacity - Nitrophos'!H115+'Capacity - Steam'!H115+'Capacity - Melt'!H115</f>
        <v>1560</v>
      </c>
      <c r="I115" s="147">
        <f>'Capacity - Phos Acid'!I115+'Capacity - Nitrophos'!I115+'Capacity - Steam'!I115+'Capacity - Melt'!I115</f>
        <v>1560</v>
      </c>
      <c r="J115" s="147">
        <f>'Capacity - Phos Acid'!J115+'Capacity - Nitrophos'!J115+'Capacity - Steam'!J115+'Capacity - Melt'!J115</f>
        <v>500</v>
      </c>
      <c r="K115" s="147">
        <f>'Capacity - Phos Acid'!K115+'Capacity - Nitrophos'!K115+'Capacity - Steam'!K115+'Capacity - Melt'!K115</f>
        <v>500</v>
      </c>
      <c r="L115" s="147">
        <f>'Capacity - Phos Acid'!L115+'Capacity - Nitrophos'!L115+'Capacity - Steam'!L115+'Capacity - Melt'!L115</f>
        <v>500</v>
      </c>
      <c r="M115" s="147">
        <f>'Capacity - Phos Acid'!M115+'Capacity - Nitrophos'!M115+'Capacity - Steam'!M115+'Capacity - Melt'!M115</f>
        <v>500</v>
      </c>
      <c r="N115" s="147">
        <f>'Capacity - Phos Acid'!N115+'Capacity - Nitrophos'!N115+'Capacity - Steam'!N115+'Capacity - Melt'!N115</f>
        <v>500</v>
      </c>
      <c r="O115" s="147">
        <f>'Capacity - Phos Acid'!O115+'Capacity - Nitrophos'!O115+'Capacity - Steam'!O115+'Capacity - Melt'!O115</f>
        <v>500</v>
      </c>
      <c r="P115" s="147">
        <f>'Capacity - Phos Acid'!P115+'Capacity - Nitrophos'!P115+'Capacity - Steam'!P115+'Capacity - Melt'!P115</f>
        <v>500</v>
      </c>
      <c r="Q115" s="147">
        <f>'Capacity - Phos Acid'!Q115+'Capacity - Nitrophos'!Q115+'Capacity - Steam'!Q115+'Capacity - Melt'!Q115</f>
        <v>500</v>
      </c>
      <c r="R115" s="147">
        <f>'Capacity - Phos Acid'!R115+'Capacity - Nitrophos'!R115+'Capacity - Steam'!R115+'Capacity - Melt'!R115</f>
        <v>500</v>
      </c>
      <c r="S115" s="147">
        <f>'Capacity - Phos Acid'!S115+'Capacity - Nitrophos'!S115+'Capacity - Steam'!S115+'Capacity - Melt'!S115</f>
        <v>500</v>
      </c>
      <c r="T115" s="147">
        <f>'Capacity - Phos Acid'!T115+'Capacity - Nitrophos'!T115+'Capacity - Steam'!T115+'Capacity - Melt'!T115</f>
        <v>500</v>
      </c>
      <c r="U115" s="147">
        <f>'Capacity - Phos Acid'!U115+'Capacity - Nitrophos'!U115+'Capacity - Steam'!U115+'Capacity - Melt'!U115</f>
        <v>500</v>
      </c>
      <c r="V115" s="147">
        <f>'Capacity - Phos Acid'!V115+'Capacity - Nitrophos'!V115+'Capacity - Steam'!V115+'Capacity - Melt'!V115</f>
        <v>500</v>
      </c>
      <c r="W115" s="147">
        <f>'Capacity - Phos Acid'!W115+'Capacity - Nitrophos'!W115+'Capacity - Steam'!W115+'Capacity - Melt'!W115</f>
        <v>500</v>
      </c>
      <c r="X115" s="147">
        <f>'Capacity - Phos Acid'!X115+'Capacity - Nitrophos'!X115+'Capacity - Steam'!X115+'Capacity - Melt'!X115</f>
        <v>650</v>
      </c>
      <c r="Y115" s="147">
        <f>'Capacity - Phos Acid'!Y115+'Capacity - Nitrophos'!Y115+'Capacity - Steam'!Y115+'Capacity - Melt'!Y115</f>
        <v>650</v>
      </c>
      <c r="Z115" s="147">
        <f>'Capacity - Phos Acid'!Z115+'Capacity - Nitrophos'!Z115+'Capacity - Steam'!Z115+'Capacity - Melt'!Z115</f>
        <v>650</v>
      </c>
      <c r="AA115" s="147">
        <f>'Capacity - Phos Acid'!AA115+'Capacity - Nitrophos'!AA115+'Capacity - Steam'!AA115+'Capacity - Melt'!AA115</f>
        <v>650</v>
      </c>
      <c r="AB115" s="147">
        <f>'Capacity - Phos Acid'!AB115+'Capacity - Nitrophos'!AB115+'Capacity - Steam'!AB115+'Capacity - Melt'!AB115</f>
        <v>650</v>
      </c>
      <c r="AC115" s="147">
        <f>'Capacity - Phos Acid'!AC115+'Capacity - Nitrophos'!AC115+'Capacity - Steam'!AC115+'Capacity - Melt'!AC115</f>
        <v>650</v>
      </c>
      <c r="AD115" s="147">
        <f>'Capacity - Phos Acid'!AD115+'Capacity - Nitrophos'!AD115+'Capacity - Steam'!AD115+'Capacity - Melt'!AD115</f>
        <v>650</v>
      </c>
      <c r="AE115" s="147">
        <f>'Capacity - Phos Acid'!AE115+'Capacity - Nitrophos'!AE115+'Capacity - Steam'!AE115+'Capacity - Melt'!AE115</f>
        <v>650</v>
      </c>
      <c r="AF115" s="147">
        <f>'Capacity - Phos Acid'!AF115+'Capacity - Nitrophos'!AF115+'Capacity - Steam'!AF115+'Capacity - Melt'!AF115</f>
        <v>650</v>
      </c>
      <c r="AG115" s="147">
        <f>'Capacity - Phos Acid'!AG115+'Capacity - Nitrophos'!AG115+'Capacity - Steam'!AG115+'Capacity - Melt'!AG115</f>
        <v>650</v>
      </c>
    </row>
    <row r="116" spans="1:33" x14ac:dyDescent="0.2">
      <c r="A116" s="133" t="str">
        <f t="shared" si="4"/>
        <v>WPASwaziland</v>
      </c>
      <c r="B116" s="129" t="s">
        <v>259</v>
      </c>
      <c r="C116" s="129" t="s">
        <v>264</v>
      </c>
      <c r="D116" s="129" t="s">
        <v>147</v>
      </c>
      <c r="E116" s="147">
        <f>'Capacity - Phos Acid'!E116+'Capacity - Nitrophos'!E116+'Capacity - Steam'!E116+'Capacity - Melt'!E116</f>
        <v>0</v>
      </c>
      <c r="F116" s="147">
        <f>'Capacity - Phos Acid'!F116+'Capacity - Nitrophos'!F116+'Capacity - Steam'!F116+'Capacity - Melt'!F116</f>
        <v>0</v>
      </c>
      <c r="G116" s="147">
        <f>'Capacity - Phos Acid'!G116+'Capacity - Nitrophos'!G116+'Capacity - Steam'!G116+'Capacity - Melt'!G116</f>
        <v>0</v>
      </c>
      <c r="H116" s="147">
        <f>'Capacity - Phos Acid'!H116+'Capacity - Nitrophos'!H116+'Capacity - Steam'!H116+'Capacity - Melt'!H116</f>
        <v>0</v>
      </c>
      <c r="I116" s="147">
        <f>'Capacity - Phos Acid'!I116+'Capacity - Nitrophos'!I116+'Capacity - Steam'!I116+'Capacity - Melt'!I116</f>
        <v>0</v>
      </c>
      <c r="J116" s="147">
        <f>'Capacity - Phos Acid'!J116+'Capacity - Nitrophos'!J116+'Capacity - Steam'!J116+'Capacity - Melt'!J116</f>
        <v>0</v>
      </c>
      <c r="K116" s="147">
        <f>'Capacity - Phos Acid'!K116+'Capacity - Nitrophos'!K116+'Capacity - Steam'!K116+'Capacity - Melt'!K116</f>
        <v>0</v>
      </c>
      <c r="L116" s="147">
        <f>'Capacity - Phos Acid'!L116+'Capacity - Nitrophos'!L116+'Capacity - Steam'!L116+'Capacity - Melt'!L116</f>
        <v>0</v>
      </c>
      <c r="M116" s="147">
        <f>'Capacity - Phos Acid'!M116+'Capacity - Nitrophos'!M116+'Capacity - Steam'!M116+'Capacity - Melt'!M116</f>
        <v>0</v>
      </c>
      <c r="N116" s="147">
        <f>'Capacity - Phos Acid'!N116+'Capacity - Nitrophos'!N116+'Capacity - Steam'!N116+'Capacity - Melt'!N116</f>
        <v>0</v>
      </c>
      <c r="O116" s="147">
        <f>'Capacity - Phos Acid'!O116+'Capacity - Nitrophos'!O116+'Capacity - Steam'!O116+'Capacity - Melt'!O116</f>
        <v>0</v>
      </c>
      <c r="P116" s="147">
        <f>'Capacity - Phos Acid'!P116+'Capacity - Nitrophos'!P116+'Capacity - Steam'!P116+'Capacity - Melt'!P116</f>
        <v>0</v>
      </c>
      <c r="Q116" s="147">
        <f>'Capacity - Phos Acid'!Q116+'Capacity - Nitrophos'!Q116+'Capacity - Steam'!Q116+'Capacity - Melt'!Q116</f>
        <v>0</v>
      </c>
      <c r="R116" s="147">
        <f>'Capacity - Phos Acid'!R116+'Capacity - Nitrophos'!R116+'Capacity - Steam'!R116+'Capacity - Melt'!R116</f>
        <v>0</v>
      </c>
      <c r="S116" s="147">
        <f>'Capacity - Phos Acid'!S116+'Capacity - Nitrophos'!S116+'Capacity - Steam'!S116+'Capacity - Melt'!S116</f>
        <v>0</v>
      </c>
      <c r="T116" s="147">
        <f>'Capacity - Phos Acid'!T116+'Capacity - Nitrophos'!T116+'Capacity - Steam'!T116+'Capacity - Melt'!T116</f>
        <v>0</v>
      </c>
      <c r="U116" s="147">
        <f>'Capacity - Phos Acid'!U116+'Capacity - Nitrophos'!U116+'Capacity - Steam'!U116+'Capacity - Melt'!U116</f>
        <v>0</v>
      </c>
      <c r="V116" s="147">
        <f>'Capacity - Phos Acid'!V116+'Capacity - Nitrophos'!V116+'Capacity - Steam'!V116+'Capacity - Melt'!V116</f>
        <v>0</v>
      </c>
      <c r="W116" s="147">
        <f>'Capacity - Phos Acid'!W116+'Capacity - Nitrophos'!W116+'Capacity - Steam'!W116+'Capacity - Melt'!W116</f>
        <v>0</v>
      </c>
      <c r="X116" s="147">
        <f>'Capacity - Phos Acid'!X116+'Capacity - Nitrophos'!X116+'Capacity - Steam'!X116+'Capacity - Melt'!X116</f>
        <v>0</v>
      </c>
      <c r="Y116" s="147">
        <f>'Capacity - Phos Acid'!Y116+'Capacity - Nitrophos'!Y116+'Capacity - Steam'!Y116+'Capacity - Melt'!Y116</f>
        <v>0</v>
      </c>
      <c r="Z116" s="147">
        <f>'Capacity - Phos Acid'!Z116+'Capacity - Nitrophos'!Z116+'Capacity - Steam'!Z116+'Capacity - Melt'!Z116</f>
        <v>0</v>
      </c>
      <c r="AA116" s="147">
        <f>'Capacity - Phos Acid'!AA116+'Capacity - Nitrophos'!AA116+'Capacity - Steam'!AA116+'Capacity - Melt'!AA116</f>
        <v>0</v>
      </c>
      <c r="AB116" s="147">
        <f>'Capacity - Phos Acid'!AB116+'Capacity - Nitrophos'!AB116+'Capacity - Steam'!AB116+'Capacity - Melt'!AB116</f>
        <v>0</v>
      </c>
      <c r="AC116" s="147">
        <f>'Capacity - Phos Acid'!AC116+'Capacity - Nitrophos'!AC116+'Capacity - Steam'!AC116+'Capacity - Melt'!AC116</f>
        <v>0</v>
      </c>
      <c r="AD116" s="147">
        <f>'Capacity - Phos Acid'!AD116+'Capacity - Nitrophos'!AD116+'Capacity - Steam'!AD116+'Capacity - Melt'!AD116</f>
        <v>0</v>
      </c>
      <c r="AE116" s="147">
        <f>'Capacity - Phos Acid'!AE116+'Capacity - Nitrophos'!AE116+'Capacity - Steam'!AE116+'Capacity - Melt'!AE116</f>
        <v>0</v>
      </c>
      <c r="AF116" s="147">
        <f>'Capacity - Phos Acid'!AF116+'Capacity - Nitrophos'!AF116+'Capacity - Steam'!AF116+'Capacity - Melt'!AF116</f>
        <v>0</v>
      </c>
      <c r="AG116" s="147">
        <f>'Capacity - Phos Acid'!AG116+'Capacity - Nitrophos'!AG116+'Capacity - Steam'!AG116+'Capacity - Melt'!AG116</f>
        <v>0</v>
      </c>
    </row>
    <row r="117" spans="1:33" s="133" customFormat="1" x14ac:dyDescent="0.2">
      <c r="A117" s="133" t="str">
        <f t="shared" si="4"/>
        <v>WPANorth America Total</v>
      </c>
      <c r="B117" s="137" t="s">
        <v>148</v>
      </c>
      <c r="C117" s="137" t="s">
        <v>148</v>
      </c>
      <c r="D117" s="137" t="s">
        <v>148</v>
      </c>
      <c r="E117" s="145">
        <f>SUMIF($B119:$B$212,LEFT($D117,LEN($D117)-6),E119:E$212)</f>
        <v>1016</v>
      </c>
      <c r="F117" s="145">
        <f>SUMIF($B119:$B$212,LEFT($D117,LEN($D117)-6),F119:F$212)</f>
        <v>1216</v>
      </c>
      <c r="G117" s="145">
        <f>SUMIF($B119:$B$212,LEFT($D117,LEN($D117)-6),G119:G$212)</f>
        <v>1088</v>
      </c>
      <c r="H117" s="145">
        <f>SUMIF($B119:$B$212,LEFT($D117,LEN($D117)-6),H119:H$212)</f>
        <v>1088</v>
      </c>
      <c r="I117" s="145">
        <f>SUMIF($B119:$B$212,LEFT($D117,LEN($D117)-6),I119:I$212)</f>
        <v>1006</v>
      </c>
      <c r="J117" s="145">
        <f>SUMIF($B119:$B$212,LEFT($D117,LEN($D117)-6),J119:J$212)</f>
        <v>1006</v>
      </c>
      <c r="K117" s="145">
        <f>SUMIF($B119:$B$212,LEFT($D117,LEN($D117)-6),K119:K$212)</f>
        <v>2188</v>
      </c>
      <c r="L117" s="145">
        <f>SUMIF($B119:$B$212,LEFT($D117,LEN($D117)-6),L119:L$212)</f>
        <v>1898</v>
      </c>
      <c r="M117" s="145">
        <f>SUMIF($B119:$B$212,LEFT($D117,LEN($D117)-6),M119:M$212)</f>
        <v>1898</v>
      </c>
      <c r="N117" s="145">
        <f>SUMIF($B119:$B$212,LEFT($D117,LEN($D117)-6),N119:N$212)</f>
        <v>1813</v>
      </c>
      <c r="O117" s="145">
        <f>SUMIF($B119:$B$212,LEFT($D117,LEN($D117)-6),O119:O$212)</f>
        <v>2547</v>
      </c>
      <c r="P117" s="145">
        <f>SUMIF($B119:$B$212,LEFT($D117,LEN($D117)-6),P119:P$212)</f>
        <v>2382</v>
      </c>
      <c r="Q117" s="145">
        <f>SUMIF($B119:$B$212,LEFT($D117,LEN($D117)-6),Q119:Q$212)</f>
        <v>2382</v>
      </c>
      <c r="R117" s="145">
        <f>SUMIF($B119:$B$212,LEFT($D117,LEN($D117)-6),R119:R$212)</f>
        <v>3232</v>
      </c>
      <c r="S117" s="145">
        <f>SUMIF($B119:$B$212,LEFT($D117,LEN($D117)-6),S119:S$212)</f>
        <v>3232</v>
      </c>
      <c r="T117" s="145">
        <f>SUMIF($B119:$B$212,LEFT($D117,LEN($D117)-6),T119:T$212)</f>
        <v>3232</v>
      </c>
      <c r="U117" s="145">
        <f>SUMIF($B119:$B$212,LEFT($D117,LEN($D117)-6),U119:U$212)</f>
        <v>4132</v>
      </c>
      <c r="V117" s="145">
        <f>SUMIF($B119:$B$212,LEFT($D117,LEN($D117)-6),V119:V$212)</f>
        <v>4373</v>
      </c>
      <c r="W117" s="145">
        <f>SUMIF($B119:$B$212,LEFT($D117,LEN($D117)-6),W119:W$212)</f>
        <v>4373</v>
      </c>
      <c r="X117" s="145">
        <f>SUMIF($B119:$B$212,LEFT($D117,LEN($D117)-6),X119:X$212)</f>
        <v>4398</v>
      </c>
      <c r="Y117" s="145">
        <f>SUMIF($B119:$B$212,LEFT($D117,LEN($D117)-6),Y119:Y$212)</f>
        <v>4473</v>
      </c>
      <c r="Z117" s="145">
        <f>SUMIF($B119:$B$212,LEFT($D117,LEN($D117)-6),Z119:Z$212)</f>
        <v>4473</v>
      </c>
      <c r="AA117" s="145">
        <f>SUMIF($B119:$B$212,LEFT($D117,LEN($D117)-6),AA119:AA$212)</f>
        <v>4409</v>
      </c>
      <c r="AB117" s="145">
        <f>SUMIF($B119:$B$212,LEFT($D117,LEN($D117)-6),AB119:AB$212)</f>
        <v>4409</v>
      </c>
      <c r="AC117" s="145">
        <f>SUMIF($B119:$B$212,LEFT($D117,LEN($D117)-6),AC119:AC$212)</f>
        <v>4409</v>
      </c>
      <c r="AD117" s="145">
        <f>SUMIF($B119:$B$212,LEFT($D117,LEN($D117)-6),AD119:AD$212)</f>
        <v>4409</v>
      </c>
      <c r="AE117" s="145">
        <f>SUMIF($B119:$B$212,LEFT($D117,LEN($D117)-6),AE119:AE$212)</f>
        <v>4409</v>
      </c>
      <c r="AF117" s="145">
        <f>SUMIF($B119:$B$212,LEFT($D117,LEN($D117)-6),AF119:AF$212)</f>
        <v>4409</v>
      </c>
      <c r="AG117" s="145">
        <f>SUMIF($B119:$B$212,LEFT($D117,LEN($D117)-6),AG119:AG$212)</f>
        <v>4409</v>
      </c>
    </row>
    <row r="118" spans="1:33" s="133" customFormat="1" x14ac:dyDescent="0.2">
      <c r="A118" s="133" t="str">
        <f t="shared" si="4"/>
        <v>WPANorth America Total</v>
      </c>
      <c r="B118" s="140" t="s">
        <v>148</v>
      </c>
      <c r="C118" s="140" t="s">
        <v>148</v>
      </c>
      <c r="D118" s="140" t="s">
        <v>148</v>
      </c>
      <c r="E118" s="146">
        <f>SUMIF($C119:$C$212,LEFT($D118,LEN($D118)-6),E119:E$212)</f>
        <v>1016</v>
      </c>
      <c r="F118" s="146">
        <f>SUMIF($C119:$C$212,LEFT($D118,LEN($D118)-6),F119:F$212)</f>
        <v>1216</v>
      </c>
      <c r="G118" s="146">
        <f>SUMIF($C119:$C$212,LEFT($D118,LEN($D118)-6),G119:G$212)</f>
        <v>1088</v>
      </c>
      <c r="H118" s="146">
        <f>SUMIF($C119:$C$212,LEFT($D118,LEN($D118)-6),H119:H$212)</f>
        <v>1088</v>
      </c>
      <c r="I118" s="146">
        <f>SUMIF($C119:$C$212,LEFT($D118,LEN($D118)-6),I119:I$212)</f>
        <v>1006</v>
      </c>
      <c r="J118" s="146">
        <f>SUMIF($C119:$C$212,LEFT($D118,LEN($D118)-6),J119:J$212)</f>
        <v>1006</v>
      </c>
      <c r="K118" s="146">
        <f>SUMIF($C119:$C$212,LEFT($D118,LEN($D118)-6),K119:K$212)</f>
        <v>2188</v>
      </c>
      <c r="L118" s="146">
        <f>SUMIF($C119:$C$212,LEFT($D118,LEN($D118)-6),L119:L$212)</f>
        <v>1898</v>
      </c>
      <c r="M118" s="146">
        <f>SUMIF($C119:$C$212,LEFT($D118,LEN($D118)-6),M119:M$212)</f>
        <v>1898</v>
      </c>
      <c r="N118" s="146">
        <f>SUMIF($C119:$C$212,LEFT($D118,LEN($D118)-6),N119:N$212)</f>
        <v>1813</v>
      </c>
      <c r="O118" s="146">
        <f>SUMIF($C119:$C$212,LEFT($D118,LEN($D118)-6),O119:O$212)</f>
        <v>2547</v>
      </c>
      <c r="P118" s="146">
        <f>SUMIF($C119:$C$212,LEFT($D118,LEN($D118)-6),P119:P$212)</f>
        <v>2382</v>
      </c>
      <c r="Q118" s="146">
        <f>SUMIF($C119:$C$212,LEFT($D118,LEN($D118)-6),Q119:Q$212)</f>
        <v>2382</v>
      </c>
      <c r="R118" s="146">
        <f>SUMIF($C119:$C$212,LEFT($D118,LEN($D118)-6),R119:R$212)</f>
        <v>3232</v>
      </c>
      <c r="S118" s="146">
        <f>SUMIF($C119:$C$212,LEFT($D118,LEN($D118)-6),S119:S$212)</f>
        <v>3232</v>
      </c>
      <c r="T118" s="146">
        <f>SUMIF($C119:$C$212,LEFT($D118,LEN($D118)-6),T119:T$212)</f>
        <v>3232</v>
      </c>
      <c r="U118" s="146">
        <f>SUMIF($C119:$C$212,LEFT($D118,LEN($D118)-6),U119:U$212)</f>
        <v>4132</v>
      </c>
      <c r="V118" s="146">
        <f>SUMIF($C119:$C$212,LEFT($D118,LEN($D118)-6),V119:V$212)</f>
        <v>4373</v>
      </c>
      <c r="W118" s="146">
        <f>SUMIF($C119:$C$212,LEFT($D118,LEN($D118)-6),W119:W$212)</f>
        <v>4373</v>
      </c>
      <c r="X118" s="146">
        <f>SUMIF($C119:$C$212,LEFT($D118,LEN($D118)-6),X119:X$212)</f>
        <v>4398</v>
      </c>
      <c r="Y118" s="146">
        <f>SUMIF($C119:$C$212,LEFT($D118,LEN($D118)-6),Y119:Y$212)</f>
        <v>4473</v>
      </c>
      <c r="Z118" s="146">
        <f>SUMIF($C119:$C$212,LEFT($D118,LEN($D118)-6),Z119:Z$212)</f>
        <v>4473</v>
      </c>
      <c r="AA118" s="146">
        <f>SUMIF($C119:$C$212,LEFT($D118,LEN($D118)-6),AA119:AA$212)</f>
        <v>4409</v>
      </c>
      <c r="AB118" s="146">
        <f>SUMIF($C119:$C$212,LEFT($D118,LEN($D118)-6),AB119:AB$212)</f>
        <v>4409</v>
      </c>
      <c r="AC118" s="146">
        <f>SUMIF($C119:$C$212,LEFT($D118,LEN($D118)-6),AC119:AC$212)</f>
        <v>4409</v>
      </c>
      <c r="AD118" s="146">
        <f>SUMIF($C119:$C$212,LEFT($D118,LEN($D118)-6),AD119:AD$212)</f>
        <v>4409</v>
      </c>
      <c r="AE118" s="146">
        <f>SUMIF($C119:$C$212,LEFT($D118,LEN($D118)-6),AE119:AE$212)</f>
        <v>4409</v>
      </c>
      <c r="AF118" s="146">
        <f>SUMIF($C119:$C$212,LEFT($D118,LEN($D118)-6),AF119:AF$212)</f>
        <v>4409</v>
      </c>
      <c r="AG118" s="146">
        <f>SUMIF($C119:$C$212,LEFT($D118,LEN($D118)-6),AG119:AG$212)</f>
        <v>4409</v>
      </c>
    </row>
    <row r="119" spans="1:33" x14ac:dyDescent="0.2">
      <c r="A119" s="133" t="str">
        <f t="shared" si="4"/>
        <v>WPACanada</v>
      </c>
      <c r="B119" s="129" t="s">
        <v>265</v>
      </c>
      <c r="C119" s="129" t="s">
        <v>265</v>
      </c>
      <c r="D119" s="129" t="s">
        <v>149</v>
      </c>
      <c r="E119" s="147">
        <f>'Capacity - Phos Acid'!E119+'Capacity - Nitrophos'!E119+'Capacity - Steam'!E119+'Capacity - Melt'!E119</f>
        <v>0</v>
      </c>
      <c r="F119" s="147">
        <f>'Capacity - Phos Acid'!F119+'Capacity - Nitrophos'!F119+'Capacity - Steam'!F119+'Capacity - Melt'!F119</f>
        <v>0</v>
      </c>
      <c r="G119" s="147">
        <f>'Capacity - Phos Acid'!G119+'Capacity - Nitrophos'!G119+'Capacity - Steam'!G119+'Capacity - Melt'!G119</f>
        <v>0</v>
      </c>
      <c r="H119" s="147">
        <f>'Capacity - Phos Acid'!H119+'Capacity - Nitrophos'!H119+'Capacity - Steam'!H119+'Capacity - Melt'!H119</f>
        <v>0</v>
      </c>
      <c r="I119" s="147">
        <f>'Capacity - Phos Acid'!I119+'Capacity - Nitrophos'!I119+'Capacity - Steam'!I119+'Capacity - Melt'!I119</f>
        <v>0</v>
      </c>
      <c r="J119" s="147">
        <f>'Capacity - Phos Acid'!J119+'Capacity - Nitrophos'!J119+'Capacity - Steam'!J119+'Capacity - Melt'!J119</f>
        <v>0</v>
      </c>
      <c r="K119" s="147">
        <f>'Capacity - Phos Acid'!K119+'Capacity - Nitrophos'!K119+'Capacity - Steam'!K119+'Capacity - Melt'!K119</f>
        <v>0</v>
      </c>
      <c r="L119" s="147">
        <f>'Capacity - Phos Acid'!L119+'Capacity - Nitrophos'!L119+'Capacity - Steam'!L119+'Capacity - Melt'!L119</f>
        <v>0</v>
      </c>
      <c r="M119" s="147">
        <f>'Capacity - Phos Acid'!M119+'Capacity - Nitrophos'!M119+'Capacity - Steam'!M119+'Capacity - Melt'!M119</f>
        <v>0</v>
      </c>
      <c r="N119" s="147">
        <f>'Capacity - Phos Acid'!N119+'Capacity - Nitrophos'!N119+'Capacity - Steam'!N119+'Capacity - Melt'!N119</f>
        <v>0</v>
      </c>
      <c r="O119" s="147">
        <f>'Capacity - Phos Acid'!O119+'Capacity - Nitrophos'!O119+'Capacity - Steam'!O119+'Capacity - Melt'!O119</f>
        <v>0</v>
      </c>
      <c r="P119" s="147">
        <f>'Capacity - Phos Acid'!P119+'Capacity - Nitrophos'!P119+'Capacity - Steam'!P119+'Capacity - Melt'!P119</f>
        <v>0</v>
      </c>
      <c r="Q119" s="147">
        <f>'Capacity - Phos Acid'!Q119+'Capacity - Nitrophos'!Q119+'Capacity - Steam'!Q119+'Capacity - Melt'!Q119</f>
        <v>0</v>
      </c>
      <c r="R119" s="147">
        <f>'Capacity - Phos Acid'!R119+'Capacity - Nitrophos'!R119+'Capacity - Steam'!R119+'Capacity - Melt'!R119</f>
        <v>0</v>
      </c>
      <c r="S119" s="147">
        <f>'Capacity - Phos Acid'!S119+'Capacity - Nitrophos'!S119+'Capacity - Steam'!S119+'Capacity - Melt'!S119</f>
        <v>0</v>
      </c>
      <c r="T119" s="147">
        <f>'Capacity - Phos Acid'!T119+'Capacity - Nitrophos'!T119+'Capacity - Steam'!T119+'Capacity - Melt'!T119</f>
        <v>0</v>
      </c>
      <c r="U119" s="147">
        <f>'Capacity - Phos Acid'!U119+'Capacity - Nitrophos'!U119+'Capacity - Steam'!U119+'Capacity - Melt'!U119</f>
        <v>0</v>
      </c>
      <c r="V119" s="147">
        <f>'Capacity - Phos Acid'!V119+'Capacity - Nitrophos'!V119+'Capacity - Steam'!V119+'Capacity - Melt'!V119</f>
        <v>0</v>
      </c>
      <c r="W119" s="147">
        <f>'Capacity - Phos Acid'!W119+'Capacity - Nitrophos'!W119+'Capacity - Steam'!W119+'Capacity - Melt'!W119</f>
        <v>0</v>
      </c>
      <c r="X119" s="147">
        <f>'Capacity - Phos Acid'!X119+'Capacity - Nitrophos'!X119+'Capacity - Steam'!X119+'Capacity - Melt'!X119</f>
        <v>0</v>
      </c>
      <c r="Y119" s="147">
        <f>'Capacity - Phos Acid'!Y119+'Capacity - Nitrophos'!Y119+'Capacity - Steam'!Y119+'Capacity - Melt'!Y119</f>
        <v>0</v>
      </c>
      <c r="Z119" s="147">
        <f>'Capacity - Phos Acid'!Z119+'Capacity - Nitrophos'!Z119+'Capacity - Steam'!Z119+'Capacity - Melt'!Z119</f>
        <v>0</v>
      </c>
      <c r="AA119" s="147">
        <f>'Capacity - Phos Acid'!AA119+'Capacity - Nitrophos'!AA119+'Capacity - Steam'!AA119+'Capacity - Melt'!AA119</f>
        <v>0</v>
      </c>
      <c r="AB119" s="147">
        <f>'Capacity - Phos Acid'!AB119+'Capacity - Nitrophos'!AB119+'Capacity - Steam'!AB119+'Capacity - Melt'!AB119</f>
        <v>0</v>
      </c>
      <c r="AC119" s="147">
        <f>'Capacity - Phos Acid'!AC119+'Capacity - Nitrophos'!AC119+'Capacity - Steam'!AC119+'Capacity - Melt'!AC119</f>
        <v>0</v>
      </c>
      <c r="AD119" s="147">
        <f>'Capacity - Phos Acid'!AD119+'Capacity - Nitrophos'!AD119+'Capacity - Steam'!AD119+'Capacity - Melt'!AD119</f>
        <v>0</v>
      </c>
      <c r="AE119" s="147">
        <f>'Capacity - Phos Acid'!AE119+'Capacity - Nitrophos'!AE119+'Capacity - Steam'!AE119+'Capacity - Melt'!AE119</f>
        <v>0</v>
      </c>
      <c r="AF119" s="147">
        <f>'Capacity - Phos Acid'!AF119+'Capacity - Nitrophos'!AF119+'Capacity - Steam'!AF119+'Capacity - Melt'!AF119</f>
        <v>0</v>
      </c>
      <c r="AG119" s="147">
        <f>'Capacity - Phos Acid'!AG119+'Capacity - Nitrophos'!AG119+'Capacity - Steam'!AG119+'Capacity - Melt'!AG119</f>
        <v>0</v>
      </c>
    </row>
    <row r="120" spans="1:33" x14ac:dyDescent="0.2">
      <c r="A120" s="133" t="str">
        <f t="shared" si="4"/>
        <v>WPAUnited States</v>
      </c>
      <c r="B120" s="129" t="s">
        <v>265</v>
      </c>
      <c r="C120" s="129" t="s">
        <v>265</v>
      </c>
      <c r="D120" s="129" t="s">
        <v>150</v>
      </c>
      <c r="E120" s="147">
        <f>'Capacity - Phos Acid'!E120+'Capacity - Nitrophos'!E120+'Capacity - Steam'!E120+'Capacity - Melt'!E120</f>
        <v>1016</v>
      </c>
      <c r="F120" s="147">
        <f>'Capacity - Phos Acid'!F120+'Capacity - Nitrophos'!F120+'Capacity - Steam'!F120+'Capacity - Melt'!F120</f>
        <v>1216</v>
      </c>
      <c r="G120" s="147">
        <f>'Capacity - Phos Acid'!G120+'Capacity - Nitrophos'!G120+'Capacity - Steam'!G120+'Capacity - Melt'!G120</f>
        <v>1088</v>
      </c>
      <c r="H120" s="147">
        <f>'Capacity - Phos Acid'!H120+'Capacity - Nitrophos'!H120+'Capacity - Steam'!H120+'Capacity - Melt'!H120</f>
        <v>1088</v>
      </c>
      <c r="I120" s="147">
        <f>'Capacity - Phos Acid'!I120+'Capacity - Nitrophos'!I120+'Capacity - Steam'!I120+'Capacity - Melt'!I120</f>
        <v>1006</v>
      </c>
      <c r="J120" s="147">
        <f>'Capacity - Phos Acid'!J120+'Capacity - Nitrophos'!J120+'Capacity - Steam'!J120+'Capacity - Melt'!J120</f>
        <v>1006</v>
      </c>
      <c r="K120" s="147">
        <f>'Capacity - Phos Acid'!K120+'Capacity - Nitrophos'!K120+'Capacity - Steam'!K120+'Capacity - Melt'!K120</f>
        <v>2188</v>
      </c>
      <c r="L120" s="147">
        <f>'Capacity - Phos Acid'!L120+'Capacity - Nitrophos'!L120+'Capacity - Steam'!L120+'Capacity - Melt'!L120</f>
        <v>1898</v>
      </c>
      <c r="M120" s="147">
        <f>'Capacity - Phos Acid'!M120+'Capacity - Nitrophos'!M120+'Capacity - Steam'!M120+'Capacity - Melt'!M120</f>
        <v>1898</v>
      </c>
      <c r="N120" s="147">
        <f>'Capacity - Phos Acid'!N120+'Capacity - Nitrophos'!N120+'Capacity - Steam'!N120+'Capacity - Melt'!N120</f>
        <v>1813</v>
      </c>
      <c r="O120" s="147">
        <f>'Capacity - Phos Acid'!O120+'Capacity - Nitrophos'!O120+'Capacity - Steam'!O120+'Capacity - Melt'!O120</f>
        <v>2547</v>
      </c>
      <c r="P120" s="147">
        <f>'Capacity - Phos Acid'!P120+'Capacity - Nitrophos'!P120+'Capacity - Steam'!P120+'Capacity - Melt'!P120</f>
        <v>2382</v>
      </c>
      <c r="Q120" s="147">
        <f>'Capacity - Phos Acid'!Q120+'Capacity - Nitrophos'!Q120+'Capacity - Steam'!Q120+'Capacity - Melt'!Q120</f>
        <v>2382</v>
      </c>
      <c r="R120" s="147">
        <f>'Capacity - Phos Acid'!R120+'Capacity - Nitrophos'!R120+'Capacity - Steam'!R120+'Capacity - Melt'!R120</f>
        <v>3232</v>
      </c>
      <c r="S120" s="147">
        <f>'Capacity - Phos Acid'!S120+'Capacity - Nitrophos'!S120+'Capacity - Steam'!S120+'Capacity - Melt'!S120</f>
        <v>3232</v>
      </c>
      <c r="T120" s="147">
        <f>'Capacity - Phos Acid'!T120+'Capacity - Nitrophos'!T120+'Capacity - Steam'!T120+'Capacity - Melt'!T120</f>
        <v>3232</v>
      </c>
      <c r="U120" s="147">
        <f>'Capacity - Phos Acid'!U120+'Capacity - Nitrophos'!U120+'Capacity - Steam'!U120+'Capacity - Melt'!U120</f>
        <v>4132</v>
      </c>
      <c r="V120" s="147">
        <f>'Capacity - Phos Acid'!V120+'Capacity - Nitrophos'!V120+'Capacity - Steam'!V120+'Capacity - Melt'!V120</f>
        <v>4373</v>
      </c>
      <c r="W120" s="147">
        <f>'Capacity - Phos Acid'!W120+'Capacity - Nitrophos'!W120+'Capacity - Steam'!W120+'Capacity - Melt'!W120</f>
        <v>4373</v>
      </c>
      <c r="X120" s="147">
        <f>'Capacity - Phos Acid'!X120+'Capacity - Nitrophos'!X120+'Capacity - Steam'!X120+'Capacity - Melt'!X120</f>
        <v>4398</v>
      </c>
      <c r="Y120" s="147">
        <f>'Capacity - Phos Acid'!Y120+'Capacity - Nitrophos'!Y120+'Capacity - Steam'!Y120+'Capacity - Melt'!Y120</f>
        <v>4473</v>
      </c>
      <c r="Z120" s="147">
        <f>'Capacity - Phos Acid'!Z120+'Capacity - Nitrophos'!Z120+'Capacity - Steam'!Z120+'Capacity - Melt'!Z120</f>
        <v>4473</v>
      </c>
      <c r="AA120" s="147">
        <f>'Capacity - Phos Acid'!AA120+'Capacity - Nitrophos'!AA120+'Capacity - Steam'!AA120+'Capacity - Melt'!AA120</f>
        <v>4409</v>
      </c>
      <c r="AB120" s="147">
        <f>'Capacity - Phos Acid'!AB120+'Capacity - Nitrophos'!AB120+'Capacity - Steam'!AB120+'Capacity - Melt'!AB120</f>
        <v>4409</v>
      </c>
      <c r="AC120" s="147">
        <f>'Capacity - Phos Acid'!AC120+'Capacity - Nitrophos'!AC120+'Capacity - Steam'!AC120+'Capacity - Melt'!AC120</f>
        <v>4409</v>
      </c>
      <c r="AD120" s="147">
        <f>'Capacity - Phos Acid'!AD120+'Capacity - Nitrophos'!AD120+'Capacity - Steam'!AD120+'Capacity - Melt'!AD120</f>
        <v>4409</v>
      </c>
      <c r="AE120" s="147">
        <f>'Capacity - Phos Acid'!AE120+'Capacity - Nitrophos'!AE120+'Capacity - Steam'!AE120+'Capacity - Melt'!AE120</f>
        <v>4409</v>
      </c>
      <c r="AF120" s="147">
        <f>'Capacity - Phos Acid'!AF120+'Capacity - Nitrophos'!AF120+'Capacity - Steam'!AF120+'Capacity - Melt'!AF120</f>
        <v>4409</v>
      </c>
      <c r="AG120" s="147">
        <f>'Capacity - Phos Acid'!AG120+'Capacity - Nitrophos'!AG120+'Capacity - Steam'!AG120+'Capacity - Melt'!AG120</f>
        <v>4409</v>
      </c>
    </row>
    <row r="121" spans="1:33" s="133" customFormat="1" x14ac:dyDescent="0.2">
      <c r="A121" s="133" t="str">
        <f t="shared" si="4"/>
        <v>WPACentral &amp; South America Total</v>
      </c>
      <c r="B121" s="137" t="s">
        <v>151</v>
      </c>
      <c r="C121" s="137" t="s">
        <v>151</v>
      </c>
      <c r="D121" s="137" t="s">
        <v>151</v>
      </c>
      <c r="E121" s="145">
        <f>SUMIF($B123:$B$212,LEFT($D121,LEN($D121)-6),E123:E$212)</f>
        <v>4939</v>
      </c>
      <c r="F121" s="145">
        <f>SUMIF($B123:$B$212,LEFT($D121,LEN($D121)-6),F123:F$212)</f>
        <v>4689</v>
      </c>
      <c r="G121" s="145">
        <f>SUMIF($B123:$B$212,LEFT($D121,LEN($D121)-6),G123:G$212)</f>
        <v>3345</v>
      </c>
      <c r="H121" s="145">
        <f>SUMIF($B123:$B$212,LEFT($D121,LEN($D121)-6),H123:H$212)</f>
        <v>3345</v>
      </c>
      <c r="I121" s="145">
        <f>SUMIF($B123:$B$212,LEFT($D121,LEN($D121)-6),I123:I$212)</f>
        <v>3270</v>
      </c>
      <c r="J121" s="145">
        <f>SUMIF($B123:$B$212,LEFT($D121,LEN($D121)-6),J123:J$212)</f>
        <v>3270</v>
      </c>
      <c r="K121" s="145">
        <f>SUMIF($B123:$B$212,LEFT($D121,LEN($D121)-6),K123:K$212)</f>
        <v>3270</v>
      </c>
      <c r="L121" s="145">
        <f>SUMIF($B123:$B$212,LEFT($D121,LEN($D121)-6),L123:L$212)</f>
        <v>3270</v>
      </c>
      <c r="M121" s="145">
        <f>SUMIF($B123:$B$212,LEFT($D121,LEN($D121)-6),M123:M$212)</f>
        <v>3270</v>
      </c>
      <c r="N121" s="145">
        <f>SUMIF($B123:$B$212,LEFT($D121,LEN($D121)-6),N123:N$212)</f>
        <v>3270</v>
      </c>
      <c r="O121" s="145">
        <f>SUMIF($B123:$B$212,LEFT($D121,LEN($D121)-6),O123:O$212)</f>
        <v>3270</v>
      </c>
      <c r="P121" s="145">
        <f>SUMIF($B123:$B$212,LEFT($D121,LEN($D121)-6),P123:P$212)</f>
        <v>3270</v>
      </c>
      <c r="Q121" s="145">
        <f>SUMIF($B123:$B$212,LEFT($D121,LEN($D121)-6),Q123:Q$212)</f>
        <v>3303</v>
      </c>
      <c r="R121" s="145">
        <f>SUMIF($B123:$B$212,LEFT($D121,LEN($D121)-6),R123:R$212)</f>
        <v>3336</v>
      </c>
      <c r="S121" s="145">
        <f>SUMIF($B123:$B$212,LEFT($D121,LEN($D121)-6),S123:S$212)</f>
        <v>3336</v>
      </c>
      <c r="T121" s="145">
        <f>SUMIF($B123:$B$212,LEFT($D121,LEN($D121)-6),T123:T$212)</f>
        <v>3336</v>
      </c>
      <c r="U121" s="145">
        <f>SUMIF($B123:$B$212,LEFT($D121,LEN($D121)-6),U123:U$212)</f>
        <v>3336</v>
      </c>
      <c r="V121" s="145">
        <f>SUMIF($B123:$B$212,LEFT($D121,LEN($D121)-6),V123:V$212)</f>
        <v>3336</v>
      </c>
      <c r="W121" s="145">
        <f>SUMIF($B123:$B$212,LEFT($D121,LEN($D121)-6),W123:W$212)</f>
        <v>3336</v>
      </c>
      <c r="X121" s="145">
        <f>SUMIF($B123:$B$212,LEFT($D121,LEN($D121)-6),X123:X$212)</f>
        <v>3436</v>
      </c>
      <c r="Y121" s="145">
        <f>SUMIF($B123:$B$212,LEFT($D121,LEN($D121)-6),Y123:Y$212)</f>
        <v>3436</v>
      </c>
      <c r="Z121" s="145">
        <f>SUMIF($B123:$B$212,LEFT($D121,LEN($D121)-6),Z123:Z$212)</f>
        <v>3436</v>
      </c>
      <c r="AA121" s="145">
        <f>SUMIF($B123:$B$212,LEFT($D121,LEN($D121)-6),AA123:AA$212)</f>
        <v>3686</v>
      </c>
      <c r="AB121" s="145">
        <f>SUMIF($B123:$B$212,LEFT($D121,LEN($D121)-6),AB123:AB$212)</f>
        <v>3936</v>
      </c>
      <c r="AC121" s="145">
        <f>SUMIF($B123:$B$212,LEFT($D121,LEN($D121)-6),AC123:AC$212)</f>
        <v>4086</v>
      </c>
      <c r="AD121" s="145">
        <f>SUMIF($B123:$B$212,LEFT($D121,LEN($D121)-6),AD123:AD$212)</f>
        <v>4086</v>
      </c>
      <c r="AE121" s="145">
        <f>SUMIF($B123:$B$212,LEFT($D121,LEN($D121)-6),AE123:AE$212)</f>
        <v>4086</v>
      </c>
      <c r="AF121" s="145">
        <f>SUMIF($B123:$B$212,LEFT($D121,LEN($D121)-6),AF123:AF$212)</f>
        <v>4086</v>
      </c>
      <c r="AG121" s="145">
        <f>SUMIF($B123:$B$212,LEFT($D121,LEN($D121)-6),AG123:AG$212)</f>
        <v>4086</v>
      </c>
    </row>
    <row r="122" spans="1:33" s="133" customFormat="1" x14ac:dyDescent="0.2">
      <c r="A122" s="133" t="str">
        <f t="shared" si="4"/>
        <v>WPACaribbean Total</v>
      </c>
      <c r="B122" s="140" t="s">
        <v>152</v>
      </c>
      <c r="C122" s="140" t="s">
        <v>152</v>
      </c>
      <c r="D122" s="140" t="s">
        <v>152</v>
      </c>
      <c r="E122" s="146">
        <f>SUMIF($C123:$C$212,LEFT($D122,LEN($D122)-6),E123:E$212)</f>
        <v>0</v>
      </c>
      <c r="F122" s="146">
        <f>SUMIF($C123:$C$212,LEFT($D122,LEN($D122)-6),F123:F$212)</f>
        <v>0</v>
      </c>
      <c r="G122" s="146">
        <f>SUMIF($C123:$C$212,LEFT($D122,LEN($D122)-6),G123:G$212)</f>
        <v>0</v>
      </c>
      <c r="H122" s="146">
        <f>SUMIF($C123:$C$212,LEFT($D122,LEN($D122)-6),H123:H$212)</f>
        <v>0</v>
      </c>
      <c r="I122" s="146">
        <f>SUMIF($C123:$C$212,LEFT($D122,LEN($D122)-6),I123:I$212)</f>
        <v>0</v>
      </c>
      <c r="J122" s="146">
        <f>SUMIF($C123:$C$212,LEFT($D122,LEN($D122)-6),J123:J$212)</f>
        <v>0</v>
      </c>
      <c r="K122" s="146">
        <f>SUMIF($C123:$C$212,LEFT($D122,LEN($D122)-6),K123:K$212)</f>
        <v>0</v>
      </c>
      <c r="L122" s="146">
        <f>SUMIF($C123:$C$212,LEFT($D122,LEN($D122)-6),L123:L$212)</f>
        <v>0</v>
      </c>
      <c r="M122" s="146">
        <f>SUMIF($C123:$C$212,LEFT($D122,LEN($D122)-6),M123:M$212)</f>
        <v>0</v>
      </c>
      <c r="N122" s="146">
        <f>SUMIF($C123:$C$212,LEFT($D122,LEN($D122)-6),N123:N$212)</f>
        <v>0</v>
      </c>
      <c r="O122" s="146">
        <f>SUMIF($C123:$C$212,LEFT($D122,LEN($D122)-6),O123:O$212)</f>
        <v>0</v>
      </c>
      <c r="P122" s="146">
        <f>SUMIF($C123:$C$212,LEFT($D122,LEN($D122)-6),P123:P$212)</f>
        <v>0</v>
      </c>
      <c r="Q122" s="146">
        <f>SUMIF($C123:$C$212,LEFT($D122,LEN($D122)-6),Q123:Q$212)</f>
        <v>0</v>
      </c>
      <c r="R122" s="146">
        <f>SUMIF($C123:$C$212,LEFT($D122,LEN($D122)-6),R123:R$212)</f>
        <v>0</v>
      </c>
      <c r="S122" s="146">
        <f>SUMIF($C123:$C$212,LEFT($D122,LEN($D122)-6),S123:S$212)</f>
        <v>0</v>
      </c>
      <c r="T122" s="146">
        <f>SUMIF($C123:$C$212,LEFT($D122,LEN($D122)-6),T123:T$212)</f>
        <v>0</v>
      </c>
      <c r="U122" s="146">
        <f>SUMIF($C123:$C$212,LEFT($D122,LEN($D122)-6),U123:U$212)</f>
        <v>0</v>
      </c>
      <c r="V122" s="146">
        <f>SUMIF($C123:$C$212,LEFT($D122,LEN($D122)-6),V123:V$212)</f>
        <v>0</v>
      </c>
      <c r="W122" s="146">
        <f>SUMIF($C123:$C$212,LEFT($D122,LEN($D122)-6),W123:W$212)</f>
        <v>0</v>
      </c>
      <c r="X122" s="146">
        <f>SUMIF($C123:$C$212,LEFT($D122,LEN($D122)-6),X123:X$212)</f>
        <v>0</v>
      </c>
      <c r="Y122" s="146">
        <f>SUMIF($C123:$C$212,LEFT($D122,LEN($D122)-6),Y123:Y$212)</f>
        <v>0</v>
      </c>
      <c r="Z122" s="146">
        <f>SUMIF($C123:$C$212,LEFT($D122,LEN($D122)-6),Z123:Z$212)</f>
        <v>0</v>
      </c>
      <c r="AA122" s="146">
        <f>SUMIF($C123:$C$212,LEFT($D122,LEN($D122)-6),AA123:AA$212)</f>
        <v>0</v>
      </c>
      <c r="AB122" s="146">
        <f>SUMIF($C123:$C$212,LEFT($D122,LEN($D122)-6),AB123:AB$212)</f>
        <v>0</v>
      </c>
      <c r="AC122" s="146">
        <f>SUMIF($C123:$C$212,LEFT($D122,LEN($D122)-6),AC123:AC$212)</f>
        <v>0</v>
      </c>
      <c r="AD122" s="146">
        <f>SUMIF($C123:$C$212,LEFT($D122,LEN($D122)-6),AD123:AD$212)</f>
        <v>0</v>
      </c>
      <c r="AE122" s="146">
        <f>SUMIF($C123:$C$212,LEFT($D122,LEN($D122)-6),AE123:AE$212)</f>
        <v>0</v>
      </c>
      <c r="AF122" s="146">
        <f>SUMIF($C123:$C$212,LEFT($D122,LEN($D122)-6),AF123:AF$212)</f>
        <v>0</v>
      </c>
      <c r="AG122" s="146">
        <f>SUMIF($C123:$C$212,LEFT($D122,LEN($D122)-6),AG123:AG$212)</f>
        <v>0</v>
      </c>
    </row>
    <row r="123" spans="1:33" x14ac:dyDescent="0.2">
      <c r="A123" s="133" t="str">
        <f t="shared" si="4"/>
        <v>WPABahamas</v>
      </c>
      <c r="B123" s="129" t="s">
        <v>266</v>
      </c>
      <c r="C123" s="129" t="s">
        <v>267</v>
      </c>
      <c r="D123" s="129" t="s">
        <v>153</v>
      </c>
      <c r="E123" s="147">
        <f>'Capacity - Phos Acid'!E123+'Capacity - Nitrophos'!E123+'Capacity - Steam'!E123+'Capacity - Melt'!E123</f>
        <v>0</v>
      </c>
      <c r="F123" s="147">
        <f>'Capacity - Phos Acid'!F123+'Capacity - Nitrophos'!F123+'Capacity - Steam'!F123+'Capacity - Melt'!F123</f>
        <v>0</v>
      </c>
      <c r="G123" s="147">
        <f>'Capacity - Phos Acid'!G123+'Capacity - Nitrophos'!G123+'Capacity - Steam'!G123+'Capacity - Melt'!G123</f>
        <v>0</v>
      </c>
      <c r="H123" s="147">
        <f>'Capacity - Phos Acid'!H123+'Capacity - Nitrophos'!H123+'Capacity - Steam'!H123+'Capacity - Melt'!H123</f>
        <v>0</v>
      </c>
      <c r="I123" s="147">
        <f>'Capacity - Phos Acid'!I123+'Capacity - Nitrophos'!I123+'Capacity - Steam'!I123+'Capacity - Melt'!I123</f>
        <v>0</v>
      </c>
      <c r="J123" s="147">
        <f>'Capacity - Phos Acid'!J123+'Capacity - Nitrophos'!J123+'Capacity - Steam'!J123+'Capacity - Melt'!J123</f>
        <v>0</v>
      </c>
      <c r="K123" s="147">
        <f>'Capacity - Phos Acid'!K123+'Capacity - Nitrophos'!K123+'Capacity - Steam'!K123+'Capacity - Melt'!K123</f>
        <v>0</v>
      </c>
      <c r="L123" s="147">
        <f>'Capacity - Phos Acid'!L123+'Capacity - Nitrophos'!L123+'Capacity - Steam'!L123+'Capacity - Melt'!L123</f>
        <v>0</v>
      </c>
      <c r="M123" s="147">
        <f>'Capacity - Phos Acid'!M123+'Capacity - Nitrophos'!M123+'Capacity - Steam'!M123+'Capacity - Melt'!M123</f>
        <v>0</v>
      </c>
      <c r="N123" s="147">
        <f>'Capacity - Phos Acid'!N123+'Capacity - Nitrophos'!N123+'Capacity - Steam'!N123+'Capacity - Melt'!N123</f>
        <v>0</v>
      </c>
      <c r="O123" s="147">
        <f>'Capacity - Phos Acid'!O123+'Capacity - Nitrophos'!O123+'Capacity - Steam'!O123+'Capacity - Melt'!O123</f>
        <v>0</v>
      </c>
      <c r="P123" s="147">
        <f>'Capacity - Phos Acid'!P123+'Capacity - Nitrophos'!P123+'Capacity - Steam'!P123+'Capacity - Melt'!P123</f>
        <v>0</v>
      </c>
      <c r="Q123" s="147">
        <f>'Capacity - Phos Acid'!Q123+'Capacity - Nitrophos'!Q123+'Capacity - Steam'!Q123+'Capacity - Melt'!Q123</f>
        <v>0</v>
      </c>
      <c r="R123" s="147">
        <f>'Capacity - Phos Acid'!R123+'Capacity - Nitrophos'!R123+'Capacity - Steam'!R123+'Capacity - Melt'!R123</f>
        <v>0</v>
      </c>
      <c r="S123" s="147">
        <f>'Capacity - Phos Acid'!S123+'Capacity - Nitrophos'!S123+'Capacity - Steam'!S123+'Capacity - Melt'!S123</f>
        <v>0</v>
      </c>
      <c r="T123" s="147">
        <f>'Capacity - Phos Acid'!T123+'Capacity - Nitrophos'!T123+'Capacity - Steam'!T123+'Capacity - Melt'!T123</f>
        <v>0</v>
      </c>
      <c r="U123" s="147">
        <f>'Capacity - Phos Acid'!U123+'Capacity - Nitrophos'!U123+'Capacity - Steam'!U123+'Capacity - Melt'!U123</f>
        <v>0</v>
      </c>
      <c r="V123" s="147">
        <f>'Capacity - Phos Acid'!V123+'Capacity - Nitrophos'!V123+'Capacity - Steam'!V123+'Capacity - Melt'!V123</f>
        <v>0</v>
      </c>
      <c r="W123" s="147">
        <f>'Capacity - Phos Acid'!W123+'Capacity - Nitrophos'!W123+'Capacity - Steam'!W123+'Capacity - Melt'!W123</f>
        <v>0</v>
      </c>
      <c r="X123" s="147">
        <f>'Capacity - Phos Acid'!X123+'Capacity - Nitrophos'!X123+'Capacity - Steam'!X123+'Capacity - Melt'!X123</f>
        <v>0</v>
      </c>
      <c r="Y123" s="147">
        <f>'Capacity - Phos Acid'!Y123+'Capacity - Nitrophos'!Y123+'Capacity - Steam'!Y123+'Capacity - Melt'!Y123</f>
        <v>0</v>
      </c>
      <c r="Z123" s="147">
        <f>'Capacity - Phos Acid'!Z123+'Capacity - Nitrophos'!Z123+'Capacity - Steam'!Z123+'Capacity - Melt'!Z123</f>
        <v>0</v>
      </c>
      <c r="AA123" s="147">
        <f>'Capacity - Phos Acid'!AA123+'Capacity - Nitrophos'!AA123+'Capacity - Steam'!AA123+'Capacity - Melt'!AA123</f>
        <v>0</v>
      </c>
      <c r="AB123" s="147">
        <f>'Capacity - Phos Acid'!AB123+'Capacity - Nitrophos'!AB123+'Capacity - Steam'!AB123+'Capacity - Melt'!AB123</f>
        <v>0</v>
      </c>
      <c r="AC123" s="147">
        <f>'Capacity - Phos Acid'!AC123+'Capacity - Nitrophos'!AC123+'Capacity - Steam'!AC123+'Capacity - Melt'!AC123</f>
        <v>0</v>
      </c>
      <c r="AD123" s="147">
        <f>'Capacity - Phos Acid'!AD123+'Capacity - Nitrophos'!AD123+'Capacity - Steam'!AD123+'Capacity - Melt'!AD123</f>
        <v>0</v>
      </c>
      <c r="AE123" s="147">
        <f>'Capacity - Phos Acid'!AE123+'Capacity - Nitrophos'!AE123+'Capacity - Steam'!AE123+'Capacity - Melt'!AE123</f>
        <v>0</v>
      </c>
      <c r="AF123" s="147">
        <f>'Capacity - Phos Acid'!AF123+'Capacity - Nitrophos'!AF123+'Capacity - Steam'!AF123+'Capacity - Melt'!AF123</f>
        <v>0</v>
      </c>
      <c r="AG123" s="147">
        <f>'Capacity - Phos Acid'!AG123+'Capacity - Nitrophos'!AG123+'Capacity - Steam'!AG123+'Capacity - Melt'!AG123</f>
        <v>0</v>
      </c>
    </row>
    <row r="124" spans="1:33" x14ac:dyDescent="0.2">
      <c r="A124" s="133" t="str">
        <f t="shared" si="4"/>
        <v>WPACuba</v>
      </c>
      <c r="B124" s="129" t="s">
        <v>266</v>
      </c>
      <c r="C124" s="129" t="s">
        <v>267</v>
      </c>
      <c r="D124" s="129" t="s">
        <v>154</v>
      </c>
      <c r="E124" s="147">
        <f>'Capacity - Phos Acid'!E124+'Capacity - Nitrophos'!E124+'Capacity - Steam'!E124+'Capacity - Melt'!E124</f>
        <v>0</v>
      </c>
      <c r="F124" s="147">
        <f>'Capacity - Phos Acid'!F124+'Capacity - Nitrophos'!F124+'Capacity - Steam'!F124+'Capacity - Melt'!F124</f>
        <v>0</v>
      </c>
      <c r="G124" s="147">
        <f>'Capacity - Phos Acid'!G124+'Capacity - Nitrophos'!G124+'Capacity - Steam'!G124+'Capacity - Melt'!G124</f>
        <v>0</v>
      </c>
      <c r="H124" s="147">
        <f>'Capacity - Phos Acid'!H124+'Capacity - Nitrophos'!H124+'Capacity - Steam'!H124+'Capacity - Melt'!H124</f>
        <v>0</v>
      </c>
      <c r="I124" s="147">
        <f>'Capacity - Phos Acid'!I124+'Capacity - Nitrophos'!I124+'Capacity - Steam'!I124+'Capacity - Melt'!I124</f>
        <v>0</v>
      </c>
      <c r="J124" s="147">
        <f>'Capacity - Phos Acid'!J124+'Capacity - Nitrophos'!J124+'Capacity - Steam'!J124+'Capacity - Melt'!J124</f>
        <v>0</v>
      </c>
      <c r="K124" s="147">
        <f>'Capacity - Phos Acid'!K124+'Capacity - Nitrophos'!K124+'Capacity - Steam'!K124+'Capacity - Melt'!K124</f>
        <v>0</v>
      </c>
      <c r="L124" s="147">
        <f>'Capacity - Phos Acid'!L124+'Capacity - Nitrophos'!L124+'Capacity - Steam'!L124+'Capacity - Melt'!L124</f>
        <v>0</v>
      </c>
      <c r="M124" s="147">
        <f>'Capacity - Phos Acid'!M124+'Capacity - Nitrophos'!M124+'Capacity - Steam'!M124+'Capacity - Melt'!M124</f>
        <v>0</v>
      </c>
      <c r="N124" s="147">
        <f>'Capacity - Phos Acid'!N124+'Capacity - Nitrophos'!N124+'Capacity - Steam'!N124+'Capacity - Melt'!N124</f>
        <v>0</v>
      </c>
      <c r="O124" s="147">
        <f>'Capacity - Phos Acid'!O124+'Capacity - Nitrophos'!O124+'Capacity - Steam'!O124+'Capacity - Melt'!O124</f>
        <v>0</v>
      </c>
      <c r="P124" s="147">
        <f>'Capacity - Phos Acid'!P124+'Capacity - Nitrophos'!P124+'Capacity - Steam'!P124+'Capacity - Melt'!P124</f>
        <v>0</v>
      </c>
      <c r="Q124" s="147">
        <f>'Capacity - Phos Acid'!Q124+'Capacity - Nitrophos'!Q124+'Capacity - Steam'!Q124+'Capacity - Melt'!Q124</f>
        <v>0</v>
      </c>
      <c r="R124" s="147">
        <f>'Capacity - Phos Acid'!R124+'Capacity - Nitrophos'!R124+'Capacity - Steam'!R124+'Capacity - Melt'!R124</f>
        <v>0</v>
      </c>
      <c r="S124" s="147">
        <f>'Capacity - Phos Acid'!S124+'Capacity - Nitrophos'!S124+'Capacity - Steam'!S124+'Capacity - Melt'!S124</f>
        <v>0</v>
      </c>
      <c r="T124" s="147">
        <f>'Capacity - Phos Acid'!T124+'Capacity - Nitrophos'!T124+'Capacity - Steam'!T124+'Capacity - Melt'!T124</f>
        <v>0</v>
      </c>
      <c r="U124" s="147">
        <f>'Capacity - Phos Acid'!U124+'Capacity - Nitrophos'!U124+'Capacity - Steam'!U124+'Capacity - Melt'!U124</f>
        <v>0</v>
      </c>
      <c r="V124" s="147">
        <f>'Capacity - Phos Acid'!V124+'Capacity - Nitrophos'!V124+'Capacity - Steam'!V124+'Capacity - Melt'!V124</f>
        <v>0</v>
      </c>
      <c r="W124" s="147">
        <f>'Capacity - Phos Acid'!W124+'Capacity - Nitrophos'!W124+'Capacity - Steam'!W124+'Capacity - Melt'!W124</f>
        <v>0</v>
      </c>
      <c r="X124" s="147">
        <f>'Capacity - Phos Acid'!X124+'Capacity - Nitrophos'!X124+'Capacity - Steam'!X124+'Capacity - Melt'!X124</f>
        <v>0</v>
      </c>
      <c r="Y124" s="147">
        <f>'Capacity - Phos Acid'!Y124+'Capacity - Nitrophos'!Y124+'Capacity - Steam'!Y124+'Capacity - Melt'!Y124</f>
        <v>0</v>
      </c>
      <c r="Z124" s="147">
        <f>'Capacity - Phos Acid'!Z124+'Capacity - Nitrophos'!Z124+'Capacity - Steam'!Z124+'Capacity - Melt'!Z124</f>
        <v>0</v>
      </c>
      <c r="AA124" s="147">
        <f>'Capacity - Phos Acid'!AA124+'Capacity - Nitrophos'!AA124+'Capacity - Steam'!AA124+'Capacity - Melt'!AA124</f>
        <v>0</v>
      </c>
      <c r="AB124" s="147">
        <f>'Capacity - Phos Acid'!AB124+'Capacity - Nitrophos'!AB124+'Capacity - Steam'!AB124+'Capacity - Melt'!AB124</f>
        <v>0</v>
      </c>
      <c r="AC124" s="147">
        <f>'Capacity - Phos Acid'!AC124+'Capacity - Nitrophos'!AC124+'Capacity - Steam'!AC124+'Capacity - Melt'!AC124</f>
        <v>0</v>
      </c>
      <c r="AD124" s="147">
        <f>'Capacity - Phos Acid'!AD124+'Capacity - Nitrophos'!AD124+'Capacity - Steam'!AD124+'Capacity - Melt'!AD124</f>
        <v>0</v>
      </c>
      <c r="AE124" s="147">
        <f>'Capacity - Phos Acid'!AE124+'Capacity - Nitrophos'!AE124+'Capacity - Steam'!AE124+'Capacity - Melt'!AE124</f>
        <v>0</v>
      </c>
      <c r="AF124" s="147">
        <f>'Capacity - Phos Acid'!AF124+'Capacity - Nitrophos'!AF124+'Capacity - Steam'!AF124+'Capacity - Melt'!AF124</f>
        <v>0</v>
      </c>
      <c r="AG124" s="147">
        <f>'Capacity - Phos Acid'!AG124+'Capacity - Nitrophos'!AG124+'Capacity - Steam'!AG124+'Capacity - Melt'!AG124</f>
        <v>0</v>
      </c>
    </row>
    <row r="125" spans="1:33" x14ac:dyDescent="0.2">
      <c r="A125" s="133" t="str">
        <f t="shared" si="4"/>
        <v>WPADominican Republic</v>
      </c>
      <c r="B125" s="129" t="s">
        <v>266</v>
      </c>
      <c r="C125" s="129" t="s">
        <v>267</v>
      </c>
      <c r="D125" s="129" t="s">
        <v>155</v>
      </c>
      <c r="E125" s="147">
        <f>'Capacity - Phos Acid'!E125+'Capacity - Nitrophos'!E125+'Capacity - Steam'!E125+'Capacity - Melt'!E125</f>
        <v>0</v>
      </c>
      <c r="F125" s="147">
        <f>'Capacity - Phos Acid'!F125+'Capacity - Nitrophos'!F125+'Capacity - Steam'!F125+'Capacity - Melt'!F125</f>
        <v>0</v>
      </c>
      <c r="G125" s="147">
        <f>'Capacity - Phos Acid'!G125+'Capacity - Nitrophos'!G125+'Capacity - Steam'!G125+'Capacity - Melt'!G125</f>
        <v>0</v>
      </c>
      <c r="H125" s="147">
        <f>'Capacity - Phos Acid'!H125+'Capacity - Nitrophos'!H125+'Capacity - Steam'!H125+'Capacity - Melt'!H125</f>
        <v>0</v>
      </c>
      <c r="I125" s="147">
        <f>'Capacity - Phos Acid'!I125+'Capacity - Nitrophos'!I125+'Capacity - Steam'!I125+'Capacity - Melt'!I125</f>
        <v>0</v>
      </c>
      <c r="J125" s="147">
        <f>'Capacity - Phos Acid'!J125+'Capacity - Nitrophos'!J125+'Capacity - Steam'!J125+'Capacity - Melt'!J125</f>
        <v>0</v>
      </c>
      <c r="K125" s="147">
        <f>'Capacity - Phos Acid'!K125+'Capacity - Nitrophos'!K125+'Capacity - Steam'!K125+'Capacity - Melt'!K125</f>
        <v>0</v>
      </c>
      <c r="L125" s="147">
        <f>'Capacity - Phos Acid'!L125+'Capacity - Nitrophos'!L125+'Capacity - Steam'!L125+'Capacity - Melt'!L125</f>
        <v>0</v>
      </c>
      <c r="M125" s="147">
        <f>'Capacity - Phos Acid'!M125+'Capacity - Nitrophos'!M125+'Capacity - Steam'!M125+'Capacity - Melt'!M125</f>
        <v>0</v>
      </c>
      <c r="N125" s="147">
        <f>'Capacity - Phos Acid'!N125+'Capacity - Nitrophos'!N125+'Capacity - Steam'!N125+'Capacity - Melt'!N125</f>
        <v>0</v>
      </c>
      <c r="O125" s="147">
        <f>'Capacity - Phos Acid'!O125+'Capacity - Nitrophos'!O125+'Capacity - Steam'!O125+'Capacity - Melt'!O125</f>
        <v>0</v>
      </c>
      <c r="P125" s="147">
        <f>'Capacity - Phos Acid'!P125+'Capacity - Nitrophos'!P125+'Capacity - Steam'!P125+'Capacity - Melt'!P125</f>
        <v>0</v>
      </c>
      <c r="Q125" s="147">
        <f>'Capacity - Phos Acid'!Q125+'Capacity - Nitrophos'!Q125+'Capacity - Steam'!Q125+'Capacity - Melt'!Q125</f>
        <v>0</v>
      </c>
      <c r="R125" s="147">
        <f>'Capacity - Phos Acid'!R125+'Capacity - Nitrophos'!R125+'Capacity - Steam'!R125+'Capacity - Melt'!R125</f>
        <v>0</v>
      </c>
      <c r="S125" s="147">
        <f>'Capacity - Phos Acid'!S125+'Capacity - Nitrophos'!S125+'Capacity - Steam'!S125+'Capacity - Melt'!S125</f>
        <v>0</v>
      </c>
      <c r="T125" s="147">
        <f>'Capacity - Phos Acid'!T125+'Capacity - Nitrophos'!T125+'Capacity - Steam'!T125+'Capacity - Melt'!T125</f>
        <v>0</v>
      </c>
      <c r="U125" s="147">
        <f>'Capacity - Phos Acid'!U125+'Capacity - Nitrophos'!U125+'Capacity - Steam'!U125+'Capacity - Melt'!U125</f>
        <v>0</v>
      </c>
      <c r="V125" s="147">
        <f>'Capacity - Phos Acid'!V125+'Capacity - Nitrophos'!V125+'Capacity - Steam'!V125+'Capacity - Melt'!V125</f>
        <v>0</v>
      </c>
      <c r="W125" s="147">
        <f>'Capacity - Phos Acid'!W125+'Capacity - Nitrophos'!W125+'Capacity - Steam'!W125+'Capacity - Melt'!W125</f>
        <v>0</v>
      </c>
      <c r="X125" s="147">
        <f>'Capacity - Phos Acid'!X125+'Capacity - Nitrophos'!X125+'Capacity - Steam'!X125+'Capacity - Melt'!X125</f>
        <v>0</v>
      </c>
      <c r="Y125" s="147">
        <f>'Capacity - Phos Acid'!Y125+'Capacity - Nitrophos'!Y125+'Capacity - Steam'!Y125+'Capacity - Melt'!Y125</f>
        <v>0</v>
      </c>
      <c r="Z125" s="147">
        <f>'Capacity - Phos Acid'!Z125+'Capacity - Nitrophos'!Z125+'Capacity - Steam'!Z125+'Capacity - Melt'!Z125</f>
        <v>0</v>
      </c>
      <c r="AA125" s="147">
        <f>'Capacity - Phos Acid'!AA125+'Capacity - Nitrophos'!AA125+'Capacity - Steam'!AA125+'Capacity - Melt'!AA125</f>
        <v>0</v>
      </c>
      <c r="AB125" s="147">
        <f>'Capacity - Phos Acid'!AB125+'Capacity - Nitrophos'!AB125+'Capacity - Steam'!AB125+'Capacity - Melt'!AB125</f>
        <v>0</v>
      </c>
      <c r="AC125" s="147">
        <f>'Capacity - Phos Acid'!AC125+'Capacity - Nitrophos'!AC125+'Capacity - Steam'!AC125+'Capacity - Melt'!AC125</f>
        <v>0</v>
      </c>
      <c r="AD125" s="147">
        <f>'Capacity - Phos Acid'!AD125+'Capacity - Nitrophos'!AD125+'Capacity - Steam'!AD125+'Capacity - Melt'!AD125</f>
        <v>0</v>
      </c>
      <c r="AE125" s="147">
        <f>'Capacity - Phos Acid'!AE125+'Capacity - Nitrophos'!AE125+'Capacity - Steam'!AE125+'Capacity - Melt'!AE125</f>
        <v>0</v>
      </c>
      <c r="AF125" s="147">
        <f>'Capacity - Phos Acid'!AF125+'Capacity - Nitrophos'!AF125+'Capacity - Steam'!AF125+'Capacity - Melt'!AF125</f>
        <v>0</v>
      </c>
      <c r="AG125" s="147">
        <f>'Capacity - Phos Acid'!AG125+'Capacity - Nitrophos'!AG125+'Capacity - Steam'!AG125+'Capacity - Melt'!AG125</f>
        <v>0</v>
      </c>
    </row>
    <row r="126" spans="1:33" x14ac:dyDescent="0.2">
      <c r="A126" s="133" t="str">
        <f t="shared" si="4"/>
        <v>WPAHaiti</v>
      </c>
      <c r="B126" s="129" t="s">
        <v>266</v>
      </c>
      <c r="C126" s="129" t="s">
        <v>267</v>
      </c>
      <c r="D126" s="129" t="s">
        <v>156</v>
      </c>
      <c r="E126" s="147">
        <f>'Capacity - Phos Acid'!E126+'Capacity - Nitrophos'!E126+'Capacity - Steam'!E126+'Capacity - Melt'!E126</f>
        <v>0</v>
      </c>
      <c r="F126" s="147">
        <f>'Capacity - Phos Acid'!F126+'Capacity - Nitrophos'!F126+'Capacity - Steam'!F126+'Capacity - Melt'!F126</f>
        <v>0</v>
      </c>
      <c r="G126" s="147">
        <f>'Capacity - Phos Acid'!G126+'Capacity - Nitrophos'!G126+'Capacity - Steam'!G126+'Capacity - Melt'!G126</f>
        <v>0</v>
      </c>
      <c r="H126" s="147">
        <f>'Capacity - Phos Acid'!H126+'Capacity - Nitrophos'!H126+'Capacity - Steam'!H126+'Capacity - Melt'!H126</f>
        <v>0</v>
      </c>
      <c r="I126" s="147">
        <f>'Capacity - Phos Acid'!I126+'Capacity - Nitrophos'!I126+'Capacity - Steam'!I126+'Capacity - Melt'!I126</f>
        <v>0</v>
      </c>
      <c r="J126" s="147">
        <f>'Capacity - Phos Acid'!J126+'Capacity - Nitrophos'!J126+'Capacity - Steam'!J126+'Capacity - Melt'!J126</f>
        <v>0</v>
      </c>
      <c r="K126" s="147">
        <f>'Capacity - Phos Acid'!K126+'Capacity - Nitrophos'!K126+'Capacity - Steam'!K126+'Capacity - Melt'!K126</f>
        <v>0</v>
      </c>
      <c r="L126" s="147">
        <f>'Capacity - Phos Acid'!L126+'Capacity - Nitrophos'!L126+'Capacity - Steam'!L126+'Capacity - Melt'!L126</f>
        <v>0</v>
      </c>
      <c r="M126" s="147">
        <f>'Capacity - Phos Acid'!M126+'Capacity - Nitrophos'!M126+'Capacity - Steam'!M126+'Capacity - Melt'!M126</f>
        <v>0</v>
      </c>
      <c r="N126" s="147">
        <f>'Capacity - Phos Acid'!N126+'Capacity - Nitrophos'!N126+'Capacity - Steam'!N126+'Capacity - Melt'!N126</f>
        <v>0</v>
      </c>
      <c r="O126" s="147">
        <f>'Capacity - Phos Acid'!O126+'Capacity - Nitrophos'!O126+'Capacity - Steam'!O126+'Capacity - Melt'!O126</f>
        <v>0</v>
      </c>
      <c r="P126" s="147">
        <f>'Capacity - Phos Acid'!P126+'Capacity - Nitrophos'!P126+'Capacity - Steam'!P126+'Capacity - Melt'!P126</f>
        <v>0</v>
      </c>
      <c r="Q126" s="147">
        <f>'Capacity - Phos Acid'!Q126+'Capacity - Nitrophos'!Q126+'Capacity - Steam'!Q126+'Capacity - Melt'!Q126</f>
        <v>0</v>
      </c>
      <c r="R126" s="147">
        <f>'Capacity - Phos Acid'!R126+'Capacity - Nitrophos'!R126+'Capacity - Steam'!R126+'Capacity - Melt'!R126</f>
        <v>0</v>
      </c>
      <c r="S126" s="147">
        <f>'Capacity - Phos Acid'!S126+'Capacity - Nitrophos'!S126+'Capacity - Steam'!S126+'Capacity - Melt'!S126</f>
        <v>0</v>
      </c>
      <c r="T126" s="147">
        <f>'Capacity - Phos Acid'!T126+'Capacity - Nitrophos'!T126+'Capacity - Steam'!T126+'Capacity - Melt'!T126</f>
        <v>0</v>
      </c>
      <c r="U126" s="147">
        <f>'Capacity - Phos Acid'!U126+'Capacity - Nitrophos'!U126+'Capacity - Steam'!U126+'Capacity - Melt'!U126</f>
        <v>0</v>
      </c>
      <c r="V126" s="147">
        <f>'Capacity - Phos Acid'!V126+'Capacity - Nitrophos'!V126+'Capacity - Steam'!V126+'Capacity - Melt'!V126</f>
        <v>0</v>
      </c>
      <c r="W126" s="147">
        <f>'Capacity - Phos Acid'!W126+'Capacity - Nitrophos'!W126+'Capacity - Steam'!W126+'Capacity - Melt'!W126</f>
        <v>0</v>
      </c>
      <c r="X126" s="147">
        <f>'Capacity - Phos Acid'!X126+'Capacity - Nitrophos'!X126+'Capacity - Steam'!X126+'Capacity - Melt'!X126</f>
        <v>0</v>
      </c>
      <c r="Y126" s="147">
        <f>'Capacity - Phos Acid'!Y126+'Capacity - Nitrophos'!Y126+'Capacity - Steam'!Y126+'Capacity - Melt'!Y126</f>
        <v>0</v>
      </c>
      <c r="Z126" s="147">
        <f>'Capacity - Phos Acid'!Z126+'Capacity - Nitrophos'!Z126+'Capacity - Steam'!Z126+'Capacity - Melt'!Z126</f>
        <v>0</v>
      </c>
      <c r="AA126" s="147">
        <f>'Capacity - Phos Acid'!AA126+'Capacity - Nitrophos'!AA126+'Capacity - Steam'!AA126+'Capacity - Melt'!AA126</f>
        <v>0</v>
      </c>
      <c r="AB126" s="147">
        <f>'Capacity - Phos Acid'!AB126+'Capacity - Nitrophos'!AB126+'Capacity - Steam'!AB126+'Capacity - Melt'!AB126</f>
        <v>0</v>
      </c>
      <c r="AC126" s="147">
        <f>'Capacity - Phos Acid'!AC126+'Capacity - Nitrophos'!AC126+'Capacity - Steam'!AC126+'Capacity - Melt'!AC126</f>
        <v>0</v>
      </c>
      <c r="AD126" s="147">
        <f>'Capacity - Phos Acid'!AD126+'Capacity - Nitrophos'!AD126+'Capacity - Steam'!AD126+'Capacity - Melt'!AD126</f>
        <v>0</v>
      </c>
      <c r="AE126" s="147">
        <f>'Capacity - Phos Acid'!AE126+'Capacity - Nitrophos'!AE126+'Capacity - Steam'!AE126+'Capacity - Melt'!AE126</f>
        <v>0</v>
      </c>
      <c r="AF126" s="147">
        <f>'Capacity - Phos Acid'!AF126+'Capacity - Nitrophos'!AF126+'Capacity - Steam'!AF126+'Capacity - Melt'!AF126</f>
        <v>0</v>
      </c>
      <c r="AG126" s="147">
        <f>'Capacity - Phos Acid'!AG126+'Capacity - Nitrophos'!AG126+'Capacity - Steam'!AG126+'Capacity - Melt'!AG126</f>
        <v>0</v>
      </c>
    </row>
    <row r="127" spans="1:33" x14ac:dyDescent="0.2">
      <c r="A127" s="133" t="str">
        <f t="shared" si="4"/>
        <v>WPAJamaica</v>
      </c>
      <c r="B127" s="129" t="s">
        <v>266</v>
      </c>
      <c r="C127" s="129" t="s">
        <v>267</v>
      </c>
      <c r="D127" s="129" t="s">
        <v>157</v>
      </c>
      <c r="E127" s="147">
        <f>'Capacity - Phos Acid'!E127+'Capacity - Nitrophos'!E127+'Capacity - Steam'!E127+'Capacity - Melt'!E127</f>
        <v>0</v>
      </c>
      <c r="F127" s="147">
        <f>'Capacity - Phos Acid'!F127+'Capacity - Nitrophos'!F127+'Capacity - Steam'!F127+'Capacity - Melt'!F127</f>
        <v>0</v>
      </c>
      <c r="G127" s="147">
        <f>'Capacity - Phos Acid'!G127+'Capacity - Nitrophos'!G127+'Capacity - Steam'!G127+'Capacity - Melt'!G127</f>
        <v>0</v>
      </c>
      <c r="H127" s="147">
        <f>'Capacity - Phos Acid'!H127+'Capacity - Nitrophos'!H127+'Capacity - Steam'!H127+'Capacity - Melt'!H127</f>
        <v>0</v>
      </c>
      <c r="I127" s="147">
        <f>'Capacity - Phos Acid'!I127+'Capacity - Nitrophos'!I127+'Capacity - Steam'!I127+'Capacity - Melt'!I127</f>
        <v>0</v>
      </c>
      <c r="J127" s="147">
        <f>'Capacity - Phos Acid'!J127+'Capacity - Nitrophos'!J127+'Capacity - Steam'!J127+'Capacity - Melt'!J127</f>
        <v>0</v>
      </c>
      <c r="K127" s="147">
        <f>'Capacity - Phos Acid'!K127+'Capacity - Nitrophos'!K127+'Capacity - Steam'!K127+'Capacity - Melt'!K127</f>
        <v>0</v>
      </c>
      <c r="L127" s="147">
        <f>'Capacity - Phos Acid'!L127+'Capacity - Nitrophos'!L127+'Capacity - Steam'!L127+'Capacity - Melt'!L127</f>
        <v>0</v>
      </c>
      <c r="M127" s="147">
        <f>'Capacity - Phos Acid'!M127+'Capacity - Nitrophos'!M127+'Capacity - Steam'!M127+'Capacity - Melt'!M127</f>
        <v>0</v>
      </c>
      <c r="N127" s="147">
        <f>'Capacity - Phos Acid'!N127+'Capacity - Nitrophos'!N127+'Capacity - Steam'!N127+'Capacity - Melt'!N127</f>
        <v>0</v>
      </c>
      <c r="O127" s="147">
        <f>'Capacity - Phos Acid'!O127+'Capacity - Nitrophos'!O127+'Capacity - Steam'!O127+'Capacity - Melt'!O127</f>
        <v>0</v>
      </c>
      <c r="P127" s="147">
        <f>'Capacity - Phos Acid'!P127+'Capacity - Nitrophos'!P127+'Capacity - Steam'!P127+'Capacity - Melt'!P127</f>
        <v>0</v>
      </c>
      <c r="Q127" s="147">
        <f>'Capacity - Phos Acid'!Q127+'Capacity - Nitrophos'!Q127+'Capacity - Steam'!Q127+'Capacity - Melt'!Q127</f>
        <v>0</v>
      </c>
      <c r="R127" s="147">
        <f>'Capacity - Phos Acid'!R127+'Capacity - Nitrophos'!R127+'Capacity - Steam'!R127+'Capacity - Melt'!R127</f>
        <v>0</v>
      </c>
      <c r="S127" s="147">
        <f>'Capacity - Phos Acid'!S127+'Capacity - Nitrophos'!S127+'Capacity - Steam'!S127+'Capacity - Melt'!S127</f>
        <v>0</v>
      </c>
      <c r="T127" s="147">
        <f>'Capacity - Phos Acid'!T127+'Capacity - Nitrophos'!T127+'Capacity - Steam'!T127+'Capacity - Melt'!T127</f>
        <v>0</v>
      </c>
      <c r="U127" s="147">
        <f>'Capacity - Phos Acid'!U127+'Capacity - Nitrophos'!U127+'Capacity - Steam'!U127+'Capacity - Melt'!U127</f>
        <v>0</v>
      </c>
      <c r="V127" s="147">
        <f>'Capacity - Phos Acid'!V127+'Capacity - Nitrophos'!V127+'Capacity - Steam'!V127+'Capacity - Melt'!V127</f>
        <v>0</v>
      </c>
      <c r="W127" s="147">
        <f>'Capacity - Phos Acid'!W127+'Capacity - Nitrophos'!W127+'Capacity - Steam'!W127+'Capacity - Melt'!W127</f>
        <v>0</v>
      </c>
      <c r="X127" s="147">
        <f>'Capacity - Phos Acid'!X127+'Capacity - Nitrophos'!X127+'Capacity - Steam'!X127+'Capacity - Melt'!X127</f>
        <v>0</v>
      </c>
      <c r="Y127" s="147">
        <f>'Capacity - Phos Acid'!Y127+'Capacity - Nitrophos'!Y127+'Capacity - Steam'!Y127+'Capacity - Melt'!Y127</f>
        <v>0</v>
      </c>
      <c r="Z127" s="147">
        <f>'Capacity - Phos Acid'!Z127+'Capacity - Nitrophos'!Z127+'Capacity - Steam'!Z127+'Capacity - Melt'!Z127</f>
        <v>0</v>
      </c>
      <c r="AA127" s="147">
        <f>'Capacity - Phos Acid'!AA127+'Capacity - Nitrophos'!AA127+'Capacity - Steam'!AA127+'Capacity - Melt'!AA127</f>
        <v>0</v>
      </c>
      <c r="AB127" s="147">
        <f>'Capacity - Phos Acid'!AB127+'Capacity - Nitrophos'!AB127+'Capacity - Steam'!AB127+'Capacity - Melt'!AB127</f>
        <v>0</v>
      </c>
      <c r="AC127" s="147">
        <f>'Capacity - Phos Acid'!AC127+'Capacity - Nitrophos'!AC127+'Capacity - Steam'!AC127+'Capacity - Melt'!AC127</f>
        <v>0</v>
      </c>
      <c r="AD127" s="147">
        <f>'Capacity - Phos Acid'!AD127+'Capacity - Nitrophos'!AD127+'Capacity - Steam'!AD127+'Capacity - Melt'!AD127</f>
        <v>0</v>
      </c>
      <c r="AE127" s="147">
        <f>'Capacity - Phos Acid'!AE127+'Capacity - Nitrophos'!AE127+'Capacity - Steam'!AE127+'Capacity - Melt'!AE127</f>
        <v>0</v>
      </c>
      <c r="AF127" s="147">
        <f>'Capacity - Phos Acid'!AF127+'Capacity - Nitrophos'!AF127+'Capacity - Steam'!AF127+'Capacity - Melt'!AF127</f>
        <v>0</v>
      </c>
      <c r="AG127" s="147">
        <f>'Capacity - Phos Acid'!AG127+'Capacity - Nitrophos'!AG127+'Capacity - Steam'!AG127+'Capacity - Melt'!AG127</f>
        <v>0</v>
      </c>
    </row>
    <row r="128" spans="1:33" x14ac:dyDescent="0.2">
      <c r="A128" s="133" t="str">
        <f t="shared" si="4"/>
        <v>WPALesser Antilles</v>
      </c>
      <c r="B128" s="129" t="s">
        <v>266</v>
      </c>
      <c r="C128" s="129" t="s">
        <v>267</v>
      </c>
      <c r="D128" s="129" t="s">
        <v>158</v>
      </c>
      <c r="E128" s="147">
        <f>'Capacity - Phos Acid'!E128+'Capacity - Nitrophos'!E128+'Capacity - Steam'!E128+'Capacity - Melt'!E128</f>
        <v>0</v>
      </c>
      <c r="F128" s="147">
        <f>'Capacity - Phos Acid'!F128+'Capacity - Nitrophos'!F128+'Capacity - Steam'!F128+'Capacity - Melt'!F128</f>
        <v>0</v>
      </c>
      <c r="G128" s="147">
        <f>'Capacity - Phos Acid'!G128+'Capacity - Nitrophos'!G128+'Capacity - Steam'!G128+'Capacity - Melt'!G128</f>
        <v>0</v>
      </c>
      <c r="H128" s="147">
        <f>'Capacity - Phos Acid'!H128+'Capacity - Nitrophos'!H128+'Capacity - Steam'!H128+'Capacity - Melt'!H128</f>
        <v>0</v>
      </c>
      <c r="I128" s="147">
        <f>'Capacity - Phos Acid'!I128+'Capacity - Nitrophos'!I128+'Capacity - Steam'!I128+'Capacity - Melt'!I128</f>
        <v>0</v>
      </c>
      <c r="J128" s="147">
        <f>'Capacity - Phos Acid'!J128+'Capacity - Nitrophos'!J128+'Capacity - Steam'!J128+'Capacity - Melt'!J128</f>
        <v>0</v>
      </c>
      <c r="K128" s="147">
        <f>'Capacity - Phos Acid'!K128+'Capacity - Nitrophos'!K128+'Capacity - Steam'!K128+'Capacity - Melt'!K128</f>
        <v>0</v>
      </c>
      <c r="L128" s="147">
        <f>'Capacity - Phos Acid'!L128+'Capacity - Nitrophos'!L128+'Capacity - Steam'!L128+'Capacity - Melt'!L128</f>
        <v>0</v>
      </c>
      <c r="M128" s="147">
        <f>'Capacity - Phos Acid'!M128+'Capacity - Nitrophos'!M128+'Capacity - Steam'!M128+'Capacity - Melt'!M128</f>
        <v>0</v>
      </c>
      <c r="N128" s="147">
        <f>'Capacity - Phos Acid'!N128+'Capacity - Nitrophos'!N128+'Capacity - Steam'!N128+'Capacity - Melt'!N128</f>
        <v>0</v>
      </c>
      <c r="O128" s="147">
        <f>'Capacity - Phos Acid'!O128+'Capacity - Nitrophos'!O128+'Capacity - Steam'!O128+'Capacity - Melt'!O128</f>
        <v>0</v>
      </c>
      <c r="P128" s="147">
        <f>'Capacity - Phos Acid'!P128+'Capacity - Nitrophos'!P128+'Capacity - Steam'!P128+'Capacity - Melt'!P128</f>
        <v>0</v>
      </c>
      <c r="Q128" s="147">
        <f>'Capacity - Phos Acid'!Q128+'Capacity - Nitrophos'!Q128+'Capacity - Steam'!Q128+'Capacity - Melt'!Q128</f>
        <v>0</v>
      </c>
      <c r="R128" s="147">
        <f>'Capacity - Phos Acid'!R128+'Capacity - Nitrophos'!R128+'Capacity - Steam'!R128+'Capacity - Melt'!R128</f>
        <v>0</v>
      </c>
      <c r="S128" s="147">
        <f>'Capacity - Phos Acid'!S128+'Capacity - Nitrophos'!S128+'Capacity - Steam'!S128+'Capacity - Melt'!S128</f>
        <v>0</v>
      </c>
      <c r="T128" s="147">
        <f>'Capacity - Phos Acid'!T128+'Capacity - Nitrophos'!T128+'Capacity - Steam'!T128+'Capacity - Melt'!T128</f>
        <v>0</v>
      </c>
      <c r="U128" s="147">
        <f>'Capacity - Phos Acid'!U128+'Capacity - Nitrophos'!U128+'Capacity - Steam'!U128+'Capacity - Melt'!U128</f>
        <v>0</v>
      </c>
      <c r="V128" s="147">
        <f>'Capacity - Phos Acid'!V128+'Capacity - Nitrophos'!V128+'Capacity - Steam'!V128+'Capacity - Melt'!V128</f>
        <v>0</v>
      </c>
      <c r="W128" s="147">
        <f>'Capacity - Phos Acid'!W128+'Capacity - Nitrophos'!W128+'Capacity - Steam'!W128+'Capacity - Melt'!W128</f>
        <v>0</v>
      </c>
      <c r="X128" s="147">
        <f>'Capacity - Phos Acid'!X128+'Capacity - Nitrophos'!X128+'Capacity - Steam'!X128+'Capacity - Melt'!X128</f>
        <v>0</v>
      </c>
      <c r="Y128" s="147">
        <f>'Capacity - Phos Acid'!Y128+'Capacity - Nitrophos'!Y128+'Capacity - Steam'!Y128+'Capacity - Melt'!Y128</f>
        <v>0</v>
      </c>
      <c r="Z128" s="147">
        <f>'Capacity - Phos Acid'!Z128+'Capacity - Nitrophos'!Z128+'Capacity - Steam'!Z128+'Capacity - Melt'!Z128</f>
        <v>0</v>
      </c>
      <c r="AA128" s="147">
        <f>'Capacity - Phos Acid'!AA128+'Capacity - Nitrophos'!AA128+'Capacity - Steam'!AA128+'Capacity - Melt'!AA128</f>
        <v>0</v>
      </c>
      <c r="AB128" s="147">
        <f>'Capacity - Phos Acid'!AB128+'Capacity - Nitrophos'!AB128+'Capacity - Steam'!AB128+'Capacity - Melt'!AB128</f>
        <v>0</v>
      </c>
      <c r="AC128" s="147">
        <f>'Capacity - Phos Acid'!AC128+'Capacity - Nitrophos'!AC128+'Capacity - Steam'!AC128+'Capacity - Melt'!AC128</f>
        <v>0</v>
      </c>
      <c r="AD128" s="147">
        <f>'Capacity - Phos Acid'!AD128+'Capacity - Nitrophos'!AD128+'Capacity - Steam'!AD128+'Capacity - Melt'!AD128</f>
        <v>0</v>
      </c>
      <c r="AE128" s="147">
        <f>'Capacity - Phos Acid'!AE128+'Capacity - Nitrophos'!AE128+'Capacity - Steam'!AE128+'Capacity - Melt'!AE128</f>
        <v>0</v>
      </c>
      <c r="AF128" s="147">
        <f>'Capacity - Phos Acid'!AF128+'Capacity - Nitrophos'!AF128+'Capacity - Steam'!AF128+'Capacity - Melt'!AF128</f>
        <v>0</v>
      </c>
      <c r="AG128" s="147">
        <f>'Capacity - Phos Acid'!AG128+'Capacity - Nitrophos'!AG128+'Capacity - Steam'!AG128+'Capacity - Melt'!AG128</f>
        <v>0</v>
      </c>
    </row>
    <row r="129" spans="1:33" x14ac:dyDescent="0.2">
      <c r="A129" s="133" t="str">
        <f t="shared" si="4"/>
        <v>WPAPuerto Rico</v>
      </c>
      <c r="B129" s="129" t="s">
        <v>266</v>
      </c>
      <c r="C129" s="129" t="s">
        <v>267</v>
      </c>
      <c r="D129" s="129" t="s">
        <v>159</v>
      </c>
      <c r="E129" s="147">
        <f>'Capacity - Phos Acid'!E129+'Capacity - Nitrophos'!E129+'Capacity - Steam'!E129+'Capacity - Melt'!E129</f>
        <v>0</v>
      </c>
      <c r="F129" s="147">
        <f>'Capacity - Phos Acid'!F129+'Capacity - Nitrophos'!F129+'Capacity - Steam'!F129+'Capacity - Melt'!F129</f>
        <v>0</v>
      </c>
      <c r="G129" s="147">
        <f>'Capacity - Phos Acid'!G129+'Capacity - Nitrophos'!G129+'Capacity - Steam'!G129+'Capacity - Melt'!G129</f>
        <v>0</v>
      </c>
      <c r="H129" s="147">
        <f>'Capacity - Phos Acid'!H129+'Capacity - Nitrophos'!H129+'Capacity - Steam'!H129+'Capacity - Melt'!H129</f>
        <v>0</v>
      </c>
      <c r="I129" s="147">
        <f>'Capacity - Phos Acid'!I129+'Capacity - Nitrophos'!I129+'Capacity - Steam'!I129+'Capacity - Melt'!I129</f>
        <v>0</v>
      </c>
      <c r="J129" s="147">
        <f>'Capacity - Phos Acid'!J129+'Capacity - Nitrophos'!J129+'Capacity - Steam'!J129+'Capacity - Melt'!J129</f>
        <v>0</v>
      </c>
      <c r="K129" s="147">
        <f>'Capacity - Phos Acid'!K129+'Capacity - Nitrophos'!K129+'Capacity - Steam'!K129+'Capacity - Melt'!K129</f>
        <v>0</v>
      </c>
      <c r="L129" s="147">
        <f>'Capacity - Phos Acid'!L129+'Capacity - Nitrophos'!L129+'Capacity - Steam'!L129+'Capacity - Melt'!L129</f>
        <v>0</v>
      </c>
      <c r="M129" s="147">
        <f>'Capacity - Phos Acid'!M129+'Capacity - Nitrophos'!M129+'Capacity - Steam'!M129+'Capacity - Melt'!M129</f>
        <v>0</v>
      </c>
      <c r="N129" s="147">
        <f>'Capacity - Phos Acid'!N129+'Capacity - Nitrophos'!N129+'Capacity - Steam'!N129+'Capacity - Melt'!N129</f>
        <v>0</v>
      </c>
      <c r="O129" s="147">
        <f>'Capacity - Phos Acid'!O129+'Capacity - Nitrophos'!O129+'Capacity - Steam'!O129+'Capacity - Melt'!O129</f>
        <v>0</v>
      </c>
      <c r="P129" s="147">
        <f>'Capacity - Phos Acid'!P129+'Capacity - Nitrophos'!P129+'Capacity - Steam'!P129+'Capacity - Melt'!P129</f>
        <v>0</v>
      </c>
      <c r="Q129" s="147">
        <f>'Capacity - Phos Acid'!Q129+'Capacity - Nitrophos'!Q129+'Capacity - Steam'!Q129+'Capacity - Melt'!Q129</f>
        <v>0</v>
      </c>
      <c r="R129" s="147">
        <f>'Capacity - Phos Acid'!R129+'Capacity - Nitrophos'!R129+'Capacity - Steam'!R129+'Capacity - Melt'!R129</f>
        <v>0</v>
      </c>
      <c r="S129" s="147">
        <f>'Capacity - Phos Acid'!S129+'Capacity - Nitrophos'!S129+'Capacity - Steam'!S129+'Capacity - Melt'!S129</f>
        <v>0</v>
      </c>
      <c r="T129" s="147">
        <f>'Capacity - Phos Acid'!T129+'Capacity - Nitrophos'!T129+'Capacity - Steam'!T129+'Capacity - Melt'!T129</f>
        <v>0</v>
      </c>
      <c r="U129" s="147">
        <f>'Capacity - Phos Acid'!U129+'Capacity - Nitrophos'!U129+'Capacity - Steam'!U129+'Capacity - Melt'!U129</f>
        <v>0</v>
      </c>
      <c r="V129" s="147">
        <f>'Capacity - Phos Acid'!V129+'Capacity - Nitrophos'!V129+'Capacity - Steam'!V129+'Capacity - Melt'!V129</f>
        <v>0</v>
      </c>
      <c r="W129" s="147">
        <f>'Capacity - Phos Acid'!W129+'Capacity - Nitrophos'!W129+'Capacity - Steam'!W129+'Capacity - Melt'!W129</f>
        <v>0</v>
      </c>
      <c r="X129" s="147">
        <f>'Capacity - Phos Acid'!X129+'Capacity - Nitrophos'!X129+'Capacity - Steam'!X129+'Capacity - Melt'!X129</f>
        <v>0</v>
      </c>
      <c r="Y129" s="147">
        <f>'Capacity - Phos Acid'!Y129+'Capacity - Nitrophos'!Y129+'Capacity - Steam'!Y129+'Capacity - Melt'!Y129</f>
        <v>0</v>
      </c>
      <c r="Z129" s="147">
        <f>'Capacity - Phos Acid'!Z129+'Capacity - Nitrophos'!Z129+'Capacity - Steam'!Z129+'Capacity - Melt'!Z129</f>
        <v>0</v>
      </c>
      <c r="AA129" s="147">
        <f>'Capacity - Phos Acid'!AA129+'Capacity - Nitrophos'!AA129+'Capacity - Steam'!AA129+'Capacity - Melt'!AA129</f>
        <v>0</v>
      </c>
      <c r="AB129" s="147">
        <f>'Capacity - Phos Acid'!AB129+'Capacity - Nitrophos'!AB129+'Capacity - Steam'!AB129+'Capacity - Melt'!AB129</f>
        <v>0</v>
      </c>
      <c r="AC129" s="147">
        <f>'Capacity - Phos Acid'!AC129+'Capacity - Nitrophos'!AC129+'Capacity - Steam'!AC129+'Capacity - Melt'!AC129</f>
        <v>0</v>
      </c>
      <c r="AD129" s="147">
        <f>'Capacity - Phos Acid'!AD129+'Capacity - Nitrophos'!AD129+'Capacity - Steam'!AD129+'Capacity - Melt'!AD129</f>
        <v>0</v>
      </c>
      <c r="AE129" s="147">
        <f>'Capacity - Phos Acid'!AE129+'Capacity - Nitrophos'!AE129+'Capacity - Steam'!AE129+'Capacity - Melt'!AE129</f>
        <v>0</v>
      </c>
      <c r="AF129" s="147">
        <f>'Capacity - Phos Acid'!AF129+'Capacity - Nitrophos'!AF129+'Capacity - Steam'!AF129+'Capacity - Melt'!AF129</f>
        <v>0</v>
      </c>
      <c r="AG129" s="147">
        <f>'Capacity - Phos Acid'!AG129+'Capacity - Nitrophos'!AG129+'Capacity - Steam'!AG129+'Capacity - Melt'!AG129</f>
        <v>0</v>
      </c>
    </row>
    <row r="130" spans="1:33" x14ac:dyDescent="0.2">
      <c r="A130" s="133" t="str">
        <f t="shared" si="4"/>
        <v>WPATrinidad</v>
      </c>
      <c r="B130" s="129" t="s">
        <v>266</v>
      </c>
      <c r="C130" s="129" t="s">
        <v>267</v>
      </c>
      <c r="D130" s="129" t="s">
        <v>160</v>
      </c>
      <c r="E130" s="147">
        <f>'Capacity - Phos Acid'!E130+'Capacity - Nitrophos'!E130+'Capacity - Steam'!E130+'Capacity - Melt'!E130</f>
        <v>0</v>
      </c>
      <c r="F130" s="147">
        <f>'Capacity - Phos Acid'!F130+'Capacity - Nitrophos'!F130+'Capacity - Steam'!F130+'Capacity - Melt'!F130</f>
        <v>0</v>
      </c>
      <c r="G130" s="147">
        <f>'Capacity - Phos Acid'!G130+'Capacity - Nitrophos'!G130+'Capacity - Steam'!G130+'Capacity - Melt'!G130</f>
        <v>0</v>
      </c>
      <c r="H130" s="147">
        <f>'Capacity - Phos Acid'!H130+'Capacity - Nitrophos'!H130+'Capacity - Steam'!H130+'Capacity - Melt'!H130</f>
        <v>0</v>
      </c>
      <c r="I130" s="147">
        <f>'Capacity - Phos Acid'!I130+'Capacity - Nitrophos'!I130+'Capacity - Steam'!I130+'Capacity - Melt'!I130</f>
        <v>0</v>
      </c>
      <c r="J130" s="147">
        <f>'Capacity - Phos Acid'!J130+'Capacity - Nitrophos'!J130+'Capacity - Steam'!J130+'Capacity - Melt'!J130</f>
        <v>0</v>
      </c>
      <c r="K130" s="147">
        <f>'Capacity - Phos Acid'!K130+'Capacity - Nitrophos'!K130+'Capacity - Steam'!K130+'Capacity - Melt'!K130</f>
        <v>0</v>
      </c>
      <c r="L130" s="147">
        <f>'Capacity - Phos Acid'!L130+'Capacity - Nitrophos'!L130+'Capacity - Steam'!L130+'Capacity - Melt'!L130</f>
        <v>0</v>
      </c>
      <c r="M130" s="147">
        <f>'Capacity - Phos Acid'!M130+'Capacity - Nitrophos'!M130+'Capacity - Steam'!M130+'Capacity - Melt'!M130</f>
        <v>0</v>
      </c>
      <c r="N130" s="147">
        <f>'Capacity - Phos Acid'!N130+'Capacity - Nitrophos'!N130+'Capacity - Steam'!N130+'Capacity - Melt'!N130</f>
        <v>0</v>
      </c>
      <c r="O130" s="147">
        <f>'Capacity - Phos Acid'!O130+'Capacity - Nitrophos'!O130+'Capacity - Steam'!O130+'Capacity - Melt'!O130</f>
        <v>0</v>
      </c>
      <c r="P130" s="147">
        <f>'Capacity - Phos Acid'!P130+'Capacity - Nitrophos'!P130+'Capacity - Steam'!P130+'Capacity - Melt'!P130</f>
        <v>0</v>
      </c>
      <c r="Q130" s="147">
        <f>'Capacity - Phos Acid'!Q130+'Capacity - Nitrophos'!Q130+'Capacity - Steam'!Q130+'Capacity - Melt'!Q130</f>
        <v>0</v>
      </c>
      <c r="R130" s="147">
        <f>'Capacity - Phos Acid'!R130+'Capacity - Nitrophos'!R130+'Capacity - Steam'!R130+'Capacity - Melt'!R130</f>
        <v>0</v>
      </c>
      <c r="S130" s="147">
        <f>'Capacity - Phos Acid'!S130+'Capacity - Nitrophos'!S130+'Capacity - Steam'!S130+'Capacity - Melt'!S130</f>
        <v>0</v>
      </c>
      <c r="T130" s="147">
        <f>'Capacity - Phos Acid'!T130+'Capacity - Nitrophos'!T130+'Capacity - Steam'!T130+'Capacity - Melt'!T130</f>
        <v>0</v>
      </c>
      <c r="U130" s="147">
        <f>'Capacity - Phos Acid'!U130+'Capacity - Nitrophos'!U130+'Capacity - Steam'!U130+'Capacity - Melt'!U130</f>
        <v>0</v>
      </c>
      <c r="V130" s="147">
        <f>'Capacity - Phos Acid'!V130+'Capacity - Nitrophos'!V130+'Capacity - Steam'!V130+'Capacity - Melt'!V130</f>
        <v>0</v>
      </c>
      <c r="W130" s="147">
        <f>'Capacity - Phos Acid'!W130+'Capacity - Nitrophos'!W130+'Capacity - Steam'!W130+'Capacity - Melt'!W130</f>
        <v>0</v>
      </c>
      <c r="X130" s="147">
        <f>'Capacity - Phos Acid'!X130+'Capacity - Nitrophos'!X130+'Capacity - Steam'!X130+'Capacity - Melt'!X130</f>
        <v>0</v>
      </c>
      <c r="Y130" s="147">
        <f>'Capacity - Phos Acid'!Y130+'Capacity - Nitrophos'!Y130+'Capacity - Steam'!Y130+'Capacity - Melt'!Y130</f>
        <v>0</v>
      </c>
      <c r="Z130" s="147">
        <f>'Capacity - Phos Acid'!Z130+'Capacity - Nitrophos'!Z130+'Capacity - Steam'!Z130+'Capacity - Melt'!Z130</f>
        <v>0</v>
      </c>
      <c r="AA130" s="147">
        <f>'Capacity - Phos Acid'!AA130+'Capacity - Nitrophos'!AA130+'Capacity - Steam'!AA130+'Capacity - Melt'!AA130</f>
        <v>0</v>
      </c>
      <c r="AB130" s="147">
        <f>'Capacity - Phos Acid'!AB130+'Capacity - Nitrophos'!AB130+'Capacity - Steam'!AB130+'Capacity - Melt'!AB130</f>
        <v>0</v>
      </c>
      <c r="AC130" s="147">
        <f>'Capacity - Phos Acid'!AC130+'Capacity - Nitrophos'!AC130+'Capacity - Steam'!AC130+'Capacity - Melt'!AC130</f>
        <v>0</v>
      </c>
      <c r="AD130" s="147">
        <f>'Capacity - Phos Acid'!AD130+'Capacity - Nitrophos'!AD130+'Capacity - Steam'!AD130+'Capacity - Melt'!AD130</f>
        <v>0</v>
      </c>
      <c r="AE130" s="147">
        <f>'Capacity - Phos Acid'!AE130+'Capacity - Nitrophos'!AE130+'Capacity - Steam'!AE130+'Capacity - Melt'!AE130</f>
        <v>0</v>
      </c>
      <c r="AF130" s="147">
        <f>'Capacity - Phos Acid'!AF130+'Capacity - Nitrophos'!AF130+'Capacity - Steam'!AF130+'Capacity - Melt'!AF130</f>
        <v>0</v>
      </c>
      <c r="AG130" s="147">
        <f>'Capacity - Phos Acid'!AG130+'Capacity - Nitrophos'!AG130+'Capacity - Steam'!AG130+'Capacity - Melt'!AG130</f>
        <v>0</v>
      </c>
    </row>
    <row r="131" spans="1:33" s="133" customFormat="1" x14ac:dyDescent="0.2">
      <c r="A131" s="133" t="str">
        <f t="shared" si="4"/>
        <v>WPACentral America Total</v>
      </c>
      <c r="B131" s="140" t="s">
        <v>161</v>
      </c>
      <c r="C131" s="140" t="s">
        <v>161</v>
      </c>
      <c r="D131" s="140" t="s">
        <v>161</v>
      </c>
      <c r="E131" s="146">
        <f>SUMIF($C132:$C$212,LEFT($D131,LEN($D131)-6),E132:E$212)</f>
        <v>1729</v>
      </c>
      <c r="F131" s="146">
        <f>SUMIF($C132:$C$212,LEFT($D131,LEN($D131)-6),F132:F$212)</f>
        <v>1729</v>
      </c>
      <c r="G131" s="146">
        <f>SUMIF($C132:$C$212,LEFT($D131,LEN($D131)-6),G132:G$212)</f>
        <v>385</v>
      </c>
      <c r="H131" s="146">
        <f>SUMIF($C132:$C$212,LEFT($D131,LEN($D131)-6),H132:H$212)</f>
        <v>385</v>
      </c>
      <c r="I131" s="146">
        <f>SUMIF($C132:$C$212,LEFT($D131,LEN($D131)-6),I132:I$212)</f>
        <v>290</v>
      </c>
      <c r="J131" s="146">
        <f>SUMIF($C132:$C$212,LEFT($D131,LEN($D131)-6),J132:J$212)</f>
        <v>290</v>
      </c>
      <c r="K131" s="146">
        <f>SUMIF($C132:$C$212,LEFT($D131,LEN($D131)-6),K132:K$212)</f>
        <v>290</v>
      </c>
      <c r="L131" s="146">
        <f>SUMIF($C132:$C$212,LEFT($D131,LEN($D131)-6),L132:L$212)</f>
        <v>290</v>
      </c>
      <c r="M131" s="146">
        <f>SUMIF($C132:$C$212,LEFT($D131,LEN($D131)-6),M132:M$212)</f>
        <v>290</v>
      </c>
      <c r="N131" s="146">
        <f>SUMIF($C132:$C$212,LEFT($D131,LEN($D131)-6),N132:N$212)</f>
        <v>290</v>
      </c>
      <c r="O131" s="146">
        <f>SUMIF($C132:$C$212,LEFT($D131,LEN($D131)-6),O132:O$212)</f>
        <v>290</v>
      </c>
      <c r="P131" s="146">
        <f>SUMIF($C132:$C$212,LEFT($D131,LEN($D131)-6),P132:P$212)</f>
        <v>290</v>
      </c>
      <c r="Q131" s="146">
        <f>SUMIF($C132:$C$212,LEFT($D131,LEN($D131)-6),Q132:Q$212)</f>
        <v>290</v>
      </c>
      <c r="R131" s="146">
        <f>SUMIF($C132:$C$212,LEFT($D131,LEN($D131)-6),R132:R$212)</f>
        <v>290</v>
      </c>
      <c r="S131" s="146">
        <f>SUMIF($C132:$C$212,LEFT($D131,LEN($D131)-6),S132:S$212)</f>
        <v>290</v>
      </c>
      <c r="T131" s="146">
        <f>SUMIF($C132:$C$212,LEFT($D131,LEN($D131)-6),T132:T$212)</f>
        <v>290</v>
      </c>
      <c r="U131" s="146">
        <f>SUMIF($C132:$C$212,LEFT($D131,LEN($D131)-6),U132:U$212)</f>
        <v>290</v>
      </c>
      <c r="V131" s="146">
        <f>SUMIF($C132:$C$212,LEFT($D131,LEN($D131)-6),V132:V$212)</f>
        <v>290</v>
      </c>
      <c r="W131" s="146">
        <f>SUMIF($C132:$C$212,LEFT($D131,LEN($D131)-6),W132:W$212)</f>
        <v>290</v>
      </c>
      <c r="X131" s="146">
        <f>SUMIF($C132:$C$212,LEFT($D131,LEN($D131)-6),X132:X$212)</f>
        <v>290</v>
      </c>
      <c r="Y131" s="146">
        <f>SUMIF($C132:$C$212,LEFT($D131,LEN($D131)-6),Y132:Y$212)</f>
        <v>290</v>
      </c>
      <c r="Z131" s="146">
        <f>SUMIF($C132:$C$212,LEFT($D131,LEN($D131)-6),Z132:Z$212)</f>
        <v>290</v>
      </c>
      <c r="AA131" s="146">
        <f>SUMIF($C132:$C$212,LEFT($D131,LEN($D131)-6),AA132:AA$212)</f>
        <v>290</v>
      </c>
      <c r="AB131" s="146">
        <f>SUMIF($C132:$C$212,LEFT($D131,LEN($D131)-6),AB132:AB$212)</f>
        <v>290</v>
      </c>
      <c r="AC131" s="146">
        <f>SUMIF($C132:$C$212,LEFT($D131,LEN($D131)-6),AC132:AC$212)</f>
        <v>290</v>
      </c>
      <c r="AD131" s="146">
        <f>SUMIF($C132:$C$212,LEFT($D131,LEN($D131)-6),AD132:AD$212)</f>
        <v>290</v>
      </c>
      <c r="AE131" s="146">
        <f>SUMIF($C132:$C$212,LEFT($D131,LEN($D131)-6),AE132:AE$212)</f>
        <v>290</v>
      </c>
      <c r="AF131" s="146">
        <f>SUMIF($C132:$C$212,LEFT($D131,LEN($D131)-6),AF132:AF$212)</f>
        <v>290</v>
      </c>
      <c r="AG131" s="146">
        <f>SUMIF($C132:$C$212,LEFT($D131,LEN($D131)-6),AG132:AG$212)</f>
        <v>290</v>
      </c>
    </row>
    <row r="132" spans="1:33" x14ac:dyDescent="0.2">
      <c r="A132" s="133" t="str">
        <f t="shared" si="4"/>
        <v>WPABelize</v>
      </c>
      <c r="B132" s="129" t="s">
        <v>266</v>
      </c>
      <c r="C132" s="129" t="s">
        <v>268</v>
      </c>
      <c r="D132" s="129" t="s">
        <v>162</v>
      </c>
      <c r="E132" s="147">
        <f>'Capacity - Phos Acid'!E132+'Capacity - Nitrophos'!E132+'Capacity - Steam'!E132+'Capacity - Melt'!E132</f>
        <v>0</v>
      </c>
      <c r="F132" s="147">
        <f>'Capacity - Phos Acid'!F132+'Capacity - Nitrophos'!F132+'Capacity - Steam'!F132+'Capacity - Melt'!F132</f>
        <v>0</v>
      </c>
      <c r="G132" s="147">
        <f>'Capacity - Phos Acid'!G132+'Capacity - Nitrophos'!G132+'Capacity - Steam'!G132+'Capacity - Melt'!G132</f>
        <v>0</v>
      </c>
      <c r="H132" s="147">
        <f>'Capacity - Phos Acid'!H132+'Capacity - Nitrophos'!H132+'Capacity - Steam'!H132+'Capacity - Melt'!H132</f>
        <v>0</v>
      </c>
      <c r="I132" s="147">
        <f>'Capacity - Phos Acid'!I132+'Capacity - Nitrophos'!I132+'Capacity - Steam'!I132+'Capacity - Melt'!I132</f>
        <v>0</v>
      </c>
      <c r="J132" s="147">
        <f>'Capacity - Phos Acid'!J132+'Capacity - Nitrophos'!J132+'Capacity - Steam'!J132+'Capacity - Melt'!J132</f>
        <v>0</v>
      </c>
      <c r="K132" s="147">
        <f>'Capacity - Phos Acid'!K132+'Capacity - Nitrophos'!K132+'Capacity - Steam'!K132+'Capacity - Melt'!K132</f>
        <v>0</v>
      </c>
      <c r="L132" s="147">
        <f>'Capacity - Phos Acid'!L132+'Capacity - Nitrophos'!L132+'Capacity - Steam'!L132+'Capacity - Melt'!L132</f>
        <v>0</v>
      </c>
      <c r="M132" s="147">
        <f>'Capacity - Phos Acid'!M132+'Capacity - Nitrophos'!M132+'Capacity - Steam'!M132+'Capacity - Melt'!M132</f>
        <v>0</v>
      </c>
      <c r="N132" s="147">
        <f>'Capacity - Phos Acid'!N132+'Capacity - Nitrophos'!N132+'Capacity - Steam'!N132+'Capacity - Melt'!N132</f>
        <v>0</v>
      </c>
      <c r="O132" s="147">
        <f>'Capacity - Phos Acid'!O132+'Capacity - Nitrophos'!O132+'Capacity - Steam'!O132+'Capacity - Melt'!O132</f>
        <v>0</v>
      </c>
      <c r="P132" s="147">
        <f>'Capacity - Phos Acid'!P132+'Capacity - Nitrophos'!P132+'Capacity - Steam'!P132+'Capacity - Melt'!P132</f>
        <v>0</v>
      </c>
      <c r="Q132" s="147">
        <f>'Capacity - Phos Acid'!Q132+'Capacity - Nitrophos'!Q132+'Capacity - Steam'!Q132+'Capacity - Melt'!Q132</f>
        <v>0</v>
      </c>
      <c r="R132" s="147">
        <f>'Capacity - Phos Acid'!R132+'Capacity - Nitrophos'!R132+'Capacity - Steam'!R132+'Capacity - Melt'!R132</f>
        <v>0</v>
      </c>
      <c r="S132" s="147">
        <f>'Capacity - Phos Acid'!S132+'Capacity - Nitrophos'!S132+'Capacity - Steam'!S132+'Capacity - Melt'!S132</f>
        <v>0</v>
      </c>
      <c r="T132" s="147">
        <f>'Capacity - Phos Acid'!T132+'Capacity - Nitrophos'!T132+'Capacity - Steam'!T132+'Capacity - Melt'!T132</f>
        <v>0</v>
      </c>
      <c r="U132" s="147">
        <f>'Capacity - Phos Acid'!U132+'Capacity - Nitrophos'!U132+'Capacity - Steam'!U132+'Capacity - Melt'!U132</f>
        <v>0</v>
      </c>
      <c r="V132" s="147">
        <f>'Capacity - Phos Acid'!V132+'Capacity - Nitrophos'!V132+'Capacity - Steam'!V132+'Capacity - Melt'!V132</f>
        <v>0</v>
      </c>
      <c r="W132" s="147">
        <f>'Capacity - Phos Acid'!W132+'Capacity - Nitrophos'!W132+'Capacity - Steam'!W132+'Capacity - Melt'!W132</f>
        <v>0</v>
      </c>
      <c r="X132" s="147">
        <f>'Capacity - Phos Acid'!X132+'Capacity - Nitrophos'!X132+'Capacity - Steam'!X132+'Capacity - Melt'!X132</f>
        <v>0</v>
      </c>
      <c r="Y132" s="147">
        <f>'Capacity - Phos Acid'!Y132+'Capacity - Nitrophos'!Y132+'Capacity - Steam'!Y132+'Capacity - Melt'!Y132</f>
        <v>0</v>
      </c>
      <c r="Z132" s="147">
        <f>'Capacity - Phos Acid'!Z132+'Capacity - Nitrophos'!Z132+'Capacity - Steam'!Z132+'Capacity - Melt'!Z132</f>
        <v>0</v>
      </c>
      <c r="AA132" s="147">
        <f>'Capacity - Phos Acid'!AA132+'Capacity - Nitrophos'!AA132+'Capacity - Steam'!AA132+'Capacity - Melt'!AA132</f>
        <v>0</v>
      </c>
      <c r="AB132" s="147">
        <f>'Capacity - Phos Acid'!AB132+'Capacity - Nitrophos'!AB132+'Capacity - Steam'!AB132+'Capacity - Melt'!AB132</f>
        <v>0</v>
      </c>
      <c r="AC132" s="147">
        <f>'Capacity - Phos Acid'!AC132+'Capacity - Nitrophos'!AC132+'Capacity - Steam'!AC132+'Capacity - Melt'!AC132</f>
        <v>0</v>
      </c>
      <c r="AD132" s="147">
        <f>'Capacity - Phos Acid'!AD132+'Capacity - Nitrophos'!AD132+'Capacity - Steam'!AD132+'Capacity - Melt'!AD132</f>
        <v>0</v>
      </c>
      <c r="AE132" s="147">
        <f>'Capacity - Phos Acid'!AE132+'Capacity - Nitrophos'!AE132+'Capacity - Steam'!AE132+'Capacity - Melt'!AE132</f>
        <v>0</v>
      </c>
      <c r="AF132" s="147">
        <f>'Capacity - Phos Acid'!AF132+'Capacity - Nitrophos'!AF132+'Capacity - Steam'!AF132+'Capacity - Melt'!AF132</f>
        <v>0</v>
      </c>
      <c r="AG132" s="147">
        <f>'Capacity - Phos Acid'!AG132+'Capacity - Nitrophos'!AG132+'Capacity - Steam'!AG132+'Capacity - Melt'!AG132</f>
        <v>0</v>
      </c>
    </row>
    <row r="133" spans="1:33" x14ac:dyDescent="0.2">
      <c r="A133" s="133" t="str">
        <f t="shared" si="4"/>
        <v>WPACosta Rica</v>
      </c>
      <c r="B133" s="129" t="s">
        <v>266</v>
      </c>
      <c r="C133" s="129" t="s">
        <v>268</v>
      </c>
      <c r="D133" s="129" t="s">
        <v>163</v>
      </c>
      <c r="E133" s="147">
        <f>'Capacity - Phos Acid'!E133+'Capacity - Nitrophos'!E133+'Capacity - Steam'!E133+'Capacity - Melt'!E133</f>
        <v>100</v>
      </c>
      <c r="F133" s="147">
        <f>'Capacity - Phos Acid'!F133+'Capacity - Nitrophos'!F133+'Capacity - Steam'!F133+'Capacity - Melt'!F133</f>
        <v>100</v>
      </c>
      <c r="G133" s="147">
        <f>'Capacity - Phos Acid'!G133+'Capacity - Nitrophos'!G133+'Capacity - Steam'!G133+'Capacity - Melt'!G133</f>
        <v>100</v>
      </c>
      <c r="H133" s="147">
        <f>'Capacity - Phos Acid'!H133+'Capacity - Nitrophos'!H133+'Capacity - Steam'!H133+'Capacity - Melt'!H133</f>
        <v>100</v>
      </c>
      <c r="I133" s="147">
        <f>'Capacity - Phos Acid'!I133+'Capacity - Nitrophos'!I133+'Capacity - Steam'!I133+'Capacity - Melt'!I133</f>
        <v>100</v>
      </c>
      <c r="J133" s="147">
        <f>'Capacity - Phos Acid'!J133+'Capacity - Nitrophos'!J133+'Capacity - Steam'!J133+'Capacity - Melt'!J133</f>
        <v>100</v>
      </c>
      <c r="K133" s="147">
        <f>'Capacity - Phos Acid'!K133+'Capacity - Nitrophos'!K133+'Capacity - Steam'!K133+'Capacity - Melt'!K133</f>
        <v>100</v>
      </c>
      <c r="L133" s="147">
        <f>'Capacity - Phos Acid'!L133+'Capacity - Nitrophos'!L133+'Capacity - Steam'!L133+'Capacity - Melt'!L133</f>
        <v>100</v>
      </c>
      <c r="M133" s="147">
        <f>'Capacity - Phos Acid'!M133+'Capacity - Nitrophos'!M133+'Capacity - Steam'!M133+'Capacity - Melt'!M133</f>
        <v>100</v>
      </c>
      <c r="N133" s="147">
        <f>'Capacity - Phos Acid'!N133+'Capacity - Nitrophos'!N133+'Capacity - Steam'!N133+'Capacity - Melt'!N133</f>
        <v>100</v>
      </c>
      <c r="O133" s="147">
        <f>'Capacity - Phos Acid'!O133+'Capacity - Nitrophos'!O133+'Capacity - Steam'!O133+'Capacity - Melt'!O133</f>
        <v>100</v>
      </c>
      <c r="P133" s="147">
        <f>'Capacity - Phos Acid'!P133+'Capacity - Nitrophos'!P133+'Capacity - Steam'!P133+'Capacity - Melt'!P133</f>
        <v>100</v>
      </c>
      <c r="Q133" s="147">
        <f>'Capacity - Phos Acid'!Q133+'Capacity - Nitrophos'!Q133+'Capacity - Steam'!Q133+'Capacity - Melt'!Q133</f>
        <v>100</v>
      </c>
      <c r="R133" s="147">
        <f>'Capacity - Phos Acid'!R133+'Capacity - Nitrophos'!R133+'Capacity - Steam'!R133+'Capacity - Melt'!R133</f>
        <v>100</v>
      </c>
      <c r="S133" s="147">
        <f>'Capacity - Phos Acid'!S133+'Capacity - Nitrophos'!S133+'Capacity - Steam'!S133+'Capacity - Melt'!S133</f>
        <v>100</v>
      </c>
      <c r="T133" s="147">
        <f>'Capacity - Phos Acid'!T133+'Capacity - Nitrophos'!T133+'Capacity - Steam'!T133+'Capacity - Melt'!T133</f>
        <v>100</v>
      </c>
      <c r="U133" s="147">
        <f>'Capacity - Phos Acid'!U133+'Capacity - Nitrophos'!U133+'Capacity - Steam'!U133+'Capacity - Melt'!U133</f>
        <v>100</v>
      </c>
      <c r="V133" s="147">
        <f>'Capacity - Phos Acid'!V133+'Capacity - Nitrophos'!V133+'Capacity - Steam'!V133+'Capacity - Melt'!V133</f>
        <v>100</v>
      </c>
      <c r="W133" s="147">
        <f>'Capacity - Phos Acid'!W133+'Capacity - Nitrophos'!W133+'Capacity - Steam'!W133+'Capacity - Melt'!W133</f>
        <v>100</v>
      </c>
      <c r="X133" s="147">
        <f>'Capacity - Phos Acid'!X133+'Capacity - Nitrophos'!X133+'Capacity - Steam'!X133+'Capacity - Melt'!X133</f>
        <v>100</v>
      </c>
      <c r="Y133" s="147">
        <f>'Capacity - Phos Acid'!Y133+'Capacity - Nitrophos'!Y133+'Capacity - Steam'!Y133+'Capacity - Melt'!Y133</f>
        <v>100</v>
      </c>
      <c r="Z133" s="147">
        <f>'Capacity - Phos Acid'!Z133+'Capacity - Nitrophos'!Z133+'Capacity - Steam'!Z133+'Capacity - Melt'!Z133</f>
        <v>100</v>
      </c>
      <c r="AA133" s="147">
        <f>'Capacity - Phos Acid'!AA133+'Capacity - Nitrophos'!AA133+'Capacity - Steam'!AA133+'Capacity - Melt'!AA133</f>
        <v>100</v>
      </c>
      <c r="AB133" s="147">
        <f>'Capacity - Phos Acid'!AB133+'Capacity - Nitrophos'!AB133+'Capacity - Steam'!AB133+'Capacity - Melt'!AB133</f>
        <v>100</v>
      </c>
      <c r="AC133" s="147">
        <f>'Capacity - Phos Acid'!AC133+'Capacity - Nitrophos'!AC133+'Capacity - Steam'!AC133+'Capacity - Melt'!AC133</f>
        <v>100</v>
      </c>
      <c r="AD133" s="147">
        <f>'Capacity - Phos Acid'!AD133+'Capacity - Nitrophos'!AD133+'Capacity - Steam'!AD133+'Capacity - Melt'!AD133</f>
        <v>100</v>
      </c>
      <c r="AE133" s="147">
        <f>'Capacity - Phos Acid'!AE133+'Capacity - Nitrophos'!AE133+'Capacity - Steam'!AE133+'Capacity - Melt'!AE133</f>
        <v>100</v>
      </c>
      <c r="AF133" s="147">
        <f>'Capacity - Phos Acid'!AF133+'Capacity - Nitrophos'!AF133+'Capacity - Steam'!AF133+'Capacity - Melt'!AF133</f>
        <v>100</v>
      </c>
      <c r="AG133" s="147">
        <f>'Capacity - Phos Acid'!AG133+'Capacity - Nitrophos'!AG133+'Capacity - Steam'!AG133+'Capacity - Melt'!AG133</f>
        <v>100</v>
      </c>
    </row>
    <row r="134" spans="1:33" x14ac:dyDescent="0.2">
      <c r="A134" s="133" t="str">
        <f t="shared" ref="A134:A197" si="5">CONCATENATE("WPA",D134)</f>
        <v>WPAEl Salvador</v>
      </c>
      <c r="B134" s="129" t="s">
        <v>266</v>
      </c>
      <c r="C134" s="129" t="s">
        <v>268</v>
      </c>
      <c r="D134" s="129" t="s">
        <v>164</v>
      </c>
      <c r="E134" s="147">
        <f>'Capacity - Phos Acid'!E134+'Capacity - Nitrophos'!E134+'Capacity - Steam'!E134+'Capacity - Melt'!E134</f>
        <v>120</v>
      </c>
      <c r="F134" s="147">
        <f>'Capacity - Phos Acid'!F134+'Capacity - Nitrophos'!F134+'Capacity - Steam'!F134+'Capacity - Melt'!F134</f>
        <v>120</v>
      </c>
      <c r="G134" s="147">
        <f>'Capacity - Phos Acid'!G134+'Capacity - Nitrophos'!G134+'Capacity - Steam'!G134+'Capacity - Melt'!G134</f>
        <v>120</v>
      </c>
      <c r="H134" s="147">
        <f>'Capacity - Phos Acid'!H134+'Capacity - Nitrophos'!H134+'Capacity - Steam'!H134+'Capacity - Melt'!H134</f>
        <v>120</v>
      </c>
      <c r="I134" s="147">
        <f>'Capacity - Phos Acid'!I134+'Capacity - Nitrophos'!I134+'Capacity - Steam'!I134+'Capacity - Melt'!I134</f>
        <v>120</v>
      </c>
      <c r="J134" s="147">
        <f>'Capacity - Phos Acid'!J134+'Capacity - Nitrophos'!J134+'Capacity - Steam'!J134+'Capacity - Melt'!J134</f>
        <v>120</v>
      </c>
      <c r="K134" s="147">
        <f>'Capacity - Phos Acid'!K134+'Capacity - Nitrophos'!K134+'Capacity - Steam'!K134+'Capacity - Melt'!K134</f>
        <v>120</v>
      </c>
      <c r="L134" s="147">
        <f>'Capacity - Phos Acid'!L134+'Capacity - Nitrophos'!L134+'Capacity - Steam'!L134+'Capacity - Melt'!L134</f>
        <v>120</v>
      </c>
      <c r="M134" s="147">
        <f>'Capacity - Phos Acid'!M134+'Capacity - Nitrophos'!M134+'Capacity - Steam'!M134+'Capacity - Melt'!M134</f>
        <v>120</v>
      </c>
      <c r="N134" s="147">
        <f>'Capacity - Phos Acid'!N134+'Capacity - Nitrophos'!N134+'Capacity - Steam'!N134+'Capacity - Melt'!N134</f>
        <v>120</v>
      </c>
      <c r="O134" s="147">
        <f>'Capacity - Phos Acid'!O134+'Capacity - Nitrophos'!O134+'Capacity - Steam'!O134+'Capacity - Melt'!O134</f>
        <v>120</v>
      </c>
      <c r="P134" s="147">
        <f>'Capacity - Phos Acid'!P134+'Capacity - Nitrophos'!P134+'Capacity - Steam'!P134+'Capacity - Melt'!P134</f>
        <v>120</v>
      </c>
      <c r="Q134" s="147">
        <f>'Capacity - Phos Acid'!Q134+'Capacity - Nitrophos'!Q134+'Capacity - Steam'!Q134+'Capacity - Melt'!Q134</f>
        <v>120</v>
      </c>
      <c r="R134" s="147">
        <f>'Capacity - Phos Acid'!R134+'Capacity - Nitrophos'!R134+'Capacity - Steam'!R134+'Capacity - Melt'!R134</f>
        <v>120</v>
      </c>
      <c r="S134" s="147">
        <f>'Capacity - Phos Acid'!S134+'Capacity - Nitrophos'!S134+'Capacity - Steam'!S134+'Capacity - Melt'!S134</f>
        <v>120</v>
      </c>
      <c r="T134" s="147">
        <f>'Capacity - Phos Acid'!T134+'Capacity - Nitrophos'!T134+'Capacity - Steam'!T134+'Capacity - Melt'!T134</f>
        <v>120</v>
      </c>
      <c r="U134" s="147">
        <f>'Capacity - Phos Acid'!U134+'Capacity - Nitrophos'!U134+'Capacity - Steam'!U134+'Capacity - Melt'!U134</f>
        <v>120</v>
      </c>
      <c r="V134" s="147">
        <f>'Capacity - Phos Acid'!V134+'Capacity - Nitrophos'!V134+'Capacity - Steam'!V134+'Capacity - Melt'!V134</f>
        <v>120</v>
      </c>
      <c r="W134" s="147">
        <f>'Capacity - Phos Acid'!W134+'Capacity - Nitrophos'!W134+'Capacity - Steam'!W134+'Capacity - Melt'!W134</f>
        <v>120</v>
      </c>
      <c r="X134" s="147">
        <f>'Capacity - Phos Acid'!X134+'Capacity - Nitrophos'!X134+'Capacity - Steam'!X134+'Capacity - Melt'!X134</f>
        <v>120</v>
      </c>
      <c r="Y134" s="147">
        <f>'Capacity - Phos Acid'!Y134+'Capacity - Nitrophos'!Y134+'Capacity - Steam'!Y134+'Capacity - Melt'!Y134</f>
        <v>120</v>
      </c>
      <c r="Z134" s="147">
        <f>'Capacity - Phos Acid'!Z134+'Capacity - Nitrophos'!Z134+'Capacity - Steam'!Z134+'Capacity - Melt'!Z134</f>
        <v>120</v>
      </c>
      <c r="AA134" s="147">
        <f>'Capacity - Phos Acid'!AA134+'Capacity - Nitrophos'!AA134+'Capacity - Steam'!AA134+'Capacity - Melt'!AA134</f>
        <v>120</v>
      </c>
      <c r="AB134" s="147">
        <f>'Capacity - Phos Acid'!AB134+'Capacity - Nitrophos'!AB134+'Capacity - Steam'!AB134+'Capacity - Melt'!AB134</f>
        <v>120</v>
      </c>
      <c r="AC134" s="147">
        <f>'Capacity - Phos Acid'!AC134+'Capacity - Nitrophos'!AC134+'Capacity - Steam'!AC134+'Capacity - Melt'!AC134</f>
        <v>120</v>
      </c>
      <c r="AD134" s="147">
        <f>'Capacity - Phos Acid'!AD134+'Capacity - Nitrophos'!AD134+'Capacity - Steam'!AD134+'Capacity - Melt'!AD134</f>
        <v>120</v>
      </c>
      <c r="AE134" s="147">
        <f>'Capacity - Phos Acid'!AE134+'Capacity - Nitrophos'!AE134+'Capacity - Steam'!AE134+'Capacity - Melt'!AE134</f>
        <v>120</v>
      </c>
      <c r="AF134" s="147">
        <f>'Capacity - Phos Acid'!AF134+'Capacity - Nitrophos'!AF134+'Capacity - Steam'!AF134+'Capacity - Melt'!AF134</f>
        <v>120</v>
      </c>
      <c r="AG134" s="147">
        <f>'Capacity - Phos Acid'!AG134+'Capacity - Nitrophos'!AG134+'Capacity - Steam'!AG134+'Capacity - Melt'!AG134</f>
        <v>120</v>
      </c>
    </row>
    <row r="135" spans="1:33" x14ac:dyDescent="0.2">
      <c r="A135" s="133" t="str">
        <f t="shared" si="5"/>
        <v>WPAGuatemala</v>
      </c>
      <c r="B135" s="129" t="s">
        <v>266</v>
      </c>
      <c r="C135" s="129" t="s">
        <v>268</v>
      </c>
      <c r="D135" s="129" t="s">
        <v>165</v>
      </c>
      <c r="E135" s="147">
        <f>'Capacity - Phos Acid'!E135+'Capacity - Nitrophos'!E135+'Capacity - Steam'!E135+'Capacity - Melt'!E135</f>
        <v>70</v>
      </c>
      <c r="F135" s="147">
        <f>'Capacity - Phos Acid'!F135+'Capacity - Nitrophos'!F135+'Capacity - Steam'!F135+'Capacity - Melt'!F135</f>
        <v>70</v>
      </c>
      <c r="G135" s="147">
        <f>'Capacity - Phos Acid'!G135+'Capacity - Nitrophos'!G135+'Capacity - Steam'!G135+'Capacity - Melt'!G135</f>
        <v>70</v>
      </c>
      <c r="H135" s="147">
        <f>'Capacity - Phos Acid'!H135+'Capacity - Nitrophos'!H135+'Capacity - Steam'!H135+'Capacity - Melt'!H135</f>
        <v>70</v>
      </c>
      <c r="I135" s="147">
        <f>'Capacity - Phos Acid'!I135+'Capacity - Nitrophos'!I135+'Capacity - Steam'!I135+'Capacity - Melt'!I135</f>
        <v>70</v>
      </c>
      <c r="J135" s="147">
        <f>'Capacity - Phos Acid'!J135+'Capacity - Nitrophos'!J135+'Capacity - Steam'!J135+'Capacity - Melt'!J135</f>
        <v>70</v>
      </c>
      <c r="K135" s="147">
        <f>'Capacity - Phos Acid'!K135+'Capacity - Nitrophos'!K135+'Capacity - Steam'!K135+'Capacity - Melt'!K135</f>
        <v>70</v>
      </c>
      <c r="L135" s="147">
        <f>'Capacity - Phos Acid'!L135+'Capacity - Nitrophos'!L135+'Capacity - Steam'!L135+'Capacity - Melt'!L135</f>
        <v>70</v>
      </c>
      <c r="M135" s="147">
        <f>'Capacity - Phos Acid'!M135+'Capacity - Nitrophos'!M135+'Capacity - Steam'!M135+'Capacity - Melt'!M135</f>
        <v>70</v>
      </c>
      <c r="N135" s="147">
        <f>'Capacity - Phos Acid'!N135+'Capacity - Nitrophos'!N135+'Capacity - Steam'!N135+'Capacity - Melt'!N135</f>
        <v>70</v>
      </c>
      <c r="O135" s="147">
        <f>'Capacity - Phos Acid'!O135+'Capacity - Nitrophos'!O135+'Capacity - Steam'!O135+'Capacity - Melt'!O135</f>
        <v>70</v>
      </c>
      <c r="P135" s="147">
        <f>'Capacity - Phos Acid'!P135+'Capacity - Nitrophos'!P135+'Capacity - Steam'!P135+'Capacity - Melt'!P135</f>
        <v>70</v>
      </c>
      <c r="Q135" s="147">
        <f>'Capacity - Phos Acid'!Q135+'Capacity - Nitrophos'!Q135+'Capacity - Steam'!Q135+'Capacity - Melt'!Q135</f>
        <v>70</v>
      </c>
      <c r="R135" s="147">
        <f>'Capacity - Phos Acid'!R135+'Capacity - Nitrophos'!R135+'Capacity - Steam'!R135+'Capacity - Melt'!R135</f>
        <v>70</v>
      </c>
      <c r="S135" s="147">
        <f>'Capacity - Phos Acid'!S135+'Capacity - Nitrophos'!S135+'Capacity - Steam'!S135+'Capacity - Melt'!S135</f>
        <v>70</v>
      </c>
      <c r="T135" s="147">
        <f>'Capacity - Phos Acid'!T135+'Capacity - Nitrophos'!T135+'Capacity - Steam'!T135+'Capacity - Melt'!T135</f>
        <v>70</v>
      </c>
      <c r="U135" s="147">
        <f>'Capacity - Phos Acid'!U135+'Capacity - Nitrophos'!U135+'Capacity - Steam'!U135+'Capacity - Melt'!U135</f>
        <v>70</v>
      </c>
      <c r="V135" s="147">
        <f>'Capacity - Phos Acid'!V135+'Capacity - Nitrophos'!V135+'Capacity - Steam'!V135+'Capacity - Melt'!V135</f>
        <v>70</v>
      </c>
      <c r="W135" s="147">
        <f>'Capacity - Phos Acid'!W135+'Capacity - Nitrophos'!W135+'Capacity - Steam'!W135+'Capacity - Melt'!W135</f>
        <v>70</v>
      </c>
      <c r="X135" s="147">
        <f>'Capacity - Phos Acid'!X135+'Capacity - Nitrophos'!X135+'Capacity - Steam'!X135+'Capacity - Melt'!X135</f>
        <v>70</v>
      </c>
      <c r="Y135" s="147">
        <f>'Capacity - Phos Acid'!Y135+'Capacity - Nitrophos'!Y135+'Capacity - Steam'!Y135+'Capacity - Melt'!Y135</f>
        <v>70</v>
      </c>
      <c r="Z135" s="147">
        <f>'Capacity - Phos Acid'!Z135+'Capacity - Nitrophos'!Z135+'Capacity - Steam'!Z135+'Capacity - Melt'!Z135</f>
        <v>70</v>
      </c>
      <c r="AA135" s="147">
        <f>'Capacity - Phos Acid'!AA135+'Capacity - Nitrophos'!AA135+'Capacity - Steam'!AA135+'Capacity - Melt'!AA135</f>
        <v>70</v>
      </c>
      <c r="AB135" s="147">
        <f>'Capacity - Phos Acid'!AB135+'Capacity - Nitrophos'!AB135+'Capacity - Steam'!AB135+'Capacity - Melt'!AB135</f>
        <v>70</v>
      </c>
      <c r="AC135" s="147">
        <f>'Capacity - Phos Acid'!AC135+'Capacity - Nitrophos'!AC135+'Capacity - Steam'!AC135+'Capacity - Melt'!AC135</f>
        <v>70</v>
      </c>
      <c r="AD135" s="147">
        <f>'Capacity - Phos Acid'!AD135+'Capacity - Nitrophos'!AD135+'Capacity - Steam'!AD135+'Capacity - Melt'!AD135</f>
        <v>70</v>
      </c>
      <c r="AE135" s="147">
        <f>'Capacity - Phos Acid'!AE135+'Capacity - Nitrophos'!AE135+'Capacity - Steam'!AE135+'Capacity - Melt'!AE135</f>
        <v>70</v>
      </c>
      <c r="AF135" s="147">
        <f>'Capacity - Phos Acid'!AF135+'Capacity - Nitrophos'!AF135+'Capacity - Steam'!AF135+'Capacity - Melt'!AF135</f>
        <v>70</v>
      </c>
      <c r="AG135" s="147">
        <f>'Capacity - Phos Acid'!AG135+'Capacity - Nitrophos'!AG135+'Capacity - Steam'!AG135+'Capacity - Melt'!AG135</f>
        <v>70</v>
      </c>
    </row>
    <row r="136" spans="1:33" x14ac:dyDescent="0.2">
      <c r="A136" s="133" t="str">
        <f t="shared" si="5"/>
        <v>WPAHonduras</v>
      </c>
      <c r="B136" s="129" t="s">
        <v>266</v>
      </c>
      <c r="C136" s="129" t="s">
        <v>268</v>
      </c>
      <c r="D136" s="129" t="s">
        <v>166</v>
      </c>
      <c r="E136" s="147">
        <f>'Capacity - Phos Acid'!E136+'Capacity - Nitrophos'!E136+'Capacity - Steam'!E136+'Capacity - Melt'!E136</f>
        <v>0</v>
      </c>
      <c r="F136" s="147">
        <f>'Capacity - Phos Acid'!F136+'Capacity - Nitrophos'!F136+'Capacity - Steam'!F136+'Capacity - Melt'!F136</f>
        <v>0</v>
      </c>
      <c r="G136" s="147">
        <f>'Capacity - Phos Acid'!G136+'Capacity - Nitrophos'!G136+'Capacity - Steam'!G136+'Capacity - Melt'!G136</f>
        <v>0</v>
      </c>
      <c r="H136" s="147">
        <f>'Capacity - Phos Acid'!H136+'Capacity - Nitrophos'!H136+'Capacity - Steam'!H136+'Capacity - Melt'!H136</f>
        <v>0</v>
      </c>
      <c r="I136" s="147">
        <f>'Capacity - Phos Acid'!I136+'Capacity - Nitrophos'!I136+'Capacity - Steam'!I136+'Capacity - Melt'!I136</f>
        <v>0</v>
      </c>
      <c r="J136" s="147">
        <f>'Capacity - Phos Acid'!J136+'Capacity - Nitrophos'!J136+'Capacity - Steam'!J136+'Capacity - Melt'!J136</f>
        <v>0</v>
      </c>
      <c r="K136" s="147">
        <f>'Capacity - Phos Acid'!K136+'Capacity - Nitrophos'!K136+'Capacity - Steam'!K136+'Capacity - Melt'!K136</f>
        <v>0</v>
      </c>
      <c r="L136" s="147">
        <f>'Capacity - Phos Acid'!L136+'Capacity - Nitrophos'!L136+'Capacity - Steam'!L136+'Capacity - Melt'!L136</f>
        <v>0</v>
      </c>
      <c r="M136" s="147">
        <f>'Capacity - Phos Acid'!M136+'Capacity - Nitrophos'!M136+'Capacity - Steam'!M136+'Capacity - Melt'!M136</f>
        <v>0</v>
      </c>
      <c r="N136" s="147">
        <f>'Capacity - Phos Acid'!N136+'Capacity - Nitrophos'!N136+'Capacity - Steam'!N136+'Capacity - Melt'!N136</f>
        <v>0</v>
      </c>
      <c r="O136" s="147">
        <f>'Capacity - Phos Acid'!O136+'Capacity - Nitrophos'!O136+'Capacity - Steam'!O136+'Capacity - Melt'!O136</f>
        <v>0</v>
      </c>
      <c r="P136" s="147">
        <f>'Capacity - Phos Acid'!P136+'Capacity - Nitrophos'!P136+'Capacity - Steam'!P136+'Capacity - Melt'!P136</f>
        <v>0</v>
      </c>
      <c r="Q136" s="147">
        <f>'Capacity - Phos Acid'!Q136+'Capacity - Nitrophos'!Q136+'Capacity - Steam'!Q136+'Capacity - Melt'!Q136</f>
        <v>0</v>
      </c>
      <c r="R136" s="147">
        <f>'Capacity - Phos Acid'!R136+'Capacity - Nitrophos'!R136+'Capacity - Steam'!R136+'Capacity - Melt'!R136</f>
        <v>0</v>
      </c>
      <c r="S136" s="147">
        <f>'Capacity - Phos Acid'!S136+'Capacity - Nitrophos'!S136+'Capacity - Steam'!S136+'Capacity - Melt'!S136</f>
        <v>0</v>
      </c>
      <c r="T136" s="147">
        <f>'Capacity - Phos Acid'!T136+'Capacity - Nitrophos'!T136+'Capacity - Steam'!T136+'Capacity - Melt'!T136</f>
        <v>0</v>
      </c>
      <c r="U136" s="147">
        <f>'Capacity - Phos Acid'!U136+'Capacity - Nitrophos'!U136+'Capacity - Steam'!U136+'Capacity - Melt'!U136</f>
        <v>0</v>
      </c>
      <c r="V136" s="147">
        <f>'Capacity - Phos Acid'!V136+'Capacity - Nitrophos'!V136+'Capacity - Steam'!V136+'Capacity - Melt'!V136</f>
        <v>0</v>
      </c>
      <c r="W136" s="147">
        <f>'Capacity - Phos Acid'!W136+'Capacity - Nitrophos'!W136+'Capacity - Steam'!W136+'Capacity - Melt'!W136</f>
        <v>0</v>
      </c>
      <c r="X136" s="147">
        <f>'Capacity - Phos Acid'!X136+'Capacity - Nitrophos'!X136+'Capacity - Steam'!X136+'Capacity - Melt'!X136</f>
        <v>0</v>
      </c>
      <c r="Y136" s="147">
        <f>'Capacity - Phos Acid'!Y136+'Capacity - Nitrophos'!Y136+'Capacity - Steam'!Y136+'Capacity - Melt'!Y136</f>
        <v>0</v>
      </c>
      <c r="Z136" s="147">
        <f>'Capacity - Phos Acid'!Z136+'Capacity - Nitrophos'!Z136+'Capacity - Steam'!Z136+'Capacity - Melt'!Z136</f>
        <v>0</v>
      </c>
      <c r="AA136" s="147">
        <f>'Capacity - Phos Acid'!AA136+'Capacity - Nitrophos'!AA136+'Capacity - Steam'!AA136+'Capacity - Melt'!AA136</f>
        <v>0</v>
      </c>
      <c r="AB136" s="147">
        <f>'Capacity - Phos Acid'!AB136+'Capacity - Nitrophos'!AB136+'Capacity - Steam'!AB136+'Capacity - Melt'!AB136</f>
        <v>0</v>
      </c>
      <c r="AC136" s="147">
        <f>'Capacity - Phos Acid'!AC136+'Capacity - Nitrophos'!AC136+'Capacity - Steam'!AC136+'Capacity - Melt'!AC136</f>
        <v>0</v>
      </c>
      <c r="AD136" s="147">
        <f>'Capacity - Phos Acid'!AD136+'Capacity - Nitrophos'!AD136+'Capacity - Steam'!AD136+'Capacity - Melt'!AD136</f>
        <v>0</v>
      </c>
      <c r="AE136" s="147">
        <f>'Capacity - Phos Acid'!AE136+'Capacity - Nitrophos'!AE136+'Capacity - Steam'!AE136+'Capacity - Melt'!AE136</f>
        <v>0</v>
      </c>
      <c r="AF136" s="147">
        <f>'Capacity - Phos Acid'!AF136+'Capacity - Nitrophos'!AF136+'Capacity - Steam'!AF136+'Capacity - Melt'!AF136</f>
        <v>0</v>
      </c>
      <c r="AG136" s="147">
        <f>'Capacity - Phos Acid'!AG136+'Capacity - Nitrophos'!AG136+'Capacity - Steam'!AG136+'Capacity - Melt'!AG136</f>
        <v>0</v>
      </c>
    </row>
    <row r="137" spans="1:33" x14ac:dyDescent="0.2">
      <c r="A137" s="133" t="str">
        <f t="shared" si="5"/>
        <v>WPAMexico</v>
      </c>
      <c r="B137" s="129" t="s">
        <v>266</v>
      </c>
      <c r="C137" s="129" t="s">
        <v>268</v>
      </c>
      <c r="D137" s="129" t="s">
        <v>167</v>
      </c>
      <c r="E137" s="147">
        <f>'Capacity - Phos Acid'!E137+'Capacity - Nitrophos'!E137+'Capacity - Steam'!E137+'Capacity - Melt'!E137</f>
        <v>1439</v>
      </c>
      <c r="F137" s="147">
        <f>'Capacity - Phos Acid'!F137+'Capacity - Nitrophos'!F137+'Capacity - Steam'!F137+'Capacity - Melt'!F137</f>
        <v>1439</v>
      </c>
      <c r="G137" s="147">
        <f>'Capacity - Phos Acid'!G137+'Capacity - Nitrophos'!G137+'Capacity - Steam'!G137+'Capacity - Melt'!G137</f>
        <v>95</v>
      </c>
      <c r="H137" s="147">
        <f>'Capacity - Phos Acid'!H137+'Capacity - Nitrophos'!H137+'Capacity - Steam'!H137+'Capacity - Melt'!H137</f>
        <v>95</v>
      </c>
      <c r="I137" s="147">
        <f>'Capacity - Phos Acid'!I137+'Capacity - Nitrophos'!I137+'Capacity - Steam'!I137+'Capacity - Melt'!I137</f>
        <v>0</v>
      </c>
      <c r="J137" s="147">
        <f>'Capacity - Phos Acid'!J137+'Capacity - Nitrophos'!J137+'Capacity - Steam'!J137+'Capacity - Melt'!J137</f>
        <v>0</v>
      </c>
      <c r="K137" s="147">
        <f>'Capacity - Phos Acid'!K137+'Capacity - Nitrophos'!K137+'Capacity - Steam'!K137+'Capacity - Melt'!K137</f>
        <v>0</v>
      </c>
      <c r="L137" s="147">
        <f>'Capacity - Phos Acid'!L137+'Capacity - Nitrophos'!L137+'Capacity - Steam'!L137+'Capacity - Melt'!L137</f>
        <v>0</v>
      </c>
      <c r="M137" s="147">
        <f>'Capacity - Phos Acid'!M137+'Capacity - Nitrophos'!M137+'Capacity - Steam'!M137+'Capacity - Melt'!M137</f>
        <v>0</v>
      </c>
      <c r="N137" s="147">
        <f>'Capacity - Phos Acid'!N137+'Capacity - Nitrophos'!N137+'Capacity - Steam'!N137+'Capacity - Melt'!N137</f>
        <v>0</v>
      </c>
      <c r="O137" s="147">
        <f>'Capacity - Phos Acid'!O137+'Capacity - Nitrophos'!O137+'Capacity - Steam'!O137+'Capacity - Melt'!O137</f>
        <v>0</v>
      </c>
      <c r="P137" s="147">
        <f>'Capacity - Phos Acid'!P137+'Capacity - Nitrophos'!P137+'Capacity - Steam'!P137+'Capacity - Melt'!P137</f>
        <v>0</v>
      </c>
      <c r="Q137" s="147">
        <f>'Capacity - Phos Acid'!Q137+'Capacity - Nitrophos'!Q137+'Capacity - Steam'!Q137+'Capacity - Melt'!Q137</f>
        <v>0</v>
      </c>
      <c r="R137" s="147">
        <f>'Capacity - Phos Acid'!R137+'Capacity - Nitrophos'!R137+'Capacity - Steam'!R137+'Capacity - Melt'!R137</f>
        <v>0</v>
      </c>
      <c r="S137" s="147">
        <f>'Capacity - Phos Acid'!S137+'Capacity - Nitrophos'!S137+'Capacity - Steam'!S137+'Capacity - Melt'!S137</f>
        <v>0</v>
      </c>
      <c r="T137" s="147">
        <f>'Capacity - Phos Acid'!T137+'Capacity - Nitrophos'!T137+'Capacity - Steam'!T137+'Capacity - Melt'!T137</f>
        <v>0</v>
      </c>
      <c r="U137" s="147">
        <f>'Capacity - Phos Acid'!U137+'Capacity - Nitrophos'!U137+'Capacity - Steam'!U137+'Capacity - Melt'!U137</f>
        <v>0</v>
      </c>
      <c r="V137" s="147">
        <f>'Capacity - Phos Acid'!V137+'Capacity - Nitrophos'!V137+'Capacity - Steam'!V137+'Capacity - Melt'!V137</f>
        <v>0</v>
      </c>
      <c r="W137" s="147">
        <f>'Capacity - Phos Acid'!W137+'Capacity - Nitrophos'!W137+'Capacity - Steam'!W137+'Capacity - Melt'!W137</f>
        <v>0</v>
      </c>
      <c r="X137" s="147">
        <f>'Capacity - Phos Acid'!X137+'Capacity - Nitrophos'!X137+'Capacity - Steam'!X137+'Capacity - Melt'!X137</f>
        <v>0</v>
      </c>
      <c r="Y137" s="147">
        <f>'Capacity - Phos Acid'!Y137+'Capacity - Nitrophos'!Y137+'Capacity - Steam'!Y137+'Capacity - Melt'!Y137</f>
        <v>0</v>
      </c>
      <c r="Z137" s="147">
        <f>'Capacity - Phos Acid'!Z137+'Capacity - Nitrophos'!Z137+'Capacity - Steam'!Z137+'Capacity - Melt'!Z137</f>
        <v>0</v>
      </c>
      <c r="AA137" s="147">
        <f>'Capacity - Phos Acid'!AA137+'Capacity - Nitrophos'!AA137+'Capacity - Steam'!AA137+'Capacity - Melt'!AA137</f>
        <v>0</v>
      </c>
      <c r="AB137" s="147">
        <f>'Capacity - Phos Acid'!AB137+'Capacity - Nitrophos'!AB137+'Capacity - Steam'!AB137+'Capacity - Melt'!AB137</f>
        <v>0</v>
      </c>
      <c r="AC137" s="147">
        <f>'Capacity - Phos Acid'!AC137+'Capacity - Nitrophos'!AC137+'Capacity - Steam'!AC137+'Capacity - Melt'!AC137</f>
        <v>0</v>
      </c>
      <c r="AD137" s="147">
        <f>'Capacity - Phos Acid'!AD137+'Capacity - Nitrophos'!AD137+'Capacity - Steam'!AD137+'Capacity - Melt'!AD137</f>
        <v>0</v>
      </c>
      <c r="AE137" s="147">
        <f>'Capacity - Phos Acid'!AE137+'Capacity - Nitrophos'!AE137+'Capacity - Steam'!AE137+'Capacity - Melt'!AE137</f>
        <v>0</v>
      </c>
      <c r="AF137" s="147">
        <f>'Capacity - Phos Acid'!AF137+'Capacity - Nitrophos'!AF137+'Capacity - Steam'!AF137+'Capacity - Melt'!AF137</f>
        <v>0</v>
      </c>
      <c r="AG137" s="147">
        <f>'Capacity - Phos Acid'!AG137+'Capacity - Nitrophos'!AG137+'Capacity - Steam'!AG137+'Capacity - Melt'!AG137</f>
        <v>0</v>
      </c>
    </row>
    <row r="138" spans="1:33" x14ac:dyDescent="0.2">
      <c r="A138" s="133" t="str">
        <f t="shared" si="5"/>
        <v>WPANicaragua</v>
      </c>
      <c r="B138" s="129" t="s">
        <v>266</v>
      </c>
      <c r="C138" s="129" t="s">
        <v>268</v>
      </c>
      <c r="D138" s="129" t="s">
        <v>168</v>
      </c>
      <c r="E138" s="147">
        <f>'Capacity - Phos Acid'!E138+'Capacity - Nitrophos'!E138+'Capacity - Steam'!E138+'Capacity - Melt'!E138</f>
        <v>0</v>
      </c>
      <c r="F138" s="147">
        <f>'Capacity - Phos Acid'!F138+'Capacity - Nitrophos'!F138+'Capacity - Steam'!F138+'Capacity - Melt'!F138</f>
        <v>0</v>
      </c>
      <c r="G138" s="147">
        <f>'Capacity - Phos Acid'!G138+'Capacity - Nitrophos'!G138+'Capacity - Steam'!G138+'Capacity - Melt'!G138</f>
        <v>0</v>
      </c>
      <c r="H138" s="147">
        <f>'Capacity - Phos Acid'!H138+'Capacity - Nitrophos'!H138+'Capacity - Steam'!H138+'Capacity - Melt'!H138</f>
        <v>0</v>
      </c>
      <c r="I138" s="147">
        <f>'Capacity - Phos Acid'!I138+'Capacity - Nitrophos'!I138+'Capacity - Steam'!I138+'Capacity - Melt'!I138</f>
        <v>0</v>
      </c>
      <c r="J138" s="147">
        <f>'Capacity - Phos Acid'!J138+'Capacity - Nitrophos'!J138+'Capacity - Steam'!J138+'Capacity - Melt'!J138</f>
        <v>0</v>
      </c>
      <c r="K138" s="147">
        <f>'Capacity - Phos Acid'!K138+'Capacity - Nitrophos'!K138+'Capacity - Steam'!K138+'Capacity - Melt'!K138</f>
        <v>0</v>
      </c>
      <c r="L138" s="147">
        <f>'Capacity - Phos Acid'!L138+'Capacity - Nitrophos'!L138+'Capacity - Steam'!L138+'Capacity - Melt'!L138</f>
        <v>0</v>
      </c>
      <c r="M138" s="147">
        <f>'Capacity - Phos Acid'!M138+'Capacity - Nitrophos'!M138+'Capacity - Steam'!M138+'Capacity - Melt'!M138</f>
        <v>0</v>
      </c>
      <c r="N138" s="147">
        <f>'Capacity - Phos Acid'!N138+'Capacity - Nitrophos'!N138+'Capacity - Steam'!N138+'Capacity - Melt'!N138</f>
        <v>0</v>
      </c>
      <c r="O138" s="147">
        <f>'Capacity - Phos Acid'!O138+'Capacity - Nitrophos'!O138+'Capacity - Steam'!O138+'Capacity - Melt'!O138</f>
        <v>0</v>
      </c>
      <c r="P138" s="147">
        <f>'Capacity - Phos Acid'!P138+'Capacity - Nitrophos'!P138+'Capacity - Steam'!P138+'Capacity - Melt'!P138</f>
        <v>0</v>
      </c>
      <c r="Q138" s="147">
        <f>'Capacity - Phos Acid'!Q138+'Capacity - Nitrophos'!Q138+'Capacity - Steam'!Q138+'Capacity - Melt'!Q138</f>
        <v>0</v>
      </c>
      <c r="R138" s="147">
        <f>'Capacity - Phos Acid'!R138+'Capacity - Nitrophos'!R138+'Capacity - Steam'!R138+'Capacity - Melt'!R138</f>
        <v>0</v>
      </c>
      <c r="S138" s="147">
        <f>'Capacity - Phos Acid'!S138+'Capacity - Nitrophos'!S138+'Capacity - Steam'!S138+'Capacity - Melt'!S138</f>
        <v>0</v>
      </c>
      <c r="T138" s="147">
        <f>'Capacity - Phos Acid'!T138+'Capacity - Nitrophos'!T138+'Capacity - Steam'!T138+'Capacity - Melt'!T138</f>
        <v>0</v>
      </c>
      <c r="U138" s="147">
        <f>'Capacity - Phos Acid'!U138+'Capacity - Nitrophos'!U138+'Capacity - Steam'!U138+'Capacity - Melt'!U138</f>
        <v>0</v>
      </c>
      <c r="V138" s="147">
        <f>'Capacity - Phos Acid'!V138+'Capacity - Nitrophos'!V138+'Capacity - Steam'!V138+'Capacity - Melt'!V138</f>
        <v>0</v>
      </c>
      <c r="W138" s="147">
        <f>'Capacity - Phos Acid'!W138+'Capacity - Nitrophos'!W138+'Capacity - Steam'!W138+'Capacity - Melt'!W138</f>
        <v>0</v>
      </c>
      <c r="X138" s="147">
        <f>'Capacity - Phos Acid'!X138+'Capacity - Nitrophos'!X138+'Capacity - Steam'!X138+'Capacity - Melt'!X138</f>
        <v>0</v>
      </c>
      <c r="Y138" s="147">
        <f>'Capacity - Phos Acid'!Y138+'Capacity - Nitrophos'!Y138+'Capacity - Steam'!Y138+'Capacity - Melt'!Y138</f>
        <v>0</v>
      </c>
      <c r="Z138" s="147">
        <f>'Capacity - Phos Acid'!Z138+'Capacity - Nitrophos'!Z138+'Capacity - Steam'!Z138+'Capacity - Melt'!Z138</f>
        <v>0</v>
      </c>
      <c r="AA138" s="147">
        <f>'Capacity - Phos Acid'!AA138+'Capacity - Nitrophos'!AA138+'Capacity - Steam'!AA138+'Capacity - Melt'!AA138</f>
        <v>0</v>
      </c>
      <c r="AB138" s="147">
        <f>'Capacity - Phos Acid'!AB138+'Capacity - Nitrophos'!AB138+'Capacity - Steam'!AB138+'Capacity - Melt'!AB138</f>
        <v>0</v>
      </c>
      <c r="AC138" s="147">
        <f>'Capacity - Phos Acid'!AC138+'Capacity - Nitrophos'!AC138+'Capacity - Steam'!AC138+'Capacity - Melt'!AC138</f>
        <v>0</v>
      </c>
      <c r="AD138" s="147">
        <f>'Capacity - Phos Acid'!AD138+'Capacity - Nitrophos'!AD138+'Capacity - Steam'!AD138+'Capacity - Melt'!AD138</f>
        <v>0</v>
      </c>
      <c r="AE138" s="147">
        <f>'Capacity - Phos Acid'!AE138+'Capacity - Nitrophos'!AE138+'Capacity - Steam'!AE138+'Capacity - Melt'!AE138</f>
        <v>0</v>
      </c>
      <c r="AF138" s="147">
        <f>'Capacity - Phos Acid'!AF138+'Capacity - Nitrophos'!AF138+'Capacity - Steam'!AF138+'Capacity - Melt'!AF138</f>
        <v>0</v>
      </c>
      <c r="AG138" s="147">
        <f>'Capacity - Phos Acid'!AG138+'Capacity - Nitrophos'!AG138+'Capacity - Steam'!AG138+'Capacity - Melt'!AG138</f>
        <v>0</v>
      </c>
    </row>
    <row r="139" spans="1:33" x14ac:dyDescent="0.2">
      <c r="A139" s="133" t="str">
        <f t="shared" si="5"/>
        <v>WPAPanama</v>
      </c>
      <c r="B139" s="129" t="s">
        <v>266</v>
      </c>
      <c r="C139" s="129" t="s">
        <v>268</v>
      </c>
      <c r="D139" s="129" t="s">
        <v>169</v>
      </c>
      <c r="E139" s="147">
        <f>'Capacity - Phos Acid'!E139+'Capacity - Nitrophos'!E139+'Capacity - Steam'!E139+'Capacity - Melt'!E139</f>
        <v>0</v>
      </c>
      <c r="F139" s="147">
        <f>'Capacity - Phos Acid'!F139+'Capacity - Nitrophos'!F139+'Capacity - Steam'!F139+'Capacity - Melt'!F139</f>
        <v>0</v>
      </c>
      <c r="G139" s="147">
        <f>'Capacity - Phos Acid'!G139+'Capacity - Nitrophos'!G139+'Capacity - Steam'!G139+'Capacity - Melt'!G139</f>
        <v>0</v>
      </c>
      <c r="H139" s="147">
        <f>'Capacity - Phos Acid'!H139+'Capacity - Nitrophos'!H139+'Capacity - Steam'!H139+'Capacity - Melt'!H139</f>
        <v>0</v>
      </c>
      <c r="I139" s="147">
        <f>'Capacity - Phos Acid'!I139+'Capacity - Nitrophos'!I139+'Capacity - Steam'!I139+'Capacity - Melt'!I139</f>
        <v>0</v>
      </c>
      <c r="J139" s="147">
        <f>'Capacity - Phos Acid'!J139+'Capacity - Nitrophos'!J139+'Capacity - Steam'!J139+'Capacity - Melt'!J139</f>
        <v>0</v>
      </c>
      <c r="K139" s="147">
        <f>'Capacity - Phos Acid'!K139+'Capacity - Nitrophos'!K139+'Capacity - Steam'!K139+'Capacity - Melt'!K139</f>
        <v>0</v>
      </c>
      <c r="L139" s="147">
        <f>'Capacity - Phos Acid'!L139+'Capacity - Nitrophos'!L139+'Capacity - Steam'!L139+'Capacity - Melt'!L139</f>
        <v>0</v>
      </c>
      <c r="M139" s="147">
        <f>'Capacity - Phos Acid'!M139+'Capacity - Nitrophos'!M139+'Capacity - Steam'!M139+'Capacity - Melt'!M139</f>
        <v>0</v>
      </c>
      <c r="N139" s="147">
        <f>'Capacity - Phos Acid'!N139+'Capacity - Nitrophos'!N139+'Capacity - Steam'!N139+'Capacity - Melt'!N139</f>
        <v>0</v>
      </c>
      <c r="O139" s="147">
        <f>'Capacity - Phos Acid'!O139+'Capacity - Nitrophos'!O139+'Capacity - Steam'!O139+'Capacity - Melt'!O139</f>
        <v>0</v>
      </c>
      <c r="P139" s="147">
        <f>'Capacity - Phos Acid'!P139+'Capacity - Nitrophos'!P139+'Capacity - Steam'!P139+'Capacity - Melt'!P139</f>
        <v>0</v>
      </c>
      <c r="Q139" s="147">
        <f>'Capacity - Phos Acid'!Q139+'Capacity - Nitrophos'!Q139+'Capacity - Steam'!Q139+'Capacity - Melt'!Q139</f>
        <v>0</v>
      </c>
      <c r="R139" s="147">
        <f>'Capacity - Phos Acid'!R139+'Capacity - Nitrophos'!R139+'Capacity - Steam'!R139+'Capacity - Melt'!R139</f>
        <v>0</v>
      </c>
      <c r="S139" s="147">
        <f>'Capacity - Phos Acid'!S139+'Capacity - Nitrophos'!S139+'Capacity - Steam'!S139+'Capacity - Melt'!S139</f>
        <v>0</v>
      </c>
      <c r="T139" s="147">
        <f>'Capacity - Phos Acid'!T139+'Capacity - Nitrophos'!T139+'Capacity - Steam'!T139+'Capacity - Melt'!T139</f>
        <v>0</v>
      </c>
      <c r="U139" s="147">
        <f>'Capacity - Phos Acid'!U139+'Capacity - Nitrophos'!U139+'Capacity - Steam'!U139+'Capacity - Melt'!U139</f>
        <v>0</v>
      </c>
      <c r="V139" s="147">
        <f>'Capacity - Phos Acid'!V139+'Capacity - Nitrophos'!V139+'Capacity - Steam'!V139+'Capacity - Melt'!V139</f>
        <v>0</v>
      </c>
      <c r="W139" s="147">
        <f>'Capacity - Phos Acid'!W139+'Capacity - Nitrophos'!W139+'Capacity - Steam'!W139+'Capacity - Melt'!W139</f>
        <v>0</v>
      </c>
      <c r="X139" s="147">
        <f>'Capacity - Phos Acid'!X139+'Capacity - Nitrophos'!X139+'Capacity - Steam'!X139+'Capacity - Melt'!X139</f>
        <v>0</v>
      </c>
      <c r="Y139" s="147">
        <f>'Capacity - Phos Acid'!Y139+'Capacity - Nitrophos'!Y139+'Capacity - Steam'!Y139+'Capacity - Melt'!Y139</f>
        <v>0</v>
      </c>
      <c r="Z139" s="147">
        <f>'Capacity - Phos Acid'!Z139+'Capacity - Nitrophos'!Z139+'Capacity - Steam'!Z139+'Capacity - Melt'!Z139</f>
        <v>0</v>
      </c>
      <c r="AA139" s="147">
        <f>'Capacity - Phos Acid'!AA139+'Capacity - Nitrophos'!AA139+'Capacity - Steam'!AA139+'Capacity - Melt'!AA139</f>
        <v>0</v>
      </c>
      <c r="AB139" s="147">
        <f>'Capacity - Phos Acid'!AB139+'Capacity - Nitrophos'!AB139+'Capacity - Steam'!AB139+'Capacity - Melt'!AB139</f>
        <v>0</v>
      </c>
      <c r="AC139" s="147">
        <f>'Capacity - Phos Acid'!AC139+'Capacity - Nitrophos'!AC139+'Capacity - Steam'!AC139+'Capacity - Melt'!AC139</f>
        <v>0</v>
      </c>
      <c r="AD139" s="147">
        <f>'Capacity - Phos Acid'!AD139+'Capacity - Nitrophos'!AD139+'Capacity - Steam'!AD139+'Capacity - Melt'!AD139</f>
        <v>0</v>
      </c>
      <c r="AE139" s="147">
        <f>'Capacity - Phos Acid'!AE139+'Capacity - Nitrophos'!AE139+'Capacity - Steam'!AE139+'Capacity - Melt'!AE139</f>
        <v>0</v>
      </c>
      <c r="AF139" s="147">
        <f>'Capacity - Phos Acid'!AF139+'Capacity - Nitrophos'!AF139+'Capacity - Steam'!AF139+'Capacity - Melt'!AF139</f>
        <v>0</v>
      </c>
      <c r="AG139" s="147">
        <f>'Capacity - Phos Acid'!AG139+'Capacity - Nitrophos'!AG139+'Capacity - Steam'!AG139+'Capacity - Melt'!AG139</f>
        <v>0</v>
      </c>
    </row>
    <row r="140" spans="1:33" s="133" customFormat="1" x14ac:dyDescent="0.2">
      <c r="A140" s="133" t="str">
        <f t="shared" si="5"/>
        <v>WPASouth America Total</v>
      </c>
      <c r="B140" s="140" t="s">
        <v>170</v>
      </c>
      <c r="C140" s="140" t="s">
        <v>170</v>
      </c>
      <c r="D140" s="140" t="s">
        <v>170</v>
      </c>
      <c r="E140" s="146">
        <f>SUMIF($C141:$C$212,LEFT($D140,LEN($D140)-6),E141:E$212)</f>
        <v>3210</v>
      </c>
      <c r="F140" s="146">
        <f>SUMIF($C141:$C$212,LEFT($D140,LEN($D140)-6),F141:F$212)</f>
        <v>2960</v>
      </c>
      <c r="G140" s="146">
        <f>SUMIF($C141:$C$212,LEFT($D140,LEN($D140)-6),G141:G$212)</f>
        <v>2960</v>
      </c>
      <c r="H140" s="146">
        <f>SUMIF($C141:$C$212,LEFT($D140,LEN($D140)-6),H141:H$212)</f>
        <v>2960</v>
      </c>
      <c r="I140" s="146">
        <f>SUMIF($C141:$C$212,LEFT($D140,LEN($D140)-6),I141:I$212)</f>
        <v>2980</v>
      </c>
      <c r="J140" s="146">
        <f>SUMIF($C141:$C$212,LEFT($D140,LEN($D140)-6),J141:J$212)</f>
        <v>2980</v>
      </c>
      <c r="K140" s="146">
        <f>SUMIF($C141:$C$212,LEFT($D140,LEN($D140)-6),K141:K$212)</f>
        <v>2980</v>
      </c>
      <c r="L140" s="146">
        <f>SUMIF($C141:$C$212,LEFT($D140,LEN($D140)-6),L141:L$212)</f>
        <v>2980</v>
      </c>
      <c r="M140" s="146">
        <f>SUMIF($C141:$C$212,LEFT($D140,LEN($D140)-6),M141:M$212)</f>
        <v>2980</v>
      </c>
      <c r="N140" s="146">
        <f>SUMIF($C141:$C$212,LEFT($D140,LEN($D140)-6),N141:N$212)</f>
        <v>2980</v>
      </c>
      <c r="O140" s="146">
        <f>SUMIF($C141:$C$212,LEFT($D140,LEN($D140)-6),O141:O$212)</f>
        <v>2980</v>
      </c>
      <c r="P140" s="146">
        <f>SUMIF($C141:$C$212,LEFT($D140,LEN($D140)-6),P141:P$212)</f>
        <v>2980</v>
      </c>
      <c r="Q140" s="146">
        <f>SUMIF($C141:$C$212,LEFT($D140,LEN($D140)-6),Q141:Q$212)</f>
        <v>3013</v>
      </c>
      <c r="R140" s="146">
        <f>SUMIF($C141:$C$212,LEFT($D140,LEN($D140)-6),R141:R$212)</f>
        <v>3046</v>
      </c>
      <c r="S140" s="146">
        <f>SUMIF($C141:$C$212,LEFT($D140,LEN($D140)-6),S141:S$212)</f>
        <v>3046</v>
      </c>
      <c r="T140" s="146">
        <f>SUMIF($C141:$C$212,LEFT($D140,LEN($D140)-6),T141:T$212)</f>
        <v>3046</v>
      </c>
      <c r="U140" s="146">
        <f>SUMIF($C141:$C$212,LEFT($D140,LEN($D140)-6),U141:U$212)</f>
        <v>3046</v>
      </c>
      <c r="V140" s="146">
        <f>SUMIF($C141:$C$212,LEFT($D140,LEN($D140)-6),V141:V$212)</f>
        <v>3046</v>
      </c>
      <c r="W140" s="146">
        <f>SUMIF($C141:$C$212,LEFT($D140,LEN($D140)-6),W141:W$212)</f>
        <v>3046</v>
      </c>
      <c r="X140" s="146">
        <f>SUMIF($C141:$C$212,LEFT($D140,LEN($D140)-6),X141:X$212)</f>
        <v>3146</v>
      </c>
      <c r="Y140" s="146">
        <f>SUMIF($C141:$C$212,LEFT($D140,LEN($D140)-6),Y141:Y$212)</f>
        <v>3146</v>
      </c>
      <c r="Z140" s="146">
        <f>SUMIF($C141:$C$212,LEFT($D140,LEN($D140)-6),Z141:Z$212)</f>
        <v>3146</v>
      </c>
      <c r="AA140" s="146">
        <f>SUMIF($C141:$C$212,LEFT($D140,LEN($D140)-6),AA141:AA$212)</f>
        <v>3396</v>
      </c>
      <c r="AB140" s="146">
        <f>SUMIF($C141:$C$212,LEFT($D140,LEN($D140)-6),AB141:AB$212)</f>
        <v>3646</v>
      </c>
      <c r="AC140" s="146">
        <f>SUMIF($C141:$C$212,LEFT($D140,LEN($D140)-6),AC141:AC$212)</f>
        <v>3796</v>
      </c>
      <c r="AD140" s="146">
        <f>SUMIF($C141:$C$212,LEFT($D140,LEN($D140)-6),AD141:AD$212)</f>
        <v>3796</v>
      </c>
      <c r="AE140" s="146">
        <f>SUMIF($C141:$C$212,LEFT($D140,LEN($D140)-6),AE141:AE$212)</f>
        <v>3796</v>
      </c>
      <c r="AF140" s="146">
        <f>SUMIF($C141:$C$212,LEFT($D140,LEN($D140)-6),AF141:AF$212)</f>
        <v>3796</v>
      </c>
      <c r="AG140" s="146">
        <f>SUMIF($C141:$C$212,LEFT($D140,LEN($D140)-6),AG141:AG$212)</f>
        <v>3796</v>
      </c>
    </row>
    <row r="141" spans="1:33" x14ac:dyDescent="0.2">
      <c r="A141" s="133" t="str">
        <f t="shared" si="5"/>
        <v>WPAArgentina</v>
      </c>
      <c r="B141" s="129" t="s">
        <v>266</v>
      </c>
      <c r="C141" s="129" t="s">
        <v>269</v>
      </c>
      <c r="D141" s="129" t="s">
        <v>171</v>
      </c>
      <c r="E141" s="147">
        <f>'Capacity - Phos Acid'!E141+'Capacity - Nitrophos'!E141+'Capacity - Steam'!E141+'Capacity - Melt'!E141</f>
        <v>0</v>
      </c>
      <c r="F141" s="147">
        <f>'Capacity - Phos Acid'!F141+'Capacity - Nitrophos'!F141+'Capacity - Steam'!F141+'Capacity - Melt'!F141</f>
        <v>0</v>
      </c>
      <c r="G141" s="147">
        <f>'Capacity - Phos Acid'!G141+'Capacity - Nitrophos'!G141+'Capacity - Steam'!G141+'Capacity - Melt'!G141</f>
        <v>0</v>
      </c>
      <c r="H141" s="147">
        <f>'Capacity - Phos Acid'!H141+'Capacity - Nitrophos'!H141+'Capacity - Steam'!H141+'Capacity - Melt'!H141</f>
        <v>0</v>
      </c>
      <c r="I141" s="147">
        <f>'Capacity - Phos Acid'!I141+'Capacity - Nitrophos'!I141+'Capacity - Steam'!I141+'Capacity - Melt'!I141</f>
        <v>0</v>
      </c>
      <c r="J141" s="147">
        <f>'Capacity - Phos Acid'!J141+'Capacity - Nitrophos'!J141+'Capacity - Steam'!J141+'Capacity - Melt'!J141</f>
        <v>0</v>
      </c>
      <c r="K141" s="147">
        <f>'Capacity - Phos Acid'!K141+'Capacity - Nitrophos'!K141+'Capacity - Steam'!K141+'Capacity - Melt'!K141</f>
        <v>0</v>
      </c>
      <c r="L141" s="147">
        <f>'Capacity - Phos Acid'!L141+'Capacity - Nitrophos'!L141+'Capacity - Steam'!L141+'Capacity - Melt'!L141</f>
        <v>0</v>
      </c>
      <c r="M141" s="147">
        <f>'Capacity - Phos Acid'!M141+'Capacity - Nitrophos'!M141+'Capacity - Steam'!M141+'Capacity - Melt'!M141</f>
        <v>0</v>
      </c>
      <c r="N141" s="147">
        <f>'Capacity - Phos Acid'!N141+'Capacity - Nitrophos'!N141+'Capacity - Steam'!N141+'Capacity - Melt'!N141</f>
        <v>0</v>
      </c>
      <c r="O141" s="147">
        <f>'Capacity - Phos Acid'!O141+'Capacity - Nitrophos'!O141+'Capacity - Steam'!O141+'Capacity - Melt'!O141</f>
        <v>0</v>
      </c>
      <c r="P141" s="147">
        <f>'Capacity - Phos Acid'!P141+'Capacity - Nitrophos'!P141+'Capacity - Steam'!P141+'Capacity - Melt'!P141</f>
        <v>0</v>
      </c>
      <c r="Q141" s="147">
        <f>'Capacity - Phos Acid'!Q141+'Capacity - Nitrophos'!Q141+'Capacity - Steam'!Q141+'Capacity - Melt'!Q141</f>
        <v>0</v>
      </c>
      <c r="R141" s="147">
        <f>'Capacity - Phos Acid'!R141+'Capacity - Nitrophos'!R141+'Capacity - Steam'!R141+'Capacity - Melt'!R141</f>
        <v>0</v>
      </c>
      <c r="S141" s="147">
        <f>'Capacity - Phos Acid'!S141+'Capacity - Nitrophos'!S141+'Capacity - Steam'!S141+'Capacity - Melt'!S141</f>
        <v>0</v>
      </c>
      <c r="T141" s="147">
        <f>'Capacity - Phos Acid'!T141+'Capacity - Nitrophos'!T141+'Capacity - Steam'!T141+'Capacity - Melt'!T141</f>
        <v>0</v>
      </c>
      <c r="U141" s="147">
        <f>'Capacity - Phos Acid'!U141+'Capacity - Nitrophos'!U141+'Capacity - Steam'!U141+'Capacity - Melt'!U141</f>
        <v>0</v>
      </c>
      <c r="V141" s="147">
        <f>'Capacity - Phos Acid'!V141+'Capacity - Nitrophos'!V141+'Capacity - Steam'!V141+'Capacity - Melt'!V141</f>
        <v>0</v>
      </c>
      <c r="W141" s="147">
        <f>'Capacity - Phos Acid'!W141+'Capacity - Nitrophos'!W141+'Capacity - Steam'!W141+'Capacity - Melt'!W141</f>
        <v>0</v>
      </c>
      <c r="X141" s="147">
        <f>'Capacity - Phos Acid'!X141+'Capacity - Nitrophos'!X141+'Capacity - Steam'!X141+'Capacity - Melt'!X141</f>
        <v>0</v>
      </c>
      <c r="Y141" s="147">
        <f>'Capacity - Phos Acid'!Y141+'Capacity - Nitrophos'!Y141+'Capacity - Steam'!Y141+'Capacity - Melt'!Y141</f>
        <v>0</v>
      </c>
      <c r="Z141" s="147">
        <f>'Capacity - Phos Acid'!Z141+'Capacity - Nitrophos'!Z141+'Capacity - Steam'!Z141+'Capacity - Melt'!Z141</f>
        <v>0</v>
      </c>
      <c r="AA141" s="147">
        <f>'Capacity - Phos Acid'!AA141+'Capacity - Nitrophos'!AA141+'Capacity - Steam'!AA141+'Capacity - Melt'!AA141</f>
        <v>0</v>
      </c>
      <c r="AB141" s="147">
        <f>'Capacity - Phos Acid'!AB141+'Capacity - Nitrophos'!AB141+'Capacity - Steam'!AB141+'Capacity - Melt'!AB141</f>
        <v>0</v>
      </c>
      <c r="AC141" s="147">
        <f>'Capacity - Phos Acid'!AC141+'Capacity - Nitrophos'!AC141+'Capacity - Steam'!AC141+'Capacity - Melt'!AC141</f>
        <v>0</v>
      </c>
      <c r="AD141" s="147">
        <f>'Capacity - Phos Acid'!AD141+'Capacity - Nitrophos'!AD141+'Capacity - Steam'!AD141+'Capacity - Melt'!AD141</f>
        <v>0</v>
      </c>
      <c r="AE141" s="147">
        <f>'Capacity - Phos Acid'!AE141+'Capacity - Nitrophos'!AE141+'Capacity - Steam'!AE141+'Capacity - Melt'!AE141</f>
        <v>0</v>
      </c>
      <c r="AF141" s="147">
        <f>'Capacity - Phos Acid'!AF141+'Capacity - Nitrophos'!AF141+'Capacity - Steam'!AF141+'Capacity - Melt'!AF141</f>
        <v>0</v>
      </c>
      <c r="AG141" s="147">
        <f>'Capacity - Phos Acid'!AG141+'Capacity - Nitrophos'!AG141+'Capacity - Steam'!AG141+'Capacity - Melt'!AG141</f>
        <v>0</v>
      </c>
    </row>
    <row r="142" spans="1:33" x14ac:dyDescent="0.2">
      <c r="A142" s="133" t="str">
        <f t="shared" si="5"/>
        <v>WPABolivia</v>
      </c>
      <c r="B142" s="129" t="s">
        <v>266</v>
      </c>
      <c r="C142" s="129" t="s">
        <v>269</v>
      </c>
      <c r="D142" s="129" t="s">
        <v>172</v>
      </c>
      <c r="E142" s="147">
        <f>'Capacity - Phos Acid'!E142+'Capacity - Nitrophos'!E142+'Capacity - Steam'!E142+'Capacity - Melt'!E142</f>
        <v>0</v>
      </c>
      <c r="F142" s="147">
        <f>'Capacity - Phos Acid'!F142+'Capacity - Nitrophos'!F142+'Capacity - Steam'!F142+'Capacity - Melt'!F142</f>
        <v>0</v>
      </c>
      <c r="G142" s="147">
        <f>'Capacity - Phos Acid'!G142+'Capacity - Nitrophos'!G142+'Capacity - Steam'!G142+'Capacity - Melt'!G142</f>
        <v>0</v>
      </c>
      <c r="H142" s="147">
        <f>'Capacity - Phos Acid'!H142+'Capacity - Nitrophos'!H142+'Capacity - Steam'!H142+'Capacity - Melt'!H142</f>
        <v>0</v>
      </c>
      <c r="I142" s="147">
        <f>'Capacity - Phos Acid'!I142+'Capacity - Nitrophos'!I142+'Capacity - Steam'!I142+'Capacity - Melt'!I142</f>
        <v>0</v>
      </c>
      <c r="J142" s="147">
        <f>'Capacity - Phos Acid'!J142+'Capacity - Nitrophos'!J142+'Capacity - Steam'!J142+'Capacity - Melt'!J142</f>
        <v>0</v>
      </c>
      <c r="K142" s="147">
        <f>'Capacity - Phos Acid'!K142+'Capacity - Nitrophos'!K142+'Capacity - Steam'!K142+'Capacity - Melt'!K142</f>
        <v>0</v>
      </c>
      <c r="L142" s="147">
        <f>'Capacity - Phos Acid'!L142+'Capacity - Nitrophos'!L142+'Capacity - Steam'!L142+'Capacity - Melt'!L142</f>
        <v>0</v>
      </c>
      <c r="M142" s="147">
        <f>'Capacity - Phos Acid'!M142+'Capacity - Nitrophos'!M142+'Capacity - Steam'!M142+'Capacity - Melt'!M142</f>
        <v>0</v>
      </c>
      <c r="N142" s="147">
        <f>'Capacity - Phos Acid'!N142+'Capacity - Nitrophos'!N142+'Capacity - Steam'!N142+'Capacity - Melt'!N142</f>
        <v>0</v>
      </c>
      <c r="O142" s="147">
        <f>'Capacity - Phos Acid'!O142+'Capacity - Nitrophos'!O142+'Capacity - Steam'!O142+'Capacity - Melt'!O142</f>
        <v>0</v>
      </c>
      <c r="P142" s="147">
        <f>'Capacity - Phos Acid'!P142+'Capacity - Nitrophos'!P142+'Capacity - Steam'!P142+'Capacity - Melt'!P142</f>
        <v>0</v>
      </c>
      <c r="Q142" s="147">
        <f>'Capacity - Phos Acid'!Q142+'Capacity - Nitrophos'!Q142+'Capacity - Steam'!Q142+'Capacity - Melt'!Q142</f>
        <v>0</v>
      </c>
      <c r="R142" s="147">
        <f>'Capacity - Phos Acid'!R142+'Capacity - Nitrophos'!R142+'Capacity - Steam'!R142+'Capacity - Melt'!R142</f>
        <v>0</v>
      </c>
      <c r="S142" s="147">
        <f>'Capacity - Phos Acid'!S142+'Capacity - Nitrophos'!S142+'Capacity - Steam'!S142+'Capacity - Melt'!S142</f>
        <v>0</v>
      </c>
      <c r="T142" s="147">
        <f>'Capacity - Phos Acid'!T142+'Capacity - Nitrophos'!T142+'Capacity - Steam'!T142+'Capacity - Melt'!T142</f>
        <v>0</v>
      </c>
      <c r="U142" s="147">
        <f>'Capacity - Phos Acid'!U142+'Capacity - Nitrophos'!U142+'Capacity - Steam'!U142+'Capacity - Melt'!U142</f>
        <v>0</v>
      </c>
      <c r="V142" s="147">
        <f>'Capacity - Phos Acid'!V142+'Capacity - Nitrophos'!V142+'Capacity - Steam'!V142+'Capacity - Melt'!V142</f>
        <v>0</v>
      </c>
      <c r="W142" s="147">
        <f>'Capacity - Phos Acid'!W142+'Capacity - Nitrophos'!W142+'Capacity - Steam'!W142+'Capacity - Melt'!W142</f>
        <v>0</v>
      </c>
      <c r="X142" s="147">
        <f>'Capacity - Phos Acid'!X142+'Capacity - Nitrophos'!X142+'Capacity - Steam'!X142+'Capacity - Melt'!X142</f>
        <v>0</v>
      </c>
      <c r="Y142" s="147">
        <f>'Capacity - Phos Acid'!Y142+'Capacity - Nitrophos'!Y142+'Capacity - Steam'!Y142+'Capacity - Melt'!Y142</f>
        <v>0</v>
      </c>
      <c r="Z142" s="147">
        <f>'Capacity - Phos Acid'!Z142+'Capacity - Nitrophos'!Z142+'Capacity - Steam'!Z142+'Capacity - Melt'!Z142</f>
        <v>0</v>
      </c>
      <c r="AA142" s="147">
        <f>'Capacity - Phos Acid'!AA142+'Capacity - Nitrophos'!AA142+'Capacity - Steam'!AA142+'Capacity - Melt'!AA142</f>
        <v>0</v>
      </c>
      <c r="AB142" s="147">
        <f>'Capacity - Phos Acid'!AB142+'Capacity - Nitrophos'!AB142+'Capacity - Steam'!AB142+'Capacity - Melt'!AB142</f>
        <v>0</v>
      </c>
      <c r="AC142" s="147">
        <f>'Capacity - Phos Acid'!AC142+'Capacity - Nitrophos'!AC142+'Capacity - Steam'!AC142+'Capacity - Melt'!AC142</f>
        <v>0</v>
      </c>
      <c r="AD142" s="147">
        <f>'Capacity - Phos Acid'!AD142+'Capacity - Nitrophos'!AD142+'Capacity - Steam'!AD142+'Capacity - Melt'!AD142</f>
        <v>0</v>
      </c>
      <c r="AE142" s="147">
        <f>'Capacity - Phos Acid'!AE142+'Capacity - Nitrophos'!AE142+'Capacity - Steam'!AE142+'Capacity - Melt'!AE142</f>
        <v>0</v>
      </c>
      <c r="AF142" s="147">
        <f>'Capacity - Phos Acid'!AF142+'Capacity - Nitrophos'!AF142+'Capacity - Steam'!AF142+'Capacity - Melt'!AF142</f>
        <v>0</v>
      </c>
      <c r="AG142" s="147">
        <f>'Capacity - Phos Acid'!AG142+'Capacity - Nitrophos'!AG142+'Capacity - Steam'!AG142+'Capacity - Melt'!AG142</f>
        <v>0</v>
      </c>
    </row>
    <row r="143" spans="1:33" x14ac:dyDescent="0.2">
      <c r="A143" s="133" t="str">
        <f t="shared" si="5"/>
        <v>WPABrazil</v>
      </c>
      <c r="B143" s="129" t="s">
        <v>266</v>
      </c>
      <c r="C143" s="129" t="s">
        <v>269</v>
      </c>
      <c r="D143" s="129" t="s">
        <v>173</v>
      </c>
      <c r="E143" s="147">
        <f>'Capacity - Phos Acid'!E143+'Capacity - Nitrophos'!E143+'Capacity - Steam'!E143+'Capacity - Melt'!E143</f>
        <v>2000</v>
      </c>
      <c r="F143" s="147">
        <f>'Capacity - Phos Acid'!F143+'Capacity - Nitrophos'!F143+'Capacity - Steam'!F143+'Capacity - Melt'!F143</f>
        <v>1750</v>
      </c>
      <c r="G143" s="147">
        <f>'Capacity - Phos Acid'!G143+'Capacity - Nitrophos'!G143+'Capacity - Steam'!G143+'Capacity - Melt'!G143</f>
        <v>1750</v>
      </c>
      <c r="H143" s="147">
        <f>'Capacity - Phos Acid'!H143+'Capacity - Nitrophos'!H143+'Capacity - Steam'!H143+'Capacity - Melt'!H143</f>
        <v>1750</v>
      </c>
      <c r="I143" s="147">
        <f>'Capacity - Phos Acid'!I143+'Capacity - Nitrophos'!I143+'Capacity - Steam'!I143+'Capacity - Melt'!I143</f>
        <v>1750</v>
      </c>
      <c r="J143" s="147">
        <f>'Capacity - Phos Acid'!J143+'Capacity - Nitrophos'!J143+'Capacity - Steam'!J143+'Capacity - Melt'!J143</f>
        <v>1750</v>
      </c>
      <c r="K143" s="147">
        <f>'Capacity - Phos Acid'!K143+'Capacity - Nitrophos'!K143+'Capacity - Steam'!K143+'Capacity - Melt'!K143</f>
        <v>1750</v>
      </c>
      <c r="L143" s="147">
        <f>'Capacity - Phos Acid'!L143+'Capacity - Nitrophos'!L143+'Capacity - Steam'!L143+'Capacity - Melt'!L143</f>
        <v>1750</v>
      </c>
      <c r="M143" s="147">
        <f>'Capacity - Phos Acid'!M143+'Capacity - Nitrophos'!M143+'Capacity - Steam'!M143+'Capacity - Melt'!M143</f>
        <v>1750</v>
      </c>
      <c r="N143" s="147">
        <f>'Capacity - Phos Acid'!N143+'Capacity - Nitrophos'!N143+'Capacity - Steam'!N143+'Capacity - Melt'!N143</f>
        <v>1750</v>
      </c>
      <c r="O143" s="147">
        <f>'Capacity - Phos Acid'!O143+'Capacity - Nitrophos'!O143+'Capacity - Steam'!O143+'Capacity - Melt'!O143</f>
        <v>1750</v>
      </c>
      <c r="P143" s="147">
        <f>'Capacity - Phos Acid'!P143+'Capacity - Nitrophos'!P143+'Capacity - Steam'!P143+'Capacity - Melt'!P143</f>
        <v>1750</v>
      </c>
      <c r="Q143" s="147">
        <f>'Capacity - Phos Acid'!Q143+'Capacity - Nitrophos'!Q143+'Capacity - Steam'!Q143+'Capacity - Melt'!Q143</f>
        <v>1750</v>
      </c>
      <c r="R143" s="147">
        <f>'Capacity - Phos Acid'!R143+'Capacity - Nitrophos'!R143+'Capacity - Steam'!R143+'Capacity - Melt'!R143</f>
        <v>1750</v>
      </c>
      <c r="S143" s="147">
        <f>'Capacity - Phos Acid'!S143+'Capacity - Nitrophos'!S143+'Capacity - Steam'!S143+'Capacity - Melt'!S143</f>
        <v>1750</v>
      </c>
      <c r="T143" s="147">
        <f>'Capacity - Phos Acid'!T143+'Capacity - Nitrophos'!T143+'Capacity - Steam'!T143+'Capacity - Melt'!T143</f>
        <v>1750</v>
      </c>
      <c r="U143" s="147">
        <f>'Capacity - Phos Acid'!U143+'Capacity - Nitrophos'!U143+'Capacity - Steam'!U143+'Capacity - Melt'!U143</f>
        <v>1750</v>
      </c>
      <c r="V143" s="147">
        <f>'Capacity - Phos Acid'!V143+'Capacity - Nitrophos'!V143+'Capacity - Steam'!V143+'Capacity - Melt'!V143</f>
        <v>1750</v>
      </c>
      <c r="W143" s="147">
        <f>'Capacity - Phos Acid'!W143+'Capacity - Nitrophos'!W143+'Capacity - Steam'!W143+'Capacity - Melt'!W143</f>
        <v>1750</v>
      </c>
      <c r="X143" s="147">
        <f>'Capacity - Phos Acid'!X143+'Capacity - Nitrophos'!X143+'Capacity - Steam'!X143+'Capacity - Melt'!X143</f>
        <v>1850</v>
      </c>
      <c r="Y143" s="147">
        <f>'Capacity - Phos Acid'!Y143+'Capacity - Nitrophos'!Y143+'Capacity - Steam'!Y143+'Capacity - Melt'!Y143</f>
        <v>1850</v>
      </c>
      <c r="Z143" s="147">
        <f>'Capacity - Phos Acid'!Z143+'Capacity - Nitrophos'!Z143+'Capacity - Steam'!Z143+'Capacity - Melt'!Z143</f>
        <v>1850</v>
      </c>
      <c r="AA143" s="147">
        <f>'Capacity - Phos Acid'!AA143+'Capacity - Nitrophos'!AA143+'Capacity - Steam'!AA143+'Capacity - Melt'!AA143</f>
        <v>2100</v>
      </c>
      <c r="AB143" s="147">
        <f>'Capacity - Phos Acid'!AB143+'Capacity - Nitrophos'!AB143+'Capacity - Steam'!AB143+'Capacity - Melt'!AB143</f>
        <v>2350</v>
      </c>
      <c r="AC143" s="147">
        <f>'Capacity - Phos Acid'!AC143+'Capacity - Nitrophos'!AC143+'Capacity - Steam'!AC143+'Capacity - Melt'!AC143</f>
        <v>2500</v>
      </c>
      <c r="AD143" s="147">
        <f>'Capacity - Phos Acid'!AD143+'Capacity - Nitrophos'!AD143+'Capacity - Steam'!AD143+'Capacity - Melt'!AD143</f>
        <v>2500</v>
      </c>
      <c r="AE143" s="147">
        <f>'Capacity - Phos Acid'!AE143+'Capacity - Nitrophos'!AE143+'Capacity - Steam'!AE143+'Capacity - Melt'!AE143</f>
        <v>2500</v>
      </c>
      <c r="AF143" s="147">
        <f>'Capacity - Phos Acid'!AF143+'Capacity - Nitrophos'!AF143+'Capacity - Steam'!AF143+'Capacity - Melt'!AF143</f>
        <v>2500</v>
      </c>
      <c r="AG143" s="147">
        <f>'Capacity - Phos Acid'!AG143+'Capacity - Nitrophos'!AG143+'Capacity - Steam'!AG143+'Capacity - Melt'!AG143</f>
        <v>2500</v>
      </c>
    </row>
    <row r="144" spans="1:33" x14ac:dyDescent="0.2">
      <c r="A144" s="133" t="str">
        <f t="shared" si="5"/>
        <v>WPAChile</v>
      </c>
      <c r="B144" s="129" t="s">
        <v>266</v>
      </c>
      <c r="C144" s="129" t="s">
        <v>269</v>
      </c>
      <c r="D144" s="129" t="s">
        <v>174</v>
      </c>
      <c r="E144" s="147">
        <f>'Capacity - Phos Acid'!E144+'Capacity - Nitrophos'!E144+'Capacity - Steam'!E144+'Capacity - Melt'!E144</f>
        <v>0</v>
      </c>
      <c r="F144" s="147">
        <f>'Capacity - Phos Acid'!F144+'Capacity - Nitrophos'!F144+'Capacity - Steam'!F144+'Capacity - Melt'!F144</f>
        <v>0</v>
      </c>
      <c r="G144" s="147">
        <f>'Capacity - Phos Acid'!G144+'Capacity - Nitrophos'!G144+'Capacity - Steam'!G144+'Capacity - Melt'!G144</f>
        <v>0</v>
      </c>
      <c r="H144" s="147">
        <f>'Capacity - Phos Acid'!H144+'Capacity - Nitrophos'!H144+'Capacity - Steam'!H144+'Capacity - Melt'!H144</f>
        <v>0</v>
      </c>
      <c r="I144" s="147">
        <f>'Capacity - Phos Acid'!I144+'Capacity - Nitrophos'!I144+'Capacity - Steam'!I144+'Capacity - Melt'!I144</f>
        <v>0</v>
      </c>
      <c r="J144" s="147">
        <f>'Capacity - Phos Acid'!J144+'Capacity - Nitrophos'!J144+'Capacity - Steam'!J144+'Capacity - Melt'!J144</f>
        <v>0</v>
      </c>
      <c r="K144" s="147">
        <f>'Capacity - Phos Acid'!K144+'Capacity - Nitrophos'!K144+'Capacity - Steam'!K144+'Capacity - Melt'!K144</f>
        <v>0</v>
      </c>
      <c r="L144" s="147">
        <f>'Capacity - Phos Acid'!L144+'Capacity - Nitrophos'!L144+'Capacity - Steam'!L144+'Capacity - Melt'!L144</f>
        <v>0</v>
      </c>
      <c r="M144" s="147">
        <f>'Capacity - Phos Acid'!M144+'Capacity - Nitrophos'!M144+'Capacity - Steam'!M144+'Capacity - Melt'!M144</f>
        <v>0</v>
      </c>
      <c r="N144" s="147">
        <f>'Capacity - Phos Acid'!N144+'Capacity - Nitrophos'!N144+'Capacity - Steam'!N144+'Capacity - Melt'!N144</f>
        <v>0</v>
      </c>
      <c r="O144" s="147">
        <f>'Capacity - Phos Acid'!O144+'Capacity - Nitrophos'!O144+'Capacity - Steam'!O144+'Capacity - Melt'!O144</f>
        <v>0</v>
      </c>
      <c r="P144" s="147">
        <f>'Capacity - Phos Acid'!P144+'Capacity - Nitrophos'!P144+'Capacity - Steam'!P144+'Capacity - Melt'!P144</f>
        <v>0</v>
      </c>
      <c r="Q144" s="147">
        <f>'Capacity - Phos Acid'!Q144+'Capacity - Nitrophos'!Q144+'Capacity - Steam'!Q144+'Capacity - Melt'!Q144</f>
        <v>0</v>
      </c>
      <c r="R144" s="147">
        <f>'Capacity - Phos Acid'!R144+'Capacity - Nitrophos'!R144+'Capacity - Steam'!R144+'Capacity - Melt'!R144</f>
        <v>0</v>
      </c>
      <c r="S144" s="147">
        <f>'Capacity - Phos Acid'!S144+'Capacity - Nitrophos'!S144+'Capacity - Steam'!S144+'Capacity - Melt'!S144</f>
        <v>0</v>
      </c>
      <c r="T144" s="147">
        <f>'Capacity - Phos Acid'!T144+'Capacity - Nitrophos'!T144+'Capacity - Steam'!T144+'Capacity - Melt'!T144</f>
        <v>0</v>
      </c>
      <c r="U144" s="147">
        <f>'Capacity - Phos Acid'!U144+'Capacity - Nitrophos'!U144+'Capacity - Steam'!U144+'Capacity - Melt'!U144</f>
        <v>0</v>
      </c>
      <c r="V144" s="147">
        <f>'Capacity - Phos Acid'!V144+'Capacity - Nitrophos'!V144+'Capacity - Steam'!V144+'Capacity - Melt'!V144</f>
        <v>0</v>
      </c>
      <c r="W144" s="147">
        <f>'Capacity - Phos Acid'!W144+'Capacity - Nitrophos'!W144+'Capacity - Steam'!W144+'Capacity - Melt'!W144</f>
        <v>0</v>
      </c>
      <c r="X144" s="147">
        <f>'Capacity - Phos Acid'!X144+'Capacity - Nitrophos'!X144+'Capacity - Steam'!X144+'Capacity - Melt'!X144</f>
        <v>0</v>
      </c>
      <c r="Y144" s="147">
        <f>'Capacity - Phos Acid'!Y144+'Capacity - Nitrophos'!Y144+'Capacity - Steam'!Y144+'Capacity - Melt'!Y144</f>
        <v>0</v>
      </c>
      <c r="Z144" s="147">
        <f>'Capacity - Phos Acid'!Z144+'Capacity - Nitrophos'!Z144+'Capacity - Steam'!Z144+'Capacity - Melt'!Z144</f>
        <v>0</v>
      </c>
      <c r="AA144" s="147">
        <f>'Capacity - Phos Acid'!AA144+'Capacity - Nitrophos'!AA144+'Capacity - Steam'!AA144+'Capacity - Melt'!AA144</f>
        <v>0</v>
      </c>
      <c r="AB144" s="147">
        <f>'Capacity - Phos Acid'!AB144+'Capacity - Nitrophos'!AB144+'Capacity - Steam'!AB144+'Capacity - Melt'!AB144</f>
        <v>0</v>
      </c>
      <c r="AC144" s="147">
        <f>'Capacity - Phos Acid'!AC144+'Capacity - Nitrophos'!AC144+'Capacity - Steam'!AC144+'Capacity - Melt'!AC144</f>
        <v>0</v>
      </c>
      <c r="AD144" s="147">
        <f>'Capacity - Phos Acid'!AD144+'Capacity - Nitrophos'!AD144+'Capacity - Steam'!AD144+'Capacity - Melt'!AD144</f>
        <v>0</v>
      </c>
      <c r="AE144" s="147">
        <f>'Capacity - Phos Acid'!AE144+'Capacity - Nitrophos'!AE144+'Capacity - Steam'!AE144+'Capacity - Melt'!AE144</f>
        <v>0</v>
      </c>
      <c r="AF144" s="147">
        <f>'Capacity - Phos Acid'!AF144+'Capacity - Nitrophos'!AF144+'Capacity - Steam'!AF144+'Capacity - Melt'!AF144</f>
        <v>0</v>
      </c>
      <c r="AG144" s="147">
        <f>'Capacity - Phos Acid'!AG144+'Capacity - Nitrophos'!AG144+'Capacity - Steam'!AG144+'Capacity - Melt'!AG144</f>
        <v>0</v>
      </c>
    </row>
    <row r="145" spans="1:33" x14ac:dyDescent="0.2">
      <c r="A145" s="133" t="str">
        <f t="shared" si="5"/>
        <v>WPAColombia</v>
      </c>
      <c r="B145" s="129" t="s">
        <v>266</v>
      </c>
      <c r="C145" s="129" t="s">
        <v>269</v>
      </c>
      <c r="D145" s="129" t="s">
        <v>175</v>
      </c>
      <c r="E145" s="147">
        <f>'Capacity - Phos Acid'!E145+'Capacity - Nitrophos'!E145+'Capacity - Steam'!E145+'Capacity - Melt'!E145</f>
        <v>600</v>
      </c>
      <c r="F145" s="147">
        <f>'Capacity - Phos Acid'!F145+'Capacity - Nitrophos'!F145+'Capacity - Steam'!F145+'Capacity - Melt'!F145</f>
        <v>600</v>
      </c>
      <c r="G145" s="147">
        <f>'Capacity - Phos Acid'!G145+'Capacity - Nitrophos'!G145+'Capacity - Steam'!G145+'Capacity - Melt'!G145</f>
        <v>600</v>
      </c>
      <c r="H145" s="147">
        <f>'Capacity - Phos Acid'!H145+'Capacity - Nitrophos'!H145+'Capacity - Steam'!H145+'Capacity - Melt'!H145</f>
        <v>600</v>
      </c>
      <c r="I145" s="147">
        <f>'Capacity - Phos Acid'!I145+'Capacity - Nitrophos'!I145+'Capacity - Steam'!I145+'Capacity - Melt'!I145</f>
        <v>600</v>
      </c>
      <c r="J145" s="147">
        <f>'Capacity - Phos Acid'!J145+'Capacity - Nitrophos'!J145+'Capacity - Steam'!J145+'Capacity - Melt'!J145</f>
        <v>600</v>
      </c>
      <c r="K145" s="147">
        <f>'Capacity - Phos Acid'!K145+'Capacity - Nitrophos'!K145+'Capacity - Steam'!K145+'Capacity - Melt'!K145</f>
        <v>600</v>
      </c>
      <c r="L145" s="147">
        <f>'Capacity - Phos Acid'!L145+'Capacity - Nitrophos'!L145+'Capacity - Steam'!L145+'Capacity - Melt'!L145</f>
        <v>600</v>
      </c>
      <c r="M145" s="147">
        <f>'Capacity - Phos Acid'!M145+'Capacity - Nitrophos'!M145+'Capacity - Steam'!M145+'Capacity - Melt'!M145</f>
        <v>600</v>
      </c>
      <c r="N145" s="147">
        <f>'Capacity - Phos Acid'!N145+'Capacity - Nitrophos'!N145+'Capacity - Steam'!N145+'Capacity - Melt'!N145</f>
        <v>600</v>
      </c>
      <c r="O145" s="147">
        <f>'Capacity - Phos Acid'!O145+'Capacity - Nitrophos'!O145+'Capacity - Steam'!O145+'Capacity - Melt'!O145</f>
        <v>600</v>
      </c>
      <c r="P145" s="147">
        <f>'Capacity - Phos Acid'!P145+'Capacity - Nitrophos'!P145+'Capacity - Steam'!P145+'Capacity - Melt'!P145</f>
        <v>600</v>
      </c>
      <c r="Q145" s="147">
        <f>'Capacity - Phos Acid'!Q145+'Capacity - Nitrophos'!Q145+'Capacity - Steam'!Q145+'Capacity - Melt'!Q145</f>
        <v>600</v>
      </c>
      <c r="R145" s="147">
        <f>'Capacity - Phos Acid'!R145+'Capacity - Nitrophos'!R145+'Capacity - Steam'!R145+'Capacity - Melt'!R145</f>
        <v>600</v>
      </c>
      <c r="S145" s="147">
        <f>'Capacity - Phos Acid'!S145+'Capacity - Nitrophos'!S145+'Capacity - Steam'!S145+'Capacity - Melt'!S145</f>
        <v>600</v>
      </c>
      <c r="T145" s="147">
        <f>'Capacity - Phos Acid'!T145+'Capacity - Nitrophos'!T145+'Capacity - Steam'!T145+'Capacity - Melt'!T145</f>
        <v>600</v>
      </c>
      <c r="U145" s="147">
        <f>'Capacity - Phos Acid'!U145+'Capacity - Nitrophos'!U145+'Capacity - Steam'!U145+'Capacity - Melt'!U145</f>
        <v>600</v>
      </c>
      <c r="V145" s="147">
        <f>'Capacity - Phos Acid'!V145+'Capacity - Nitrophos'!V145+'Capacity - Steam'!V145+'Capacity - Melt'!V145</f>
        <v>600</v>
      </c>
      <c r="W145" s="147">
        <f>'Capacity - Phos Acid'!W145+'Capacity - Nitrophos'!W145+'Capacity - Steam'!W145+'Capacity - Melt'!W145</f>
        <v>600</v>
      </c>
      <c r="X145" s="147">
        <f>'Capacity - Phos Acid'!X145+'Capacity - Nitrophos'!X145+'Capacity - Steam'!X145+'Capacity - Melt'!X145</f>
        <v>600</v>
      </c>
      <c r="Y145" s="147">
        <f>'Capacity - Phos Acid'!Y145+'Capacity - Nitrophos'!Y145+'Capacity - Steam'!Y145+'Capacity - Melt'!Y145</f>
        <v>600</v>
      </c>
      <c r="Z145" s="147">
        <f>'Capacity - Phos Acid'!Z145+'Capacity - Nitrophos'!Z145+'Capacity - Steam'!Z145+'Capacity - Melt'!Z145</f>
        <v>600</v>
      </c>
      <c r="AA145" s="147">
        <f>'Capacity - Phos Acid'!AA145+'Capacity - Nitrophos'!AA145+'Capacity - Steam'!AA145+'Capacity - Melt'!AA145</f>
        <v>600</v>
      </c>
      <c r="AB145" s="147">
        <f>'Capacity - Phos Acid'!AB145+'Capacity - Nitrophos'!AB145+'Capacity - Steam'!AB145+'Capacity - Melt'!AB145</f>
        <v>600</v>
      </c>
      <c r="AC145" s="147">
        <f>'Capacity - Phos Acid'!AC145+'Capacity - Nitrophos'!AC145+'Capacity - Steam'!AC145+'Capacity - Melt'!AC145</f>
        <v>600</v>
      </c>
      <c r="AD145" s="147">
        <f>'Capacity - Phos Acid'!AD145+'Capacity - Nitrophos'!AD145+'Capacity - Steam'!AD145+'Capacity - Melt'!AD145</f>
        <v>600</v>
      </c>
      <c r="AE145" s="147">
        <f>'Capacity - Phos Acid'!AE145+'Capacity - Nitrophos'!AE145+'Capacity - Steam'!AE145+'Capacity - Melt'!AE145</f>
        <v>600</v>
      </c>
      <c r="AF145" s="147">
        <f>'Capacity - Phos Acid'!AF145+'Capacity - Nitrophos'!AF145+'Capacity - Steam'!AF145+'Capacity - Melt'!AF145</f>
        <v>600</v>
      </c>
      <c r="AG145" s="147">
        <f>'Capacity - Phos Acid'!AG145+'Capacity - Nitrophos'!AG145+'Capacity - Steam'!AG145+'Capacity - Melt'!AG145</f>
        <v>600</v>
      </c>
    </row>
    <row r="146" spans="1:33" x14ac:dyDescent="0.2">
      <c r="A146" s="133" t="str">
        <f t="shared" si="5"/>
        <v>WPAEcuador</v>
      </c>
      <c r="B146" s="129" t="s">
        <v>266</v>
      </c>
      <c r="C146" s="129" t="s">
        <v>269</v>
      </c>
      <c r="D146" s="129" t="s">
        <v>176</v>
      </c>
      <c r="E146" s="147">
        <f>'Capacity - Phos Acid'!E146+'Capacity - Nitrophos'!E146+'Capacity - Steam'!E146+'Capacity - Melt'!E146</f>
        <v>280</v>
      </c>
      <c r="F146" s="147">
        <f>'Capacity - Phos Acid'!F146+'Capacity - Nitrophos'!F146+'Capacity - Steam'!F146+'Capacity - Melt'!F146</f>
        <v>280</v>
      </c>
      <c r="G146" s="147">
        <f>'Capacity - Phos Acid'!G146+'Capacity - Nitrophos'!G146+'Capacity - Steam'!G146+'Capacity - Melt'!G146</f>
        <v>280</v>
      </c>
      <c r="H146" s="147">
        <f>'Capacity - Phos Acid'!H146+'Capacity - Nitrophos'!H146+'Capacity - Steam'!H146+'Capacity - Melt'!H146</f>
        <v>280</v>
      </c>
      <c r="I146" s="147">
        <f>'Capacity - Phos Acid'!I146+'Capacity - Nitrophos'!I146+'Capacity - Steam'!I146+'Capacity - Melt'!I146</f>
        <v>280</v>
      </c>
      <c r="J146" s="147">
        <f>'Capacity - Phos Acid'!J146+'Capacity - Nitrophos'!J146+'Capacity - Steam'!J146+'Capacity - Melt'!J146</f>
        <v>280</v>
      </c>
      <c r="K146" s="147">
        <f>'Capacity - Phos Acid'!K146+'Capacity - Nitrophos'!K146+'Capacity - Steam'!K146+'Capacity - Melt'!K146</f>
        <v>280</v>
      </c>
      <c r="L146" s="147">
        <f>'Capacity - Phos Acid'!L146+'Capacity - Nitrophos'!L146+'Capacity - Steam'!L146+'Capacity - Melt'!L146</f>
        <v>280</v>
      </c>
      <c r="M146" s="147">
        <f>'Capacity - Phos Acid'!M146+'Capacity - Nitrophos'!M146+'Capacity - Steam'!M146+'Capacity - Melt'!M146</f>
        <v>280</v>
      </c>
      <c r="N146" s="147">
        <f>'Capacity - Phos Acid'!N146+'Capacity - Nitrophos'!N146+'Capacity - Steam'!N146+'Capacity - Melt'!N146</f>
        <v>280</v>
      </c>
      <c r="O146" s="147">
        <f>'Capacity - Phos Acid'!O146+'Capacity - Nitrophos'!O146+'Capacity - Steam'!O146+'Capacity - Melt'!O146</f>
        <v>280</v>
      </c>
      <c r="P146" s="147">
        <f>'Capacity - Phos Acid'!P146+'Capacity - Nitrophos'!P146+'Capacity - Steam'!P146+'Capacity - Melt'!P146</f>
        <v>280</v>
      </c>
      <c r="Q146" s="147">
        <f>'Capacity - Phos Acid'!Q146+'Capacity - Nitrophos'!Q146+'Capacity - Steam'!Q146+'Capacity - Melt'!Q146</f>
        <v>280</v>
      </c>
      <c r="R146" s="147">
        <f>'Capacity - Phos Acid'!R146+'Capacity - Nitrophos'!R146+'Capacity - Steam'!R146+'Capacity - Melt'!R146</f>
        <v>280</v>
      </c>
      <c r="S146" s="147">
        <f>'Capacity - Phos Acid'!S146+'Capacity - Nitrophos'!S146+'Capacity - Steam'!S146+'Capacity - Melt'!S146</f>
        <v>280</v>
      </c>
      <c r="T146" s="147">
        <f>'Capacity - Phos Acid'!T146+'Capacity - Nitrophos'!T146+'Capacity - Steam'!T146+'Capacity - Melt'!T146</f>
        <v>280</v>
      </c>
      <c r="U146" s="147">
        <f>'Capacity - Phos Acid'!U146+'Capacity - Nitrophos'!U146+'Capacity - Steam'!U146+'Capacity - Melt'!U146</f>
        <v>280</v>
      </c>
      <c r="V146" s="147">
        <f>'Capacity - Phos Acid'!V146+'Capacity - Nitrophos'!V146+'Capacity - Steam'!V146+'Capacity - Melt'!V146</f>
        <v>280</v>
      </c>
      <c r="W146" s="147">
        <f>'Capacity - Phos Acid'!W146+'Capacity - Nitrophos'!W146+'Capacity - Steam'!W146+'Capacity - Melt'!W146</f>
        <v>280</v>
      </c>
      <c r="X146" s="147">
        <f>'Capacity - Phos Acid'!X146+'Capacity - Nitrophos'!X146+'Capacity - Steam'!X146+'Capacity - Melt'!X146</f>
        <v>280</v>
      </c>
      <c r="Y146" s="147">
        <f>'Capacity - Phos Acid'!Y146+'Capacity - Nitrophos'!Y146+'Capacity - Steam'!Y146+'Capacity - Melt'!Y146</f>
        <v>280</v>
      </c>
      <c r="Z146" s="147">
        <f>'Capacity - Phos Acid'!Z146+'Capacity - Nitrophos'!Z146+'Capacity - Steam'!Z146+'Capacity - Melt'!Z146</f>
        <v>280</v>
      </c>
      <c r="AA146" s="147">
        <f>'Capacity - Phos Acid'!AA146+'Capacity - Nitrophos'!AA146+'Capacity - Steam'!AA146+'Capacity - Melt'!AA146</f>
        <v>280</v>
      </c>
      <c r="AB146" s="147">
        <f>'Capacity - Phos Acid'!AB146+'Capacity - Nitrophos'!AB146+'Capacity - Steam'!AB146+'Capacity - Melt'!AB146</f>
        <v>280</v>
      </c>
      <c r="AC146" s="147">
        <f>'Capacity - Phos Acid'!AC146+'Capacity - Nitrophos'!AC146+'Capacity - Steam'!AC146+'Capacity - Melt'!AC146</f>
        <v>280</v>
      </c>
      <c r="AD146" s="147">
        <f>'Capacity - Phos Acid'!AD146+'Capacity - Nitrophos'!AD146+'Capacity - Steam'!AD146+'Capacity - Melt'!AD146</f>
        <v>280</v>
      </c>
      <c r="AE146" s="147">
        <f>'Capacity - Phos Acid'!AE146+'Capacity - Nitrophos'!AE146+'Capacity - Steam'!AE146+'Capacity - Melt'!AE146</f>
        <v>280</v>
      </c>
      <c r="AF146" s="147">
        <f>'Capacity - Phos Acid'!AF146+'Capacity - Nitrophos'!AF146+'Capacity - Steam'!AF146+'Capacity - Melt'!AF146</f>
        <v>280</v>
      </c>
      <c r="AG146" s="147">
        <f>'Capacity - Phos Acid'!AG146+'Capacity - Nitrophos'!AG146+'Capacity - Steam'!AG146+'Capacity - Melt'!AG146</f>
        <v>280</v>
      </c>
    </row>
    <row r="147" spans="1:33" x14ac:dyDescent="0.2">
      <c r="A147" s="133" t="str">
        <f t="shared" si="5"/>
        <v>WPAFrench Guiana</v>
      </c>
      <c r="B147" s="129" t="s">
        <v>266</v>
      </c>
      <c r="C147" s="129" t="s">
        <v>269</v>
      </c>
      <c r="D147" s="129" t="s">
        <v>177</v>
      </c>
      <c r="E147" s="147">
        <f>'Capacity - Phos Acid'!E147+'Capacity - Nitrophos'!E147+'Capacity - Steam'!E147+'Capacity - Melt'!E147</f>
        <v>0</v>
      </c>
      <c r="F147" s="147">
        <f>'Capacity - Phos Acid'!F147+'Capacity - Nitrophos'!F147+'Capacity - Steam'!F147+'Capacity - Melt'!F147</f>
        <v>0</v>
      </c>
      <c r="G147" s="147">
        <f>'Capacity - Phos Acid'!G147+'Capacity - Nitrophos'!G147+'Capacity - Steam'!G147+'Capacity - Melt'!G147</f>
        <v>0</v>
      </c>
      <c r="H147" s="147">
        <f>'Capacity - Phos Acid'!H147+'Capacity - Nitrophos'!H147+'Capacity - Steam'!H147+'Capacity - Melt'!H147</f>
        <v>0</v>
      </c>
      <c r="I147" s="147">
        <f>'Capacity - Phos Acid'!I147+'Capacity - Nitrophos'!I147+'Capacity - Steam'!I147+'Capacity - Melt'!I147</f>
        <v>0</v>
      </c>
      <c r="J147" s="147">
        <f>'Capacity - Phos Acid'!J147+'Capacity - Nitrophos'!J147+'Capacity - Steam'!J147+'Capacity - Melt'!J147</f>
        <v>0</v>
      </c>
      <c r="K147" s="147">
        <f>'Capacity - Phos Acid'!K147+'Capacity - Nitrophos'!K147+'Capacity - Steam'!K147+'Capacity - Melt'!K147</f>
        <v>0</v>
      </c>
      <c r="L147" s="147">
        <f>'Capacity - Phos Acid'!L147+'Capacity - Nitrophos'!L147+'Capacity - Steam'!L147+'Capacity - Melt'!L147</f>
        <v>0</v>
      </c>
      <c r="M147" s="147">
        <f>'Capacity - Phos Acid'!M147+'Capacity - Nitrophos'!M147+'Capacity - Steam'!M147+'Capacity - Melt'!M147</f>
        <v>0</v>
      </c>
      <c r="N147" s="147">
        <f>'Capacity - Phos Acid'!N147+'Capacity - Nitrophos'!N147+'Capacity - Steam'!N147+'Capacity - Melt'!N147</f>
        <v>0</v>
      </c>
      <c r="O147" s="147">
        <f>'Capacity - Phos Acid'!O147+'Capacity - Nitrophos'!O147+'Capacity - Steam'!O147+'Capacity - Melt'!O147</f>
        <v>0</v>
      </c>
      <c r="P147" s="147">
        <f>'Capacity - Phos Acid'!P147+'Capacity - Nitrophos'!P147+'Capacity - Steam'!P147+'Capacity - Melt'!P147</f>
        <v>0</v>
      </c>
      <c r="Q147" s="147">
        <f>'Capacity - Phos Acid'!Q147+'Capacity - Nitrophos'!Q147+'Capacity - Steam'!Q147+'Capacity - Melt'!Q147</f>
        <v>0</v>
      </c>
      <c r="R147" s="147">
        <f>'Capacity - Phos Acid'!R147+'Capacity - Nitrophos'!R147+'Capacity - Steam'!R147+'Capacity - Melt'!R147</f>
        <v>0</v>
      </c>
      <c r="S147" s="147">
        <f>'Capacity - Phos Acid'!S147+'Capacity - Nitrophos'!S147+'Capacity - Steam'!S147+'Capacity - Melt'!S147</f>
        <v>0</v>
      </c>
      <c r="T147" s="147">
        <f>'Capacity - Phos Acid'!T147+'Capacity - Nitrophos'!T147+'Capacity - Steam'!T147+'Capacity - Melt'!T147</f>
        <v>0</v>
      </c>
      <c r="U147" s="147">
        <f>'Capacity - Phos Acid'!U147+'Capacity - Nitrophos'!U147+'Capacity - Steam'!U147+'Capacity - Melt'!U147</f>
        <v>0</v>
      </c>
      <c r="V147" s="147">
        <f>'Capacity - Phos Acid'!V147+'Capacity - Nitrophos'!V147+'Capacity - Steam'!V147+'Capacity - Melt'!V147</f>
        <v>0</v>
      </c>
      <c r="W147" s="147">
        <f>'Capacity - Phos Acid'!W147+'Capacity - Nitrophos'!W147+'Capacity - Steam'!W147+'Capacity - Melt'!W147</f>
        <v>0</v>
      </c>
      <c r="X147" s="147">
        <f>'Capacity - Phos Acid'!X147+'Capacity - Nitrophos'!X147+'Capacity - Steam'!X147+'Capacity - Melt'!X147</f>
        <v>0</v>
      </c>
      <c r="Y147" s="147">
        <f>'Capacity - Phos Acid'!Y147+'Capacity - Nitrophos'!Y147+'Capacity - Steam'!Y147+'Capacity - Melt'!Y147</f>
        <v>0</v>
      </c>
      <c r="Z147" s="147">
        <f>'Capacity - Phos Acid'!Z147+'Capacity - Nitrophos'!Z147+'Capacity - Steam'!Z147+'Capacity - Melt'!Z147</f>
        <v>0</v>
      </c>
      <c r="AA147" s="147">
        <f>'Capacity - Phos Acid'!AA147+'Capacity - Nitrophos'!AA147+'Capacity - Steam'!AA147+'Capacity - Melt'!AA147</f>
        <v>0</v>
      </c>
      <c r="AB147" s="147">
        <f>'Capacity - Phos Acid'!AB147+'Capacity - Nitrophos'!AB147+'Capacity - Steam'!AB147+'Capacity - Melt'!AB147</f>
        <v>0</v>
      </c>
      <c r="AC147" s="147">
        <f>'Capacity - Phos Acid'!AC147+'Capacity - Nitrophos'!AC147+'Capacity - Steam'!AC147+'Capacity - Melt'!AC147</f>
        <v>0</v>
      </c>
      <c r="AD147" s="147">
        <f>'Capacity - Phos Acid'!AD147+'Capacity - Nitrophos'!AD147+'Capacity - Steam'!AD147+'Capacity - Melt'!AD147</f>
        <v>0</v>
      </c>
      <c r="AE147" s="147">
        <f>'Capacity - Phos Acid'!AE147+'Capacity - Nitrophos'!AE147+'Capacity - Steam'!AE147+'Capacity - Melt'!AE147</f>
        <v>0</v>
      </c>
      <c r="AF147" s="147">
        <f>'Capacity - Phos Acid'!AF147+'Capacity - Nitrophos'!AF147+'Capacity - Steam'!AF147+'Capacity - Melt'!AF147</f>
        <v>0</v>
      </c>
      <c r="AG147" s="147">
        <f>'Capacity - Phos Acid'!AG147+'Capacity - Nitrophos'!AG147+'Capacity - Steam'!AG147+'Capacity - Melt'!AG147</f>
        <v>0</v>
      </c>
    </row>
    <row r="148" spans="1:33" x14ac:dyDescent="0.2">
      <c r="A148" s="133" t="str">
        <f t="shared" si="5"/>
        <v>WPAGuyana</v>
      </c>
      <c r="B148" s="129" t="s">
        <v>266</v>
      </c>
      <c r="C148" s="129" t="s">
        <v>269</v>
      </c>
      <c r="D148" s="129" t="s">
        <v>178</v>
      </c>
      <c r="E148" s="147">
        <f>'Capacity - Phos Acid'!E148+'Capacity - Nitrophos'!E148+'Capacity - Steam'!E148+'Capacity - Melt'!E148</f>
        <v>0</v>
      </c>
      <c r="F148" s="147">
        <f>'Capacity - Phos Acid'!F148+'Capacity - Nitrophos'!F148+'Capacity - Steam'!F148+'Capacity - Melt'!F148</f>
        <v>0</v>
      </c>
      <c r="G148" s="147">
        <f>'Capacity - Phos Acid'!G148+'Capacity - Nitrophos'!G148+'Capacity - Steam'!G148+'Capacity - Melt'!G148</f>
        <v>0</v>
      </c>
      <c r="H148" s="147">
        <f>'Capacity - Phos Acid'!H148+'Capacity - Nitrophos'!H148+'Capacity - Steam'!H148+'Capacity - Melt'!H148</f>
        <v>0</v>
      </c>
      <c r="I148" s="147">
        <f>'Capacity - Phos Acid'!I148+'Capacity - Nitrophos'!I148+'Capacity - Steam'!I148+'Capacity - Melt'!I148</f>
        <v>0</v>
      </c>
      <c r="J148" s="147">
        <f>'Capacity - Phos Acid'!J148+'Capacity - Nitrophos'!J148+'Capacity - Steam'!J148+'Capacity - Melt'!J148</f>
        <v>0</v>
      </c>
      <c r="K148" s="147">
        <f>'Capacity - Phos Acid'!K148+'Capacity - Nitrophos'!K148+'Capacity - Steam'!K148+'Capacity - Melt'!K148</f>
        <v>0</v>
      </c>
      <c r="L148" s="147">
        <f>'Capacity - Phos Acid'!L148+'Capacity - Nitrophos'!L148+'Capacity - Steam'!L148+'Capacity - Melt'!L148</f>
        <v>0</v>
      </c>
      <c r="M148" s="147">
        <f>'Capacity - Phos Acid'!M148+'Capacity - Nitrophos'!M148+'Capacity - Steam'!M148+'Capacity - Melt'!M148</f>
        <v>0</v>
      </c>
      <c r="N148" s="147">
        <f>'Capacity - Phos Acid'!N148+'Capacity - Nitrophos'!N148+'Capacity - Steam'!N148+'Capacity - Melt'!N148</f>
        <v>0</v>
      </c>
      <c r="O148" s="147">
        <f>'Capacity - Phos Acid'!O148+'Capacity - Nitrophos'!O148+'Capacity - Steam'!O148+'Capacity - Melt'!O148</f>
        <v>0</v>
      </c>
      <c r="P148" s="147">
        <f>'Capacity - Phos Acid'!P148+'Capacity - Nitrophos'!P148+'Capacity - Steam'!P148+'Capacity - Melt'!P148</f>
        <v>0</v>
      </c>
      <c r="Q148" s="147">
        <f>'Capacity - Phos Acid'!Q148+'Capacity - Nitrophos'!Q148+'Capacity - Steam'!Q148+'Capacity - Melt'!Q148</f>
        <v>0</v>
      </c>
      <c r="R148" s="147">
        <f>'Capacity - Phos Acid'!R148+'Capacity - Nitrophos'!R148+'Capacity - Steam'!R148+'Capacity - Melt'!R148</f>
        <v>0</v>
      </c>
      <c r="S148" s="147">
        <f>'Capacity - Phos Acid'!S148+'Capacity - Nitrophos'!S148+'Capacity - Steam'!S148+'Capacity - Melt'!S148</f>
        <v>0</v>
      </c>
      <c r="T148" s="147">
        <f>'Capacity - Phos Acid'!T148+'Capacity - Nitrophos'!T148+'Capacity - Steam'!T148+'Capacity - Melt'!T148</f>
        <v>0</v>
      </c>
      <c r="U148" s="147">
        <f>'Capacity - Phos Acid'!U148+'Capacity - Nitrophos'!U148+'Capacity - Steam'!U148+'Capacity - Melt'!U148</f>
        <v>0</v>
      </c>
      <c r="V148" s="147">
        <f>'Capacity - Phos Acid'!V148+'Capacity - Nitrophos'!V148+'Capacity - Steam'!V148+'Capacity - Melt'!V148</f>
        <v>0</v>
      </c>
      <c r="W148" s="147">
        <f>'Capacity - Phos Acid'!W148+'Capacity - Nitrophos'!W148+'Capacity - Steam'!W148+'Capacity - Melt'!W148</f>
        <v>0</v>
      </c>
      <c r="X148" s="147">
        <f>'Capacity - Phos Acid'!X148+'Capacity - Nitrophos'!X148+'Capacity - Steam'!X148+'Capacity - Melt'!X148</f>
        <v>0</v>
      </c>
      <c r="Y148" s="147">
        <f>'Capacity - Phos Acid'!Y148+'Capacity - Nitrophos'!Y148+'Capacity - Steam'!Y148+'Capacity - Melt'!Y148</f>
        <v>0</v>
      </c>
      <c r="Z148" s="147">
        <f>'Capacity - Phos Acid'!Z148+'Capacity - Nitrophos'!Z148+'Capacity - Steam'!Z148+'Capacity - Melt'!Z148</f>
        <v>0</v>
      </c>
      <c r="AA148" s="147">
        <f>'Capacity - Phos Acid'!AA148+'Capacity - Nitrophos'!AA148+'Capacity - Steam'!AA148+'Capacity - Melt'!AA148</f>
        <v>0</v>
      </c>
      <c r="AB148" s="147">
        <f>'Capacity - Phos Acid'!AB148+'Capacity - Nitrophos'!AB148+'Capacity - Steam'!AB148+'Capacity - Melt'!AB148</f>
        <v>0</v>
      </c>
      <c r="AC148" s="147">
        <f>'Capacity - Phos Acid'!AC148+'Capacity - Nitrophos'!AC148+'Capacity - Steam'!AC148+'Capacity - Melt'!AC148</f>
        <v>0</v>
      </c>
      <c r="AD148" s="147">
        <f>'Capacity - Phos Acid'!AD148+'Capacity - Nitrophos'!AD148+'Capacity - Steam'!AD148+'Capacity - Melt'!AD148</f>
        <v>0</v>
      </c>
      <c r="AE148" s="147">
        <f>'Capacity - Phos Acid'!AE148+'Capacity - Nitrophos'!AE148+'Capacity - Steam'!AE148+'Capacity - Melt'!AE148</f>
        <v>0</v>
      </c>
      <c r="AF148" s="147">
        <f>'Capacity - Phos Acid'!AF148+'Capacity - Nitrophos'!AF148+'Capacity - Steam'!AF148+'Capacity - Melt'!AF148</f>
        <v>0</v>
      </c>
      <c r="AG148" s="147">
        <f>'Capacity - Phos Acid'!AG148+'Capacity - Nitrophos'!AG148+'Capacity - Steam'!AG148+'Capacity - Melt'!AG148</f>
        <v>0</v>
      </c>
    </row>
    <row r="149" spans="1:33" x14ac:dyDescent="0.2">
      <c r="A149" s="133" t="str">
        <f t="shared" si="5"/>
        <v>WPAParaguay</v>
      </c>
      <c r="B149" s="129" t="s">
        <v>266</v>
      </c>
      <c r="C149" s="129" t="s">
        <v>269</v>
      </c>
      <c r="D149" s="129" t="s">
        <v>179</v>
      </c>
      <c r="E149" s="147">
        <f>'Capacity - Phos Acid'!E149+'Capacity - Nitrophos'!E149+'Capacity - Steam'!E149+'Capacity - Melt'!E149</f>
        <v>0</v>
      </c>
      <c r="F149" s="147">
        <f>'Capacity - Phos Acid'!F149+'Capacity - Nitrophos'!F149+'Capacity - Steam'!F149+'Capacity - Melt'!F149</f>
        <v>0</v>
      </c>
      <c r="G149" s="147">
        <f>'Capacity - Phos Acid'!G149+'Capacity - Nitrophos'!G149+'Capacity - Steam'!G149+'Capacity - Melt'!G149</f>
        <v>0</v>
      </c>
      <c r="H149" s="147">
        <f>'Capacity - Phos Acid'!H149+'Capacity - Nitrophos'!H149+'Capacity - Steam'!H149+'Capacity - Melt'!H149</f>
        <v>0</v>
      </c>
      <c r="I149" s="147">
        <f>'Capacity - Phos Acid'!I149+'Capacity - Nitrophos'!I149+'Capacity - Steam'!I149+'Capacity - Melt'!I149</f>
        <v>0</v>
      </c>
      <c r="J149" s="147">
        <f>'Capacity - Phos Acid'!J149+'Capacity - Nitrophos'!J149+'Capacity - Steam'!J149+'Capacity - Melt'!J149</f>
        <v>0</v>
      </c>
      <c r="K149" s="147">
        <f>'Capacity - Phos Acid'!K149+'Capacity - Nitrophos'!K149+'Capacity - Steam'!K149+'Capacity - Melt'!K149</f>
        <v>0</v>
      </c>
      <c r="L149" s="147">
        <f>'Capacity - Phos Acid'!L149+'Capacity - Nitrophos'!L149+'Capacity - Steam'!L149+'Capacity - Melt'!L149</f>
        <v>0</v>
      </c>
      <c r="M149" s="147">
        <f>'Capacity - Phos Acid'!M149+'Capacity - Nitrophos'!M149+'Capacity - Steam'!M149+'Capacity - Melt'!M149</f>
        <v>0</v>
      </c>
      <c r="N149" s="147">
        <f>'Capacity - Phos Acid'!N149+'Capacity - Nitrophos'!N149+'Capacity - Steam'!N149+'Capacity - Melt'!N149</f>
        <v>0</v>
      </c>
      <c r="O149" s="147">
        <f>'Capacity - Phos Acid'!O149+'Capacity - Nitrophos'!O149+'Capacity - Steam'!O149+'Capacity - Melt'!O149</f>
        <v>0</v>
      </c>
      <c r="P149" s="147">
        <f>'Capacity - Phos Acid'!P149+'Capacity - Nitrophos'!P149+'Capacity - Steam'!P149+'Capacity - Melt'!P149</f>
        <v>0</v>
      </c>
      <c r="Q149" s="147">
        <f>'Capacity - Phos Acid'!Q149+'Capacity - Nitrophos'!Q149+'Capacity - Steam'!Q149+'Capacity - Melt'!Q149</f>
        <v>0</v>
      </c>
      <c r="R149" s="147">
        <f>'Capacity - Phos Acid'!R149+'Capacity - Nitrophos'!R149+'Capacity - Steam'!R149+'Capacity - Melt'!R149</f>
        <v>0</v>
      </c>
      <c r="S149" s="147">
        <f>'Capacity - Phos Acid'!S149+'Capacity - Nitrophos'!S149+'Capacity - Steam'!S149+'Capacity - Melt'!S149</f>
        <v>0</v>
      </c>
      <c r="T149" s="147">
        <f>'Capacity - Phos Acid'!T149+'Capacity - Nitrophos'!T149+'Capacity - Steam'!T149+'Capacity - Melt'!T149</f>
        <v>0</v>
      </c>
      <c r="U149" s="147">
        <f>'Capacity - Phos Acid'!U149+'Capacity - Nitrophos'!U149+'Capacity - Steam'!U149+'Capacity - Melt'!U149</f>
        <v>0</v>
      </c>
      <c r="V149" s="147">
        <f>'Capacity - Phos Acid'!V149+'Capacity - Nitrophos'!V149+'Capacity - Steam'!V149+'Capacity - Melt'!V149</f>
        <v>0</v>
      </c>
      <c r="W149" s="147">
        <f>'Capacity - Phos Acid'!W149+'Capacity - Nitrophos'!W149+'Capacity - Steam'!W149+'Capacity - Melt'!W149</f>
        <v>0</v>
      </c>
      <c r="X149" s="147">
        <f>'Capacity - Phos Acid'!X149+'Capacity - Nitrophos'!X149+'Capacity - Steam'!X149+'Capacity - Melt'!X149</f>
        <v>0</v>
      </c>
      <c r="Y149" s="147">
        <f>'Capacity - Phos Acid'!Y149+'Capacity - Nitrophos'!Y149+'Capacity - Steam'!Y149+'Capacity - Melt'!Y149</f>
        <v>0</v>
      </c>
      <c r="Z149" s="147">
        <f>'Capacity - Phos Acid'!Z149+'Capacity - Nitrophos'!Z149+'Capacity - Steam'!Z149+'Capacity - Melt'!Z149</f>
        <v>0</v>
      </c>
      <c r="AA149" s="147">
        <f>'Capacity - Phos Acid'!AA149+'Capacity - Nitrophos'!AA149+'Capacity - Steam'!AA149+'Capacity - Melt'!AA149</f>
        <v>0</v>
      </c>
      <c r="AB149" s="147">
        <f>'Capacity - Phos Acid'!AB149+'Capacity - Nitrophos'!AB149+'Capacity - Steam'!AB149+'Capacity - Melt'!AB149</f>
        <v>0</v>
      </c>
      <c r="AC149" s="147">
        <f>'Capacity - Phos Acid'!AC149+'Capacity - Nitrophos'!AC149+'Capacity - Steam'!AC149+'Capacity - Melt'!AC149</f>
        <v>0</v>
      </c>
      <c r="AD149" s="147">
        <f>'Capacity - Phos Acid'!AD149+'Capacity - Nitrophos'!AD149+'Capacity - Steam'!AD149+'Capacity - Melt'!AD149</f>
        <v>0</v>
      </c>
      <c r="AE149" s="147">
        <f>'Capacity - Phos Acid'!AE149+'Capacity - Nitrophos'!AE149+'Capacity - Steam'!AE149+'Capacity - Melt'!AE149</f>
        <v>0</v>
      </c>
      <c r="AF149" s="147">
        <f>'Capacity - Phos Acid'!AF149+'Capacity - Nitrophos'!AF149+'Capacity - Steam'!AF149+'Capacity - Melt'!AF149</f>
        <v>0</v>
      </c>
      <c r="AG149" s="147">
        <f>'Capacity - Phos Acid'!AG149+'Capacity - Nitrophos'!AG149+'Capacity - Steam'!AG149+'Capacity - Melt'!AG149</f>
        <v>0</v>
      </c>
    </row>
    <row r="150" spans="1:33" x14ac:dyDescent="0.2">
      <c r="A150" s="133" t="str">
        <f t="shared" si="5"/>
        <v>WPAPeru</v>
      </c>
      <c r="B150" s="129" t="s">
        <v>266</v>
      </c>
      <c r="C150" s="129" t="s">
        <v>269</v>
      </c>
      <c r="D150" s="129" t="s">
        <v>180</v>
      </c>
      <c r="E150" s="147">
        <f>'Capacity - Phos Acid'!E150+'Capacity - Nitrophos'!E150+'Capacity - Steam'!E150+'Capacity - Melt'!E150</f>
        <v>0</v>
      </c>
      <c r="F150" s="147">
        <f>'Capacity - Phos Acid'!F150+'Capacity - Nitrophos'!F150+'Capacity - Steam'!F150+'Capacity - Melt'!F150</f>
        <v>0</v>
      </c>
      <c r="G150" s="147">
        <f>'Capacity - Phos Acid'!G150+'Capacity - Nitrophos'!G150+'Capacity - Steam'!G150+'Capacity - Melt'!G150</f>
        <v>0</v>
      </c>
      <c r="H150" s="147">
        <f>'Capacity - Phos Acid'!H150+'Capacity - Nitrophos'!H150+'Capacity - Steam'!H150+'Capacity - Melt'!H150</f>
        <v>0</v>
      </c>
      <c r="I150" s="147">
        <f>'Capacity - Phos Acid'!I150+'Capacity - Nitrophos'!I150+'Capacity - Steam'!I150+'Capacity - Melt'!I150</f>
        <v>0</v>
      </c>
      <c r="J150" s="147">
        <f>'Capacity - Phos Acid'!J150+'Capacity - Nitrophos'!J150+'Capacity - Steam'!J150+'Capacity - Melt'!J150</f>
        <v>0</v>
      </c>
      <c r="K150" s="147">
        <f>'Capacity - Phos Acid'!K150+'Capacity - Nitrophos'!K150+'Capacity - Steam'!K150+'Capacity - Melt'!K150</f>
        <v>0</v>
      </c>
      <c r="L150" s="147">
        <f>'Capacity - Phos Acid'!L150+'Capacity - Nitrophos'!L150+'Capacity - Steam'!L150+'Capacity - Melt'!L150</f>
        <v>0</v>
      </c>
      <c r="M150" s="147">
        <f>'Capacity - Phos Acid'!M150+'Capacity - Nitrophos'!M150+'Capacity - Steam'!M150+'Capacity - Melt'!M150</f>
        <v>0</v>
      </c>
      <c r="N150" s="147">
        <f>'Capacity - Phos Acid'!N150+'Capacity - Nitrophos'!N150+'Capacity - Steam'!N150+'Capacity - Melt'!N150</f>
        <v>0</v>
      </c>
      <c r="O150" s="147">
        <f>'Capacity - Phos Acid'!O150+'Capacity - Nitrophos'!O150+'Capacity - Steam'!O150+'Capacity - Melt'!O150</f>
        <v>0</v>
      </c>
      <c r="P150" s="147">
        <f>'Capacity - Phos Acid'!P150+'Capacity - Nitrophos'!P150+'Capacity - Steam'!P150+'Capacity - Melt'!P150</f>
        <v>0</v>
      </c>
      <c r="Q150" s="147">
        <f>'Capacity - Phos Acid'!Q150+'Capacity - Nitrophos'!Q150+'Capacity - Steam'!Q150+'Capacity - Melt'!Q150</f>
        <v>0</v>
      </c>
      <c r="R150" s="147">
        <f>'Capacity - Phos Acid'!R150+'Capacity - Nitrophos'!R150+'Capacity - Steam'!R150+'Capacity - Melt'!R150</f>
        <v>0</v>
      </c>
      <c r="S150" s="147">
        <f>'Capacity - Phos Acid'!S150+'Capacity - Nitrophos'!S150+'Capacity - Steam'!S150+'Capacity - Melt'!S150</f>
        <v>0</v>
      </c>
      <c r="T150" s="147">
        <f>'Capacity - Phos Acid'!T150+'Capacity - Nitrophos'!T150+'Capacity - Steam'!T150+'Capacity - Melt'!T150</f>
        <v>0</v>
      </c>
      <c r="U150" s="147">
        <f>'Capacity - Phos Acid'!U150+'Capacity - Nitrophos'!U150+'Capacity - Steam'!U150+'Capacity - Melt'!U150</f>
        <v>0</v>
      </c>
      <c r="V150" s="147">
        <f>'Capacity - Phos Acid'!V150+'Capacity - Nitrophos'!V150+'Capacity - Steam'!V150+'Capacity - Melt'!V150</f>
        <v>0</v>
      </c>
      <c r="W150" s="147">
        <f>'Capacity - Phos Acid'!W150+'Capacity - Nitrophos'!W150+'Capacity - Steam'!W150+'Capacity - Melt'!W150</f>
        <v>0</v>
      </c>
      <c r="X150" s="147">
        <f>'Capacity - Phos Acid'!X150+'Capacity - Nitrophos'!X150+'Capacity - Steam'!X150+'Capacity - Melt'!X150</f>
        <v>0</v>
      </c>
      <c r="Y150" s="147">
        <f>'Capacity - Phos Acid'!Y150+'Capacity - Nitrophos'!Y150+'Capacity - Steam'!Y150+'Capacity - Melt'!Y150</f>
        <v>0</v>
      </c>
      <c r="Z150" s="147">
        <f>'Capacity - Phos Acid'!Z150+'Capacity - Nitrophos'!Z150+'Capacity - Steam'!Z150+'Capacity - Melt'!Z150</f>
        <v>0</v>
      </c>
      <c r="AA150" s="147">
        <f>'Capacity - Phos Acid'!AA150+'Capacity - Nitrophos'!AA150+'Capacity - Steam'!AA150+'Capacity - Melt'!AA150</f>
        <v>0</v>
      </c>
      <c r="AB150" s="147">
        <f>'Capacity - Phos Acid'!AB150+'Capacity - Nitrophos'!AB150+'Capacity - Steam'!AB150+'Capacity - Melt'!AB150</f>
        <v>0</v>
      </c>
      <c r="AC150" s="147">
        <f>'Capacity - Phos Acid'!AC150+'Capacity - Nitrophos'!AC150+'Capacity - Steam'!AC150+'Capacity - Melt'!AC150</f>
        <v>0</v>
      </c>
      <c r="AD150" s="147">
        <f>'Capacity - Phos Acid'!AD150+'Capacity - Nitrophos'!AD150+'Capacity - Steam'!AD150+'Capacity - Melt'!AD150</f>
        <v>0</v>
      </c>
      <c r="AE150" s="147">
        <f>'Capacity - Phos Acid'!AE150+'Capacity - Nitrophos'!AE150+'Capacity - Steam'!AE150+'Capacity - Melt'!AE150</f>
        <v>0</v>
      </c>
      <c r="AF150" s="147">
        <f>'Capacity - Phos Acid'!AF150+'Capacity - Nitrophos'!AF150+'Capacity - Steam'!AF150+'Capacity - Melt'!AF150</f>
        <v>0</v>
      </c>
      <c r="AG150" s="147">
        <f>'Capacity - Phos Acid'!AG150+'Capacity - Nitrophos'!AG150+'Capacity - Steam'!AG150+'Capacity - Melt'!AG150</f>
        <v>0</v>
      </c>
    </row>
    <row r="151" spans="1:33" x14ac:dyDescent="0.2">
      <c r="A151" s="133" t="str">
        <f t="shared" si="5"/>
        <v>WPASuriname</v>
      </c>
      <c r="B151" s="129" t="s">
        <v>266</v>
      </c>
      <c r="C151" s="129" t="s">
        <v>269</v>
      </c>
      <c r="D151" s="129" t="s">
        <v>181</v>
      </c>
      <c r="E151" s="147">
        <f>'Capacity - Phos Acid'!E151+'Capacity - Nitrophos'!E151+'Capacity - Steam'!E151+'Capacity - Melt'!E151</f>
        <v>0</v>
      </c>
      <c r="F151" s="147">
        <f>'Capacity - Phos Acid'!F151+'Capacity - Nitrophos'!F151+'Capacity - Steam'!F151+'Capacity - Melt'!F151</f>
        <v>0</v>
      </c>
      <c r="G151" s="147">
        <f>'Capacity - Phos Acid'!G151+'Capacity - Nitrophos'!G151+'Capacity - Steam'!G151+'Capacity - Melt'!G151</f>
        <v>0</v>
      </c>
      <c r="H151" s="147">
        <f>'Capacity - Phos Acid'!H151+'Capacity - Nitrophos'!H151+'Capacity - Steam'!H151+'Capacity - Melt'!H151</f>
        <v>0</v>
      </c>
      <c r="I151" s="147">
        <f>'Capacity - Phos Acid'!I151+'Capacity - Nitrophos'!I151+'Capacity - Steam'!I151+'Capacity - Melt'!I151</f>
        <v>0</v>
      </c>
      <c r="J151" s="147">
        <f>'Capacity - Phos Acid'!J151+'Capacity - Nitrophos'!J151+'Capacity - Steam'!J151+'Capacity - Melt'!J151</f>
        <v>0</v>
      </c>
      <c r="K151" s="147">
        <f>'Capacity - Phos Acid'!K151+'Capacity - Nitrophos'!K151+'Capacity - Steam'!K151+'Capacity - Melt'!K151</f>
        <v>0</v>
      </c>
      <c r="L151" s="147">
        <f>'Capacity - Phos Acid'!L151+'Capacity - Nitrophos'!L151+'Capacity - Steam'!L151+'Capacity - Melt'!L151</f>
        <v>0</v>
      </c>
      <c r="M151" s="147">
        <f>'Capacity - Phos Acid'!M151+'Capacity - Nitrophos'!M151+'Capacity - Steam'!M151+'Capacity - Melt'!M151</f>
        <v>0</v>
      </c>
      <c r="N151" s="147">
        <f>'Capacity - Phos Acid'!N151+'Capacity - Nitrophos'!N151+'Capacity - Steam'!N151+'Capacity - Melt'!N151</f>
        <v>0</v>
      </c>
      <c r="O151" s="147">
        <f>'Capacity - Phos Acid'!O151+'Capacity - Nitrophos'!O151+'Capacity - Steam'!O151+'Capacity - Melt'!O151</f>
        <v>0</v>
      </c>
      <c r="P151" s="147">
        <f>'Capacity - Phos Acid'!P151+'Capacity - Nitrophos'!P151+'Capacity - Steam'!P151+'Capacity - Melt'!P151</f>
        <v>0</v>
      </c>
      <c r="Q151" s="147">
        <f>'Capacity - Phos Acid'!Q151+'Capacity - Nitrophos'!Q151+'Capacity - Steam'!Q151+'Capacity - Melt'!Q151</f>
        <v>0</v>
      </c>
      <c r="R151" s="147">
        <f>'Capacity - Phos Acid'!R151+'Capacity - Nitrophos'!R151+'Capacity - Steam'!R151+'Capacity - Melt'!R151</f>
        <v>0</v>
      </c>
      <c r="S151" s="147">
        <f>'Capacity - Phos Acid'!S151+'Capacity - Nitrophos'!S151+'Capacity - Steam'!S151+'Capacity - Melt'!S151</f>
        <v>0</v>
      </c>
      <c r="T151" s="147">
        <f>'Capacity - Phos Acid'!T151+'Capacity - Nitrophos'!T151+'Capacity - Steam'!T151+'Capacity - Melt'!T151</f>
        <v>0</v>
      </c>
      <c r="U151" s="147">
        <f>'Capacity - Phos Acid'!U151+'Capacity - Nitrophos'!U151+'Capacity - Steam'!U151+'Capacity - Melt'!U151</f>
        <v>0</v>
      </c>
      <c r="V151" s="147">
        <f>'Capacity - Phos Acid'!V151+'Capacity - Nitrophos'!V151+'Capacity - Steam'!V151+'Capacity - Melt'!V151</f>
        <v>0</v>
      </c>
      <c r="W151" s="147">
        <f>'Capacity - Phos Acid'!W151+'Capacity - Nitrophos'!W151+'Capacity - Steam'!W151+'Capacity - Melt'!W151</f>
        <v>0</v>
      </c>
      <c r="X151" s="147">
        <f>'Capacity - Phos Acid'!X151+'Capacity - Nitrophos'!X151+'Capacity - Steam'!X151+'Capacity - Melt'!X151</f>
        <v>0</v>
      </c>
      <c r="Y151" s="147">
        <f>'Capacity - Phos Acid'!Y151+'Capacity - Nitrophos'!Y151+'Capacity - Steam'!Y151+'Capacity - Melt'!Y151</f>
        <v>0</v>
      </c>
      <c r="Z151" s="147">
        <f>'Capacity - Phos Acid'!Z151+'Capacity - Nitrophos'!Z151+'Capacity - Steam'!Z151+'Capacity - Melt'!Z151</f>
        <v>0</v>
      </c>
      <c r="AA151" s="147">
        <f>'Capacity - Phos Acid'!AA151+'Capacity - Nitrophos'!AA151+'Capacity - Steam'!AA151+'Capacity - Melt'!AA151</f>
        <v>0</v>
      </c>
      <c r="AB151" s="147">
        <f>'Capacity - Phos Acid'!AB151+'Capacity - Nitrophos'!AB151+'Capacity - Steam'!AB151+'Capacity - Melt'!AB151</f>
        <v>0</v>
      </c>
      <c r="AC151" s="147">
        <f>'Capacity - Phos Acid'!AC151+'Capacity - Nitrophos'!AC151+'Capacity - Steam'!AC151+'Capacity - Melt'!AC151</f>
        <v>0</v>
      </c>
      <c r="AD151" s="147">
        <f>'Capacity - Phos Acid'!AD151+'Capacity - Nitrophos'!AD151+'Capacity - Steam'!AD151+'Capacity - Melt'!AD151</f>
        <v>0</v>
      </c>
      <c r="AE151" s="147">
        <f>'Capacity - Phos Acid'!AE151+'Capacity - Nitrophos'!AE151+'Capacity - Steam'!AE151+'Capacity - Melt'!AE151</f>
        <v>0</v>
      </c>
      <c r="AF151" s="147">
        <f>'Capacity - Phos Acid'!AF151+'Capacity - Nitrophos'!AF151+'Capacity - Steam'!AF151+'Capacity - Melt'!AF151</f>
        <v>0</v>
      </c>
      <c r="AG151" s="147">
        <f>'Capacity - Phos Acid'!AG151+'Capacity - Nitrophos'!AG151+'Capacity - Steam'!AG151+'Capacity - Melt'!AG151</f>
        <v>0</v>
      </c>
    </row>
    <row r="152" spans="1:33" x14ac:dyDescent="0.2">
      <c r="A152" s="133" t="str">
        <f t="shared" si="5"/>
        <v>WPAUruguay</v>
      </c>
      <c r="B152" s="129" t="s">
        <v>266</v>
      </c>
      <c r="C152" s="129" t="s">
        <v>269</v>
      </c>
      <c r="D152" s="129" t="s">
        <v>182</v>
      </c>
      <c r="E152" s="147">
        <f>'Capacity - Phos Acid'!E152+'Capacity - Nitrophos'!E152+'Capacity - Steam'!E152+'Capacity - Melt'!E152</f>
        <v>0</v>
      </c>
      <c r="F152" s="147">
        <f>'Capacity - Phos Acid'!F152+'Capacity - Nitrophos'!F152+'Capacity - Steam'!F152+'Capacity - Melt'!F152</f>
        <v>0</v>
      </c>
      <c r="G152" s="147">
        <f>'Capacity - Phos Acid'!G152+'Capacity - Nitrophos'!G152+'Capacity - Steam'!G152+'Capacity - Melt'!G152</f>
        <v>0</v>
      </c>
      <c r="H152" s="147">
        <f>'Capacity - Phos Acid'!H152+'Capacity - Nitrophos'!H152+'Capacity - Steam'!H152+'Capacity - Melt'!H152</f>
        <v>0</v>
      </c>
      <c r="I152" s="147">
        <f>'Capacity - Phos Acid'!I152+'Capacity - Nitrophos'!I152+'Capacity - Steam'!I152+'Capacity - Melt'!I152</f>
        <v>0</v>
      </c>
      <c r="J152" s="147">
        <f>'Capacity - Phos Acid'!J152+'Capacity - Nitrophos'!J152+'Capacity - Steam'!J152+'Capacity - Melt'!J152</f>
        <v>0</v>
      </c>
      <c r="K152" s="147">
        <f>'Capacity - Phos Acid'!K152+'Capacity - Nitrophos'!K152+'Capacity - Steam'!K152+'Capacity - Melt'!K152</f>
        <v>0</v>
      </c>
      <c r="L152" s="147">
        <f>'Capacity - Phos Acid'!L152+'Capacity - Nitrophos'!L152+'Capacity - Steam'!L152+'Capacity - Melt'!L152</f>
        <v>0</v>
      </c>
      <c r="M152" s="147">
        <f>'Capacity - Phos Acid'!M152+'Capacity - Nitrophos'!M152+'Capacity - Steam'!M152+'Capacity - Melt'!M152</f>
        <v>0</v>
      </c>
      <c r="N152" s="147">
        <f>'Capacity - Phos Acid'!N152+'Capacity - Nitrophos'!N152+'Capacity - Steam'!N152+'Capacity - Melt'!N152</f>
        <v>0</v>
      </c>
      <c r="O152" s="147">
        <f>'Capacity - Phos Acid'!O152+'Capacity - Nitrophos'!O152+'Capacity - Steam'!O152+'Capacity - Melt'!O152</f>
        <v>0</v>
      </c>
      <c r="P152" s="147">
        <f>'Capacity - Phos Acid'!P152+'Capacity - Nitrophos'!P152+'Capacity - Steam'!P152+'Capacity - Melt'!P152</f>
        <v>0</v>
      </c>
      <c r="Q152" s="147">
        <f>'Capacity - Phos Acid'!Q152+'Capacity - Nitrophos'!Q152+'Capacity - Steam'!Q152+'Capacity - Melt'!Q152</f>
        <v>0</v>
      </c>
      <c r="R152" s="147">
        <f>'Capacity - Phos Acid'!R152+'Capacity - Nitrophos'!R152+'Capacity - Steam'!R152+'Capacity - Melt'!R152</f>
        <v>0</v>
      </c>
      <c r="S152" s="147">
        <f>'Capacity - Phos Acid'!S152+'Capacity - Nitrophos'!S152+'Capacity - Steam'!S152+'Capacity - Melt'!S152</f>
        <v>0</v>
      </c>
      <c r="T152" s="147">
        <f>'Capacity - Phos Acid'!T152+'Capacity - Nitrophos'!T152+'Capacity - Steam'!T152+'Capacity - Melt'!T152</f>
        <v>0</v>
      </c>
      <c r="U152" s="147">
        <f>'Capacity - Phos Acid'!U152+'Capacity - Nitrophos'!U152+'Capacity - Steam'!U152+'Capacity - Melt'!U152</f>
        <v>0</v>
      </c>
      <c r="V152" s="147">
        <f>'Capacity - Phos Acid'!V152+'Capacity - Nitrophos'!V152+'Capacity - Steam'!V152+'Capacity - Melt'!V152</f>
        <v>0</v>
      </c>
      <c r="W152" s="147">
        <f>'Capacity - Phos Acid'!W152+'Capacity - Nitrophos'!W152+'Capacity - Steam'!W152+'Capacity - Melt'!W152</f>
        <v>0</v>
      </c>
      <c r="X152" s="147">
        <f>'Capacity - Phos Acid'!X152+'Capacity - Nitrophos'!X152+'Capacity - Steam'!X152+'Capacity - Melt'!X152</f>
        <v>0</v>
      </c>
      <c r="Y152" s="147">
        <f>'Capacity - Phos Acid'!Y152+'Capacity - Nitrophos'!Y152+'Capacity - Steam'!Y152+'Capacity - Melt'!Y152</f>
        <v>0</v>
      </c>
      <c r="Z152" s="147">
        <f>'Capacity - Phos Acid'!Z152+'Capacity - Nitrophos'!Z152+'Capacity - Steam'!Z152+'Capacity - Melt'!Z152</f>
        <v>0</v>
      </c>
      <c r="AA152" s="147">
        <f>'Capacity - Phos Acid'!AA152+'Capacity - Nitrophos'!AA152+'Capacity - Steam'!AA152+'Capacity - Melt'!AA152</f>
        <v>0</v>
      </c>
      <c r="AB152" s="147">
        <f>'Capacity - Phos Acid'!AB152+'Capacity - Nitrophos'!AB152+'Capacity - Steam'!AB152+'Capacity - Melt'!AB152</f>
        <v>0</v>
      </c>
      <c r="AC152" s="147">
        <f>'Capacity - Phos Acid'!AC152+'Capacity - Nitrophos'!AC152+'Capacity - Steam'!AC152+'Capacity - Melt'!AC152</f>
        <v>0</v>
      </c>
      <c r="AD152" s="147">
        <f>'Capacity - Phos Acid'!AD152+'Capacity - Nitrophos'!AD152+'Capacity - Steam'!AD152+'Capacity - Melt'!AD152</f>
        <v>0</v>
      </c>
      <c r="AE152" s="147">
        <f>'Capacity - Phos Acid'!AE152+'Capacity - Nitrophos'!AE152+'Capacity - Steam'!AE152+'Capacity - Melt'!AE152</f>
        <v>0</v>
      </c>
      <c r="AF152" s="147">
        <f>'Capacity - Phos Acid'!AF152+'Capacity - Nitrophos'!AF152+'Capacity - Steam'!AF152+'Capacity - Melt'!AF152</f>
        <v>0</v>
      </c>
      <c r="AG152" s="147">
        <f>'Capacity - Phos Acid'!AG152+'Capacity - Nitrophos'!AG152+'Capacity - Steam'!AG152+'Capacity - Melt'!AG152</f>
        <v>0</v>
      </c>
    </row>
    <row r="153" spans="1:33" x14ac:dyDescent="0.2">
      <c r="A153" s="133" t="str">
        <f t="shared" si="5"/>
        <v>WPAVenezuela</v>
      </c>
      <c r="B153" s="129" t="s">
        <v>266</v>
      </c>
      <c r="C153" s="129" t="s">
        <v>269</v>
      </c>
      <c r="D153" s="129" t="s">
        <v>183</v>
      </c>
      <c r="E153" s="147">
        <f>'Capacity - Phos Acid'!E153+'Capacity - Nitrophos'!E153+'Capacity - Steam'!E153+'Capacity - Melt'!E153</f>
        <v>330</v>
      </c>
      <c r="F153" s="147">
        <f>'Capacity - Phos Acid'!F153+'Capacity - Nitrophos'!F153+'Capacity - Steam'!F153+'Capacity - Melt'!F153</f>
        <v>330</v>
      </c>
      <c r="G153" s="147">
        <f>'Capacity - Phos Acid'!G153+'Capacity - Nitrophos'!G153+'Capacity - Steam'!G153+'Capacity - Melt'!G153</f>
        <v>330</v>
      </c>
      <c r="H153" s="147">
        <f>'Capacity - Phos Acid'!H153+'Capacity - Nitrophos'!H153+'Capacity - Steam'!H153+'Capacity - Melt'!H153</f>
        <v>330</v>
      </c>
      <c r="I153" s="147">
        <f>'Capacity - Phos Acid'!I153+'Capacity - Nitrophos'!I153+'Capacity - Steam'!I153+'Capacity - Melt'!I153</f>
        <v>350</v>
      </c>
      <c r="J153" s="147">
        <f>'Capacity - Phos Acid'!J153+'Capacity - Nitrophos'!J153+'Capacity - Steam'!J153+'Capacity - Melt'!J153</f>
        <v>350</v>
      </c>
      <c r="K153" s="147">
        <f>'Capacity - Phos Acid'!K153+'Capacity - Nitrophos'!K153+'Capacity - Steam'!K153+'Capacity - Melt'!K153</f>
        <v>350</v>
      </c>
      <c r="L153" s="147">
        <f>'Capacity - Phos Acid'!L153+'Capacity - Nitrophos'!L153+'Capacity - Steam'!L153+'Capacity - Melt'!L153</f>
        <v>350</v>
      </c>
      <c r="M153" s="147">
        <f>'Capacity - Phos Acid'!M153+'Capacity - Nitrophos'!M153+'Capacity - Steam'!M153+'Capacity - Melt'!M153</f>
        <v>350</v>
      </c>
      <c r="N153" s="147">
        <f>'Capacity - Phos Acid'!N153+'Capacity - Nitrophos'!N153+'Capacity - Steam'!N153+'Capacity - Melt'!N153</f>
        <v>350</v>
      </c>
      <c r="O153" s="147">
        <f>'Capacity - Phos Acid'!O153+'Capacity - Nitrophos'!O153+'Capacity - Steam'!O153+'Capacity - Melt'!O153</f>
        <v>350</v>
      </c>
      <c r="P153" s="147">
        <f>'Capacity - Phos Acid'!P153+'Capacity - Nitrophos'!P153+'Capacity - Steam'!P153+'Capacity - Melt'!P153</f>
        <v>350</v>
      </c>
      <c r="Q153" s="147">
        <f>'Capacity - Phos Acid'!Q153+'Capacity - Nitrophos'!Q153+'Capacity - Steam'!Q153+'Capacity - Melt'!Q153</f>
        <v>383</v>
      </c>
      <c r="R153" s="147">
        <f>'Capacity - Phos Acid'!R153+'Capacity - Nitrophos'!R153+'Capacity - Steam'!R153+'Capacity - Melt'!R153</f>
        <v>416</v>
      </c>
      <c r="S153" s="147">
        <f>'Capacity - Phos Acid'!S153+'Capacity - Nitrophos'!S153+'Capacity - Steam'!S153+'Capacity - Melt'!S153</f>
        <v>416</v>
      </c>
      <c r="T153" s="147">
        <f>'Capacity - Phos Acid'!T153+'Capacity - Nitrophos'!T153+'Capacity - Steam'!T153+'Capacity - Melt'!T153</f>
        <v>416</v>
      </c>
      <c r="U153" s="147">
        <f>'Capacity - Phos Acid'!U153+'Capacity - Nitrophos'!U153+'Capacity - Steam'!U153+'Capacity - Melt'!U153</f>
        <v>416</v>
      </c>
      <c r="V153" s="147">
        <f>'Capacity - Phos Acid'!V153+'Capacity - Nitrophos'!V153+'Capacity - Steam'!V153+'Capacity - Melt'!V153</f>
        <v>416</v>
      </c>
      <c r="W153" s="147">
        <f>'Capacity - Phos Acid'!W153+'Capacity - Nitrophos'!W153+'Capacity - Steam'!W153+'Capacity - Melt'!W153</f>
        <v>416</v>
      </c>
      <c r="X153" s="147">
        <f>'Capacity - Phos Acid'!X153+'Capacity - Nitrophos'!X153+'Capacity - Steam'!X153+'Capacity - Melt'!X153</f>
        <v>416</v>
      </c>
      <c r="Y153" s="147">
        <f>'Capacity - Phos Acid'!Y153+'Capacity - Nitrophos'!Y153+'Capacity - Steam'!Y153+'Capacity - Melt'!Y153</f>
        <v>416</v>
      </c>
      <c r="Z153" s="147">
        <f>'Capacity - Phos Acid'!Z153+'Capacity - Nitrophos'!Z153+'Capacity - Steam'!Z153+'Capacity - Melt'!Z153</f>
        <v>416</v>
      </c>
      <c r="AA153" s="147">
        <f>'Capacity - Phos Acid'!AA153+'Capacity - Nitrophos'!AA153+'Capacity - Steam'!AA153+'Capacity - Melt'!AA153</f>
        <v>416</v>
      </c>
      <c r="AB153" s="147">
        <f>'Capacity - Phos Acid'!AB153+'Capacity - Nitrophos'!AB153+'Capacity - Steam'!AB153+'Capacity - Melt'!AB153</f>
        <v>416</v>
      </c>
      <c r="AC153" s="147">
        <f>'Capacity - Phos Acid'!AC153+'Capacity - Nitrophos'!AC153+'Capacity - Steam'!AC153+'Capacity - Melt'!AC153</f>
        <v>416</v>
      </c>
      <c r="AD153" s="147">
        <f>'Capacity - Phos Acid'!AD153+'Capacity - Nitrophos'!AD153+'Capacity - Steam'!AD153+'Capacity - Melt'!AD153</f>
        <v>416</v>
      </c>
      <c r="AE153" s="147">
        <f>'Capacity - Phos Acid'!AE153+'Capacity - Nitrophos'!AE153+'Capacity - Steam'!AE153+'Capacity - Melt'!AE153</f>
        <v>416</v>
      </c>
      <c r="AF153" s="147">
        <f>'Capacity - Phos Acid'!AF153+'Capacity - Nitrophos'!AF153+'Capacity - Steam'!AF153+'Capacity - Melt'!AF153</f>
        <v>416</v>
      </c>
      <c r="AG153" s="147">
        <f>'Capacity - Phos Acid'!AG153+'Capacity - Nitrophos'!AG153+'Capacity - Steam'!AG153+'Capacity - Melt'!AG153</f>
        <v>416</v>
      </c>
    </row>
    <row r="154" spans="1:33" s="133" customFormat="1" x14ac:dyDescent="0.2">
      <c r="A154" s="133" t="str">
        <f t="shared" si="5"/>
        <v>WPAAsia Total</v>
      </c>
      <c r="B154" s="137" t="s">
        <v>184</v>
      </c>
      <c r="C154" s="137" t="s">
        <v>184</v>
      </c>
      <c r="D154" s="137" t="s">
        <v>184</v>
      </c>
      <c r="E154" s="145">
        <f>SUMIF($B156:$B$212,LEFT($D154,LEN($D154)-6),E156:E$212)</f>
        <v>65675.75384615385</v>
      </c>
      <c r="F154" s="145">
        <f>SUMIF($B156:$B$212,LEFT($D154,LEN($D154)-6),F156:F$212)</f>
        <v>68178.75384615385</v>
      </c>
      <c r="G154" s="145">
        <f>SUMIF($B156:$B$212,LEFT($D154,LEN($D154)-6),G156:G$212)</f>
        <v>70645.553846153838</v>
      </c>
      <c r="H154" s="145">
        <f>SUMIF($B156:$B$212,LEFT($D154,LEN($D154)-6),H156:H$212)</f>
        <v>74362.553846153838</v>
      </c>
      <c r="I154" s="145">
        <f>SUMIF($B156:$B$212,LEFT($D154,LEN($D154)-6),I156:I$212)</f>
        <v>81312.553846153838</v>
      </c>
      <c r="J154" s="145">
        <f>SUMIF($B156:$B$212,LEFT($D154,LEN($D154)-6),J156:J$212)</f>
        <v>92250.553846153838</v>
      </c>
      <c r="K154" s="145">
        <f>SUMIF($B156:$B$212,LEFT($D154,LEN($D154)-6),K156:K$212)</f>
        <v>94839.553846153838</v>
      </c>
      <c r="L154" s="145">
        <f>SUMIF($B156:$B$212,LEFT($D154,LEN($D154)-6),L156:L$212)</f>
        <v>100728.55384615384</v>
      </c>
      <c r="M154" s="145">
        <f>SUMIF($B156:$B$212,LEFT($D154,LEN($D154)-6),M156:M$212)</f>
        <v>102533.55384615384</v>
      </c>
      <c r="N154" s="145">
        <f>SUMIF($B156:$B$212,LEFT($D154,LEN($D154)-6),N156:N$212)</f>
        <v>110672.55384615384</v>
      </c>
      <c r="O154" s="145">
        <f>SUMIF($B156:$B$212,LEFT($D154,LEN($D154)-6),O156:O$212)</f>
        <v>114321.72051282044</v>
      </c>
      <c r="P154" s="145">
        <f>SUMIF($B156:$B$212,LEFT($D154,LEN($D154)-6),P156:P$212)</f>
        <v>117848.28717948712</v>
      </c>
      <c r="Q154" s="145">
        <f>SUMIF($B156:$B$212,LEFT($D154,LEN($D154)-6),Q156:Q$212)</f>
        <v>123930.95384615377</v>
      </c>
      <c r="R154" s="145">
        <f>SUMIF($B156:$B$212,LEFT($D154,LEN($D154)-6),R156:R$212)</f>
        <v>129413.95384615377</v>
      </c>
      <c r="S154" s="145">
        <f>SUMIF($B156:$B$212,LEFT($D154,LEN($D154)-6),S156:S$212)</f>
        <v>145876.56923076918</v>
      </c>
      <c r="T154" s="145">
        <f>SUMIF($B156:$B$212,LEFT($D154,LEN($D154)-6),T156:T$212)</f>
        <v>150942.73589743584</v>
      </c>
      <c r="U154" s="145">
        <f>SUMIF($B156:$B$212,LEFT($D154,LEN($D154)-6),U156:U$212)</f>
        <v>154771.56923076918</v>
      </c>
      <c r="V154" s="145">
        <f>SUMIF($B156:$B$212,LEFT($D154,LEN($D154)-6),V156:V$212)</f>
        <v>157083.56923076918</v>
      </c>
      <c r="W154" s="145">
        <f>SUMIF($B156:$B$212,LEFT($D154,LEN($D154)-6),W156:W$212)</f>
        <v>157421.56923076918</v>
      </c>
      <c r="X154" s="145">
        <f>SUMIF($B156:$B$212,LEFT($D154,LEN($D154)-6),X156:X$212)</f>
        <v>159011.56923076918</v>
      </c>
      <c r="Y154" s="145">
        <f>SUMIF($B156:$B$212,LEFT($D154,LEN($D154)-6),Y156:Y$212)</f>
        <v>160496.56923076918</v>
      </c>
      <c r="Z154" s="145">
        <f>SUMIF($B156:$B$212,LEFT($D154,LEN($D154)-6),Z156:Z$212)</f>
        <v>162911.56923076918</v>
      </c>
      <c r="AA154" s="145">
        <f>SUMIF($B156:$B$212,LEFT($D154,LEN($D154)-6),AA156:AA$212)</f>
        <v>162536.56923076918</v>
      </c>
      <c r="AB154" s="145">
        <f>SUMIF($B156:$B$212,LEFT($D154,LEN($D154)-6),AB156:AB$212)</f>
        <v>162114.56923076918</v>
      </c>
      <c r="AC154" s="145">
        <f>SUMIF($B156:$B$212,LEFT($D154,LEN($D154)-6),AC156:AC$212)</f>
        <v>162504.56923076918</v>
      </c>
      <c r="AD154" s="145">
        <f>SUMIF($B156:$B$212,LEFT($D154,LEN($D154)-6),AD156:AD$212)</f>
        <v>165364.56923076918</v>
      </c>
      <c r="AE154" s="145">
        <f>SUMIF($B156:$B$212,LEFT($D154,LEN($D154)-6),AE156:AE$212)</f>
        <v>165724.56923076918</v>
      </c>
      <c r="AF154" s="145">
        <f>SUMIF($B156:$B$212,LEFT($D154,LEN($D154)-6),AF156:AF$212)</f>
        <v>166674.56923076918</v>
      </c>
      <c r="AG154" s="145">
        <f>SUMIF($B156:$B$212,LEFT($D154,LEN($D154)-6),AG156:AG$212)</f>
        <v>168205.56923076918</v>
      </c>
    </row>
    <row r="155" spans="1:33" s="133" customFormat="1" x14ac:dyDescent="0.2">
      <c r="A155" s="133" t="str">
        <f t="shared" si="5"/>
        <v>WPAMiddle East Total</v>
      </c>
      <c r="B155" s="140" t="s">
        <v>185</v>
      </c>
      <c r="C155" s="140" t="s">
        <v>185</v>
      </c>
      <c r="D155" s="140" t="s">
        <v>185</v>
      </c>
      <c r="E155" s="146">
        <f>SUMIF($C156:$C$212,LEFT($D155,LEN($D155)-6),E156:E$212)</f>
        <v>3264.1538461538462</v>
      </c>
      <c r="F155" s="146">
        <f>SUMIF($C156:$C$212,LEFT($D155,LEN($D155)-6),F156:F$212)</f>
        <v>3264.1538461538462</v>
      </c>
      <c r="G155" s="146">
        <f>SUMIF($C156:$C$212,LEFT($D155,LEN($D155)-6),G156:G$212)</f>
        <v>3264.1538461538462</v>
      </c>
      <c r="H155" s="146">
        <f>SUMIF($C156:$C$212,LEFT($D155,LEN($D155)-6),H156:H$212)</f>
        <v>2744.1538461538462</v>
      </c>
      <c r="I155" s="146">
        <f>SUMIF($C156:$C$212,LEFT($D155,LEN($D155)-6),I156:I$212)</f>
        <v>2744.1538461538462</v>
      </c>
      <c r="J155" s="146">
        <f>SUMIF($C156:$C$212,LEFT($D155,LEN($D155)-6),J156:J$212)</f>
        <v>3264.1538461538462</v>
      </c>
      <c r="K155" s="146">
        <f>SUMIF($C156:$C$212,LEFT($D155,LEN($D155)-6),K156:K$212)</f>
        <v>3264.1538461538462</v>
      </c>
      <c r="L155" s="146">
        <f>SUMIF($C156:$C$212,LEFT($D155,LEN($D155)-6),L156:L$212)</f>
        <v>3264.1538461538462</v>
      </c>
      <c r="M155" s="146">
        <f>SUMIF($C156:$C$212,LEFT($D155,LEN($D155)-6),M156:M$212)</f>
        <v>3964.1538461538462</v>
      </c>
      <c r="N155" s="146">
        <f>SUMIF($C156:$C$212,LEFT($D155,LEN($D155)-6),N156:N$212)</f>
        <v>4171.1538461538457</v>
      </c>
      <c r="O155" s="146">
        <f>SUMIF($C156:$C$212,LEFT($D155,LEN($D155)-6),O156:O$212)</f>
        <v>4171.1538461538457</v>
      </c>
      <c r="P155" s="146">
        <f>SUMIF($C156:$C$212,LEFT($D155,LEN($D155)-6),P156:P$212)</f>
        <v>3991.1538461538462</v>
      </c>
      <c r="Q155" s="146">
        <f>SUMIF($C156:$C$212,LEFT($D155,LEN($D155)-6),Q156:Q$212)</f>
        <v>4491.1538461538457</v>
      </c>
      <c r="R155" s="146">
        <f>SUMIF($C156:$C$212,LEFT($D155,LEN($D155)-6),R156:R$212)</f>
        <v>4491.1538461538457</v>
      </c>
      <c r="S155" s="146">
        <f>SUMIF($C156:$C$212,LEFT($D155,LEN($D155)-6),S156:S$212)</f>
        <v>4525.7692307692305</v>
      </c>
      <c r="T155" s="146">
        <f>SUMIF($C156:$C$212,LEFT($D155,LEN($D155)-6),T156:T$212)</f>
        <v>4775.7692307692305</v>
      </c>
      <c r="U155" s="146">
        <f>SUMIF($C156:$C$212,LEFT($D155,LEN($D155)-6),U156:U$212)</f>
        <v>4775.7692307692305</v>
      </c>
      <c r="V155" s="146">
        <f>SUMIF($C156:$C$212,LEFT($D155,LEN($D155)-6),V156:V$212)</f>
        <v>5475.7692307692305</v>
      </c>
      <c r="W155" s="146">
        <f>SUMIF($C156:$C$212,LEFT($D155,LEN($D155)-6),W156:W$212)</f>
        <v>6241.7692307692305</v>
      </c>
      <c r="X155" s="146">
        <f>SUMIF($C156:$C$212,LEFT($D155,LEN($D155)-6),X156:X$212)</f>
        <v>6241.7692307692305</v>
      </c>
      <c r="Y155" s="146">
        <f>SUMIF($C156:$C$212,LEFT($D155,LEN($D155)-6),Y156:Y$212)</f>
        <v>6391.7692307692305</v>
      </c>
      <c r="Z155" s="146">
        <f>SUMIF($C156:$C$212,LEFT($D155,LEN($D155)-6),Z156:Z$212)</f>
        <v>6541.7692307692305</v>
      </c>
      <c r="AA155" s="146">
        <f>SUMIF($C156:$C$212,LEFT($D155,LEN($D155)-6),AA156:AA$212)</f>
        <v>6541.7692307692305</v>
      </c>
      <c r="AB155" s="146">
        <f>SUMIF($C156:$C$212,LEFT($D155,LEN($D155)-6),AB156:AB$212)</f>
        <v>6541.7692307692305</v>
      </c>
      <c r="AC155" s="146">
        <f>SUMIF($C156:$C$212,LEFT($D155,LEN($D155)-6),AC156:AC$212)</f>
        <v>6541.7692307692305</v>
      </c>
      <c r="AD155" s="146">
        <f>SUMIF($C156:$C$212,LEFT($D155,LEN($D155)-6),AD156:AD$212)</f>
        <v>6541.7692307692305</v>
      </c>
      <c r="AE155" s="146">
        <f>SUMIF($C156:$C$212,LEFT($D155,LEN($D155)-6),AE156:AE$212)</f>
        <v>6541.7692307692305</v>
      </c>
      <c r="AF155" s="146">
        <f>SUMIF($C156:$C$212,LEFT($D155,LEN($D155)-6),AF156:AF$212)</f>
        <v>6891.7692307692305</v>
      </c>
      <c r="AG155" s="146">
        <f>SUMIF($C156:$C$212,LEFT($D155,LEN($D155)-6),AG156:AG$212)</f>
        <v>7241.7692307692305</v>
      </c>
    </row>
    <row r="156" spans="1:33" x14ac:dyDescent="0.2">
      <c r="A156" s="133" t="str">
        <f t="shared" si="5"/>
        <v>WPABahrain</v>
      </c>
      <c r="B156" s="129" t="s">
        <v>270</v>
      </c>
      <c r="C156" s="129" t="s">
        <v>271</v>
      </c>
      <c r="D156" s="129" t="s">
        <v>186</v>
      </c>
      <c r="E156" s="147">
        <f>'Capacity - Phos Acid'!E156+'Capacity - Nitrophos'!E156+'Capacity - Steam'!E156+'Capacity - Melt'!E156</f>
        <v>0</v>
      </c>
      <c r="F156" s="147">
        <f>'Capacity - Phos Acid'!F156+'Capacity - Nitrophos'!F156+'Capacity - Steam'!F156+'Capacity - Melt'!F156</f>
        <v>0</v>
      </c>
      <c r="G156" s="147">
        <f>'Capacity - Phos Acid'!G156+'Capacity - Nitrophos'!G156+'Capacity - Steam'!G156+'Capacity - Melt'!G156</f>
        <v>0</v>
      </c>
      <c r="H156" s="147">
        <f>'Capacity - Phos Acid'!H156+'Capacity - Nitrophos'!H156+'Capacity - Steam'!H156+'Capacity - Melt'!H156</f>
        <v>0</v>
      </c>
      <c r="I156" s="147">
        <f>'Capacity - Phos Acid'!I156+'Capacity - Nitrophos'!I156+'Capacity - Steam'!I156+'Capacity - Melt'!I156</f>
        <v>0</v>
      </c>
      <c r="J156" s="147">
        <f>'Capacity - Phos Acid'!J156+'Capacity - Nitrophos'!J156+'Capacity - Steam'!J156+'Capacity - Melt'!J156</f>
        <v>0</v>
      </c>
      <c r="K156" s="147">
        <f>'Capacity - Phos Acid'!K156+'Capacity - Nitrophos'!K156+'Capacity - Steam'!K156+'Capacity - Melt'!K156</f>
        <v>0</v>
      </c>
      <c r="L156" s="147">
        <f>'Capacity - Phos Acid'!L156+'Capacity - Nitrophos'!L156+'Capacity - Steam'!L156+'Capacity - Melt'!L156</f>
        <v>0</v>
      </c>
      <c r="M156" s="147">
        <f>'Capacity - Phos Acid'!M156+'Capacity - Nitrophos'!M156+'Capacity - Steam'!M156+'Capacity - Melt'!M156</f>
        <v>0</v>
      </c>
      <c r="N156" s="147">
        <f>'Capacity - Phos Acid'!N156+'Capacity - Nitrophos'!N156+'Capacity - Steam'!N156+'Capacity - Melt'!N156</f>
        <v>0</v>
      </c>
      <c r="O156" s="147">
        <f>'Capacity - Phos Acid'!O156+'Capacity - Nitrophos'!O156+'Capacity - Steam'!O156+'Capacity - Melt'!O156</f>
        <v>0</v>
      </c>
      <c r="P156" s="147">
        <f>'Capacity - Phos Acid'!P156+'Capacity - Nitrophos'!P156+'Capacity - Steam'!P156+'Capacity - Melt'!P156</f>
        <v>0</v>
      </c>
      <c r="Q156" s="147">
        <f>'Capacity - Phos Acid'!Q156+'Capacity - Nitrophos'!Q156+'Capacity - Steam'!Q156+'Capacity - Melt'!Q156</f>
        <v>0</v>
      </c>
      <c r="R156" s="147">
        <f>'Capacity - Phos Acid'!R156+'Capacity - Nitrophos'!R156+'Capacity - Steam'!R156+'Capacity - Melt'!R156</f>
        <v>0</v>
      </c>
      <c r="S156" s="147">
        <f>'Capacity - Phos Acid'!S156+'Capacity - Nitrophos'!S156+'Capacity - Steam'!S156+'Capacity - Melt'!S156</f>
        <v>0</v>
      </c>
      <c r="T156" s="147">
        <f>'Capacity - Phos Acid'!T156+'Capacity - Nitrophos'!T156+'Capacity - Steam'!T156+'Capacity - Melt'!T156</f>
        <v>0</v>
      </c>
      <c r="U156" s="147">
        <f>'Capacity - Phos Acid'!U156+'Capacity - Nitrophos'!U156+'Capacity - Steam'!U156+'Capacity - Melt'!U156</f>
        <v>0</v>
      </c>
      <c r="V156" s="147">
        <f>'Capacity - Phos Acid'!V156+'Capacity - Nitrophos'!V156+'Capacity - Steam'!V156+'Capacity - Melt'!V156</f>
        <v>0</v>
      </c>
      <c r="W156" s="147">
        <f>'Capacity - Phos Acid'!W156+'Capacity - Nitrophos'!W156+'Capacity - Steam'!W156+'Capacity - Melt'!W156</f>
        <v>0</v>
      </c>
      <c r="X156" s="147">
        <f>'Capacity - Phos Acid'!X156+'Capacity - Nitrophos'!X156+'Capacity - Steam'!X156+'Capacity - Melt'!X156</f>
        <v>0</v>
      </c>
      <c r="Y156" s="147">
        <f>'Capacity - Phos Acid'!Y156+'Capacity - Nitrophos'!Y156+'Capacity - Steam'!Y156+'Capacity - Melt'!Y156</f>
        <v>0</v>
      </c>
      <c r="Z156" s="147">
        <f>'Capacity - Phos Acid'!Z156+'Capacity - Nitrophos'!Z156+'Capacity - Steam'!Z156+'Capacity - Melt'!Z156</f>
        <v>0</v>
      </c>
      <c r="AA156" s="147">
        <f>'Capacity - Phos Acid'!AA156+'Capacity - Nitrophos'!AA156+'Capacity - Steam'!AA156+'Capacity - Melt'!AA156</f>
        <v>0</v>
      </c>
      <c r="AB156" s="147">
        <f>'Capacity - Phos Acid'!AB156+'Capacity - Nitrophos'!AB156+'Capacity - Steam'!AB156+'Capacity - Melt'!AB156</f>
        <v>0</v>
      </c>
      <c r="AC156" s="147">
        <f>'Capacity - Phos Acid'!AC156+'Capacity - Nitrophos'!AC156+'Capacity - Steam'!AC156+'Capacity - Melt'!AC156</f>
        <v>0</v>
      </c>
      <c r="AD156" s="147">
        <f>'Capacity - Phos Acid'!AD156+'Capacity - Nitrophos'!AD156+'Capacity - Steam'!AD156+'Capacity - Melt'!AD156</f>
        <v>0</v>
      </c>
      <c r="AE156" s="147">
        <f>'Capacity - Phos Acid'!AE156+'Capacity - Nitrophos'!AE156+'Capacity - Steam'!AE156+'Capacity - Melt'!AE156</f>
        <v>0</v>
      </c>
      <c r="AF156" s="147">
        <f>'Capacity - Phos Acid'!AF156+'Capacity - Nitrophos'!AF156+'Capacity - Steam'!AF156+'Capacity - Melt'!AF156</f>
        <v>0</v>
      </c>
      <c r="AG156" s="147">
        <f>'Capacity - Phos Acid'!AG156+'Capacity - Nitrophos'!AG156+'Capacity - Steam'!AG156+'Capacity - Melt'!AG156</f>
        <v>0</v>
      </c>
    </row>
    <row r="157" spans="1:33" x14ac:dyDescent="0.2">
      <c r="A157" s="133" t="str">
        <f t="shared" si="5"/>
        <v>WPAIran</v>
      </c>
      <c r="B157" s="129" t="s">
        <v>270</v>
      </c>
      <c r="C157" s="129" t="s">
        <v>271</v>
      </c>
      <c r="D157" s="129" t="s">
        <v>187</v>
      </c>
      <c r="E157" s="147">
        <f>'Capacity - Phos Acid'!E157+'Capacity - Nitrophos'!E157+'Capacity - Steam'!E157+'Capacity - Melt'!E157</f>
        <v>0</v>
      </c>
      <c r="F157" s="147">
        <f>'Capacity - Phos Acid'!F157+'Capacity - Nitrophos'!F157+'Capacity - Steam'!F157+'Capacity - Melt'!F157</f>
        <v>0</v>
      </c>
      <c r="G157" s="147">
        <f>'Capacity - Phos Acid'!G157+'Capacity - Nitrophos'!G157+'Capacity - Steam'!G157+'Capacity - Melt'!G157</f>
        <v>0</v>
      </c>
      <c r="H157" s="147">
        <f>'Capacity - Phos Acid'!H157+'Capacity - Nitrophos'!H157+'Capacity - Steam'!H157+'Capacity - Melt'!H157</f>
        <v>0</v>
      </c>
      <c r="I157" s="147">
        <f>'Capacity - Phos Acid'!I157+'Capacity - Nitrophos'!I157+'Capacity - Steam'!I157+'Capacity - Melt'!I157</f>
        <v>0</v>
      </c>
      <c r="J157" s="147">
        <f>'Capacity - Phos Acid'!J157+'Capacity - Nitrophos'!J157+'Capacity - Steam'!J157+'Capacity - Melt'!J157</f>
        <v>0</v>
      </c>
      <c r="K157" s="147">
        <f>'Capacity - Phos Acid'!K157+'Capacity - Nitrophos'!K157+'Capacity - Steam'!K157+'Capacity - Melt'!K157</f>
        <v>0</v>
      </c>
      <c r="L157" s="147">
        <f>'Capacity - Phos Acid'!L157+'Capacity - Nitrophos'!L157+'Capacity - Steam'!L157+'Capacity - Melt'!L157</f>
        <v>0</v>
      </c>
      <c r="M157" s="147">
        <f>'Capacity - Phos Acid'!M157+'Capacity - Nitrophos'!M157+'Capacity - Steam'!M157+'Capacity - Melt'!M157</f>
        <v>0</v>
      </c>
      <c r="N157" s="147">
        <f>'Capacity - Phos Acid'!N157+'Capacity - Nitrophos'!N157+'Capacity - Steam'!N157+'Capacity - Melt'!N157</f>
        <v>0</v>
      </c>
      <c r="O157" s="147">
        <f>'Capacity - Phos Acid'!O157+'Capacity - Nitrophos'!O157+'Capacity - Steam'!O157+'Capacity - Melt'!O157</f>
        <v>0</v>
      </c>
      <c r="P157" s="147">
        <f>'Capacity - Phos Acid'!P157+'Capacity - Nitrophos'!P157+'Capacity - Steam'!P157+'Capacity - Melt'!P157</f>
        <v>0</v>
      </c>
      <c r="Q157" s="147">
        <f>'Capacity - Phos Acid'!Q157+'Capacity - Nitrophos'!Q157+'Capacity - Steam'!Q157+'Capacity - Melt'!Q157</f>
        <v>0</v>
      </c>
      <c r="R157" s="147">
        <f>'Capacity - Phos Acid'!R157+'Capacity - Nitrophos'!R157+'Capacity - Steam'!R157+'Capacity - Melt'!R157</f>
        <v>0</v>
      </c>
      <c r="S157" s="147">
        <f>'Capacity - Phos Acid'!S157+'Capacity - Nitrophos'!S157+'Capacity - Steam'!S157+'Capacity - Melt'!S157</f>
        <v>0</v>
      </c>
      <c r="T157" s="147">
        <f>'Capacity - Phos Acid'!T157+'Capacity - Nitrophos'!T157+'Capacity - Steam'!T157+'Capacity - Melt'!T157</f>
        <v>0</v>
      </c>
      <c r="U157" s="147">
        <f>'Capacity - Phos Acid'!U157+'Capacity - Nitrophos'!U157+'Capacity - Steam'!U157+'Capacity - Melt'!U157</f>
        <v>0</v>
      </c>
      <c r="V157" s="147">
        <f>'Capacity - Phos Acid'!V157+'Capacity - Nitrophos'!V157+'Capacity - Steam'!V157+'Capacity - Melt'!V157</f>
        <v>0</v>
      </c>
      <c r="W157" s="147">
        <f>'Capacity - Phos Acid'!W157+'Capacity - Nitrophos'!W157+'Capacity - Steam'!W157+'Capacity - Melt'!W157</f>
        <v>0</v>
      </c>
      <c r="X157" s="147">
        <f>'Capacity - Phos Acid'!X157+'Capacity - Nitrophos'!X157+'Capacity - Steam'!X157+'Capacity - Melt'!X157</f>
        <v>0</v>
      </c>
      <c r="Y157" s="147">
        <f>'Capacity - Phos Acid'!Y157+'Capacity - Nitrophos'!Y157+'Capacity - Steam'!Y157+'Capacity - Melt'!Y157</f>
        <v>0</v>
      </c>
      <c r="Z157" s="147">
        <f>'Capacity - Phos Acid'!Z157+'Capacity - Nitrophos'!Z157+'Capacity - Steam'!Z157+'Capacity - Melt'!Z157</f>
        <v>0</v>
      </c>
      <c r="AA157" s="147">
        <f>'Capacity - Phos Acid'!AA157+'Capacity - Nitrophos'!AA157+'Capacity - Steam'!AA157+'Capacity - Melt'!AA157</f>
        <v>0</v>
      </c>
      <c r="AB157" s="147">
        <f>'Capacity - Phos Acid'!AB157+'Capacity - Nitrophos'!AB157+'Capacity - Steam'!AB157+'Capacity - Melt'!AB157</f>
        <v>0</v>
      </c>
      <c r="AC157" s="147">
        <f>'Capacity - Phos Acid'!AC157+'Capacity - Nitrophos'!AC157+'Capacity - Steam'!AC157+'Capacity - Melt'!AC157</f>
        <v>0</v>
      </c>
      <c r="AD157" s="147">
        <f>'Capacity - Phos Acid'!AD157+'Capacity - Nitrophos'!AD157+'Capacity - Steam'!AD157+'Capacity - Melt'!AD157</f>
        <v>0</v>
      </c>
      <c r="AE157" s="147">
        <f>'Capacity - Phos Acid'!AE157+'Capacity - Nitrophos'!AE157+'Capacity - Steam'!AE157+'Capacity - Melt'!AE157</f>
        <v>0</v>
      </c>
      <c r="AF157" s="147">
        <f>'Capacity - Phos Acid'!AF157+'Capacity - Nitrophos'!AF157+'Capacity - Steam'!AF157+'Capacity - Melt'!AF157</f>
        <v>0</v>
      </c>
      <c r="AG157" s="147">
        <f>'Capacity - Phos Acid'!AG157+'Capacity - Nitrophos'!AG157+'Capacity - Steam'!AG157+'Capacity - Melt'!AG157</f>
        <v>0</v>
      </c>
    </row>
    <row r="158" spans="1:33" x14ac:dyDescent="0.2">
      <c r="A158" s="133" t="str">
        <f t="shared" si="5"/>
        <v>WPAIraq</v>
      </c>
      <c r="B158" s="129" t="s">
        <v>270</v>
      </c>
      <c r="C158" s="129" t="s">
        <v>271</v>
      </c>
      <c r="D158" s="129" t="s">
        <v>188</v>
      </c>
      <c r="E158" s="147">
        <f>'Capacity - Phos Acid'!E158+'Capacity - Nitrophos'!E158+'Capacity - Steam'!E158+'Capacity - Melt'!E158</f>
        <v>166.66666666666666</v>
      </c>
      <c r="F158" s="147">
        <f>'Capacity - Phos Acid'!F158+'Capacity - Nitrophos'!F158+'Capacity - Steam'!F158+'Capacity - Melt'!F158</f>
        <v>166.66666666666666</v>
      </c>
      <c r="G158" s="147">
        <f>'Capacity - Phos Acid'!G158+'Capacity - Nitrophos'!G158+'Capacity - Steam'!G158+'Capacity - Melt'!G158</f>
        <v>166.66666666666666</v>
      </c>
      <c r="H158" s="147">
        <f>'Capacity - Phos Acid'!H158+'Capacity - Nitrophos'!H158+'Capacity - Steam'!H158+'Capacity - Melt'!H158</f>
        <v>166.66666666666666</v>
      </c>
      <c r="I158" s="147">
        <f>'Capacity - Phos Acid'!I158+'Capacity - Nitrophos'!I158+'Capacity - Steam'!I158+'Capacity - Melt'!I158</f>
        <v>166.66666666666666</v>
      </c>
      <c r="J158" s="147">
        <f>'Capacity - Phos Acid'!J158+'Capacity - Nitrophos'!J158+'Capacity - Steam'!J158+'Capacity - Melt'!J158</f>
        <v>166.66666666666666</v>
      </c>
      <c r="K158" s="147">
        <f>'Capacity - Phos Acid'!K158+'Capacity - Nitrophos'!K158+'Capacity - Steam'!K158+'Capacity - Melt'!K158</f>
        <v>166.66666666666666</v>
      </c>
      <c r="L158" s="147">
        <f>'Capacity - Phos Acid'!L158+'Capacity - Nitrophos'!L158+'Capacity - Steam'!L158+'Capacity - Melt'!L158</f>
        <v>166.66666666666666</v>
      </c>
      <c r="M158" s="147">
        <f>'Capacity - Phos Acid'!M158+'Capacity - Nitrophos'!M158+'Capacity - Steam'!M158+'Capacity - Melt'!M158</f>
        <v>166.66666666666666</v>
      </c>
      <c r="N158" s="147">
        <f>'Capacity - Phos Acid'!N158+'Capacity - Nitrophos'!N158+'Capacity - Steam'!N158+'Capacity - Melt'!N158</f>
        <v>166.66666666666666</v>
      </c>
      <c r="O158" s="147">
        <f>'Capacity - Phos Acid'!O158+'Capacity - Nitrophos'!O158+'Capacity - Steam'!O158+'Capacity - Melt'!O158</f>
        <v>166.66666666666666</v>
      </c>
      <c r="P158" s="147">
        <f>'Capacity - Phos Acid'!P158+'Capacity - Nitrophos'!P158+'Capacity - Steam'!P158+'Capacity - Melt'!P158</f>
        <v>166.66666666666666</v>
      </c>
      <c r="Q158" s="147">
        <f>'Capacity - Phos Acid'!Q158+'Capacity - Nitrophos'!Q158+'Capacity - Steam'!Q158+'Capacity - Melt'!Q158</f>
        <v>666.66666666666663</v>
      </c>
      <c r="R158" s="147">
        <f>'Capacity - Phos Acid'!R158+'Capacity - Nitrophos'!R158+'Capacity - Steam'!R158+'Capacity - Melt'!R158</f>
        <v>666.66666666666663</v>
      </c>
      <c r="S158" s="147">
        <f>'Capacity - Phos Acid'!S158+'Capacity - Nitrophos'!S158+'Capacity - Steam'!S158+'Capacity - Melt'!S158</f>
        <v>666.66666666666663</v>
      </c>
      <c r="T158" s="147">
        <f>'Capacity - Phos Acid'!T158+'Capacity - Nitrophos'!T158+'Capacity - Steam'!T158+'Capacity - Melt'!T158</f>
        <v>666.66666666666663</v>
      </c>
      <c r="U158" s="147">
        <f>'Capacity - Phos Acid'!U158+'Capacity - Nitrophos'!U158+'Capacity - Steam'!U158+'Capacity - Melt'!U158</f>
        <v>666.66666666666663</v>
      </c>
      <c r="V158" s="147">
        <f>'Capacity - Phos Acid'!V158+'Capacity - Nitrophos'!V158+'Capacity - Steam'!V158+'Capacity - Melt'!V158</f>
        <v>666.66666666666663</v>
      </c>
      <c r="W158" s="147">
        <f>'Capacity - Phos Acid'!W158+'Capacity - Nitrophos'!W158+'Capacity - Steam'!W158+'Capacity - Melt'!W158</f>
        <v>666.66666666666663</v>
      </c>
      <c r="X158" s="147">
        <f>'Capacity - Phos Acid'!X158+'Capacity - Nitrophos'!X158+'Capacity - Steam'!X158+'Capacity - Melt'!X158</f>
        <v>666.66666666666663</v>
      </c>
      <c r="Y158" s="147">
        <f>'Capacity - Phos Acid'!Y158+'Capacity - Nitrophos'!Y158+'Capacity - Steam'!Y158+'Capacity - Melt'!Y158</f>
        <v>666.66666666666663</v>
      </c>
      <c r="Z158" s="147">
        <f>'Capacity - Phos Acid'!Z158+'Capacity - Nitrophos'!Z158+'Capacity - Steam'!Z158+'Capacity - Melt'!Z158</f>
        <v>666.66666666666663</v>
      </c>
      <c r="AA158" s="147">
        <f>'Capacity - Phos Acid'!AA158+'Capacity - Nitrophos'!AA158+'Capacity - Steam'!AA158+'Capacity - Melt'!AA158</f>
        <v>666.66666666666663</v>
      </c>
      <c r="AB158" s="147">
        <f>'Capacity - Phos Acid'!AB158+'Capacity - Nitrophos'!AB158+'Capacity - Steam'!AB158+'Capacity - Melt'!AB158</f>
        <v>666.66666666666663</v>
      </c>
      <c r="AC158" s="147">
        <f>'Capacity - Phos Acid'!AC158+'Capacity - Nitrophos'!AC158+'Capacity - Steam'!AC158+'Capacity - Melt'!AC158</f>
        <v>666.66666666666663</v>
      </c>
      <c r="AD158" s="147">
        <f>'Capacity - Phos Acid'!AD158+'Capacity - Nitrophos'!AD158+'Capacity - Steam'!AD158+'Capacity - Melt'!AD158</f>
        <v>666.66666666666663</v>
      </c>
      <c r="AE158" s="147">
        <f>'Capacity - Phos Acid'!AE158+'Capacity - Nitrophos'!AE158+'Capacity - Steam'!AE158+'Capacity - Melt'!AE158</f>
        <v>666.66666666666663</v>
      </c>
      <c r="AF158" s="147">
        <f>'Capacity - Phos Acid'!AF158+'Capacity - Nitrophos'!AF158+'Capacity - Steam'!AF158+'Capacity - Melt'!AF158</f>
        <v>666.66666666666663</v>
      </c>
      <c r="AG158" s="147">
        <f>'Capacity - Phos Acid'!AG158+'Capacity - Nitrophos'!AG158+'Capacity - Steam'!AG158+'Capacity - Melt'!AG158</f>
        <v>666.66666666666663</v>
      </c>
    </row>
    <row r="159" spans="1:33" x14ac:dyDescent="0.2">
      <c r="A159" s="133" t="str">
        <f t="shared" si="5"/>
        <v>WPAIsrael</v>
      </c>
      <c r="B159" s="129" t="s">
        <v>270</v>
      </c>
      <c r="C159" s="129" t="s">
        <v>271</v>
      </c>
      <c r="D159" s="129" t="s">
        <v>189</v>
      </c>
      <c r="E159" s="147">
        <f>'Capacity - Phos Acid'!E159+'Capacity - Nitrophos'!E159+'Capacity - Steam'!E159+'Capacity - Melt'!E159</f>
        <v>259.48717948717956</v>
      </c>
      <c r="F159" s="147">
        <f>'Capacity - Phos Acid'!F159+'Capacity - Nitrophos'!F159+'Capacity - Steam'!F159+'Capacity - Melt'!F159</f>
        <v>259.48717948717956</v>
      </c>
      <c r="G159" s="147">
        <f>'Capacity - Phos Acid'!G159+'Capacity - Nitrophos'!G159+'Capacity - Steam'!G159+'Capacity - Melt'!G159</f>
        <v>259.48717948717956</v>
      </c>
      <c r="H159" s="147">
        <f>'Capacity - Phos Acid'!H159+'Capacity - Nitrophos'!H159+'Capacity - Steam'!H159+'Capacity - Melt'!H159</f>
        <v>259.48717948717956</v>
      </c>
      <c r="I159" s="147">
        <f>'Capacity - Phos Acid'!I159+'Capacity - Nitrophos'!I159+'Capacity - Steam'!I159+'Capacity - Melt'!I159</f>
        <v>259.48717948717956</v>
      </c>
      <c r="J159" s="147">
        <f>'Capacity - Phos Acid'!J159+'Capacity - Nitrophos'!J159+'Capacity - Steam'!J159+'Capacity - Melt'!J159</f>
        <v>259.48717948717956</v>
      </c>
      <c r="K159" s="147">
        <f>'Capacity - Phos Acid'!K159+'Capacity - Nitrophos'!K159+'Capacity - Steam'!K159+'Capacity - Melt'!K159</f>
        <v>259.48717948717956</v>
      </c>
      <c r="L159" s="147">
        <f>'Capacity - Phos Acid'!L159+'Capacity - Nitrophos'!L159+'Capacity - Steam'!L159+'Capacity - Melt'!L159</f>
        <v>259.48717948717956</v>
      </c>
      <c r="M159" s="147">
        <f>'Capacity - Phos Acid'!M159+'Capacity - Nitrophos'!M159+'Capacity - Steam'!M159+'Capacity - Melt'!M159</f>
        <v>259.48717948717956</v>
      </c>
      <c r="N159" s="147">
        <f>'Capacity - Phos Acid'!N159+'Capacity - Nitrophos'!N159+'Capacity - Steam'!N159+'Capacity - Melt'!N159</f>
        <v>259.48717948717956</v>
      </c>
      <c r="O159" s="147">
        <f>'Capacity - Phos Acid'!O159+'Capacity - Nitrophos'!O159+'Capacity - Steam'!O159+'Capacity - Melt'!O159</f>
        <v>259.48717948717956</v>
      </c>
      <c r="P159" s="147">
        <f>'Capacity - Phos Acid'!P159+'Capacity - Nitrophos'!P159+'Capacity - Steam'!P159+'Capacity - Melt'!P159</f>
        <v>79.487179487179546</v>
      </c>
      <c r="Q159" s="147">
        <f>'Capacity - Phos Acid'!Q159+'Capacity - Nitrophos'!Q159+'Capacity - Steam'!Q159+'Capacity - Melt'!Q159</f>
        <v>79.487179487179546</v>
      </c>
      <c r="R159" s="147">
        <f>'Capacity - Phos Acid'!R159+'Capacity - Nitrophos'!R159+'Capacity - Steam'!R159+'Capacity - Melt'!R159</f>
        <v>79.487179487179546</v>
      </c>
      <c r="S159" s="147">
        <f>'Capacity - Phos Acid'!S159+'Capacity - Nitrophos'!S159+'Capacity - Steam'!S159+'Capacity - Melt'!S159</f>
        <v>114.10256410256414</v>
      </c>
      <c r="T159" s="147">
        <f>'Capacity - Phos Acid'!T159+'Capacity - Nitrophos'!T159+'Capacity - Steam'!T159+'Capacity - Melt'!T159</f>
        <v>114.10256410256414</v>
      </c>
      <c r="U159" s="147">
        <f>'Capacity - Phos Acid'!U159+'Capacity - Nitrophos'!U159+'Capacity - Steam'!U159+'Capacity - Melt'!U159</f>
        <v>114.10256410256414</v>
      </c>
      <c r="V159" s="147">
        <f>'Capacity - Phos Acid'!V159+'Capacity - Nitrophos'!V159+'Capacity - Steam'!V159+'Capacity - Melt'!V159</f>
        <v>114.10256410256414</v>
      </c>
      <c r="W159" s="147">
        <f>'Capacity - Phos Acid'!W159+'Capacity - Nitrophos'!W159+'Capacity - Steam'!W159+'Capacity - Melt'!W159</f>
        <v>114.10256410256414</v>
      </c>
      <c r="X159" s="147">
        <f>'Capacity - Phos Acid'!X159+'Capacity - Nitrophos'!X159+'Capacity - Steam'!X159+'Capacity - Melt'!X159</f>
        <v>114.10256410256414</v>
      </c>
      <c r="Y159" s="147">
        <f>'Capacity - Phos Acid'!Y159+'Capacity - Nitrophos'!Y159+'Capacity - Steam'!Y159+'Capacity - Melt'!Y159</f>
        <v>114.10256410256414</v>
      </c>
      <c r="Z159" s="147">
        <f>'Capacity - Phos Acid'!Z159+'Capacity - Nitrophos'!Z159+'Capacity - Steam'!Z159+'Capacity - Melt'!Z159</f>
        <v>114.10256410256414</v>
      </c>
      <c r="AA159" s="147">
        <f>'Capacity - Phos Acid'!AA159+'Capacity - Nitrophos'!AA159+'Capacity - Steam'!AA159+'Capacity - Melt'!AA159</f>
        <v>114.10256410256414</v>
      </c>
      <c r="AB159" s="147">
        <f>'Capacity - Phos Acid'!AB159+'Capacity - Nitrophos'!AB159+'Capacity - Steam'!AB159+'Capacity - Melt'!AB159</f>
        <v>114.10256410256414</v>
      </c>
      <c r="AC159" s="147">
        <f>'Capacity - Phos Acid'!AC159+'Capacity - Nitrophos'!AC159+'Capacity - Steam'!AC159+'Capacity - Melt'!AC159</f>
        <v>114.10256410256414</v>
      </c>
      <c r="AD159" s="147">
        <f>'Capacity - Phos Acid'!AD159+'Capacity - Nitrophos'!AD159+'Capacity - Steam'!AD159+'Capacity - Melt'!AD159</f>
        <v>114.10256410256414</v>
      </c>
      <c r="AE159" s="147">
        <f>'Capacity - Phos Acid'!AE159+'Capacity - Nitrophos'!AE159+'Capacity - Steam'!AE159+'Capacity - Melt'!AE159</f>
        <v>114.10256410256414</v>
      </c>
      <c r="AF159" s="147">
        <f>'Capacity - Phos Acid'!AF159+'Capacity - Nitrophos'!AF159+'Capacity - Steam'!AF159+'Capacity - Melt'!AF159</f>
        <v>114.10256410256414</v>
      </c>
      <c r="AG159" s="147">
        <f>'Capacity - Phos Acid'!AG159+'Capacity - Nitrophos'!AG159+'Capacity - Steam'!AG159+'Capacity - Melt'!AG159</f>
        <v>114.10256410256414</v>
      </c>
    </row>
    <row r="160" spans="1:33" x14ac:dyDescent="0.2">
      <c r="A160" s="133" t="str">
        <f t="shared" si="5"/>
        <v>WPAJordan</v>
      </c>
      <c r="B160" s="129" t="s">
        <v>270</v>
      </c>
      <c r="C160" s="129" t="s">
        <v>271</v>
      </c>
      <c r="D160" s="129" t="s">
        <v>190</v>
      </c>
      <c r="E160" s="147">
        <f>'Capacity - Phos Acid'!E160+'Capacity - Nitrophos'!E160+'Capacity - Steam'!E160+'Capacity - Melt'!E160</f>
        <v>200</v>
      </c>
      <c r="F160" s="147">
        <f>'Capacity - Phos Acid'!F160+'Capacity - Nitrophos'!F160+'Capacity - Steam'!F160+'Capacity - Melt'!F160</f>
        <v>200</v>
      </c>
      <c r="G160" s="147">
        <f>'Capacity - Phos Acid'!G160+'Capacity - Nitrophos'!G160+'Capacity - Steam'!G160+'Capacity - Melt'!G160</f>
        <v>200</v>
      </c>
      <c r="H160" s="147">
        <f>'Capacity - Phos Acid'!H160+'Capacity - Nitrophos'!H160+'Capacity - Steam'!H160+'Capacity - Melt'!H160</f>
        <v>200</v>
      </c>
      <c r="I160" s="147">
        <f>'Capacity - Phos Acid'!I160+'Capacity - Nitrophos'!I160+'Capacity - Steam'!I160+'Capacity - Melt'!I160</f>
        <v>200</v>
      </c>
      <c r="J160" s="147">
        <f>'Capacity - Phos Acid'!J160+'Capacity - Nitrophos'!J160+'Capacity - Steam'!J160+'Capacity - Melt'!J160</f>
        <v>200</v>
      </c>
      <c r="K160" s="147">
        <f>'Capacity - Phos Acid'!K160+'Capacity - Nitrophos'!K160+'Capacity - Steam'!K160+'Capacity - Melt'!K160</f>
        <v>200</v>
      </c>
      <c r="L160" s="147">
        <f>'Capacity - Phos Acid'!L160+'Capacity - Nitrophos'!L160+'Capacity - Steam'!L160+'Capacity - Melt'!L160</f>
        <v>200</v>
      </c>
      <c r="M160" s="147">
        <f>'Capacity - Phos Acid'!M160+'Capacity - Nitrophos'!M160+'Capacity - Steam'!M160+'Capacity - Melt'!M160</f>
        <v>200</v>
      </c>
      <c r="N160" s="147">
        <f>'Capacity - Phos Acid'!N160+'Capacity - Nitrophos'!N160+'Capacity - Steam'!N160+'Capacity - Melt'!N160</f>
        <v>200</v>
      </c>
      <c r="O160" s="147">
        <f>'Capacity - Phos Acid'!O160+'Capacity - Nitrophos'!O160+'Capacity - Steam'!O160+'Capacity - Melt'!O160</f>
        <v>200</v>
      </c>
      <c r="P160" s="147">
        <f>'Capacity - Phos Acid'!P160+'Capacity - Nitrophos'!P160+'Capacity - Steam'!P160+'Capacity - Melt'!P160</f>
        <v>200</v>
      </c>
      <c r="Q160" s="147">
        <f>'Capacity - Phos Acid'!Q160+'Capacity - Nitrophos'!Q160+'Capacity - Steam'!Q160+'Capacity - Melt'!Q160</f>
        <v>200</v>
      </c>
      <c r="R160" s="147">
        <f>'Capacity - Phos Acid'!R160+'Capacity - Nitrophos'!R160+'Capacity - Steam'!R160+'Capacity - Melt'!R160</f>
        <v>200</v>
      </c>
      <c r="S160" s="147">
        <f>'Capacity - Phos Acid'!S160+'Capacity - Nitrophos'!S160+'Capacity - Steam'!S160+'Capacity - Melt'!S160</f>
        <v>200</v>
      </c>
      <c r="T160" s="147">
        <f>'Capacity - Phos Acid'!T160+'Capacity - Nitrophos'!T160+'Capacity - Steam'!T160+'Capacity - Melt'!T160</f>
        <v>200</v>
      </c>
      <c r="U160" s="147">
        <f>'Capacity - Phos Acid'!U160+'Capacity - Nitrophos'!U160+'Capacity - Steam'!U160+'Capacity - Melt'!U160</f>
        <v>200</v>
      </c>
      <c r="V160" s="147">
        <f>'Capacity - Phos Acid'!V160+'Capacity - Nitrophos'!V160+'Capacity - Steam'!V160+'Capacity - Melt'!V160</f>
        <v>200</v>
      </c>
      <c r="W160" s="147">
        <f>'Capacity - Phos Acid'!W160+'Capacity - Nitrophos'!W160+'Capacity - Steam'!W160+'Capacity - Melt'!W160</f>
        <v>200</v>
      </c>
      <c r="X160" s="147">
        <f>'Capacity - Phos Acid'!X160+'Capacity - Nitrophos'!X160+'Capacity - Steam'!X160+'Capacity - Melt'!X160</f>
        <v>200</v>
      </c>
      <c r="Y160" s="147">
        <f>'Capacity - Phos Acid'!Y160+'Capacity - Nitrophos'!Y160+'Capacity - Steam'!Y160+'Capacity - Melt'!Y160</f>
        <v>200</v>
      </c>
      <c r="Z160" s="147">
        <f>'Capacity - Phos Acid'!Z160+'Capacity - Nitrophos'!Z160+'Capacity - Steam'!Z160+'Capacity - Melt'!Z160</f>
        <v>200</v>
      </c>
      <c r="AA160" s="147">
        <f>'Capacity - Phos Acid'!AA160+'Capacity - Nitrophos'!AA160+'Capacity - Steam'!AA160+'Capacity - Melt'!AA160</f>
        <v>200</v>
      </c>
      <c r="AB160" s="147">
        <f>'Capacity - Phos Acid'!AB160+'Capacity - Nitrophos'!AB160+'Capacity - Steam'!AB160+'Capacity - Melt'!AB160</f>
        <v>200</v>
      </c>
      <c r="AC160" s="147">
        <f>'Capacity - Phos Acid'!AC160+'Capacity - Nitrophos'!AC160+'Capacity - Steam'!AC160+'Capacity - Melt'!AC160</f>
        <v>200</v>
      </c>
      <c r="AD160" s="147">
        <f>'Capacity - Phos Acid'!AD160+'Capacity - Nitrophos'!AD160+'Capacity - Steam'!AD160+'Capacity - Melt'!AD160</f>
        <v>200</v>
      </c>
      <c r="AE160" s="147">
        <f>'Capacity - Phos Acid'!AE160+'Capacity - Nitrophos'!AE160+'Capacity - Steam'!AE160+'Capacity - Melt'!AE160</f>
        <v>200</v>
      </c>
      <c r="AF160" s="147">
        <f>'Capacity - Phos Acid'!AF160+'Capacity - Nitrophos'!AF160+'Capacity - Steam'!AF160+'Capacity - Melt'!AF160</f>
        <v>200</v>
      </c>
      <c r="AG160" s="147">
        <f>'Capacity - Phos Acid'!AG160+'Capacity - Nitrophos'!AG160+'Capacity - Steam'!AG160+'Capacity - Melt'!AG160</f>
        <v>200</v>
      </c>
    </row>
    <row r="161" spans="1:33" x14ac:dyDescent="0.2">
      <c r="A161" s="133" t="str">
        <f t="shared" si="5"/>
        <v>WPAKuwait</v>
      </c>
      <c r="B161" s="129" t="s">
        <v>270</v>
      </c>
      <c r="C161" s="129" t="s">
        <v>271</v>
      </c>
      <c r="D161" s="129" t="s">
        <v>191</v>
      </c>
      <c r="E161" s="147">
        <f>'Capacity - Phos Acid'!E161+'Capacity - Nitrophos'!E161+'Capacity - Steam'!E161+'Capacity - Melt'!E161</f>
        <v>0</v>
      </c>
      <c r="F161" s="147">
        <f>'Capacity - Phos Acid'!F161+'Capacity - Nitrophos'!F161+'Capacity - Steam'!F161+'Capacity - Melt'!F161</f>
        <v>0</v>
      </c>
      <c r="G161" s="147">
        <f>'Capacity - Phos Acid'!G161+'Capacity - Nitrophos'!G161+'Capacity - Steam'!G161+'Capacity - Melt'!G161</f>
        <v>0</v>
      </c>
      <c r="H161" s="147">
        <f>'Capacity - Phos Acid'!H161+'Capacity - Nitrophos'!H161+'Capacity - Steam'!H161+'Capacity - Melt'!H161</f>
        <v>0</v>
      </c>
      <c r="I161" s="147">
        <f>'Capacity - Phos Acid'!I161+'Capacity - Nitrophos'!I161+'Capacity - Steam'!I161+'Capacity - Melt'!I161</f>
        <v>0</v>
      </c>
      <c r="J161" s="147">
        <f>'Capacity - Phos Acid'!J161+'Capacity - Nitrophos'!J161+'Capacity - Steam'!J161+'Capacity - Melt'!J161</f>
        <v>0</v>
      </c>
      <c r="K161" s="147">
        <f>'Capacity - Phos Acid'!K161+'Capacity - Nitrophos'!K161+'Capacity - Steam'!K161+'Capacity - Melt'!K161</f>
        <v>0</v>
      </c>
      <c r="L161" s="147">
        <f>'Capacity - Phos Acid'!L161+'Capacity - Nitrophos'!L161+'Capacity - Steam'!L161+'Capacity - Melt'!L161</f>
        <v>0</v>
      </c>
      <c r="M161" s="147">
        <f>'Capacity - Phos Acid'!M161+'Capacity - Nitrophos'!M161+'Capacity - Steam'!M161+'Capacity - Melt'!M161</f>
        <v>0</v>
      </c>
      <c r="N161" s="147">
        <f>'Capacity - Phos Acid'!N161+'Capacity - Nitrophos'!N161+'Capacity - Steam'!N161+'Capacity - Melt'!N161</f>
        <v>0</v>
      </c>
      <c r="O161" s="147">
        <f>'Capacity - Phos Acid'!O161+'Capacity - Nitrophos'!O161+'Capacity - Steam'!O161+'Capacity - Melt'!O161</f>
        <v>0</v>
      </c>
      <c r="P161" s="147">
        <f>'Capacity - Phos Acid'!P161+'Capacity - Nitrophos'!P161+'Capacity - Steam'!P161+'Capacity - Melt'!P161</f>
        <v>0</v>
      </c>
      <c r="Q161" s="147">
        <f>'Capacity - Phos Acid'!Q161+'Capacity - Nitrophos'!Q161+'Capacity - Steam'!Q161+'Capacity - Melt'!Q161</f>
        <v>0</v>
      </c>
      <c r="R161" s="147">
        <f>'Capacity - Phos Acid'!R161+'Capacity - Nitrophos'!R161+'Capacity - Steam'!R161+'Capacity - Melt'!R161</f>
        <v>0</v>
      </c>
      <c r="S161" s="147">
        <f>'Capacity - Phos Acid'!S161+'Capacity - Nitrophos'!S161+'Capacity - Steam'!S161+'Capacity - Melt'!S161</f>
        <v>0</v>
      </c>
      <c r="T161" s="147">
        <f>'Capacity - Phos Acid'!T161+'Capacity - Nitrophos'!T161+'Capacity - Steam'!T161+'Capacity - Melt'!T161</f>
        <v>0</v>
      </c>
      <c r="U161" s="147">
        <f>'Capacity - Phos Acid'!U161+'Capacity - Nitrophos'!U161+'Capacity - Steam'!U161+'Capacity - Melt'!U161</f>
        <v>0</v>
      </c>
      <c r="V161" s="147">
        <f>'Capacity - Phos Acid'!V161+'Capacity - Nitrophos'!V161+'Capacity - Steam'!V161+'Capacity - Melt'!V161</f>
        <v>0</v>
      </c>
      <c r="W161" s="147">
        <f>'Capacity - Phos Acid'!W161+'Capacity - Nitrophos'!W161+'Capacity - Steam'!W161+'Capacity - Melt'!W161</f>
        <v>0</v>
      </c>
      <c r="X161" s="147">
        <f>'Capacity - Phos Acid'!X161+'Capacity - Nitrophos'!X161+'Capacity - Steam'!X161+'Capacity - Melt'!X161</f>
        <v>0</v>
      </c>
      <c r="Y161" s="147">
        <f>'Capacity - Phos Acid'!Y161+'Capacity - Nitrophos'!Y161+'Capacity - Steam'!Y161+'Capacity - Melt'!Y161</f>
        <v>0</v>
      </c>
      <c r="Z161" s="147">
        <f>'Capacity - Phos Acid'!Z161+'Capacity - Nitrophos'!Z161+'Capacity - Steam'!Z161+'Capacity - Melt'!Z161</f>
        <v>0</v>
      </c>
      <c r="AA161" s="147">
        <f>'Capacity - Phos Acid'!AA161+'Capacity - Nitrophos'!AA161+'Capacity - Steam'!AA161+'Capacity - Melt'!AA161</f>
        <v>0</v>
      </c>
      <c r="AB161" s="147">
        <f>'Capacity - Phos Acid'!AB161+'Capacity - Nitrophos'!AB161+'Capacity - Steam'!AB161+'Capacity - Melt'!AB161</f>
        <v>0</v>
      </c>
      <c r="AC161" s="147">
        <f>'Capacity - Phos Acid'!AC161+'Capacity - Nitrophos'!AC161+'Capacity - Steam'!AC161+'Capacity - Melt'!AC161</f>
        <v>0</v>
      </c>
      <c r="AD161" s="147">
        <f>'Capacity - Phos Acid'!AD161+'Capacity - Nitrophos'!AD161+'Capacity - Steam'!AD161+'Capacity - Melt'!AD161</f>
        <v>0</v>
      </c>
      <c r="AE161" s="147">
        <f>'Capacity - Phos Acid'!AE161+'Capacity - Nitrophos'!AE161+'Capacity - Steam'!AE161+'Capacity - Melt'!AE161</f>
        <v>0</v>
      </c>
      <c r="AF161" s="147">
        <f>'Capacity - Phos Acid'!AF161+'Capacity - Nitrophos'!AF161+'Capacity - Steam'!AF161+'Capacity - Melt'!AF161</f>
        <v>0</v>
      </c>
      <c r="AG161" s="147">
        <f>'Capacity - Phos Acid'!AG161+'Capacity - Nitrophos'!AG161+'Capacity - Steam'!AG161+'Capacity - Melt'!AG161</f>
        <v>0</v>
      </c>
    </row>
    <row r="162" spans="1:33" x14ac:dyDescent="0.2">
      <c r="A162" s="133" t="str">
        <f t="shared" si="5"/>
        <v>WPALebanon</v>
      </c>
      <c r="B162" s="129" t="s">
        <v>270</v>
      </c>
      <c r="C162" s="129" t="s">
        <v>271</v>
      </c>
      <c r="D162" s="129" t="s">
        <v>192</v>
      </c>
      <c r="E162" s="147">
        <f>'Capacity - Phos Acid'!E162+'Capacity - Nitrophos'!E162+'Capacity - Steam'!E162+'Capacity - Melt'!E162</f>
        <v>0</v>
      </c>
      <c r="F162" s="147">
        <f>'Capacity - Phos Acid'!F162+'Capacity - Nitrophos'!F162+'Capacity - Steam'!F162+'Capacity - Melt'!F162</f>
        <v>0</v>
      </c>
      <c r="G162" s="147">
        <f>'Capacity - Phos Acid'!G162+'Capacity - Nitrophos'!G162+'Capacity - Steam'!G162+'Capacity - Melt'!G162</f>
        <v>0</v>
      </c>
      <c r="H162" s="147">
        <f>'Capacity - Phos Acid'!H162+'Capacity - Nitrophos'!H162+'Capacity - Steam'!H162+'Capacity - Melt'!H162</f>
        <v>0</v>
      </c>
      <c r="I162" s="147">
        <f>'Capacity - Phos Acid'!I162+'Capacity - Nitrophos'!I162+'Capacity - Steam'!I162+'Capacity - Melt'!I162</f>
        <v>0</v>
      </c>
      <c r="J162" s="147">
        <f>'Capacity - Phos Acid'!J162+'Capacity - Nitrophos'!J162+'Capacity - Steam'!J162+'Capacity - Melt'!J162</f>
        <v>0</v>
      </c>
      <c r="K162" s="147">
        <f>'Capacity - Phos Acid'!K162+'Capacity - Nitrophos'!K162+'Capacity - Steam'!K162+'Capacity - Melt'!K162</f>
        <v>0</v>
      </c>
      <c r="L162" s="147">
        <f>'Capacity - Phos Acid'!L162+'Capacity - Nitrophos'!L162+'Capacity - Steam'!L162+'Capacity - Melt'!L162</f>
        <v>0</v>
      </c>
      <c r="M162" s="147">
        <f>'Capacity - Phos Acid'!M162+'Capacity - Nitrophos'!M162+'Capacity - Steam'!M162+'Capacity - Melt'!M162</f>
        <v>0</v>
      </c>
      <c r="N162" s="147">
        <f>'Capacity - Phos Acid'!N162+'Capacity - Nitrophos'!N162+'Capacity - Steam'!N162+'Capacity - Melt'!N162</f>
        <v>0</v>
      </c>
      <c r="O162" s="147">
        <f>'Capacity - Phos Acid'!O162+'Capacity - Nitrophos'!O162+'Capacity - Steam'!O162+'Capacity - Melt'!O162</f>
        <v>0</v>
      </c>
      <c r="P162" s="147">
        <f>'Capacity - Phos Acid'!P162+'Capacity - Nitrophos'!P162+'Capacity - Steam'!P162+'Capacity - Melt'!P162</f>
        <v>0</v>
      </c>
      <c r="Q162" s="147">
        <f>'Capacity - Phos Acid'!Q162+'Capacity - Nitrophos'!Q162+'Capacity - Steam'!Q162+'Capacity - Melt'!Q162</f>
        <v>0</v>
      </c>
      <c r="R162" s="147">
        <f>'Capacity - Phos Acid'!R162+'Capacity - Nitrophos'!R162+'Capacity - Steam'!R162+'Capacity - Melt'!R162</f>
        <v>0</v>
      </c>
      <c r="S162" s="147">
        <f>'Capacity - Phos Acid'!S162+'Capacity - Nitrophos'!S162+'Capacity - Steam'!S162+'Capacity - Melt'!S162</f>
        <v>0</v>
      </c>
      <c r="T162" s="147">
        <f>'Capacity - Phos Acid'!T162+'Capacity - Nitrophos'!T162+'Capacity - Steam'!T162+'Capacity - Melt'!T162</f>
        <v>0</v>
      </c>
      <c r="U162" s="147">
        <f>'Capacity - Phos Acid'!U162+'Capacity - Nitrophos'!U162+'Capacity - Steam'!U162+'Capacity - Melt'!U162</f>
        <v>0</v>
      </c>
      <c r="V162" s="147">
        <f>'Capacity - Phos Acid'!V162+'Capacity - Nitrophos'!V162+'Capacity - Steam'!V162+'Capacity - Melt'!V162</f>
        <v>0</v>
      </c>
      <c r="W162" s="147">
        <f>'Capacity - Phos Acid'!W162+'Capacity - Nitrophos'!W162+'Capacity - Steam'!W162+'Capacity - Melt'!W162</f>
        <v>0</v>
      </c>
      <c r="X162" s="147">
        <f>'Capacity - Phos Acid'!X162+'Capacity - Nitrophos'!X162+'Capacity - Steam'!X162+'Capacity - Melt'!X162</f>
        <v>0</v>
      </c>
      <c r="Y162" s="147">
        <f>'Capacity - Phos Acid'!Y162+'Capacity - Nitrophos'!Y162+'Capacity - Steam'!Y162+'Capacity - Melt'!Y162</f>
        <v>0</v>
      </c>
      <c r="Z162" s="147">
        <f>'Capacity - Phos Acid'!Z162+'Capacity - Nitrophos'!Z162+'Capacity - Steam'!Z162+'Capacity - Melt'!Z162</f>
        <v>0</v>
      </c>
      <c r="AA162" s="147">
        <f>'Capacity - Phos Acid'!AA162+'Capacity - Nitrophos'!AA162+'Capacity - Steam'!AA162+'Capacity - Melt'!AA162</f>
        <v>0</v>
      </c>
      <c r="AB162" s="147">
        <f>'Capacity - Phos Acid'!AB162+'Capacity - Nitrophos'!AB162+'Capacity - Steam'!AB162+'Capacity - Melt'!AB162</f>
        <v>0</v>
      </c>
      <c r="AC162" s="147">
        <f>'Capacity - Phos Acid'!AC162+'Capacity - Nitrophos'!AC162+'Capacity - Steam'!AC162+'Capacity - Melt'!AC162</f>
        <v>0</v>
      </c>
      <c r="AD162" s="147">
        <f>'Capacity - Phos Acid'!AD162+'Capacity - Nitrophos'!AD162+'Capacity - Steam'!AD162+'Capacity - Melt'!AD162</f>
        <v>0</v>
      </c>
      <c r="AE162" s="147">
        <f>'Capacity - Phos Acid'!AE162+'Capacity - Nitrophos'!AE162+'Capacity - Steam'!AE162+'Capacity - Melt'!AE162</f>
        <v>0</v>
      </c>
      <c r="AF162" s="147">
        <f>'Capacity - Phos Acid'!AF162+'Capacity - Nitrophos'!AF162+'Capacity - Steam'!AF162+'Capacity - Melt'!AF162</f>
        <v>0</v>
      </c>
      <c r="AG162" s="147">
        <f>'Capacity - Phos Acid'!AG162+'Capacity - Nitrophos'!AG162+'Capacity - Steam'!AG162+'Capacity - Melt'!AG162</f>
        <v>0</v>
      </c>
    </row>
    <row r="163" spans="1:33" x14ac:dyDescent="0.2">
      <c r="A163" s="133" t="str">
        <f t="shared" si="5"/>
        <v>WPAOman</v>
      </c>
      <c r="B163" s="129" t="s">
        <v>270</v>
      </c>
      <c r="C163" s="129" t="s">
        <v>271</v>
      </c>
      <c r="D163" s="129" t="s">
        <v>193</v>
      </c>
      <c r="E163" s="147">
        <f>'Capacity - Phos Acid'!E163+'Capacity - Nitrophos'!E163+'Capacity - Steam'!E163+'Capacity - Melt'!E163</f>
        <v>0</v>
      </c>
      <c r="F163" s="147">
        <f>'Capacity - Phos Acid'!F163+'Capacity - Nitrophos'!F163+'Capacity - Steam'!F163+'Capacity - Melt'!F163</f>
        <v>0</v>
      </c>
      <c r="G163" s="147">
        <f>'Capacity - Phos Acid'!G163+'Capacity - Nitrophos'!G163+'Capacity - Steam'!G163+'Capacity - Melt'!G163</f>
        <v>0</v>
      </c>
      <c r="H163" s="147">
        <f>'Capacity - Phos Acid'!H163+'Capacity - Nitrophos'!H163+'Capacity - Steam'!H163+'Capacity - Melt'!H163</f>
        <v>0</v>
      </c>
      <c r="I163" s="147">
        <f>'Capacity - Phos Acid'!I163+'Capacity - Nitrophos'!I163+'Capacity - Steam'!I163+'Capacity - Melt'!I163</f>
        <v>0</v>
      </c>
      <c r="J163" s="147">
        <f>'Capacity - Phos Acid'!J163+'Capacity - Nitrophos'!J163+'Capacity - Steam'!J163+'Capacity - Melt'!J163</f>
        <v>0</v>
      </c>
      <c r="K163" s="147">
        <f>'Capacity - Phos Acid'!K163+'Capacity - Nitrophos'!K163+'Capacity - Steam'!K163+'Capacity - Melt'!K163</f>
        <v>0</v>
      </c>
      <c r="L163" s="147">
        <f>'Capacity - Phos Acid'!L163+'Capacity - Nitrophos'!L163+'Capacity - Steam'!L163+'Capacity - Melt'!L163</f>
        <v>0</v>
      </c>
      <c r="M163" s="147">
        <f>'Capacity - Phos Acid'!M163+'Capacity - Nitrophos'!M163+'Capacity - Steam'!M163+'Capacity - Melt'!M163</f>
        <v>0</v>
      </c>
      <c r="N163" s="147">
        <f>'Capacity - Phos Acid'!N163+'Capacity - Nitrophos'!N163+'Capacity - Steam'!N163+'Capacity - Melt'!N163</f>
        <v>0</v>
      </c>
      <c r="O163" s="147">
        <f>'Capacity - Phos Acid'!O163+'Capacity - Nitrophos'!O163+'Capacity - Steam'!O163+'Capacity - Melt'!O163</f>
        <v>0</v>
      </c>
      <c r="P163" s="147">
        <f>'Capacity - Phos Acid'!P163+'Capacity - Nitrophos'!P163+'Capacity - Steam'!P163+'Capacity - Melt'!P163</f>
        <v>0</v>
      </c>
      <c r="Q163" s="147">
        <f>'Capacity - Phos Acid'!Q163+'Capacity - Nitrophos'!Q163+'Capacity - Steam'!Q163+'Capacity - Melt'!Q163</f>
        <v>0</v>
      </c>
      <c r="R163" s="147">
        <f>'Capacity - Phos Acid'!R163+'Capacity - Nitrophos'!R163+'Capacity - Steam'!R163+'Capacity - Melt'!R163</f>
        <v>0</v>
      </c>
      <c r="S163" s="147">
        <f>'Capacity - Phos Acid'!S163+'Capacity - Nitrophos'!S163+'Capacity - Steam'!S163+'Capacity - Melt'!S163</f>
        <v>0</v>
      </c>
      <c r="T163" s="147">
        <f>'Capacity - Phos Acid'!T163+'Capacity - Nitrophos'!T163+'Capacity - Steam'!T163+'Capacity - Melt'!T163</f>
        <v>0</v>
      </c>
      <c r="U163" s="147">
        <f>'Capacity - Phos Acid'!U163+'Capacity - Nitrophos'!U163+'Capacity - Steam'!U163+'Capacity - Melt'!U163</f>
        <v>0</v>
      </c>
      <c r="V163" s="147">
        <f>'Capacity - Phos Acid'!V163+'Capacity - Nitrophos'!V163+'Capacity - Steam'!V163+'Capacity - Melt'!V163</f>
        <v>0</v>
      </c>
      <c r="W163" s="147">
        <f>'Capacity - Phos Acid'!W163+'Capacity - Nitrophos'!W163+'Capacity - Steam'!W163+'Capacity - Melt'!W163</f>
        <v>0</v>
      </c>
      <c r="X163" s="147">
        <f>'Capacity - Phos Acid'!X163+'Capacity - Nitrophos'!X163+'Capacity - Steam'!X163+'Capacity - Melt'!X163</f>
        <v>0</v>
      </c>
      <c r="Y163" s="147">
        <f>'Capacity - Phos Acid'!Y163+'Capacity - Nitrophos'!Y163+'Capacity - Steam'!Y163+'Capacity - Melt'!Y163</f>
        <v>0</v>
      </c>
      <c r="Z163" s="147">
        <f>'Capacity - Phos Acid'!Z163+'Capacity - Nitrophos'!Z163+'Capacity - Steam'!Z163+'Capacity - Melt'!Z163</f>
        <v>0</v>
      </c>
      <c r="AA163" s="147">
        <f>'Capacity - Phos Acid'!AA163+'Capacity - Nitrophos'!AA163+'Capacity - Steam'!AA163+'Capacity - Melt'!AA163</f>
        <v>0</v>
      </c>
      <c r="AB163" s="147">
        <f>'Capacity - Phos Acid'!AB163+'Capacity - Nitrophos'!AB163+'Capacity - Steam'!AB163+'Capacity - Melt'!AB163</f>
        <v>0</v>
      </c>
      <c r="AC163" s="147">
        <f>'Capacity - Phos Acid'!AC163+'Capacity - Nitrophos'!AC163+'Capacity - Steam'!AC163+'Capacity - Melt'!AC163</f>
        <v>0</v>
      </c>
      <c r="AD163" s="147">
        <f>'Capacity - Phos Acid'!AD163+'Capacity - Nitrophos'!AD163+'Capacity - Steam'!AD163+'Capacity - Melt'!AD163</f>
        <v>0</v>
      </c>
      <c r="AE163" s="147">
        <f>'Capacity - Phos Acid'!AE163+'Capacity - Nitrophos'!AE163+'Capacity - Steam'!AE163+'Capacity - Melt'!AE163</f>
        <v>0</v>
      </c>
      <c r="AF163" s="147">
        <f>'Capacity - Phos Acid'!AF163+'Capacity - Nitrophos'!AF163+'Capacity - Steam'!AF163+'Capacity - Melt'!AF163</f>
        <v>0</v>
      </c>
      <c r="AG163" s="147">
        <f>'Capacity - Phos Acid'!AG163+'Capacity - Nitrophos'!AG163+'Capacity - Steam'!AG163+'Capacity - Melt'!AG163</f>
        <v>0</v>
      </c>
    </row>
    <row r="164" spans="1:33" x14ac:dyDescent="0.2">
      <c r="A164" s="133" t="str">
        <f t="shared" si="5"/>
        <v>WPAQatar</v>
      </c>
      <c r="B164" s="129" t="s">
        <v>270</v>
      </c>
      <c r="C164" s="129" t="s">
        <v>271</v>
      </c>
      <c r="D164" s="129" t="s">
        <v>194</v>
      </c>
      <c r="E164" s="147">
        <f>'Capacity - Phos Acid'!E164+'Capacity - Nitrophos'!E164+'Capacity - Steam'!E164+'Capacity - Melt'!E164</f>
        <v>0</v>
      </c>
      <c r="F164" s="147">
        <f>'Capacity - Phos Acid'!F164+'Capacity - Nitrophos'!F164+'Capacity - Steam'!F164+'Capacity - Melt'!F164</f>
        <v>0</v>
      </c>
      <c r="G164" s="147">
        <f>'Capacity - Phos Acid'!G164+'Capacity - Nitrophos'!G164+'Capacity - Steam'!G164+'Capacity - Melt'!G164</f>
        <v>0</v>
      </c>
      <c r="H164" s="147">
        <f>'Capacity - Phos Acid'!H164+'Capacity - Nitrophos'!H164+'Capacity - Steam'!H164+'Capacity - Melt'!H164</f>
        <v>0</v>
      </c>
      <c r="I164" s="147">
        <f>'Capacity - Phos Acid'!I164+'Capacity - Nitrophos'!I164+'Capacity - Steam'!I164+'Capacity - Melt'!I164</f>
        <v>0</v>
      </c>
      <c r="J164" s="147">
        <f>'Capacity - Phos Acid'!J164+'Capacity - Nitrophos'!J164+'Capacity - Steam'!J164+'Capacity - Melt'!J164</f>
        <v>0</v>
      </c>
      <c r="K164" s="147">
        <f>'Capacity - Phos Acid'!K164+'Capacity - Nitrophos'!K164+'Capacity - Steam'!K164+'Capacity - Melt'!K164</f>
        <v>0</v>
      </c>
      <c r="L164" s="147">
        <f>'Capacity - Phos Acid'!L164+'Capacity - Nitrophos'!L164+'Capacity - Steam'!L164+'Capacity - Melt'!L164</f>
        <v>0</v>
      </c>
      <c r="M164" s="147">
        <f>'Capacity - Phos Acid'!M164+'Capacity - Nitrophos'!M164+'Capacity - Steam'!M164+'Capacity - Melt'!M164</f>
        <v>0</v>
      </c>
      <c r="N164" s="147">
        <f>'Capacity - Phos Acid'!N164+'Capacity - Nitrophos'!N164+'Capacity - Steam'!N164+'Capacity - Melt'!N164</f>
        <v>0</v>
      </c>
      <c r="O164" s="147">
        <f>'Capacity - Phos Acid'!O164+'Capacity - Nitrophos'!O164+'Capacity - Steam'!O164+'Capacity - Melt'!O164</f>
        <v>0</v>
      </c>
      <c r="P164" s="147">
        <f>'Capacity - Phos Acid'!P164+'Capacity - Nitrophos'!P164+'Capacity - Steam'!P164+'Capacity - Melt'!P164</f>
        <v>0</v>
      </c>
      <c r="Q164" s="147">
        <f>'Capacity - Phos Acid'!Q164+'Capacity - Nitrophos'!Q164+'Capacity - Steam'!Q164+'Capacity - Melt'!Q164</f>
        <v>0</v>
      </c>
      <c r="R164" s="147">
        <f>'Capacity - Phos Acid'!R164+'Capacity - Nitrophos'!R164+'Capacity - Steam'!R164+'Capacity - Melt'!R164</f>
        <v>0</v>
      </c>
      <c r="S164" s="147">
        <f>'Capacity - Phos Acid'!S164+'Capacity - Nitrophos'!S164+'Capacity - Steam'!S164+'Capacity - Melt'!S164</f>
        <v>0</v>
      </c>
      <c r="T164" s="147">
        <f>'Capacity - Phos Acid'!T164+'Capacity - Nitrophos'!T164+'Capacity - Steam'!T164+'Capacity - Melt'!T164</f>
        <v>0</v>
      </c>
      <c r="U164" s="147">
        <f>'Capacity - Phos Acid'!U164+'Capacity - Nitrophos'!U164+'Capacity - Steam'!U164+'Capacity - Melt'!U164</f>
        <v>0</v>
      </c>
      <c r="V164" s="147">
        <f>'Capacity - Phos Acid'!V164+'Capacity - Nitrophos'!V164+'Capacity - Steam'!V164+'Capacity - Melt'!V164</f>
        <v>0</v>
      </c>
      <c r="W164" s="147">
        <f>'Capacity - Phos Acid'!W164+'Capacity - Nitrophos'!W164+'Capacity - Steam'!W164+'Capacity - Melt'!W164</f>
        <v>0</v>
      </c>
      <c r="X164" s="147">
        <f>'Capacity - Phos Acid'!X164+'Capacity - Nitrophos'!X164+'Capacity - Steam'!X164+'Capacity - Melt'!X164</f>
        <v>0</v>
      </c>
      <c r="Y164" s="147">
        <f>'Capacity - Phos Acid'!Y164+'Capacity - Nitrophos'!Y164+'Capacity - Steam'!Y164+'Capacity - Melt'!Y164</f>
        <v>0</v>
      </c>
      <c r="Z164" s="147">
        <f>'Capacity - Phos Acid'!Z164+'Capacity - Nitrophos'!Z164+'Capacity - Steam'!Z164+'Capacity - Melt'!Z164</f>
        <v>0</v>
      </c>
      <c r="AA164" s="147">
        <f>'Capacity - Phos Acid'!AA164+'Capacity - Nitrophos'!AA164+'Capacity - Steam'!AA164+'Capacity - Melt'!AA164</f>
        <v>0</v>
      </c>
      <c r="AB164" s="147">
        <f>'Capacity - Phos Acid'!AB164+'Capacity - Nitrophos'!AB164+'Capacity - Steam'!AB164+'Capacity - Melt'!AB164</f>
        <v>0</v>
      </c>
      <c r="AC164" s="147">
        <f>'Capacity - Phos Acid'!AC164+'Capacity - Nitrophos'!AC164+'Capacity - Steam'!AC164+'Capacity - Melt'!AC164</f>
        <v>0</v>
      </c>
      <c r="AD164" s="147">
        <f>'Capacity - Phos Acid'!AD164+'Capacity - Nitrophos'!AD164+'Capacity - Steam'!AD164+'Capacity - Melt'!AD164</f>
        <v>0</v>
      </c>
      <c r="AE164" s="147">
        <f>'Capacity - Phos Acid'!AE164+'Capacity - Nitrophos'!AE164+'Capacity - Steam'!AE164+'Capacity - Melt'!AE164</f>
        <v>0</v>
      </c>
      <c r="AF164" s="147">
        <f>'Capacity - Phos Acid'!AF164+'Capacity - Nitrophos'!AF164+'Capacity - Steam'!AF164+'Capacity - Melt'!AF164</f>
        <v>0</v>
      </c>
      <c r="AG164" s="147">
        <f>'Capacity - Phos Acid'!AG164+'Capacity - Nitrophos'!AG164+'Capacity - Steam'!AG164+'Capacity - Melt'!AG164</f>
        <v>0</v>
      </c>
    </row>
    <row r="165" spans="1:33" x14ac:dyDescent="0.2">
      <c r="A165" s="133" t="str">
        <f t="shared" si="5"/>
        <v>WPASaudi Arabia</v>
      </c>
      <c r="B165" s="129" t="s">
        <v>270</v>
      </c>
      <c r="C165" s="129" t="s">
        <v>271</v>
      </c>
      <c r="D165" s="129" t="s">
        <v>195</v>
      </c>
      <c r="E165" s="147">
        <f>'Capacity - Phos Acid'!E165+'Capacity - Nitrophos'!E165+'Capacity - Steam'!E165+'Capacity - Melt'!E165</f>
        <v>500</v>
      </c>
      <c r="F165" s="147">
        <f>'Capacity - Phos Acid'!F165+'Capacity - Nitrophos'!F165+'Capacity - Steam'!F165+'Capacity - Melt'!F165</f>
        <v>500</v>
      </c>
      <c r="G165" s="147">
        <f>'Capacity - Phos Acid'!G165+'Capacity - Nitrophos'!G165+'Capacity - Steam'!G165+'Capacity - Melt'!G165</f>
        <v>500</v>
      </c>
      <c r="H165" s="147">
        <f>'Capacity - Phos Acid'!H165+'Capacity - Nitrophos'!H165+'Capacity - Steam'!H165+'Capacity - Melt'!H165</f>
        <v>500</v>
      </c>
      <c r="I165" s="147">
        <f>'Capacity - Phos Acid'!I165+'Capacity - Nitrophos'!I165+'Capacity - Steam'!I165+'Capacity - Melt'!I165</f>
        <v>500</v>
      </c>
      <c r="J165" s="147">
        <f>'Capacity - Phos Acid'!J165+'Capacity - Nitrophos'!J165+'Capacity - Steam'!J165+'Capacity - Melt'!J165</f>
        <v>500</v>
      </c>
      <c r="K165" s="147">
        <f>'Capacity - Phos Acid'!K165+'Capacity - Nitrophos'!K165+'Capacity - Steam'!K165+'Capacity - Melt'!K165</f>
        <v>500</v>
      </c>
      <c r="L165" s="147">
        <f>'Capacity - Phos Acid'!L165+'Capacity - Nitrophos'!L165+'Capacity - Steam'!L165+'Capacity - Melt'!L165</f>
        <v>500</v>
      </c>
      <c r="M165" s="147">
        <f>'Capacity - Phos Acid'!M165+'Capacity - Nitrophos'!M165+'Capacity - Steam'!M165+'Capacity - Melt'!M165</f>
        <v>500</v>
      </c>
      <c r="N165" s="147">
        <f>'Capacity - Phos Acid'!N165+'Capacity - Nitrophos'!N165+'Capacity - Steam'!N165+'Capacity - Melt'!N165</f>
        <v>500</v>
      </c>
      <c r="O165" s="147">
        <f>'Capacity - Phos Acid'!O165+'Capacity - Nitrophos'!O165+'Capacity - Steam'!O165+'Capacity - Melt'!O165</f>
        <v>500</v>
      </c>
      <c r="P165" s="147">
        <f>'Capacity - Phos Acid'!P165+'Capacity - Nitrophos'!P165+'Capacity - Steam'!P165+'Capacity - Melt'!P165</f>
        <v>500</v>
      </c>
      <c r="Q165" s="147">
        <f>'Capacity - Phos Acid'!Q165+'Capacity - Nitrophos'!Q165+'Capacity - Steam'!Q165+'Capacity - Melt'!Q165</f>
        <v>500</v>
      </c>
      <c r="R165" s="147">
        <f>'Capacity - Phos Acid'!R165+'Capacity - Nitrophos'!R165+'Capacity - Steam'!R165+'Capacity - Melt'!R165</f>
        <v>500</v>
      </c>
      <c r="S165" s="147">
        <f>'Capacity - Phos Acid'!S165+'Capacity - Nitrophos'!S165+'Capacity - Steam'!S165+'Capacity - Melt'!S165</f>
        <v>500</v>
      </c>
      <c r="T165" s="147">
        <f>'Capacity - Phos Acid'!T165+'Capacity - Nitrophos'!T165+'Capacity - Steam'!T165+'Capacity - Melt'!T165</f>
        <v>500</v>
      </c>
      <c r="U165" s="147">
        <f>'Capacity - Phos Acid'!U165+'Capacity - Nitrophos'!U165+'Capacity - Steam'!U165+'Capacity - Melt'!U165</f>
        <v>500</v>
      </c>
      <c r="V165" s="147">
        <f>'Capacity - Phos Acid'!V165+'Capacity - Nitrophos'!V165+'Capacity - Steam'!V165+'Capacity - Melt'!V165</f>
        <v>1200</v>
      </c>
      <c r="W165" s="147">
        <f>'Capacity - Phos Acid'!W165+'Capacity - Nitrophos'!W165+'Capacity - Steam'!W165+'Capacity - Melt'!W165</f>
        <v>1966</v>
      </c>
      <c r="X165" s="147">
        <f>'Capacity - Phos Acid'!X165+'Capacity - Nitrophos'!X165+'Capacity - Steam'!X165+'Capacity - Melt'!X165</f>
        <v>1966</v>
      </c>
      <c r="Y165" s="147">
        <f>'Capacity - Phos Acid'!Y165+'Capacity - Nitrophos'!Y165+'Capacity - Steam'!Y165+'Capacity - Melt'!Y165</f>
        <v>1966</v>
      </c>
      <c r="Z165" s="147">
        <f>'Capacity - Phos Acid'!Z165+'Capacity - Nitrophos'!Z165+'Capacity - Steam'!Z165+'Capacity - Melt'!Z165</f>
        <v>1966</v>
      </c>
      <c r="AA165" s="147">
        <f>'Capacity - Phos Acid'!AA165+'Capacity - Nitrophos'!AA165+'Capacity - Steam'!AA165+'Capacity - Melt'!AA165</f>
        <v>1966</v>
      </c>
      <c r="AB165" s="147">
        <f>'Capacity - Phos Acid'!AB165+'Capacity - Nitrophos'!AB165+'Capacity - Steam'!AB165+'Capacity - Melt'!AB165</f>
        <v>1966</v>
      </c>
      <c r="AC165" s="147">
        <f>'Capacity - Phos Acid'!AC165+'Capacity - Nitrophos'!AC165+'Capacity - Steam'!AC165+'Capacity - Melt'!AC165</f>
        <v>1966</v>
      </c>
      <c r="AD165" s="147">
        <f>'Capacity - Phos Acid'!AD165+'Capacity - Nitrophos'!AD165+'Capacity - Steam'!AD165+'Capacity - Melt'!AD165</f>
        <v>1966</v>
      </c>
      <c r="AE165" s="147">
        <f>'Capacity - Phos Acid'!AE165+'Capacity - Nitrophos'!AE165+'Capacity - Steam'!AE165+'Capacity - Melt'!AE165</f>
        <v>1966</v>
      </c>
      <c r="AF165" s="147">
        <f>'Capacity - Phos Acid'!AF165+'Capacity - Nitrophos'!AF165+'Capacity - Steam'!AF165+'Capacity - Melt'!AF165</f>
        <v>2316</v>
      </c>
      <c r="AG165" s="147">
        <f>'Capacity - Phos Acid'!AG165+'Capacity - Nitrophos'!AG165+'Capacity - Steam'!AG165+'Capacity - Melt'!AG165</f>
        <v>2666</v>
      </c>
    </row>
    <row r="166" spans="1:33" x14ac:dyDescent="0.2">
      <c r="A166" s="133" t="str">
        <f t="shared" si="5"/>
        <v>WPASyria</v>
      </c>
      <c r="B166" s="129" t="s">
        <v>270</v>
      </c>
      <c r="C166" s="129" t="s">
        <v>271</v>
      </c>
      <c r="D166" s="129" t="s">
        <v>196</v>
      </c>
      <c r="E166" s="147">
        <f>'Capacity - Phos Acid'!E166+'Capacity - Nitrophos'!E166+'Capacity - Steam'!E166+'Capacity - Melt'!E166</f>
        <v>0</v>
      </c>
      <c r="F166" s="147">
        <f>'Capacity - Phos Acid'!F166+'Capacity - Nitrophos'!F166+'Capacity - Steam'!F166+'Capacity - Melt'!F166</f>
        <v>0</v>
      </c>
      <c r="G166" s="147">
        <f>'Capacity - Phos Acid'!G166+'Capacity - Nitrophos'!G166+'Capacity - Steam'!G166+'Capacity - Melt'!G166</f>
        <v>0</v>
      </c>
      <c r="H166" s="147">
        <f>'Capacity - Phos Acid'!H166+'Capacity - Nitrophos'!H166+'Capacity - Steam'!H166+'Capacity - Melt'!H166</f>
        <v>0</v>
      </c>
      <c r="I166" s="147">
        <f>'Capacity - Phos Acid'!I166+'Capacity - Nitrophos'!I166+'Capacity - Steam'!I166+'Capacity - Melt'!I166</f>
        <v>0</v>
      </c>
      <c r="J166" s="147">
        <f>'Capacity - Phos Acid'!J166+'Capacity - Nitrophos'!J166+'Capacity - Steam'!J166+'Capacity - Melt'!J166</f>
        <v>0</v>
      </c>
      <c r="K166" s="147">
        <f>'Capacity - Phos Acid'!K166+'Capacity - Nitrophos'!K166+'Capacity - Steam'!K166+'Capacity - Melt'!K166</f>
        <v>0</v>
      </c>
      <c r="L166" s="147">
        <f>'Capacity - Phos Acid'!L166+'Capacity - Nitrophos'!L166+'Capacity - Steam'!L166+'Capacity - Melt'!L166</f>
        <v>0</v>
      </c>
      <c r="M166" s="147">
        <f>'Capacity - Phos Acid'!M166+'Capacity - Nitrophos'!M166+'Capacity - Steam'!M166+'Capacity - Melt'!M166</f>
        <v>0</v>
      </c>
      <c r="N166" s="147">
        <f>'Capacity - Phos Acid'!N166+'Capacity - Nitrophos'!N166+'Capacity - Steam'!N166+'Capacity - Melt'!N166</f>
        <v>0</v>
      </c>
      <c r="O166" s="147">
        <f>'Capacity - Phos Acid'!O166+'Capacity - Nitrophos'!O166+'Capacity - Steam'!O166+'Capacity - Melt'!O166</f>
        <v>0</v>
      </c>
      <c r="P166" s="147">
        <f>'Capacity - Phos Acid'!P166+'Capacity - Nitrophos'!P166+'Capacity - Steam'!P166+'Capacity - Melt'!P166</f>
        <v>0</v>
      </c>
      <c r="Q166" s="147">
        <f>'Capacity - Phos Acid'!Q166+'Capacity - Nitrophos'!Q166+'Capacity - Steam'!Q166+'Capacity - Melt'!Q166</f>
        <v>0</v>
      </c>
      <c r="R166" s="147">
        <f>'Capacity - Phos Acid'!R166+'Capacity - Nitrophos'!R166+'Capacity - Steam'!R166+'Capacity - Melt'!R166</f>
        <v>0</v>
      </c>
      <c r="S166" s="147">
        <f>'Capacity - Phos Acid'!S166+'Capacity - Nitrophos'!S166+'Capacity - Steam'!S166+'Capacity - Melt'!S166</f>
        <v>0</v>
      </c>
      <c r="T166" s="147">
        <f>'Capacity - Phos Acid'!T166+'Capacity - Nitrophos'!T166+'Capacity - Steam'!T166+'Capacity - Melt'!T166</f>
        <v>0</v>
      </c>
      <c r="U166" s="147">
        <f>'Capacity - Phos Acid'!U166+'Capacity - Nitrophos'!U166+'Capacity - Steam'!U166+'Capacity - Melt'!U166</f>
        <v>0</v>
      </c>
      <c r="V166" s="147">
        <f>'Capacity - Phos Acid'!V166+'Capacity - Nitrophos'!V166+'Capacity - Steam'!V166+'Capacity - Melt'!V166</f>
        <v>0</v>
      </c>
      <c r="W166" s="147">
        <f>'Capacity - Phos Acid'!W166+'Capacity - Nitrophos'!W166+'Capacity - Steam'!W166+'Capacity - Melt'!W166</f>
        <v>0</v>
      </c>
      <c r="X166" s="147">
        <f>'Capacity - Phos Acid'!X166+'Capacity - Nitrophos'!X166+'Capacity - Steam'!X166+'Capacity - Melt'!X166</f>
        <v>0</v>
      </c>
      <c r="Y166" s="147">
        <f>'Capacity - Phos Acid'!Y166+'Capacity - Nitrophos'!Y166+'Capacity - Steam'!Y166+'Capacity - Melt'!Y166</f>
        <v>0</v>
      </c>
      <c r="Z166" s="147">
        <f>'Capacity - Phos Acid'!Z166+'Capacity - Nitrophos'!Z166+'Capacity - Steam'!Z166+'Capacity - Melt'!Z166</f>
        <v>0</v>
      </c>
      <c r="AA166" s="147">
        <f>'Capacity - Phos Acid'!AA166+'Capacity - Nitrophos'!AA166+'Capacity - Steam'!AA166+'Capacity - Melt'!AA166</f>
        <v>0</v>
      </c>
      <c r="AB166" s="147">
        <f>'Capacity - Phos Acid'!AB166+'Capacity - Nitrophos'!AB166+'Capacity - Steam'!AB166+'Capacity - Melt'!AB166</f>
        <v>0</v>
      </c>
      <c r="AC166" s="147">
        <f>'Capacity - Phos Acid'!AC166+'Capacity - Nitrophos'!AC166+'Capacity - Steam'!AC166+'Capacity - Melt'!AC166</f>
        <v>0</v>
      </c>
      <c r="AD166" s="147">
        <f>'Capacity - Phos Acid'!AD166+'Capacity - Nitrophos'!AD166+'Capacity - Steam'!AD166+'Capacity - Melt'!AD166</f>
        <v>0</v>
      </c>
      <c r="AE166" s="147">
        <f>'Capacity - Phos Acid'!AE166+'Capacity - Nitrophos'!AE166+'Capacity - Steam'!AE166+'Capacity - Melt'!AE166</f>
        <v>0</v>
      </c>
      <c r="AF166" s="147">
        <f>'Capacity - Phos Acid'!AF166+'Capacity - Nitrophos'!AF166+'Capacity - Steam'!AF166+'Capacity - Melt'!AF166</f>
        <v>0</v>
      </c>
      <c r="AG166" s="147">
        <f>'Capacity - Phos Acid'!AG166+'Capacity - Nitrophos'!AG166+'Capacity - Steam'!AG166+'Capacity - Melt'!AG166</f>
        <v>0</v>
      </c>
    </row>
    <row r="167" spans="1:33" x14ac:dyDescent="0.2">
      <c r="A167" s="133" t="str">
        <f t="shared" si="5"/>
        <v>WPATurkey</v>
      </c>
      <c r="B167" s="129" t="s">
        <v>270</v>
      </c>
      <c r="C167" s="129" t="s">
        <v>271</v>
      </c>
      <c r="D167" s="129" t="s">
        <v>197</v>
      </c>
      <c r="E167" s="147">
        <f>'Capacity - Phos Acid'!E167+'Capacity - Nitrophos'!E167+'Capacity - Steam'!E167+'Capacity - Melt'!E167</f>
        <v>2138</v>
      </c>
      <c r="F167" s="147">
        <f>'Capacity - Phos Acid'!F167+'Capacity - Nitrophos'!F167+'Capacity - Steam'!F167+'Capacity - Melt'!F167</f>
        <v>2138</v>
      </c>
      <c r="G167" s="147">
        <f>'Capacity - Phos Acid'!G167+'Capacity - Nitrophos'!G167+'Capacity - Steam'!G167+'Capacity - Melt'!G167</f>
        <v>2138</v>
      </c>
      <c r="H167" s="147">
        <f>'Capacity - Phos Acid'!H167+'Capacity - Nitrophos'!H167+'Capacity - Steam'!H167+'Capacity - Melt'!H167</f>
        <v>1618</v>
      </c>
      <c r="I167" s="147">
        <f>'Capacity - Phos Acid'!I167+'Capacity - Nitrophos'!I167+'Capacity - Steam'!I167+'Capacity - Melt'!I167</f>
        <v>1618</v>
      </c>
      <c r="J167" s="147">
        <f>'Capacity - Phos Acid'!J167+'Capacity - Nitrophos'!J167+'Capacity - Steam'!J167+'Capacity - Melt'!J167</f>
        <v>2138</v>
      </c>
      <c r="K167" s="147">
        <f>'Capacity - Phos Acid'!K167+'Capacity - Nitrophos'!K167+'Capacity - Steam'!K167+'Capacity - Melt'!K167</f>
        <v>2138</v>
      </c>
      <c r="L167" s="147">
        <f>'Capacity - Phos Acid'!L167+'Capacity - Nitrophos'!L167+'Capacity - Steam'!L167+'Capacity - Melt'!L167</f>
        <v>2138</v>
      </c>
      <c r="M167" s="147">
        <f>'Capacity - Phos Acid'!M167+'Capacity - Nitrophos'!M167+'Capacity - Steam'!M167+'Capacity - Melt'!M167</f>
        <v>2838</v>
      </c>
      <c r="N167" s="147">
        <f>'Capacity - Phos Acid'!N167+'Capacity - Nitrophos'!N167+'Capacity - Steam'!N167+'Capacity - Melt'!N167</f>
        <v>3045</v>
      </c>
      <c r="O167" s="147">
        <f>'Capacity - Phos Acid'!O167+'Capacity - Nitrophos'!O167+'Capacity - Steam'!O167+'Capacity - Melt'!O167</f>
        <v>3045</v>
      </c>
      <c r="P167" s="147">
        <f>'Capacity - Phos Acid'!P167+'Capacity - Nitrophos'!P167+'Capacity - Steam'!P167+'Capacity - Melt'!P167</f>
        <v>3045</v>
      </c>
      <c r="Q167" s="147">
        <f>'Capacity - Phos Acid'!Q167+'Capacity - Nitrophos'!Q167+'Capacity - Steam'!Q167+'Capacity - Melt'!Q167</f>
        <v>3045</v>
      </c>
      <c r="R167" s="147">
        <f>'Capacity - Phos Acid'!R167+'Capacity - Nitrophos'!R167+'Capacity - Steam'!R167+'Capacity - Melt'!R167</f>
        <v>3045</v>
      </c>
      <c r="S167" s="147">
        <f>'Capacity - Phos Acid'!S167+'Capacity - Nitrophos'!S167+'Capacity - Steam'!S167+'Capacity - Melt'!S167</f>
        <v>3045</v>
      </c>
      <c r="T167" s="147">
        <f>'Capacity - Phos Acid'!T167+'Capacity - Nitrophos'!T167+'Capacity - Steam'!T167+'Capacity - Melt'!T167</f>
        <v>3295</v>
      </c>
      <c r="U167" s="147">
        <f>'Capacity - Phos Acid'!U167+'Capacity - Nitrophos'!U167+'Capacity - Steam'!U167+'Capacity - Melt'!U167</f>
        <v>3295</v>
      </c>
      <c r="V167" s="147">
        <f>'Capacity - Phos Acid'!V167+'Capacity - Nitrophos'!V167+'Capacity - Steam'!V167+'Capacity - Melt'!V167</f>
        <v>3295</v>
      </c>
      <c r="W167" s="147">
        <f>'Capacity - Phos Acid'!W167+'Capacity - Nitrophos'!W167+'Capacity - Steam'!W167+'Capacity - Melt'!W167</f>
        <v>3295</v>
      </c>
      <c r="X167" s="147">
        <f>'Capacity - Phos Acid'!X167+'Capacity - Nitrophos'!X167+'Capacity - Steam'!X167+'Capacity - Melt'!X167</f>
        <v>3295</v>
      </c>
      <c r="Y167" s="147">
        <f>'Capacity - Phos Acid'!Y167+'Capacity - Nitrophos'!Y167+'Capacity - Steam'!Y167+'Capacity - Melt'!Y167</f>
        <v>3445</v>
      </c>
      <c r="Z167" s="147">
        <f>'Capacity - Phos Acid'!Z167+'Capacity - Nitrophos'!Z167+'Capacity - Steam'!Z167+'Capacity - Melt'!Z167</f>
        <v>3595</v>
      </c>
      <c r="AA167" s="147">
        <f>'Capacity - Phos Acid'!AA167+'Capacity - Nitrophos'!AA167+'Capacity - Steam'!AA167+'Capacity - Melt'!AA167</f>
        <v>3595</v>
      </c>
      <c r="AB167" s="147">
        <f>'Capacity - Phos Acid'!AB167+'Capacity - Nitrophos'!AB167+'Capacity - Steam'!AB167+'Capacity - Melt'!AB167</f>
        <v>3595</v>
      </c>
      <c r="AC167" s="147">
        <f>'Capacity - Phos Acid'!AC167+'Capacity - Nitrophos'!AC167+'Capacity - Steam'!AC167+'Capacity - Melt'!AC167</f>
        <v>3595</v>
      </c>
      <c r="AD167" s="147">
        <f>'Capacity - Phos Acid'!AD167+'Capacity - Nitrophos'!AD167+'Capacity - Steam'!AD167+'Capacity - Melt'!AD167</f>
        <v>3595</v>
      </c>
      <c r="AE167" s="147">
        <f>'Capacity - Phos Acid'!AE167+'Capacity - Nitrophos'!AE167+'Capacity - Steam'!AE167+'Capacity - Melt'!AE167</f>
        <v>3595</v>
      </c>
      <c r="AF167" s="147">
        <f>'Capacity - Phos Acid'!AF167+'Capacity - Nitrophos'!AF167+'Capacity - Steam'!AF167+'Capacity - Melt'!AF167</f>
        <v>3595</v>
      </c>
      <c r="AG167" s="147">
        <f>'Capacity - Phos Acid'!AG167+'Capacity - Nitrophos'!AG167+'Capacity - Steam'!AG167+'Capacity - Melt'!AG167</f>
        <v>3595</v>
      </c>
    </row>
    <row r="168" spans="1:33" x14ac:dyDescent="0.2">
      <c r="A168" s="133" t="str">
        <f t="shared" si="5"/>
        <v>WPAUnited Arab Emirates</v>
      </c>
      <c r="B168" s="129" t="s">
        <v>270</v>
      </c>
      <c r="C168" s="129" t="s">
        <v>271</v>
      </c>
      <c r="D168" s="129" t="s">
        <v>198</v>
      </c>
      <c r="E168" s="147">
        <f>'Capacity - Phos Acid'!E168+'Capacity - Nitrophos'!E168+'Capacity - Steam'!E168+'Capacity - Melt'!E168</f>
        <v>0</v>
      </c>
      <c r="F168" s="147">
        <f>'Capacity - Phos Acid'!F168+'Capacity - Nitrophos'!F168+'Capacity - Steam'!F168+'Capacity - Melt'!F168</f>
        <v>0</v>
      </c>
      <c r="G168" s="147">
        <f>'Capacity - Phos Acid'!G168+'Capacity - Nitrophos'!G168+'Capacity - Steam'!G168+'Capacity - Melt'!G168</f>
        <v>0</v>
      </c>
      <c r="H168" s="147">
        <f>'Capacity - Phos Acid'!H168+'Capacity - Nitrophos'!H168+'Capacity - Steam'!H168+'Capacity - Melt'!H168</f>
        <v>0</v>
      </c>
      <c r="I168" s="147">
        <f>'Capacity - Phos Acid'!I168+'Capacity - Nitrophos'!I168+'Capacity - Steam'!I168+'Capacity - Melt'!I168</f>
        <v>0</v>
      </c>
      <c r="J168" s="147">
        <f>'Capacity - Phos Acid'!J168+'Capacity - Nitrophos'!J168+'Capacity - Steam'!J168+'Capacity - Melt'!J168</f>
        <v>0</v>
      </c>
      <c r="K168" s="147">
        <f>'Capacity - Phos Acid'!K168+'Capacity - Nitrophos'!K168+'Capacity - Steam'!K168+'Capacity - Melt'!K168</f>
        <v>0</v>
      </c>
      <c r="L168" s="147">
        <f>'Capacity - Phos Acid'!L168+'Capacity - Nitrophos'!L168+'Capacity - Steam'!L168+'Capacity - Melt'!L168</f>
        <v>0</v>
      </c>
      <c r="M168" s="147">
        <f>'Capacity - Phos Acid'!M168+'Capacity - Nitrophos'!M168+'Capacity - Steam'!M168+'Capacity - Melt'!M168</f>
        <v>0</v>
      </c>
      <c r="N168" s="147">
        <f>'Capacity - Phos Acid'!N168+'Capacity - Nitrophos'!N168+'Capacity - Steam'!N168+'Capacity - Melt'!N168</f>
        <v>0</v>
      </c>
      <c r="O168" s="147">
        <f>'Capacity - Phos Acid'!O168+'Capacity - Nitrophos'!O168+'Capacity - Steam'!O168+'Capacity - Melt'!O168</f>
        <v>0</v>
      </c>
      <c r="P168" s="147">
        <f>'Capacity - Phos Acid'!P168+'Capacity - Nitrophos'!P168+'Capacity - Steam'!P168+'Capacity - Melt'!P168</f>
        <v>0</v>
      </c>
      <c r="Q168" s="147">
        <f>'Capacity - Phos Acid'!Q168+'Capacity - Nitrophos'!Q168+'Capacity - Steam'!Q168+'Capacity - Melt'!Q168</f>
        <v>0</v>
      </c>
      <c r="R168" s="147">
        <f>'Capacity - Phos Acid'!R168+'Capacity - Nitrophos'!R168+'Capacity - Steam'!R168+'Capacity - Melt'!R168</f>
        <v>0</v>
      </c>
      <c r="S168" s="147">
        <f>'Capacity - Phos Acid'!S168+'Capacity - Nitrophos'!S168+'Capacity - Steam'!S168+'Capacity - Melt'!S168</f>
        <v>0</v>
      </c>
      <c r="T168" s="147">
        <f>'Capacity - Phos Acid'!T168+'Capacity - Nitrophos'!T168+'Capacity - Steam'!T168+'Capacity - Melt'!T168</f>
        <v>0</v>
      </c>
      <c r="U168" s="147">
        <f>'Capacity - Phos Acid'!U168+'Capacity - Nitrophos'!U168+'Capacity - Steam'!U168+'Capacity - Melt'!U168</f>
        <v>0</v>
      </c>
      <c r="V168" s="147">
        <f>'Capacity - Phos Acid'!V168+'Capacity - Nitrophos'!V168+'Capacity - Steam'!V168+'Capacity - Melt'!V168</f>
        <v>0</v>
      </c>
      <c r="W168" s="147">
        <f>'Capacity - Phos Acid'!W168+'Capacity - Nitrophos'!W168+'Capacity - Steam'!W168+'Capacity - Melt'!W168</f>
        <v>0</v>
      </c>
      <c r="X168" s="147">
        <f>'Capacity - Phos Acid'!X168+'Capacity - Nitrophos'!X168+'Capacity - Steam'!X168+'Capacity - Melt'!X168</f>
        <v>0</v>
      </c>
      <c r="Y168" s="147">
        <f>'Capacity - Phos Acid'!Y168+'Capacity - Nitrophos'!Y168+'Capacity - Steam'!Y168+'Capacity - Melt'!Y168</f>
        <v>0</v>
      </c>
      <c r="Z168" s="147">
        <f>'Capacity - Phos Acid'!Z168+'Capacity - Nitrophos'!Z168+'Capacity - Steam'!Z168+'Capacity - Melt'!Z168</f>
        <v>0</v>
      </c>
      <c r="AA168" s="147">
        <f>'Capacity - Phos Acid'!AA168+'Capacity - Nitrophos'!AA168+'Capacity - Steam'!AA168+'Capacity - Melt'!AA168</f>
        <v>0</v>
      </c>
      <c r="AB168" s="147">
        <f>'Capacity - Phos Acid'!AB168+'Capacity - Nitrophos'!AB168+'Capacity - Steam'!AB168+'Capacity - Melt'!AB168</f>
        <v>0</v>
      </c>
      <c r="AC168" s="147">
        <f>'Capacity - Phos Acid'!AC168+'Capacity - Nitrophos'!AC168+'Capacity - Steam'!AC168+'Capacity - Melt'!AC168</f>
        <v>0</v>
      </c>
      <c r="AD168" s="147">
        <f>'Capacity - Phos Acid'!AD168+'Capacity - Nitrophos'!AD168+'Capacity - Steam'!AD168+'Capacity - Melt'!AD168</f>
        <v>0</v>
      </c>
      <c r="AE168" s="147">
        <f>'Capacity - Phos Acid'!AE168+'Capacity - Nitrophos'!AE168+'Capacity - Steam'!AE168+'Capacity - Melt'!AE168</f>
        <v>0</v>
      </c>
      <c r="AF168" s="147">
        <f>'Capacity - Phos Acid'!AF168+'Capacity - Nitrophos'!AF168+'Capacity - Steam'!AF168+'Capacity - Melt'!AF168</f>
        <v>0</v>
      </c>
      <c r="AG168" s="147">
        <f>'Capacity - Phos Acid'!AG168+'Capacity - Nitrophos'!AG168+'Capacity - Steam'!AG168+'Capacity - Melt'!AG168</f>
        <v>0</v>
      </c>
    </row>
    <row r="169" spans="1:33" x14ac:dyDescent="0.2">
      <c r="A169" s="133" t="str">
        <f t="shared" si="5"/>
        <v>WPAYemen</v>
      </c>
      <c r="B169" s="129" t="s">
        <v>270</v>
      </c>
      <c r="C169" s="129" t="s">
        <v>271</v>
      </c>
      <c r="D169" s="129" t="s">
        <v>199</v>
      </c>
      <c r="E169" s="147">
        <f>'Capacity - Phos Acid'!E169+'Capacity - Nitrophos'!E169+'Capacity - Steam'!E169+'Capacity - Melt'!E169</f>
        <v>0</v>
      </c>
      <c r="F169" s="147">
        <f>'Capacity - Phos Acid'!F169+'Capacity - Nitrophos'!F169+'Capacity - Steam'!F169+'Capacity - Melt'!F169</f>
        <v>0</v>
      </c>
      <c r="G169" s="147">
        <f>'Capacity - Phos Acid'!G169+'Capacity - Nitrophos'!G169+'Capacity - Steam'!G169+'Capacity - Melt'!G169</f>
        <v>0</v>
      </c>
      <c r="H169" s="147">
        <f>'Capacity - Phos Acid'!H169+'Capacity - Nitrophos'!H169+'Capacity - Steam'!H169+'Capacity - Melt'!H169</f>
        <v>0</v>
      </c>
      <c r="I169" s="147">
        <f>'Capacity - Phos Acid'!I169+'Capacity - Nitrophos'!I169+'Capacity - Steam'!I169+'Capacity - Melt'!I169</f>
        <v>0</v>
      </c>
      <c r="J169" s="147">
        <f>'Capacity - Phos Acid'!J169+'Capacity - Nitrophos'!J169+'Capacity - Steam'!J169+'Capacity - Melt'!J169</f>
        <v>0</v>
      </c>
      <c r="K169" s="147">
        <f>'Capacity - Phos Acid'!K169+'Capacity - Nitrophos'!K169+'Capacity - Steam'!K169+'Capacity - Melt'!K169</f>
        <v>0</v>
      </c>
      <c r="L169" s="147">
        <f>'Capacity - Phos Acid'!L169+'Capacity - Nitrophos'!L169+'Capacity - Steam'!L169+'Capacity - Melt'!L169</f>
        <v>0</v>
      </c>
      <c r="M169" s="147">
        <f>'Capacity - Phos Acid'!M169+'Capacity - Nitrophos'!M169+'Capacity - Steam'!M169+'Capacity - Melt'!M169</f>
        <v>0</v>
      </c>
      <c r="N169" s="147">
        <f>'Capacity - Phos Acid'!N169+'Capacity - Nitrophos'!N169+'Capacity - Steam'!N169+'Capacity - Melt'!N169</f>
        <v>0</v>
      </c>
      <c r="O169" s="147">
        <f>'Capacity - Phos Acid'!O169+'Capacity - Nitrophos'!O169+'Capacity - Steam'!O169+'Capacity - Melt'!O169</f>
        <v>0</v>
      </c>
      <c r="P169" s="147">
        <f>'Capacity - Phos Acid'!P169+'Capacity - Nitrophos'!P169+'Capacity - Steam'!P169+'Capacity - Melt'!P169</f>
        <v>0</v>
      </c>
      <c r="Q169" s="147">
        <f>'Capacity - Phos Acid'!Q169+'Capacity - Nitrophos'!Q169+'Capacity - Steam'!Q169+'Capacity - Melt'!Q169</f>
        <v>0</v>
      </c>
      <c r="R169" s="147">
        <f>'Capacity - Phos Acid'!R169+'Capacity - Nitrophos'!R169+'Capacity - Steam'!R169+'Capacity - Melt'!R169</f>
        <v>0</v>
      </c>
      <c r="S169" s="147">
        <f>'Capacity - Phos Acid'!S169+'Capacity - Nitrophos'!S169+'Capacity - Steam'!S169+'Capacity - Melt'!S169</f>
        <v>0</v>
      </c>
      <c r="T169" s="147">
        <f>'Capacity - Phos Acid'!T169+'Capacity - Nitrophos'!T169+'Capacity - Steam'!T169+'Capacity - Melt'!T169</f>
        <v>0</v>
      </c>
      <c r="U169" s="147">
        <f>'Capacity - Phos Acid'!U169+'Capacity - Nitrophos'!U169+'Capacity - Steam'!U169+'Capacity - Melt'!U169</f>
        <v>0</v>
      </c>
      <c r="V169" s="147">
        <f>'Capacity - Phos Acid'!V169+'Capacity - Nitrophos'!V169+'Capacity - Steam'!V169+'Capacity - Melt'!V169</f>
        <v>0</v>
      </c>
      <c r="W169" s="147">
        <f>'Capacity - Phos Acid'!W169+'Capacity - Nitrophos'!W169+'Capacity - Steam'!W169+'Capacity - Melt'!W169</f>
        <v>0</v>
      </c>
      <c r="X169" s="147">
        <f>'Capacity - Phos Acid'!X169+'Capacity - Nitrophos'!X169+'Capacity - Steam'!X169+'Capacity - Melt'!X169</f>
        <v>0</v>
      </c>
      <c r="Y169" s="147">
        <f>'Capacity - Phos Acid'!Y169+'Capacity - Nitrophos'!Y169+'Capacity - Steam'!Y169+'Capacity - Melt'!Y169</f>
        <v>0</v>
      </c>
      <c r="Z169" s="147">
        <f>'Capacity - Phos Acid'!Z169+'Capacity - Nitrophos'!Z169+'Capacity - Steam'!Z169+'Capacity - Melt'!Z169</f>
        <v>0</v>
      </c>
      <c r="AA169" s="147">
        <f>'Capacity - Phos Acid'!AA169+'Capacity - Nitrophos'!AA169+'Capacity - Steam'!AA169+'Capacity - Melt'!AA169</f>
        <v>0</v>
      </c>
      <c r="AB169" s="147">
        <f>'Capacity - Phos Acid'!AB169+'Capacity - Nitrophos'!AB169+'Capacity - Steam'!AB169+'Capacity - Melt'!AB169</f>
        <v>0</v>
      </c>
      <c r="AC169" s="147">
        <f>'Capacity - Phos Acid'!AC169+'Capacity - Nitrophos'!AC169+'Capacity - Steam'!AC169+'Capacity - Melt'!AC169</f>
        <v>0</v>
      </c>
      <c r="AD169" s="147">
        <f>'Capacity - Phos Acid'!AD169+'Capacity - Nitrophos'!AD169+'Capacity - Steam'!AD169+'Capacity - Melt'!AD169</f>
        <v>0</v>
      </c>
      <c r="AE169" s="147">
        <f>'Capacity - Phos Acid'!AE169+'Capacity - Nitrophos'!AE169+'Capacity - Steam'!AE169+'Capacity - Melt'!AE169</f>
        <v>0</v>
      </c>
      <c r="AF169" s="147">
        <f>'Capacity - Phos Acid'!AF169+'Capacity - Nitrophos'!AF169+'Capacity - Steam'!AF169+'Capacity - Melt'!AF169</f>
        <v>0</v>
      </c>
      <c r="AG169" s="147">
        <f>'Capacity - Phos Acid'!AG169+'Capacity - Nitrophos'!AG169+'Capacity - Steam'!AG169+'Capacity - Melt'!AG169</f>
        <v>0</v>
      </c>
    </row>
    <row r="170" spans="1:33" s="133" customFormat="1" x14ac:dyDescent="0.2">
      <c r="A170" s="133" t="str">
        <f t="shared" si="5"/>
        <v>WPASouth Asia Total</v>
      </c>
      <c r="B170" s="140" t="s">
        <v>200</v>
      </c>
      <c r="C170" s="140" t="s">
        <v>200</v>
      </c>
      <c r="D170" s="140" t="s">
        <v>200</v>
      </c>
      <c r="E170" s="146">
        <f>SUMIF($C171:$C$212,LEFT($D170,LEN($D170)-6),E171:E$212)</f>
        <v>5010</v>
      </c>
      <c r="F170" s="146">
        <f>SUMIF($C171:$C$212,LEFT($D170,LEN($D170)-6),F171:F$212)</f>
        <v>5565</v>
      </c>
      <c r="G170" s="146">
        <f>SUMIF($C171:$C$212,LEFT($D170,LEN($D170)-6),G171:G$212)</f>
        <v>5715</v>
      </c>
      <c r="H170" s="146">
        <f>SUMIF($C171:$C$212,LEFT($D170,LEN($D170)-6),H171:H$212)</f>
        <v>5715</v>
      </c>
      <c r="I170" s="146">
        <f>SUMIF($C171:$C$212,LEFT($D170,LEN($D170)-6),I171:I$212)</f>
        <v>5715</v>
      </c>
      <c r="J170" s="146">
        <f>SUMIF($C171:$C$212,LEFT($D170,LEN($D170)-6),J171:J$212)</f>
        <v>8613</v>
      </c>
      <c r="K170" s="146">
        <f>SUMIF($C171:$C$212,LEFT($D170,LEN($D170)-6),K171:K$212)</f>
        <v>8733</v>
      </c>
      <c r="L170" s="146">
        <f>SUMIF($C171:$C$212,LEFT($D170,LEN($D170)-6),L171:L$212)</f>
        <v>8783</v>
      </c>
      <c r="M170" s="146">
        <f>SUMIF($C171:$C$212,LEFT($D170,LEN($D170)-6),M171:M$212)</f>
        <v>8783</v>
      </c>
      <c r="N170" s="146">
        <f>SUMIF($C171:$C$212,LEFT($D170,LEN($D170)-6),N171:N$212)</f>
        <v>8783</v>
      </c>
      <c r="O170" s="146">
        <f>SUMIF($C171:$C$212,LEFT($D170,LEN($D170)-6),O171:O$212)</f>
        <v>8783</v>
      </c>
      <c r="P170" s="146">
        <f>SUMIF($C171:$C$212,LEFT($D170,LEN($D170)-6),P171:P$212)</f>
        <v>9151</v>
      </c>
      <c r="Q170" s="146">
        <f>SUMIF($C171:$C$212,LEFT($D170,LEN($D170)-6),Q171:Q$212)</f>
        <v>9417</v>
      </c>
      <c r="R170" s="146">
        <f>SUMIF($C171:$C$212,LEFT($D170,LEN($D170)-6),R171:R$212)</f>
        <v>9417</v>
      </c>
      <c r="S170" s="146">
        <f>SUMIF($C171:$C$212,LEFT($D170,LEN($D170)-6),S171:S$212)</f>
        <v>9417</v>
      </c>
      <c r="T170" s="146">
        <f>SUMIF($C171:$C$212,LEFT($D170,LEN($D170)-6),T171:T$212)</f>
        <v>11659</v>
      </c>
      <c r="U170" s="146">
        <f>SUMIF($C171:$C$212,LEFT($D170,LEN($D170)-6),U171:U$212)</f>
        <v>11609</v>
      </c>
      <c r="V170" s="146">
        <f>SUMIF($C171:$C$212,LEFT($D170,LEN($D170)-6),V171:V$212)</f>
        <v>12426</v>
      </c>
      <c r="W170" s="146">
        <f>SUMIF($C171:$C$212,LEFT($D170,LEN($D170)-6),W171:W$212)</f>
        <v>12426</v>
      </c>
      <c r="X170" s="146">
        <f>SUMIF($C171:$C$212,LEFT($D170,LEN($D170)-6),X171:X$212)</f>
        <v>12426</v>
      </c>
      <c r="Y170" s="146">
        <f>SUMIF($C171:$C$212,LEFT($D170,LEN($D170)-6),Y171:Y$212)</f>
        <v>12426</v>
      </c>
      <c r="Z170" s="146">
        <f>SUMIF($C171:$C$212,LEFT($D170,LEN($D170)-6),Z171:Z$212)</f>
        <v>12446</v>
      </c>
      <c r="AA170" s="146">
        <f>SUMIF($C171:$C$212,LEFT($D170,LEN($D170)-6),AA171:AA$212)</f>
        <v>11971</v>
      </c>
      <c r="AB170" s="146">
        <f>SUMIF($C171:$C$212,LEFT($D170,LEN($D170)-6),AB171:AB$212)</f>
        <v>12196</v>
      </c>
      <c r="AC170" s="146">
        <f>SUMIF($C171:$C$212,LEFT($D170,LEN($D170)-6),AC171:AC$212)</f>
        <v>12986</v>
      </c>
      <c r="AD170" s="146">
        <f>SUMIF($C171:$C$212,LEFT($D170,LEN($D170)-6),AD171:AD$212)</f>
        <v>13186</v>
      </c>
      <c r="AE170" s="146">
        <f>SUMIF($C171:$C$212,LEFT($D170,LEN($D170)-6),AE171:AE$212)</f>
        <v>13286</v>
      </c>
      <c r="AF170" s="146">
        <f>SUMIF($C171:$C$212,LEFT($D170,LEN($D170)-6),AF171:AF$212)</f>
        <v>13386</v>
      </c>
      <c r="AG170" s="146">
        <f>SUMIF($C171:$C$212,LEFT($D170,LEN($D170)-6),AG171:AG$212)</f>
        <v>14567</v>
      </c>
    </row>
    <row r="171" spans="1:33" x14ac:dyDescent="0.2">
      <c r="A171" s="133" t="str">
        <f t="shared" si="5"/>
        <v>WPAAfghanistan</v>
      </c>
      <c r="B171" s="129" t="s">
        <v>270</v>
      </c>
      <c r="C171" s="129" t="s">
        <v>272</v>
      </c>
      <c r="D171" s="129" t="s">
        <v>201</v>
      </c>
      <c r="E171" s="147">
        <f>'Capacity - Phos Acid'!E171+'Capacity - Nitrophos'!E171+'Capacity - Steam'!E171+'Capacity - Melt'!E171</f>
        <v>0</v>
      </c>
      <c r="F171" s="147">
        <f>'Capacity - Phos Acid'!F171+'Capacity - Nitrophos'!F171+'Capacity - Steam'!F171+'Capacity - Melt'!F171</f>
        <v>0</v>
      </c>
      <c r="G171" s="147">
        <f>'Capacity - Phos Acid'!G171+'Capacity - Nitrophos'!G171+'Capacity - Steam'!G171+'Capacity - Melt'!G171</f>
        <v>0</v>
      </c>
      <c r="H171" s="147">
        <f>'Capacity - Phos Acid'!H171+'Capacity - Nitrophos'!H171+'Capacity - Steam'!H171+'Capacity - Melt'!H171</f>
        <v>0</v>
      </c>
      <c r="I171" s="147">
        <f>'Capacity - Phos Acid'!I171+'Capacity - Nitrophos'!I171+'Capacity - Steam'!I171+'Capacity - Melt'!I171</f>
        <v>0</v>
      </c>
      <c r="J171" s="147">
        <f>'Capacity - Phos Acid'!J171+'Capacity - Nitrophos'!J171+'Capacity - Steam'!J171+'Capacity - Melt'!J171</f>
        <v>0</v>
      </c>
      <c r="K171" s="147">
        <f>'Capacity - Phos Acid'!K171+'Capacity - Nitrophos'!K171+'Capacity - Steam'!K171+'Capacity - Melt'!K171</f>
        <v>0</v>
      </c>
      <c r="L171" s="147">
        <f>'Capacity - Phos Acid'!L171+'Capacity - Nitrophos'!L171+'Capacity - Steam'!L171+'Capacity - Melt'!L171</f>
        <v>0</v>
      </c>
      <c r="M171" s="147">
        <f>'Capacity - Phos Acid'!M171+'Capacity - Nitrophos'!M171+'Capacity - Steam'!M171+'Capacity - Melt'!M171</f>
        <v>0</v>
      </c>
      <c r="N171" s="147">
        <f>'Capacity - Phos Acid'!N171+'Capacity - Nitrophos'!N171+'Capacity - Steam'!N171+'Capacity - Melt'!N171</f>
        <v>0</v>
      </c>
      <c r="O171" s="147">
        <f>'Capacity - Phos Acid'!O171+'Capacity - Nitrophos'!O171+'Capacity - Steam'!O171+'Capacity - Melt'!O171</f>
        <v>0</v>
      </c>
      <c r="P171" s="147">
        <f>'Capacity - Phos Acid'!P171+'Capacity - Nitrophos'!P171+'Capacity - Steam'!P171+'Capacity - Melt'!P171</f>
        <v>0</v>
      </c>
      <c r="Q171" s="147">
        <f>'Capacity - Phos Acid'!Q171+'Capacity - Nitrophos'!Q171+'Capacity - Steam'!Q171+'Capacity - Melt'!Q171</f>
        <v>0</v>
      </c>
      <c r="R171" s="147">
        <f>'Capacity - Phos Acid'!R171+'Capacity - Nitrophos'!R171+'Capacity - Steam'!R171+'Capacity - Melt'!R171</f>
        <v>0</v>
      </c>
      <c r="S171" s="147">
        <f>'Capacity - Phos Acid'!S171+'Capacity - Nitrophos'!S171+'Capacity - Steam'!S171+'Capacity - Melt'!S171</f>
        <v>0</v>
      </c>
      <c r="T171" s="147">
        <f>'Capacity - Phos Acid'!T171+'Capacity - Nitrophos'!T171+'Capacity - Steam'!T171+'Capacity - Melt'!T171</f>
        <v>0</v>
      </c>
      <c r="U171" s="147">
        <f>'Capacity - Phos Acid'!U171+'Capacity - Nitrophos'!U171+'Capacity - Steam'!U171+'Capacity - Melt'!U171</f>
        <v>0</v>
      </c>
      <c r="V171" s="147">
        <f>'Capacity - Phos Acid'!V171+'Capacity - Nitrophos'!V171+'Capacity - Steam'!V171+'Capacity - Melt'!V171</f>
        <v>0</v>
      </c>
      <c r="W171" s="147">
        <f>'Capacity - Phos Acid'!W171+'Capacity - Nitrophos'!W171+'Capacity - Steam'!W171+'Capacity - Melt'!W171</f>
        <v>0</v>
      </c>
      <c r="X171" s="147">
        <f>'Capacity - Phos Acid'!X171+'Capacity - Nitrophos'!X171+'Capacity - Steam'!X171+'Capacity - Melt'!X171</f>
        <v>0</v>
      </c>
      <c r="Y171" s="147">
        <f>'Capacity - Phos Acid'!Y171+'Capacity - Nitrophos'!Y171+'Capacity - Steam'!Y171+'Capacity - Melt'!Y171</f>
        <v>0</v>
      </c>
      <c r="Z171" s="147">
        <f>'Capacity - Phos Acid'!Z171+'Capacity - Nitrophos'!Z171+'Capacity - Steam'!Z171+'Capacity - Melt'!Z171</f>
        <v>0</v>
      </c>
      <c r="AA171" s="147">
        <f>'Capacity - Phos Acid'!AA171+'Capacity - Nitrophos'!AA171+'Capacity - Steam'!AA171+'Capacity - Melt'!AA171</f>
        <v>0</v>
      </c>
      <c r="AB171" s="147">
        <f>'Capacity - Phos Acid'!AB171+'Capacity - Nitrophos'!AB171+'Capacity - Steam'!AB171+'Capacity - Melt'!AB171</f>
        <v>0</v>
      </c>
      <c r="AC171" s="147">
        <f>'Capacity - Phos Acid'!AC171+'Capacity - Nitrophos'!AC171+'Capacity - Steam'!AC171+'Capacity - Melt'!AC171</f>
        <v>0</v>
      </c>
      <c r="AD171" s="147">
        <f>'Capacity - Phos Acid'!AD171+'Capacity - Nitrophos'!AD171+'Capacity - Steam'!AD171+'Capacity - Melt'!AD171</f>
        <v>0</v>
      </c>
      <c r="AE171" s="147">
        <f>'Capacity - Phos Acid'!AE171+'Capacity - Nitrophos'!AE171+'Capacity - Steam'!AE171+'Capacity - Melt'!AE171</f>
        <v>0</v>
      </c>
      <c r="AF171" s="147">
        <f>'Capacity - Phos Acid'!AF171+'Capacity - Nitrophos'!AF171+'Capacity - Steam'!AF171+'Capacity - Melt'!AF171</f>
        <v>0</v>
      </c>
      <c r="AG171" s="147">
        <f>'Capacity - Phos Acid'!AG171+'Capacity - Nitrophos'!AG171+'Capacity - Steam'!AG171+'Capacity - Melt'!AG171</f>
        <v>0</v>
      </c>
    </row>
    <row r="172" spans="1:33" x14ac:dyDescent="0.2">
      <c r="A172" s="133" t="str">
        <f t="shared" si="5"/>
        <v>WPABangladesh</v>
      </c>
      <c r="B172" s="129" t="s">
        <v>270</v>
      </c>
      <c r="C172" s="129" t="s">
        <v>272</v>
      </c>
      <c r="D172" s="129" t="s">
        <v>202</v>
      </c>
      <c r="E172" s="147">
        <f>'Capacity - Phos Acid'!E172+'Capacity - Nitrophos'!E172+'Capacity - Steam'!E172+'Capacity - Melt'!E172</f>
        <v>0</v>
      </c>
      <c r="F172" s="147">
        <f>'Capacity - Phos Acid'!F172+'Capacity - Nitrophos'!F172+'Capacity - Steam'!F172+'Capacity - Melt'!F172</f>
        <v>0</v>
      </c>
      <c r="G172" s="147">
        <f>'Capacity - Phos Acid'!G172+'Capacity - Nitrophos'!G172+'Capacity - Steam'!G172+'Capacity - Melt'!G172</f>
        <v>0</v>
      </c>
      <c r="H172" s="147">
        <f>'Capacity - Phos Acid'!H172+'Capacity - Nitrophos'!H172+'Capacity - Steam'!H172+'Capacity - Melt'!H172</f>
        <v>0</v>
      </c>
      <c r="I172" s="147">
        <f>'Capacity - Phos Acid'!I172+'Capacity - Nitrophos'!I172+'Capacity - Steam'!I172+'Capacity - Melt'!I172</f>
        <v>0</v>
      </c>
      <c r="J172" s="147">
        <f>'Capacity - Phos Acid'!J172+'Capacity - Nitrophos'!J172+'Capacity - Steam'!J172+'Capacity - Melt'!J172</f>
        <v>0</v>
      </c>
      <c r="K172" s="147">
        <f>'Capacity - Phos Acid'!K172+'Capacity - Nitrophos'!K172+'Capacity - Steam'!K172+'Capacity - Melt'!K172</f>
        <v>0</v>
      </c>
      <c r="L172" s="147">
        <f>'Capacity - Phos Acid'!L172+'Capacity - Nitrophos'!L172+'Capacity - Steam'!L172+'Capacity - Melt'!L172</f>
        <v>0</v>
      </c>
      <c r="M172" s="147">
        <f>'Capacity - Phos Acid'!M172+'Capacity - Nitrophos'!M172+'Capacity - Steam'!M172+'Capacity - Melt'!M172</f>
        <v>0</v>
      </c>
      <c r="N172" s="147">
        <f>'Capacity - Phos Acid'!N172+'Capacity - Nitrophos'!N172+'Capacity - Steam'!N172+'Capacity - Melt'!N172</f>
        <v>0</v>
      </c>
      <c r="O172" s="147">
        <f>'Capacity - Phos Acid'!O172+'Capacity - Nitrophos'!O172+'Capacity - Steam'!O172+'Capacity - Melt'!O172</f>
        <v>0</v>
      </c>
      <c r="P172" s="147">
        <f>'Capacity - Phos Acid'!P172+'Capacity - Nitrophos'!P172+'Capacity - Steam'!P172+'Capacity - Melt'!P172</f>
        <v>0</v>
      </c>
      <c r="Q172" s="147">
        <f>'Capacity - Phos Acid'!Q172+'Capacity - Nitrophos'!Q172+'Capacity - Steam'!Q172+'Capacity - Melt'!Q172</f>
        <v>0</v>
      </c>
      <c r="R172" s="147">
        <f>'Capacity - Phos Acid'!R172+'Capacity - Nitrophos'!R172+'Capacity - Steam'!R172+'Capacity - Melt'!R172</f>
        <v>0</v>
      </c>
      <c r="S172" s="147">
        <f>'Capacity - Phos Acid'!S172+'Capacity - Nitrophos'!S172+'Capacity - Steam'!S172+'Capacity - Melt'!S172</f>
        <v>0</v>
      </c>
      <c r="T172" s="147">
        <f>'Capacity - Phos Acid'!T172+'Capacity - Nitrophos'!T172+'Capacity - Steam'!T172+'Capacity - Melt'!T172</f>
        <v>0</v>
      </c>
      <c r="U172" s="147">
        <f>'Capacity - Phos Acid'!U172+'Capacity - Nitrophos'!U172+'Capacity - Steam'!U172+'Capacity - Melt'!U172</f>
        <v>0</v>
      </c>
      <c r="V172" s="147">
        <f>'Capacity - Phos Acid'!V172+'Capacity - Nitrophos'!V172+'Capacity - Steam'!V172+'Capacity - Melt'!V172</f>
        <v>0</v>
      </c>
      <c r="W172" s="147">
        <f>'Capacity - Phos Acid'!W172+'Capacity - Nitrophos'!W172+'Capacity - Steam'!W172+'Capacity - Melt'!W172</f>
        <v>0</v>
      </c>
      <c r="X172" s="147">
        <f>'Capacity - Phos Acid'!X172+'Capacity - Nitrophos'!X172+'Capacity - Steam'!X172+'Capacity - Melt'!X172</f>
        <v>0</v>
      </c>
      <c r="Y172" s="147">
        <f>'Capacity - Phos Acid'!Y172+'Capacity - Nitrophos'!Y172+'Capacity - Steam'!Y172+'Capacity - Melt'!Y172</f>
        <v>0</v>
      </c>
      <c r="Z172" s="147">
        <f>'Capacity - Phos Acid'!Z172+'Capacity - Nitrophos'!Z172+'Capacity - Steam'!Z172+'Capacity - Melt'!Z172</f>
        <v>0</v>
      </c>
      <c r="AA172" s="147">
        <f>'Capacity - Phos Acid'!AA172+'Capacity - Nitrophos'!AA172+'Capacity - Steam'!AA172+'Capacity - Melt'!AA172</f>
        <v>0</v>
      </c>
      <c r="AB172" s="147">
        <f>'Capacity - Phos Acid'!AB172+'Capacity - Nitrophos'!AB172+'Capacity - Steam'!AB172+'Capacity - Melt'!AB172</f>
        <v>0</v>
      </c>
      <c r="AC172" s="147">
        <f>'Capacity - Phos Acid'!AC172+'Capacity - Nitrophos'!AC172+'Capacity - Steam'!AC172+'Capacity - Melt'!AC172</f>
        <v>0</v>
      </c>
      <c r="AD172" s="147">
        <f>'Capacity - Phos Acid'!AD172+'Capacity - Nitrophos'!AD172+'Capacity - Steam'!AD172+'Capacity - Melt'!AD172</f>
        <v>0</v>
      </c>
      <c r="AE172" s="147">
        <f>'Capacity - Phos Acid'!AE172+'Capacity - Nitrophos'!AE172+'Capacity - Steam'!AE172+'Capacity - Melt'!AE172</f>
        <v>0</v>
      </c>
      <c r="AF172" s="147">
        <f>'Capacity - Phos Acid'!AF172+'Capacity - Nitrophos'!AF172+'Capacity - Steam'!AF172+'Capacity - Melt'!AF172</f>
        <v>0</v>
      </c>
      <c r="AG172" s="147">
        <f>'Capacity - Phos Acid'!AG172+'Capacity - Nitrophos'!AG172+'Capacity - Steam'!AG172+'Capacity - Melt'!AG172</f>
        <v>0</v>
      </c>
    </row>
    <row r="173" spans="1:33" x14ac:dyDescent="0.2">
      <c r="A173" s="133" t="str">
        <f t="shared" si="5"/>
        <v>WPABhutan</v>
      </c>
      <c r="B173" s="129" t="s">
        <v>270</v>
      </c>
      <c r="C173" s="129" t="s">
        <v>272</v>
      </c>
      <c r="D173" s="129" t="s">
        <v>203</v>
      </c>
      <c r="E173" s="147">
        <f>'Capacity - Phos Acid'!E173+'Capacity - Nitrophos'!E173+'Capacity - Steam'!E173+'Capacity - Melt'!E173</f>
        <v>0</v>
      </c>
      <c r="F173" s="147">
        <f>'Capacity - Phos Acid'!F173+'Capacity - Nitrophos'!F173+'Capacity - Steam'!F173+'Capacity - Melt'!F173</f>
        <v>0</v>
      </c>
      <c r="G173" s="147">
        <f>'Capacity - Phos Acid'!G173+'Capacity - Nitrophos'!G173+'Capacity - Steam'!G173+'Capacity - Melt'!G173</f>
        <v>0</v>
      </c>
      <c r="H173" s="147">
        <f>'Capacity - Phos Acid'!H173+'Capacity - Nitrophos'!H173+'Capacity - Steam'!H173+'Capacity - Melt'!H173</f>
        <v>0</v>
      </c>
      <c r="I173" s="147">
        <f>'Capacity - Phos Acid'!I173+'Capacity - Nitrophos'!I173+'Capacity - Steam'!I173+'Capacity - Melt'!I173</f>
        <v>0</v>
      </c>
      <c r="J173" s="147">
        <f>'Capacity - Phos Acid'!J173+'Capacity - Nitrophos'!J173+'Capacity - Steam'!J173+'Capacity - Melt'!J173</f>
        <v>0</v>
      </c>
      <c r="K173" s="147">
        <f>'Capacity - Phos Acid'!K173+'Capacity - Nitrophos'!K173+'Capacity - Steam'!K173+'Capacity - Melt'!K173</f>
        <v>0</v>
      </c>
      <c r="L173" s="147">
        <f>'Capacity - Phos Acid'!L173+'Capacity - Nitrophos'!L173+'Capacity - Steam'!L173+'Capacity - Melt'!L173</f>
        <v>0</v>
      </c>
      <c r="M173" s="147">
        <f>'Capacity - Phos Acid'!M173+'Capacity - Nitrophos'!M173+'Capacity - Steam'!M173+'Capacity - Melt'!M173</f>
        <v>0</v>
      </c>
      <c r="N173" s="147">
        <f>'Capacity - Phos Acid'!N173+'Capacity - Nitrophos'!N173+'Capacity - Steam'!N173+'Capacity - Melt'!N173</f>
        <v>0</v>
      </c>
      <c r="O173" s="147">
        <f>'Capacity - Phos Acid'!O173+'Capacity - Nitrophos'!O173+'Capacity - Steam'!O173+'Capacity - Melt'!O173</f>
        <v>0</v>
      </c>
      <c r="P173" s="147">
        <f>'Capacity - Phos Acid'!P173+'Capacity - Nitrophos'!P173+'Capacity - Steam'!P173+'Capacity - Melt'!P173</f>
        <v>0</v>
      </c>
      <c r="Q173" s="147">
        <f>'Capacity - Phos Acid'!Q173+'Capacity - Nitrophos'!Q173+'Capacity - Steam'!Q173+'Capacity - Melt'!Q173</f>
        <v>0</v>
      </c>
      <c r="R173" s="147">
        <f>'Capacity - Phos Acid'!R173+'Capacity - Nitrophos'!R173+'Capacity - Steam'!R173+'Capacity - Melt'!R173</f>
        <v>0</v>
      </c>
      <c r="S173" s="147">
        <f>'Capacity - Phos Acid'!S173+'Capacity - Nitrophos'!S173+'Capacity - Steam'!S173+'Capacity - Melt'!S173</f>
        <v>0</v>
      </c>
      <c r="T173" s="147">
        <f>'Capacity - Phos Acid'!T173+'Capacity - Nitrophos'!T173+'Capacity - Steam'!T173+'Capacity - Melt'!T173</f>
        <v>0</v>
      </c>
      <c r="U173" s="147">
        <f>'Capacity - Phos Acid'!U173+'Capacity - Nitrophos'!U173+'Capacity - Steam'!U173+'Capacity - Melt'!U173</f>
        <v>0</v>
      </c>
      <c r="V173" s="147">
        <f>'Capacity - Phos Acid'!V173+'Capacity - Nitrophos'!V173+'Capacity - Steam'!V173+'Capacity - Melt'!V173</f>
        <v>0</v>
      </c>
      <c r="W173" s="147">
        <f>'Capacity - Phos Acid'!W173+'Capacity - Nitrophos'!W173+'Capacity - Steam'!W173+'Capacity - Melt'!W173</f>
        <v>0</v>
      </c>
      <c r="X173" s="147">
        <f>'Capacity - Phos Acid'!X173+'Capacity - Nitrophos'!X173+'Capacity - Steam'!X173+'Capacity - Melt'!X173</f>
        <v>0</v>
      </c>
      <c r="Y173" s="147">
        <f>'Capacity - Phos Acid'!Y173+'Capacity - Nitrophos'!Y173+'Capacity - Steam'!Y173+'Capacity - Melt'!Y173</f>
        <v>0</v>
      </c>
      <c r="Z173" s="147">
        <f>'Capacity - Phos Acid'!Z173+'Capacity - Nitrophos'!Z173+'Capacity - Steam'!Z173+'Capacity - Melt'!Z173</f>
        <v>0</v>
      </c>
      <c r="AA173" s="147">
        <f>'Capacity - Phos Acid'!AA173+'Capacity - Nitrophos'!AA173+'Capacity - Steam'!AA173+'Capacity - Melt'!AA173</f>
        <v>0</v>
      </c>
      <c r="AB173" s="147">
        <f>'Capacity - Phos Acid'!AB173+'Capacity - Nitrophos'!AB173+'Capacity - Steam'!AB173+'Capacity - Melt'!AB173</f>
        <v>0</v>
      </c>
      <c r="AC173" s="147">
        <f>'Capacity - Phos Acid'!AC173+'Capacity - Nitrophos'!AC173+'Capacity - Steam'!AC173+'Capacity - Melt'!AC173</f>
        <v>0</v>
      </c>
      <c r="AD173" s="147">
        <f>'Capacity - Phos Acid'!AD173+'Capacity - Nitrophos'!AD173+'Capacity - Steam'!AD173+'Capacity - Melt'!AD173</f>
        <v>0</v>
      </c>
      <c r="AE173" s="147">
        <f>'Capacity - Phos Acid'!AE173+'Capacity - Nitrophos'!AE173+'Capacity - Steam'!AE173+'Capacity - Melt'!AE173</f>
        <v>0</v>
      </c>
      <c r="AF173" s="147">
        <f>'Capacity - Phos Acid'!AF173+'Capacity - Nitrophos'!AF173+'Capacity - Steam'!AF173+'Capacity - Melt'!AF173</f>
        <v>0</v>
      </c>
      <c r="AG173" s="147">
        <f>'Capacity - Phos Acid'!AG173+'Capacity - Nitrophos'!AG173+'Capacity - Steam'!AG173+'Capacity - Melt'!AG173</f>
        <v>0</v>
      </c>
    </row>
    <row r="174" spans="1:33" x14ac:dyDescent="0.2">
      <c r="A174" s="133" t="str">
        <f t="shared" si="5"/>
        <v>WPAIndia</v>
      </c>
      <c r="B174" s="129" t="s">
        <v>270</v>
      </c>
      <c r="C174" s="129" t="s">
        <v>272</v>
      </c>
      <c r="D174" s="129" t="s">
        <v>204</v>
      </c>
      <c r="E174" s="147">
        <f>'Capacity - Phos Acid'!E174+'Capacity - Nitrophos'!E174+'Capacity - Steam'!E174+'Capacity - Melt'!E174</f>
        <v>4660</v>
      </c>
      <c r="F174" s="147">
        <f>'Capacity - Phos Acid'!F174+'Capacity - Nitrophos'!F174+'Capacity - Steam'!F174+'Capacity - Melt'!F174</f>
        <v>5115</v>
      </c>
      <c r="G174" s="147">
        <f>'Capacity - Phos Acid'!G174+'Capacity - Nitrophos'!G174+'Capacity - Steam'!G174+'Capacity - Melt'!G174</f>
        <v>5265</v>
      </c>
      <c r="H174" s="147">
        <f>'Capacity - Phos Acid'!H174+'Capacity - Nitrophos'!H174+'Capacity - Steam'!H174+'Capacity - Melt'!H174</f>
        <v>5265</v>
      </c>
      <c r="I174" s="147">
        <f>'Capacity - Phos Acid'!I174+'Capacity - Nitrophos'!I174+'Capacity - Steam'!I174+'Capacity - Melt'!I174</f>
        <v>5265</v>
      </c>
      <c r="J174" s="147">
        <f>'Capacity - Phos Acid'!J174+'Capacity - Nitrophos'!J174+'Capacity - Steam'!J174+'Capacity - Melt'!J174</f>
        <v>8123</v>
      </c>
      <c r="K174" s="147">
        <f>'Capacity - Phos Acid'!K174+'Capacity - Nitrophos'!K174+'Capacity - Steam'!K174+'Capacity - Melt'!K174</f>
        <v>8183</v>
      </c>
      <c r="L174" s="147">
        <f>'Capacity - Phos Acid'!L174+'Capacity - Nitrophos'!L174+'Capacity - Steam'!L174+'Capacity - Melt'!L174</f>
        <v>8233</v>
      </c>
      <c r="M174" s="147">
        <f>'Capacity - Phos Acid'!M174+'Capacity - Nitrophos'!M174+'Capacity - Steam'!M174+'Capacity - Melt'!M174</f>
        <v>8233</v>
      </c>
      <c r="N174" s="147">
        <f>'Capacity - Phos Acid'!N174+'Capacity - Nitrophos'!N174+'Capacity - Steam'!N174+'Capacity - Melt'!N174</f>
        <v>8233</v>
      </c>
      <c r="O174" s="147">
        <f>'Capacity - Phos Acid'!O174+'Capacity - Nitrophos'!O174+'Capacity - Steam'!O174+'Capacity - Melt'!O174</f>
        <v>8233</v>
      </c>
      <c r="P174" s="147">
        <f>'Capacity - Phos Acid'!P174+'Capacity - Nitrophos'!P174+'Capacity - Steam'!P174+'Capacity - Melt'!P174</f>
        <v>8251</v>
      </c>
      <c r="Q174" s="147">
        <f>'Capacity - Phos Acid'!Q174+'Capacity - Nitrophos'!Q174+'Capacity - Steam'!Q174+'Capacity - Melt'!Q174</f>
        <v>8251</v>
      </c>
      <c r="R174" s="147">
        <f>'Capacity - Phos Acid'!R174+'Capacity - Nitrophos'!R174+'Capacity - Steam'!R174+'Capacity - Melt'!R174</f>
        <v>8251</v>
      </c>
      <c r="S174" s="147">
        <f>'Capacity - Phos Acid'!S174+'Capacity - Nitrophos'!S174+'Capacity - Steam'!S174+'Capacity - Melt'!S174</f>
        <v>8251</v>
      </c>
      <c r="T174" s="147">
        <f>'Capacity - Phos Acid'!T174+'Capacity - Nitrophos'!T174+'Capacity - Steam'!T174+'Capacity - Melt'!T174</f>
        <v>10493</v>
      </c>
      <c r="U174" s="147">
        <f>'Capacity - Phos Acid'!U174+'Capacity - Nitrophos'!U174+'Capacity - Steam'!U174+'Capacity - Melt'!U174</f>
        <v>10443</v>
      </c>
      <c r="V174" s="147">
        <f>'Capacity - Phos Acid'!V174+'Capacity - Nitrophos'!V174+'Capacity - Steam'!V174+'Capacity - Melt'!V174</f>
        <v>11260</v>
      </c>
      <c r="W174" s="147">
        <f>'Capacity - Phos Acid'!W174+'Capacity - Nitrophos'!W174+'Capacity - Steam'!W174+'Capacity - Melt'!W174</f>
        <v>11260</v>
      </c>
      <c r="X174" s="147">
        <f>'Capacity - Phos Acid'!X174+'Capacity - Nitrophos'!X174+'Capacity - Steam'!X174+'Capacity - Melt'!X174</f>
        <v>11260</v>
      </c>
      <c r="Y174" s="147">
        <f>'Capacity - Phos Acid'!Y174+'Capacity - Nitrophos'!Y174+'Capacity - Steam'!Y174+'Capacity - Melt'!Y174</f>
        <v>11260</v>
      </c>
      <c r="Z174" s="147">
        <f>'Capacity - Phos Acid'!Z174+'Capacity - Nitrophos'!Z174+'Capacity - Steam'!Z174+'Capacity - Melt'!Z174</f>
        <v>11280</v>
      </c>
      <c r="AA174" s="147">
        <f>'Capacity - Phos Acid'!AA174+'Capacity - Nitrophos'!AA174+'Capacity - Steam'!AA174+'Capacity - Melt'!AA174</f>
        <v>11005</v>
      </c>
      <c r="AB174" s="147">
        <f>'Capacity - Phos Acid'!AB174+'Capacity - Nitrophos'!AB174+'Capacity - Steam'!AB174+'Capacity - Melt'!AB174</f>
        <v>11230</v>
      </c>
      <c r="AC174" s="147">
        <f>'Capacity - Phos Acid'!AC174+'Capacity - Nitrophos'!AC174+'Capacity - Steam'!AC174+'Capacity - Melt'!AC174</f>
        <v>12020</v>
      </c>
      <c r="AD174" s="147">
        <f>'Capacity - Phos Acid'!AD174+'Capacity - Nitrophos'!AD174+'Capacity - Steam'!AD174+'Capacity - Melt'!AD174</f>
        <v>12220</v>
      </c>
      <c r="AE174" s="147">
        <f>'Capacity - Phos Acid'!AE174+'Capacity - Nitrophos'!AE174+'Capacity - Steam'!AE174+'Capacity - Melt'!AE174</f>
        <v>12320</v>
      </c>
      <c r="AF174" s="147">
        <f>'Capacity - Phos Acid'!AF174+'Capacity - Nitrophos'!AF174+'Capacity - Steam'!AF174+'Capacity - Melt'!AF174</f>
        <v>12420</v>
      </c>
      <c r="AG174" s="147">
        <f>'Capacity - Phos Acid'!AG174+'Capacity - Nitrophos'!AG174+'Capacity - Steam'!AG174+'Capacity - Melt'!AG174</f>
        <v>13601</v>
      </c>
    </row>
    <row r="175" spans="1:33" x14ac:dyDescent="0.2">
      <c r="A175" s="133" t="str">
        <f t="shared" si="5"/>
        <v>WPAMaldives</v>
      </c>
      <c r="B175" s="129" t="s">
        <v>270</v>
      </c>
      <c r="C175" s="129" t="s">
        <v>272</v>
      </c>
      <c r="D175" s="129" t="s">
        <v>205</v>
      </c>
      <c r="E175" s="147">
        <f>'Capacity - Phos Acid'!E175+'Capacity - Nitrophos'!E175+'Capacity - Steam'!E175+'Capacity - Melt'!E175</f>
        <v>0</v>
      </c>
      <c r="F175" s="147">
        <f>'Capacity - Phos Acid'!F175+'Capacity - Nitrophos'!F175+'Capacity - Steam'!F175+'Capacity - Melt'!F175</f>
        <v>0</v>
      </c>
      <c r="G175" s="147">
        <f>'Capacity - Phos Acid'!G175+'Capacity - Nitrophos'!G175+'Capacity - Steam'!G175+'Capacity - Melt'!G175</f>
        <v>0</v>
      </c>
      <c r="H175" s="147">
        <f>'Capacity - Phos Acid'!H175+'Capacity - Nitrophos'!H175+'Capacity - Steam'!H175+'Capacity - Melt'!H175</f>
        <v>0</v>
      </c>
      <c r="I175" s="147">
        <f>'Capacity - Phos Acid'!I175+'Capacity - Nitrophos'!I175+'Capacity - Steam'!I175+'Capacity - Melt'!I175</f>
        <v>0</v>
      </c>
      <c r="J175" s="147">
        <f>'Capacity - Phos Acid'!J175+'Capacity - Nitrophos'!J175+'Capacity - Steam'!J175+'Capacity - Melt'!J175</f>
        <v>0</v>
      </c>
      <c r="K175" s="147">
        <f>'Capacity - Phos Acid'!K175+'Capacity - Nitrophos'!K175+'Capacity - Steam'!K175+'Capacity - Melt'!K175</f>
        <v>0</v>
      </c>
      <c r="L175" s="147">
        <f>'Capacity - Phos Acid'!L175+'Capacity - Nitrophos'!L175+'Capacity - Steam'!L175+'Capacity - Melt'!L175</f>
        <v>0</v>
      </c>
      <c r="M175" s="147">
        <f>'Capacity - Phos Acid'!M175+'Capacity - Nitrophos'!M175+'Capacity - Steam'!M175+'Capacity - Melt'!M175</f>
        <v>0</v>
      </c>
      <c r="N175" s="147">
        <f>'Capacity - Phos Acid'!N175+'Capacity - Nitrophos'!N175+'Capacity - Steam'!N175+'Capacity - Melt'!N175</f>
        <v>0</v>
      </c>
      <c r="O175" s="147">
        <f>'Capacity - Phos Acid'!O175+'Capacity - Nitrophos'!O175+'Capacity - Steam'!O175+'Capacity - Melt'!O175</f>
        <v>0</v>
      </c>
      <c r="P175" s="147">
        <f>'Capacity - Phos Acid'!P175+'Capacity - Nitrophos'!P175+'Capacity - Steam'!P175+'Capacity - Melt'!P175</f>
        <v>0</v>
      </c>
      <c r="Q175" s="147">
        <f>'Capacity - Phos Acid'!Q175+'Capacity - Nitrophos'!Q175+'Capacity - Steam'!Q175+'Capacity - Melt'!Q175</f>
        <v>0</v>
      </c>
      <c r="R175" s="147">
        <f>'Capacity - Phos Acid'!R175+'Capacity - Nitrophos'!R175+'Capacity - Steam'!R175+'Capacity - Melt'!R175</f>
        <v>0</v>
      </c>
      <c r="S175" s="147">
        <f>'Capacity - Phos Acid'!S175+'Capacity - Nitrophos'!S175+'Capacity - Steam'!S175+'Capacity - Melt'!S175</f>
        <v>0</v>
      </c>
      <c r="T175" s="147">
        <f>'Capacity - Phos Acid'!T175+'Capacity - Nitrophos'!T175+'Capacity - Steam'!T175+'Capacity - Melt'!T175</f>
        <v>0</v>
      </c>
      <c r="U175" s="147">
        <f>'Capacity - Phos Acid'!U175+'Capacity - Nitrophos'!U175+'Capacity - Steam'!U175+'Capacity - Melt'!U175</f>
        <v>0</v>
      </c>
      <c r="V175" s="147">
        <f>'Capacity - Phos Acid'!V175+'Capacity - Nitrophos'!V175+'Capacity - Steam'!V175+'Capacity - Melt'!V175</f>
        <v>0</v>
      </c>
      <c r="W175" s="147">
        <f>'Capacity - Phos Acid'!W175+'Capacity - Nitrophos'!W175+'Capacity - Steam'!W175+'Capacity - Melt'!W175</f>
        <v>0</v>
      </c>
      <c r="X175" s="147">
        <f>'Capacity - Phos Acid'!X175+'Capacity - Nitrophos'!X175+'Capacity - Steam'!X175+'Capacity - Melt'!X175</f>
        <v>0</v>
      </c>
      <c r="Y175" s="147">
        <f>'Capacity - Phos Acid'!Y175+'Capacity - Nitrophos'!Y175+'Capacity - Steam'!Y175+'Capacity - Melt'!Y175</f>
        <v>0</v>
      </c>
      <c r="Z175" s="147">
        <f>'Capacity - Phos Acid'!Z175+'Capacity - Nitrophos'!Z175+'Capacity - Steam'!Z175+'Capacity - Melt'!Z175</f>
        <v>0</v>
      </c>
      <c r="AA175" s="147">
        <f>'Capacity - Phos Acid'!AA175+'Capacity - Nitrophos'!AA175+'Capacity - Steam'!AA175+'Capacity - Melt'!AA175</f>
        <v>0</v>
      </c>
      <c r="AB175" s="147">
        <f>'Capacity - Phos Acid'!AB175+'Capacity - Nitrophos'!AB175+'Capacity - Steam'!AB175+'Capacity - Melt'!AB175</f>
        <v>0</v>
      </c>
      <c r="AC175" s="147">
        <f>'Capacity - Phos Acid'!AC175+'Capacity - Nitrophos'!AC175+'Capacity - Steam'!AC175+'Capacity - Melt'!AC175</f>
        <v>0</v>
      </c>
      <c r="AD175" s="147">
        <f>'Capacity - Phos Acid'!AD175+'Capacity - Nitrophos'!AD175+'Capacity - Steam'!AD175+'Capacity - Melt'!AD175</f>
        <v>0</v>
      </c>
      <c r="AE175" s="147">
        <f>'Capacity - Phos Acid'!AE175+'Capacity - Nitrophos'!AE175+'Capacity - Steam'!AE175+'Capacity - Melt'!AE175</f>
        <v>0</v>
      </c>
      <c r="AF175" s="147">
        <f>'Capacity - Phos Acid'!AF175+'Capacity - Nitrophos'!AF175+'Capacity - Steam'!AF175+'Capacity - Melt'!AF175</f>
        <v>0</v>
      </c>
      <c r="AG175" s="147">
        <f>'Capacity - Phos Acid'!AG175+'Capacity - Nitrophos'!AG175+'Capacity - Steam'!AG175+'Capacity - Melt'!AG175</f>
        <v>0</v>
      </c>
    </row>
    <row r="176" spans="1:33" x14ac:dyDescent="0.2">
      <c r="A176" s="133" t="str">
        <f t="shared" si="5"/>
        <v>WPANepal</v>
      </c>
      <c r="B176" s="129" t="s">
        <v>270</v>
      </c>
      <c r="C176" s="129" t="s">
        <v>272</v>
      </c>
      <c r="D176" s="129" t="s">
        <v>206</v>
      </c>
      <c r="E176" s="147">
        <f>'Capacity - Phos Acid'!E176+'Capacity - Nitrophos'!E176+'Capacity - Steam'!E176+'Capacity - Melt'!E176</f>
        <v>0</v>
      </c>
      <c r="F176" s="147">
        <f>'Capacity - Phos Acid'!F176+'Capacity - Nitrophos'!F176+'Capacity - Steam'!F176+'Capacity - Melt'!F176</f>
        <v>0</v>
      </c>
      <c r="G176" s="147">
        <f>'Capacity - Phos Acid'!G176+'Capacity - Nitrophos'!G176+'Capacity - Steam'!G176+'Capacity - Melt'!G176</f>
        <v>0</v>
      </c>
      <c r="H176" s="147">
        <f>'Capacity - Phos Acid'!H176+'Capacity - Nitrophos'!H176+'Capacity - Steam'!H176+'Capacity - Melt'!H176</f>
        <v>0</v>
      </c>
      <c r="I176" s="147">
        <f>'Capacity - Phos Acid'!I176+'Capacity - Nitrophos'!I176+'Capacity - Steam'!I176+'Capacity - Melt'!I176</f>
        <v>0</v>
      </c>
      <c r="J176" s="147">
        <f>'Capacity - Phos Acid'!J176+'Capacity - Nitrophos'!J176+'Capacity - Steam'!J176+'Capacity - Melt'!J176</f>
        <v>0</v>
      </c>
      <c r="K176" s="147">
        <f>'Capacity - Phos Acid'!K176+'Capacity - Nitrophos'!K176+'Capacity - Steam'!K176+'Capacity - Melt'!K176</f>
        <v>0</v>
      </c>
      <c r="L176" s="147">
        <f>'Capacity - Phos Acid'!L176+'Capacity - Nitrophos'!L176+'Capacity - Steam'!L176+'Capacity - Melt'!L176</f>
        <v>0</v>
      </c>
      <c r="M176" s="147">
        <f>'Capacity - Phos Acid'!M176+'Capacity - Nitrophos'!M176+'Capacity - Steam'!M176+'Capacity - Melt'!M176</f>
        <v>0</v>
      </c>
      <c r="N176" s="147">
        <f>'Capacity - Phos Acid'!N176+'Capacity - Nitrophos'!N176+'Capacity - Steam'!N176+'Capacity - Melt'!N176</f>
        <v>0</v>
      </c>
      <c r="O176" s="147">
        <f>'Capacity - Phos Acid'!O176+'Capacity - Nitrophos'!O176+'Capacity - Steam'!O176+'Capacity - Melt'!O176</f>
        <v>0</v>
      </c>
      <c r="P176" s="147">
        <f>'Capacity - Phos Acid'!P176+'Capacity - Nitrophos'!P176+'Capacity - Steam'!P176+'Capacity - Melt'!P176</f>
        <v>0</v>
      </c>
      <c r="Q176" s="147">
        <f>'Capacity - Phos Acid'!Q176+'Capacity - Nitrophos'!Q176+'Capacity - Steam'!Q176+'Capacity - Melt'!Q176</f>
        <v>0</v>
      </c>
      <c r="R176" s="147">
        <f>'Capacity - Phos Acid'!R176+'Capacity - Nitrophos'!R176+'Capacity - Steam'!R176+'Capacity - Melt'!R176</f>
        <v>0</v>
      </c>
      <c r="S176" s="147">
        <f>'Capacity - Phos Acid'!S176+'Capacity - Nitrophos'!S176+'Capacity - Steam'!S176+'Capacity - Melt'!S176</f>
        <v>0</v>
      </c>
      <c r="T176" s="147">
        <f>'Capacity - Phos Acid'!T176+'Capacity - Nitrophos'!T176+'Capacity - Steam'!T176+'Capacity - Melt'!T176</f>
        <v>0</v>
      </c>
      <c r="U176" s="147">
        <f>'Capacity - Phos Acid'!U176+'Capacity - Nitrophos'!U176+'Capacity - Steam'!U176+'Capacity - Melt'!U176</f>
        <v>0</v>
      </c>
      <c r="V176" s="147">
        <f>'Capacity - Phos Acid'!V176+'Capacity - Nitrophos'!V176+'Capacity - Steam'!V176+'Capacity - Melt'!V176</f>
        <v>0</v>
      </c>
      <c r="W176" s="147">
        <f>'Capacity - Phos Acid'!W176+'Capacity - Nitrophos'!W176+'Capacity - Steam'!W176+'Capacity - Melt'!W176</f>
        <v>0</v>
      </c>
      <c r="X176" s="147">
        <f>'Capacity - Phos Acid'!X176+'Capacity - Nitrophos'!X176+'Capacity - Steam'!X176+'Capacity - Melt'!X176</f>
        <v>0</v>
      </c>
      <c r="Y176" s="147">
        <f>'Capacity - Phos Acid'!Y176+'Capacity - Nitrophos'!Y176+'Capacity - Steam'!Y176+'Capacity - Melt'!Y176</f>
        <v>0</v>
      </c>
      <c r="Z176" s="147">
        <f>'Capacity - Phos Acid'!Z176+'Capacity - Nitrophos'!Z176+'Capacity - Steam'!Z176+'Capacity - Melt'!Z176</f>
        <v>0</v>
      </c>
      <c r="AA176" s="147">
        <f>'Capacity - Phos Acid'!AA176+'Capacity - Nitrophos'!AA176+'Capacity - Steam'!AA176+'Capacity - Melt'!AA176</f>
        <v>0</v>
      </c>
      <c r="AB176" s="147">
        <f>'Capacity - Phos Acid'!AB176+'Capacity - Nitrophos'!AB176+'Capacity - Steam'!AB176+'Capacity - Melt'!AB176</f>
        <v>0</v>
      </c>
      <c r="AC176" s="147">
        <f>'Capacity - Phos Acid'!AC176+'Capacity - Nitrophos'!AC176+'Capacity - Steam'!AC176+'Capacity - Melt'!AC176</f>
        <v>0</v>
      </c>
      <c r="AD176" s="147">
        <f>'Capacity - Phos Acid'!AD176+'Capacity - Nitrophos'!AD176+'Capacity - Steam'!AD176+'Capacity - Melt'!AD176</f>
        <v>0</v>
      </c>
      <c r="AE176" s="147">
        <f>'Capacity - Phos Acid'!AE176+'Capacity - Nitrophos'!AE176+'Capacity - Steam'!AE176+'Capacity - Melt'!AE176</f>
        <v>0</v>
      </c>
      <c r="AF176" s="147">
        <f>'Capacity - Phos Acid'!AF176+'Capacity - Nitrophos'!AF176+'Capacity - Steam'!AF176+'Capacity - Melt'!AF176</f>
        <v>0</v>
      </c>
      <c r="AG176" s="147">
        <f>'Capacity - Phos Acid'!AG176+'Capacity - Nitrophos'!AG176+'Capacity - Steam'!AG176+'Capacity - Melt'!AG176</f>
        <v>0</v>
      </c>
    </row>
    <row r="177" spans="1:33" x14ac:dyDescent="0.2">
      <c r="A177" s="133" t="str">
        <f t="shared" si="5"/>
        <v>WPAPakistan</v>
      </c>
      <c r="B177" s="129" t="s">
        <v>270</v>
      </c>
      <c r="C177" s="129" t="s">
        <v>272</v>
      </c>
      <c r="D177" s="129" t="s">
        <v>207</v>
      </c>
      <c r="E177" s="147">
        <f>'Capacity - Phos Acid'!E177+'Capacity - Nitrophos'!E177+'Capacity - Steam'!E177+'Capacity - Melt'!E177</f>
        <v>350</v>
      </c>
      <c r="F177" s="147">
        <f>'Capacity - Phos Acid'!F177+'Capacity - Nitrophos'!F177+'Capacity - Steam'!F177+'Capacity - Melt'!F177</f>
        <v>450</v>
      </c>
      <c r="G177" s="147">
        <f>'Capacity - Phos Acid'!G177+'Capacity - Nitrophos'!G177+'Capacity - Steam'!G177+'Capacity - Melt'!G177</f>
        <v>450</v>
      </c>
      <c r="H177" s="147">
        <f>'Capacity - Phos Acid'!H177+'Capacity - Nitrophos'!H177+'Capacity - Steam'!H177+'Capacity - Melt'!H177</f>
        <v>450</v>
      </c>
      <c r="I177" s="147">
        <f>'Capacity - Phos Acid'!I177+'Capacity - Nitrophos'!I177+'Capacity - Steam'!I177+'Capacity - Melt'!I177</f>
        <v>450</v>
      </c>
      <c r="J177" s="147">
        <f>'Capacity - Phos Acid'!J177+'Capacity - Nitrophos'!J177+'Capacity - Steam'!J177+'Capacity - Melt'!J177</f>
        <v>490</v>
      </c>
      <c r="K177" s="147">
        <f>'Capacity - Phos Acid'!K177+'Capacity - Nitrophos'!K177+'Capacity - Steam'!K177+'Capacity - Melt'!K177</f>
        <v>550</v>
      </c>
      <c r="L177" s="147">
        <f>'Capacity - Phos Acid'!L177+'Capacity - Nitrophos'!L177+'Capacity - Steam'!L177+'Capacity - Melt'!L177</f>
        <v>550</v>
      </c>
      <c r="M177" s="147">
        <f>'Capacity - Phos Acid'!M177+'Capacity - Nitrophos'!M177+'Capacity - Steam'!M177+'Capacity - Melt'!M177</f>
        <v>550</v>
      </c>
      <c r="N177" s="147">
        <f>'Capacity - Phos Acid'!N177+'Capacity - Nitrophos'!N177+'Capacity - Steam'!N177+'Capacity - Melt'!N177</f>
        <v>550</v>
      </c>
      <c r="O177" s="147">
        <f>'Capacity - Phos Acid'!O177+'Capacity - Nitrophos'!O177+'Capacity - Steam'!O177+'Capacity - Melt'!O177</f>
        <v>550</v>
      </c>
      <c r="P177" s="147">
        <f>'Capacity - Phos Acid'!P177+'Capacity - Nitrophos'!P177+'Capacity - Steam'!P177+'Capacity - Melt'!P177</f>
        <v>900</v>
      </c>
      <c r="Q177" s="147">
        <f>'Capacity - Phos Acid'!Q177+'Capacity - Nitrophos'!Q177+'Capacity - Steam'!Q177+'Capacity - Melt'!Q177</f>
        <v>1166</v>
      </c>
      <c r="R177" s="147">
        <f>'Capacity - Phos Acid'!R177+'Capacity - Nitrophos'!R177+'Capacity - Steam'!R177+'Capacity - Melt'!R177</f>
        <v>1166</v>
      </c>
      <c r="S177" s="147">
        <f>'Capacity - Phos Acid'!S177+'Capacity - Nitrophos'!S177+'Capacity - Steam'!S177+'Capacity - Melt'!S177</f>
        <v>1166</v>
      </c>
      <c r="T177" s="147">
        <f>'Capacity - Phos Acid'!T177+'Capacity - Nitrophos'!T177+'Capacity - Steam'!T177+'Capacity - Melt'!T177</f>
        <v>1166</v>
      </c>
      <c r="U177" s="147">
        <f>'Capacity - Phos Acid'!U177+'Capacity - Nitrophos'!U177+'Capacity - Steam'!U177+'Capacity - Melt'!U177</f>
        <v>1166</v>
      </c>
      <c r="V177" s="147">
        <f>'Capacity - Phos Acid'!V177+'Capacity - Nitrophos'!V177+'Capacity - Steam'!V177+'Capacity - Melt'!V177</f>
        <v>1166</v>
      </c>
      <c r="W177" s="147">
        <f>'Capacity - Phos Acid'!W177+'Capacity - Nitrophos'!W177+'Capacity - Steam'!W177+'Capacity - Melt'!W177</f>
        <v>1166</v>
      </c>
      <c r="X177" s="147">
        <f>'Capacity - Phos Acid'!X177+'Capacity - Nitrophos'!X177+'Capacity - Steam'!X177+'Capacity - Melt'!X177</f>
        <v>1166</v>
      </c>
      <c r="Y177" s="147">
        <f>'Capacity - Phos Acid'!Y177+'Capacity - Nitrophos'!Y177+'Capacity - Steam'!Y177+'Capacity - Melt'!Y177</f>
        <v>1166</v>
      </c>
      <c r="Z177" s="147">
        <f>'Capacity - Phos Acid'!Z177+'Capacity - Nitrophos'!Z177+'Capacity - Steam'!Z177+'Capacity - Melt'!Z177</f>
        <v>1166</v>
      </c>
      <c r="AA177" s="147">
        <f>'Capacity - Phos Acid'!AA177+'Capacity - Nitrophos'!AA177+'Capacity - Steam'!AA177+'Capacity - Melt'!AA177</f>
        <v>966</v>
      </c>
      <c r="AB177" s="147">
        <f>'Capacity - Phos Acid'!AB177+'Capacity - Nitrophos'!AB177+'Capacity - Steam'!AB177+'Capacity - Melt'!AB177</f>
        <v>966</v>
      </c>
      <c r="AC177" s="147">
        <f>'Capacity - Phos Acid'!AC177+'Capacity - Nitrophos'!AC177+'Capacity - Steam'!AC177+'Capacity - Melt'!AC177</f>
        <v>966</v>
      </c>
      <c r="AD177" s="147">
        <f>'Capacity - Phos Acid'!AD177+'Capacity - Nitrophos'!AD177+'Capacity - Steam'!AD177+'Capacity - Melt'!AD177</f>
        <v>966</v>
      </c>
      <c r="AE177" s="147">
        <f>'Capacity - Phos Acid'!AE177+'Capacity - Nitrophos'!AE177+'Capacity - Steam'!AE177+'Capacity - Melt'!AE177</f>
        <v>966</v>
      </c>
      <c r="AF177" s="147">
        <f>'Capacity - Phos Acid'!AF177+'Capacity - Nitrophos'!AF177+'Capacity - Steam'!AF177+'Capacity - Melt'!AF177</f>
        <v>966</v>
      </c>
      <c r="AG177" s="147">
        <f>'Capacity - Phos Acid'!AG177+'Capacity - Nitrophos'!AG177+'Capacity - Steam'!AG177+'Capacity - Melt'!AG177</f>
        <v>966</v>
      </c>
    </row>
    <row r="178" spans="1:33" x14ac:dyDescent="0.2">
      <c r="A178" s="133" t="str">
        <f t="shared" si="5"/>
        <v>WPASri Lanka</v>
      </c>
      <c r="B178" s="129" t="s">
        <v>270</v>
      </c>
      <c r="C178" s="129" t="s">
        <v>272</v>
      </c>
      <c r="D178" s="129" t="s">
        <v>208</v>
      </c>
      <c r="E178" s="147">
        <f>'Capacity - Phos Acid'!E178+'Capacity - Nitrophos'!E178+'Capacity - Steam'!E178+'Capacity - Melt'!E178</f>
        <v>0</v>
      </c>
      <c r="F178" s="147">
        <f>'Capacity - Phos Acid'!F178+'Capacity - Nitrophos'!F178+'Capacity - Steam'!F178+'Capacity - Melt'!F178</f>
        <v>0</v>
      </c>
      <c r="G178" s="147">
        <f>'Capacity - Phos Acid'!G178+'Capacity - Nitrophos'!G178+'Capacity - Steam'!G178+'Capacity - Melt'!G178</f>
        <v>0</v>
      </c>
      <c r="H178" s="147">
        <f>'Capacity - Phos Acid'!H178+'Capacity - Nitrophos'!H178+'Capacity - Steam'!H178+'Capacity - Melt'!H178</f>
        <v>0</v>
      </c>
      <c r="I178" s="147">
        <f>'Capacity - Phos Acid'!I178+'Capacity - Nitrophos'!I178+'Capacity - Steam'!I178+'Capacity - Melt'!I178</f>
        <v>0</v>
      </c>
      <c r="J178" s="147">
        <f>'Capacity - Phos Acid'!J178+'Capacity - Nitrophos'!J178+'Capacity - Steam'!J178+'Capacity - Melt'!J178</f>
        <v>0</v>
      </c>
      <c r="K178" s="147">
        <f>'Capacity - Phos Acid'!K178+'Capacity - Nitrophos'!K178+'Capacity - Steam'!K178+'Capacity - Melt'!K178</f>
        <v>0</v>
      </c>
      <c r="L178" s="147">
        <f>'Capacity - Phos Acid'!L178+'Capacity - Nitrophos'!L178+'Capacity - Steam'!L178+'Capacity - Melt'!L178</f>
        <v>0</v>
      </c>
      <c r="M178" s="147">
        <f>'Capacity - Phos Acid'!M178+'Capacity - Nitrophos'!M178+'Capacity - Steam'!M178+'Capacity - Melt'!M178</f>
        <v>0</v>
      </c>
      <c r="N178" s="147">
        <f>'Capacity - Phos Acid'!N178+'Capacity - Nitrophos'!N178+'Capacity - Steam'!N178+'Capacity - Melt'!N178</f>
        <v>0</v>
      </c>
      <c r="O178" s="147">
        <f>'Capacity - Phos Acid'!O178+'Capacity - Nitrophos'!O178+'Capacity - Steam'!O178+'Capacity - Melt'!O178</f>
        <v>0</v>
      </c>
      <c r="P178" s="147">
        <f>'Capacity - Phos Acid'!P178+'Capacity - Nitrophos'!P178+'Capacity - Steam'!P178+'Capacity - Melt'!P178</f>
        <v>0</v>
      </c>
      <c r="Q178" s="147">
        <f>'Capacity - Phos Acid'!Q178+'Capacity - Nitrophos'!Q178+'Capacity - Steam'!Q178+'Capacity - Melt'!Q178</f>
        <v>0</v>
      </c>
      <c r="R178" s="147">
        <f>'Capacity - Phos Acid'!R178+'Capacity - Nitrophos'!R178+'Capacity - Steam'!R178+'Capacity - Melt'!R178</f>
        <v>0</v>
      </c>
      <c r="S178" s="147">
        <f>'Capacity - Phos Acid'!S178+'Capacity - Nitrophos'!S178+'Capacity - Steam'!S178+'Capacity - Melt'!S178</f>
        <v>0</v>
      </c>
      <c r="T178" s="147">
        <f>'Capacity - Phos Acid'!T178+'Capacity - Nitrophos'!T178+'Capacity - Steam'!T178+'Capacity - Melt'!T178</f>
        <v>0</v>
      </c>
      <c r="U178" s="147">
        <f>'Capacity - Phos Acid'!U178+'Capacity - Nitrophos'!U178+'Capacity - Steam'!U178+'Capacity - Melt'!U178</f>
        <v>0</v>
      </c>
      <c r="V178" s="147">
        <f>'Capacity - Phos Acid'!V178+'Capacity - Nitrophos'!V178+'Capacity - Steam'!V178+'Capacity - Melt'!V178</f>
        <v>0</v>
      </c>
      <c r="W178" s="147">
        <f>'Capacity - Phos Acid'!W178+'Capacity - Nitrophos'!W178+'Capacity - Steam'!W178+'Capacity - Melt'!W178</f>
        <v>0</v>
      </c>
      <c r="X178" s="147">
        <f>'Capacity - Phos Acid'!X178+'Capacity - Nitrophos'!X178+'Capacity - Steam'!X178+'Capacity - Melt'!X178</f>
        <v>0</v>
      </c>
      <c r="Y178" s="147">
        <f>'Capacity - Phos Acid'!Y178+'Capacity - Nitrophos'!Y178+'Capacity - Steam'!Y178+'Capacity - Melt'!Y178</f>
        <v>0</v>
      </c>
      <c r="Z178" s="147">
        <f>'Capacity - Phos Acid'!Z178+'Capacity - Nitrophos'!Z178+'Capacity - Steam'!Z178+'Capacity - Melt'!Z178</f>
        <v>0</v>
      </c>
      <c r="AA178" s="147">
        <f>'Capacity - Phos Acid'!AA178+'Capacity - Nitrophos'!AA178+'Capacity - Steam'!AA178+'Capacity - Melt'!AA178</f>
        <v>0</v>
      </c>
      <c r="AB178" s="147">
        <f>'Capacity - Phos Acid'!AB178+'Capacity - Nitrophos'!AB178+'Capacity - Steam'!AB178+'Capacity - Melt'!AB178</f>
        <v>0</v>
      </c>
      <c r="AC178" s="147">
        <f>'Capacity - Phos Acid'!AC178+'Capacity - Nitrophos'!AC178+'Capacity - Steam'!AC178+'Capacity - Melt'!AC178</f>
        <v>0</v>
      </c>
      <c r="AD178" s="147">
        <f>'Capacity - Phos Acid'!AD178+'Capacity - Nitrophos'!AD178+'Capacity - Steam'!AD178+'Capacity - Melt'!AD178</f>
        <v>0</v>
      </c>
      <c r="AE178" s="147">
        <f>'Capacity - Phos Acid'!AE178+'Capacity - Nitrophos'!AE178+'Capacity - Steam'!AE178+'Capacity - Melt'!AE178</f>
        <v>0</v>
      </c>
      <c r="AF178" s="147">
        <f>'Capacity - Phos Acid'!AF178+'Capacity - Nitrophos'!AF178+'Capacity - Steam'!AF178+'Capacity - Melt'!AF178</f>
        <v>0</v>
      </c>
      <c r="AG178" s="147">
        <f>'Capacity - Phos Acid'!AG178+'Capacity - Nitrophos'!AG178+'Capacity - Steam'!AG178+'Capacity - Melt'!AG178</f>
        <v>0</v>
      </c>
    </row>
    <row r="179" spans="1:33" s="133" customFormat="1" x14ac:dyDescent="0.2">
      <c r="A179" s="133" t="str">
        <f t="shared" si="5"/>
        <v>WPASouth-East Asia Total</v>
      </c>
      <c r="B179" s="140" t="s">
        <v>209</v>
      </c>
      <c r="C179" s="140" t="s">
        <v>209</v>
      </c>
      <c r="D179" s="140" t="s">
        <v>209</v>
      </c>
      <c r="E179" s="146">
        <f>SUMIF($C180:$C$212,LEFT($D179,LEN($D179)-6),E180:E$212)</f>
        <v>5409.6</v>
      </c>
      <c r="F179" s="146">
        <f>SUMIF($C180:$C$212,LEFT($D179,LEN($D179)-6),F180:F$212)</f>
        <v>5419.6</v>
      </c>
      <c r="G179" s="146">
        <f>SUMIF($C180:$C$212,LEFT($D179,LEN($D179)-6),G180:G$212)</f>
        <v>5703.4</v>
      </c>
      <c r="H179" s="146">
        <f>SUMIF($C180:$C$212,LEFT($D179,LEN($D179)-6),H180:H$212)</f>
        <v>6018.4</v>
      </c>
      <c r="I179" s="146">
        <f>SUMIF($C180:$C$212,LEFT($D179,LEN($D179)-6),I180:I$212)</f>
        <v>6678.4</v>
      </c>
      <c r="J179" s="146">
        <f>SUMIF($C180:$C$212,LEFT($D179,LEN($D179)-6),J180:J$212)</f>
        <v>8008.4</v>
      </c>
      <c r="K179" s="146">
        <f>SUMIF($C180:$C$212,LEFT($D179,LEN($D179)-6),K180:K$212)</f>
        <v>8423.4</v>
      </c>
      <c r="L179" s="146">
        <f>SUMIF($C180:$C$212,LEFT($D179,LEN($D179)-6),L180:L$212)</f>
        <v>8828.4</v>
      </c>
      <c r="M179" s="146">
        <f>SUMIF($C180:$C$212,LEFT($D179,LEN($D179)-6),M180:M$212)</f>
        <v>9783.4</v>
      </c>
      <c r="N179" s="146">
        <f>SUMIF($C180:$C$212,LEFT($D179,LEN($D179)-6),N180:N$212)</f>
        <v>11368.4</v>
      </c>
      <c r="O179" s="146">
        <f>SUMIF($C180:$C$212,LEFT($D179,LEN($D179)-6),O180:O$212)</f>
        <v>11817.5666666666</v>
      </c>
      <c r="P179" s="146">
        <f>SUMIF($C180:$C$212,LEFT($D179,LEN($D179)-6),P180:P$212)</f>
        <v>12806.133333333268</v>
      </c>
      <c r="Q179" s="146">
        <f>SUMIF($C180:$C$212,LEFT($D179,LEN($D179)-6),Q180:Q$212)</f>
        <v>12872.799999999934</v>
      </c>
      <c r="R179" s="146">
        <f>SUMIF($C180:$C$212,LEFT($D179,LEN($D179)-6),R180:R$212)</f>
        <v>13022.799999999934</v>
      </c>
      <c r="S179" s="146">
        <f>SUMIF($C180:$C$212,LEFT($D179,LEN($D179)-6),S180:S$212)</f>
        <v>12352.799999999934</v>
      </c>
      <c r="T179" s="146">
        <f>SUMIF($C180:$C$212,LEFT($D179,LEN($D179)-6),T180:T$212)</f>
        <v>12886.9666666666</v>
      </c>
      <c r="U179" s="146">
        <f>SUMIF($C180:$C$212,LEFT($D179,LEN($D179)-6),U180:U$212)</f>
        <v>13115.799999999934</v>
      </c>
      <c r="V179" s="146">
        <f>SUMIF($C180:$C$212,LEFT($D179,LEN($D179)-6),V180:V$212)</f>
        <v>14190.799999999934</v>
      </c>
      <c r="W179" s="146">
        <f>SUMIF($C180:$C$212,LEFT($D179,LEN($D179)-6),W180:W$212)</f>
        <v>15002.799999999934</v>
      </c>
      <c r="X179" s="146">
        <f>SUMIF($C180:$C$212,LEFT($D179,LEN($D179)-6),X180:X$212)</f>
        <v>15332.799999999934</v>
      </c>
      <c r="Y179" s="146">
        <f>SUMIF($C180:$C$212,LEFT($D179,LEN($D179)-6),Y180:Y$212)</f>
        <v>15482.799999999934</v>
      </c>
      <c r="Z179" s="146">
        <f>SUMIF($C180:$C$212,LEFT($D179,LEN($D179)-6),Z180:Z$212)</f>
        <v>15482.799999999934</v>
      </c>
      <c r="AA179" s="146">
        <f>SUMIF($C180:$C$212,LEFT($D179,LEN($D179)-6),AA180:AA$212)</f>
        <v>15782.799999999934</v>
      </c>
      <c r="AB179" s="146">
        <f>SUMIF($C180:$C$212,LEFT($D179,LEN($D179)-6),AB180:AB$212)</f>
        <v>15782.799999999934</v>
      </c>
      <c r="AC179" s="146">
        <f>SUMIF($C180:$C$212,LEFT($D179,LEN($D179)-6),AC180:AC$212)</f>
        <v>15782.799999999934</v>
      </c>
      <c r="AD179" s="146">
        <f>SUMIF($C180:$C$212,LEFT($D179,LEN($D179)-6),AD180:AD$212)</f>
        <v>15782.799999999934</v>
      </c>
      <c r="AE179" s="146">
        <f>SUMIF($C180:$C$212,LEFT($D179,LEN($D179)-6),AE180:AE$212)</f>
        <v>15782.799999999934</v>
      </c>
      <c r="AF179" s="146">
        <f>SUMIF($C180:$C$212,LEFT($D179,LEN($D179)-6),AF180:AF$212)</f>
        <v>15782.799999999934</v>
      </c>
      <c r="AG179" s="146">
        <f>SUMIF($C180:$C$212,LEFT($D179,LEN($D179)-6),AG180:AG$212)</f>
        <v>15782.799999999934</v>
      </c>
    </row>
    <row r="180" spans="1:33" x14ac:dyDescent="0.2">
      <c r="A180" s="133" t="str">
        <f t="shared" si="5"/>
        <v>WPABrunei</v>
      </c>
      <c r="B180" s="129" t="s">
        <v>270</v>
      </c>
      <c r="C180" s="129" t="s">
        <v>273</v>
      </c>
      <c r="D180" s="129" t="s">
        <v>210</v>
      </c>
      <c r="E180" s="147">
        <f>'Capacity - Phos Acid'!E180+'Capacity - Nitrophos'!E180+'Capacity - Steam'!E180+'Capacity - Melt'!E180</f>
        <v>0</v>
      </c>
      <c r="F180" s="147">
        <f>'Capacity - Phos Acid'!F180+'Capacity - Nitrophos'!F180+'Capacity - Steam'!F180+'Capacity - Melt'!F180</f>
        <v>0</v>
      </c>
      <c r="G180" s="147">
        <f>'Capacity - Phos Acid'!G180+'Capacity - Nitrophos'!G180+'Capacity - Steam'!G180+'Capacity - Melt'!G180</f>
        <v>0</v>
      </c>
      <c r="H180" s="147">
        <f>'Capacity - Phos Acid'!H180+'Capacity - Nitrophos'!H180+'Capacity - Steam'!H180+'Capacity - Melt'!H180</f>
        <v>0</v>
      </c>
      <c r="I180" s="147">
        <f>'Capacity - Phos Acid'!I180+'Capacity - Nitrophos'!I180+'Capacity - Steam'!I180+'Capacity - Melt'!I180</f>
        <v>0</v>
      </c>
      <c r="J180" s="147">
        <f>'Capacity - Phos Acid'!J180+'Capacity - Nitrophos'!J180+'Capacity - Steam'!J180+'Capacity - Melt'!J180</f>
        <v>0</v>
      </c>
      <c r="K180" s="147">
        <f>'Capacity - Phos Acid'!K180+'Capacity - Nitrophos'!K180+'Capacity - Steam'!K180+'Capacity - Melt'!K180</f>
        <v>0</v>
      </c>
      <c r="L180" s="147">
        <f>'Capacity - Phos Acid'!L180+'Capacity - Nitrophos'!L180+'Capacity - Steam'!L180+'Capacity - Melt'!L180</f>
        <v>0</v>
      </c>
      <c r="M180" s="147">
        <f>'Capacity - Phos Acid'!M180+'Capacity - Nitrophos'!M180+'Capacity - Steam'!M180+'Capacity - Melt'!M180</f>
        <v>0</v>
      </c>
      <c r="N180" s="147">
        <f>'Capacity - Phos Acid'!N180+'Capacity - Nitrophos'!N180+'Capacity - Steam'!N180+'Capacity - Melt'!N180</f>
        <v>0</v>
      </c>
      <c r="O180" s="147">
        <f>'Capacity - Phos Acid'!O180+'Capacity - Nitrophos'!O180+'Capacity - Steam'!O180+'Capacity - Melt'!O180</f>
        <v>0</v>
      </c>
      <c r="P180" s="147">
        <f>'Capacity - Phos Acid'!P180+'Capacity - Nitrophos'!P180+'Capacity - Steam'!P180+'Capacity - Melt'!P180</f>
        <v>0</v>
      </c>
      <c r="Q180" s="147">
        <f>'Capacity - Phos Acid'!Q180+'Capacity - Nitrophos'!Q180+'Capacity - Steam'!Q180+'Capacity - Melt'!Q180</f>
        <v>0</v>
      </c>
      <c r="R180" s="147">
        <f>'Capacity - Phos Acid'!R180+'Capacity - Nitrophos'!R180+'Capacity - Steam'!R180+'Capacity - Melt'!R180</f>
        <v>0</v>
      </c>
      <c r="S180" s="147">
        <f>'Capacity - Phos Acid'!S180+'Capacity - Nitrophos'!S180+'Capacity - Steam'!S180+'Capacity - Melt'!S180</f>
        <v>0</v>
      </c>
      <c r="T180" s="147">
        <f>'Capacity - Phos Acid'!T180+'Capacity - Nitrophos'!T180+'Capacity - Steam'!T180+'Capacity - Melt'!T180</f>
        <v>0</v>
      </c>
      <c r="U180" s="147">
        <f>'Capacity - Phos Acid'!U180+'Capacity - Nitrophos'!U180+'Capacity - Steam'!U180+'Capacity - Melt'!U180</f>
        <v>0</v>
      </c>
      <c r="V180" s="147">
        <f>'Capacity - Phos Acid'!V180+'Capacity - Nitrophos'!V180+'Capacity - Steam'!V180+'Capacity - Melt'!V180</f>
        <v>0</v>
      </c>
      <c r="W180" s="147">
        <f>'Capacity - Phos Acid'!W180+'Capacity - Nitrophos'!W180+'Capacity - Steam'!W180+'Capacity - Melt'!W180</f>
        <v>0</v>
      </c>
      <c r="X180" s="147">
        <f>'Capacity - Phos Acid'!X180+'Capacity - Nitrophos'!X180+'Capacity - Steam'!X180+'Capacity - Melt'!X180</f>
        <v>0</v>
      </c>
      <c r="Y180" s="147">
        <f>'Capacity - Phos Acid'!Y180+'Capacity - Nitrophos'!Y180+'Capacity - Steam'!Y180+'Capacity - Melt'!Y180</f>
        <v>0</v>
      </c>
      <c r="Z180" s="147">
        <f>'Capacity - Phos Acid'!Z180+'Capacity - Nitrophos'!Z180+'Capacity - Steam'!Z180+'Capacity - Melt'!Z180</f>
        <v>0</v>
      </c>
      <c r="AA180" s="147">
        <f>'Capacity - Phos Acid'!AA180+'Capacity - Nitrophos'!AA180+'Capacity - Steam'!AA180+'Capacity - Melt'!AA180</f>
        <v>0</v>
      </c>
      <c r="AB180" s="147">
        <f>'Capacity - Phos Acid'!AB180+'Capacity - Nitrophos'!AB180+'Capacity - Steam'!AB180+'Capacity - Melt'!AB180</f>
        <v>0</v>
      </c>
      <c r="AC180" s="147">
        <f>'Capacity - Phos Acid'!AC180+'Capacity - Nitrophos'!AC180+'Capacity - Steam'!AC180+'Capacity - Melt'!AC180</f>
        <v>0</v>
      </c>
      <c r="AD180" s="147">
        <f>'Capacity - Phos Acid'!AD180+'Capacity - Nitrophos'!AD180+'Capacity - Steam'!AD180+'Capacity - Melt'!AD180</f>
        <v>0</v>
      </c>
      <c r="AE180" s="147">
        <f>'Capacity - Phos Acid'!AE180+'Capacity - Nitrophos'!AE180+'Capacity - Steam'!AE180+'Capacity - Melt'!AE180</f>
        <v>0</v>
      </c>
      <c r="AF180" s="147">
        <f>'Capacity - Phos Acid'!AF180+'Capacity - Nitrophos'!AF180+'Capacity - Steam'!AF180+'Capacity - Melt'!AF180</f>
        <v>0</v>
      </c>
      <c r="AG180" s="147">
        <f>'Capacity - Phos Acid'!AG180+'Capacity - Nitrophos'!AG180+'Capacity - Steam'!AG180+'Capacity - Melt'!AG180</f>
        <v>0</v>
      </c>
    </row>
    <row r="181" spans="1:33" x14ac:dyDescent="0.2">
      <c r="A181" s="133" t="str">
        <f t="shared" si="5"/>
        <v>WPACambodia</v>
      </c>
      <c r="B181" s="129" t="s">
        <v>270</v>
      </c>
      <c r="C181" s="129" t="s">
        <v>273</v>
      </c>
      <c r="D181" s="129" t="s">
        <v>211</v>
      </c>
      <c r="E181" s="147">
        <f>'Capacity - Phos Acid'!E181+'Capacity - Nitrophos'!E181+'Capacity - Steam'!E181+'Capacity - Melt'!E181</f>
        <v>0</v>
      </c>
      <c r="F181" s="147">
        <f>'Capacity - Phos Acid'!F181+'Capacity - Nitrophos'!F181+'Capacity - Steam'!F181+'Capacity - Melt'!F181</f>
        <v>0</v>
      </c>
      <c r="G181" s="147">
        <f>'Capacity - Phos Acid'!G181+'Capacity - Nitrophos'!G181+'Capacity - Steam'!G181+'Capacity - Melt'!G181</f>
        <v>0</v>
      </c>
      <c r="H181" s="147">
        <f>'Capacity - Phos Acid'!H181+'Capacity - Nitrophos'!H181+'Capacity - Steam'!H181+'Capacity - Melt'!H181</f>
        <v>0</v>
      </c>
      <c r="I181" s="147">
        <f>'Capacity - Phos Acid'!I181+'Capacity - Nitrophos'!I181+'Capacity - Steam'!I181+'Capacity - Melt'!I181</f>
        <v>0</v>
      </c>
      <c r="J181" s="147">
        <f>'Capacity - Phos Acid'!J181+'Capacity - Nitrophos'!J181+'Capacity - Steam'!J181+'Capacity - Melt'!J181</f>
        <v>0</v>
      </c>
      <c r="K181" s="147">
        <f>'Capacity - Phos Acid'!K181+'Capacity - Nitrophos'!K181+'Capacity - Steam'!K181+'Capacity - Melt'!K181</f>
        <v>0</v>
      </c>
      <c r="L181" s="147">
        <f>'Capacity - Phos Acid'!L181+'Capacity - Nitrophos'!L181+'Capacity - Steam'!L181+'Capacity - Melt'!L181</f>
        <v>0</v>
      </c>
      <c r="M181" s="147">
        <f>'Capacity - Phos Acid'!M181+'Capacity - Nitrophos'!M181+'Capacity - Steam'!M181+'Capacity - Melt'!M181</f>
        <v>0</v>
      </c>
      <c r="N181" s="147">
        <f>'Capacity - Phos Acid'!N181+'Capacity - Nitrophos'!N181+'Capacity - Steam'!N181+'Capacity - Melt'!N181</f>
        <v>0</v>
      </c>
      <c r="O181" s="147">
        <f>'Capacity - Phos Acid'!O181+'Capacity - Nitrophos'!O181+'Capacity - Steam'!O181+'Capacity - Melt'!O181</f>
        <v>0</v>
      </c>
      <c r="P181" s="147">
        <f>'Capacity - Phos Acid'!P181+'Capacity - Nitrophos'!P181+'Capacity - Steam'!P181+'Capacity - Melt'!P181</f>
        <v>0</v>
      </c>
      <c r="Q181" s="147">
        <f>'Capacity - Phos Acid'!Q181+'Capacity - Nitrophos'!Q181+'Capacity - Steam'!Q181+'Capacity - Melt'!Q181</f>
        <v>0</v>
      </c>
      <c r="R181" s="147">
        <f>'Capacity - Phos Acid'!R181+'Capacity - Nitrophos'!R181+'Capacity - Steam'!R181+'Capacity - Melt'!R181</f>
        <v>0</v>
      </c>
      <c r="S181" s="147">
        <f>'Capacity - Phos Acid'!S181+'Capacity - Nitrophos'!S181+'Capacity - Steam'!S181+'Capacity - Melt'!S181</f>
        <v>350</v>
      </c>
      <c r="T181" s="147">
        <f>'Capacity - Phos Acid'!T181+'Capacity - Nitrophos'!T181+'Capacity - Steam'!T181+'Capacity - Melt'!T181</f>
        <v>350</v>
      </c>
      <c r="U181" s="147">
        <f>'Capacity - Phos Acid'!U181+'Capacity - Nitrophos'!U181+'Capacity - Steam'!U181+'Capacity - Melt'!U181</f>
        <v>350</v>
      </c>
      <c r="V181" s="147">
        <f>'Capacity - Phos Acid'!V181+'Capacity - Nitrophos'!V181+'Capacity - Steam'!V181+'Capacity - Melt'!V181</f>
        <v>350</v>
      </c>
      <c r="W181" s="147">
        <f>'Capacity - Phos Acid'!W181+'Capacity - Nitrophos'!W181+'Capacity - Steam'!W181+'Capacity - Melt'!W181</f>
        <v>350</v>
      </c>
      <c r="X181" s="147">
        <f>'Capacity - Phos Acid'!X181+'Capacity - Nitrophos'!X181+'Capacity - Steam'!X181+'Capacity - Melt'!X181</f>
        <v>350</v>
      </c>
      <c r="Y181" s="147">
        <f>'Capacity - Phos Acid'!Y181+'Capacity - Nitrophos'!Y181+'Capacity - Steam'!Y181+'Capacity - Melt'!Y181</f>
        <v>350</v>
      </c>
      <c r="Z181" s="147">
        <f>'Capacity - Phos Acid'!Z181+'Capacity - Nitrophos'!Z181+'Capacity - Steam'!Z181+'Capacity - Melt'!Z181</f>
        <v>350</v>
      </c>
      <c r="AA181" s="147">
        <f>'Capacity - Phos Acid'!AA181+'Capacity - Nitrophos'!AA181+'Capacity - Steam'!AA181+'Capacity - Melt'!AA181</f>
        <v>350</v>
      </c>
      <c r="AB181" s="147">
        <f>'Capacity - Phos Acid'!AB181+'Capacity - Nitrophos'!AB181+'Capacity - Steam'!AB181+'Capacity - Melt'!AB181</f>
        <v>350</v>
      </c>
      <c r="AC181" s="147">
        <f>'Capacity - Phos Acid'!AC181+'Capacity - Nitrophos'!AC181+'Capacity - Steam'!AC181+'Capacity - Melt'!AC181</f>
        <v>350</v>
      </c>
      <c r="AD181" s="147">
        <f>'Capacity - Phos Acid'!AD181+'Capacity - Nitrophos'!AD181+'Capacity - Steam'!AD181+'Capacity - Melt'!AD181</f>
        <v>350</v>
      </c>
      <c r="AE181" s="147">
        <f>'Capacity - Phos Acid'!AE181+'Capacity - Nitrophos'!AE181+'Capacity - Steam'!AE181+'Capacity - Melt'!AE181</f>
        <v>350</v>
      </c>
      <c r="AF181" s="147">
        <f>'Capacity - Phos Acid'!AF181+'Capacity - Nitrophos'!AF181+'Capacity - Steam'!AF181+'Capacity - Melt'!AF181</f>
        <v>350</v>
      </c>
      <c r="AG181" s="147">
        <f>'Capacity - Phos Acid'!AG181+'Capacity - Nitrophos'!AG181+'Capacity - Steam'!AG181+'Capacity - Melt'!AG181</f>
        <v>350</v>
      </c>
    </row>
    <row r="182" spans="1:33" x14ac:dyDescent="0.2">
      <c r="A182" s="133" t="str">
        <f t="shared" si="5"/>
        <v>WPAEast Timor</v>
      </c>
      <c r="B182" s="129" t="s">
        <v>270</v>
      </c>
      <c r="C182" s="129" t="s">
        <v>273</v>
      </c>
      <c r="D182" s="129" t="s">
        <v>212</v>
      </c>
      <c r="E182" s="147">
        <f>'Capacity - Phos Acid'!E182+'Capacity - Nitrophos'!E182+'Capacity - Steam'!E182+'Capacity - Melt'!E182</f>
        <v>0</v>
      </c>
      <c r="F182" s="147">
        <f>'Capacity - Phos Acid'!F182+'Capacity - Nitrophos'!F182+'Capacity - Steam'!F182+'Capacity - Melt'!F182</f>
        <v>0</v>
      </c>
      <c r="G182" s="147">
        <f>'Capacity - Phos Acid'!G182+'Capacity - Nitrophos'!G182+'Capacity - Steam'!G182+'Capacity - Melt'!G182</f>
        <v>0</v>
      </c>
      <c r="H182" s="147">
        <f>'Capacity - Phos Acid'!H182+'Capacity - Nitrophos'!H182+'Capacity - Steam'!H182+'Capacity - Melt'!H182</f>
        <v>0</v>
      </c>
      <c r="I182" s="147">
        <f>'Capacity - Phos Acid'!I182+'Capacity - Nitrophos'!I182+'Capacity - Steam'!I182+'Capacity - Melt'!I182</f>
        <v>0</v>
      </c>
      <c r="J182" s="147">
        <f>'Capacity - Phos Acid'!J182+'Capacity - Nitrophos'!J182+'Capacity - Steam'!J182+'Capacity - Melt'!J182</f>
        <v>0</v>
      </c>
      <c r="K182" s="147">
        <f>'Capacity - Phos Acid'!K182+'Capacity - Nitrophos'!K182+'Capacity - Steam'!K182+'Capacity - Melt'!K182</f>
        <v>0</v>
      </c>
      <c r="L182" s="147">
        <f>'Capacity - Phos Acid'!L182+'Capacity - Nitrophos'!L182+'Capacity - Steam'!L182+'Capacity - Melt'!L182</f>
        <v>0</v>
      </c>
      <c r="M182" s="147">
        <f>'Capacity - Phos Acid'!M182+'Capacity - Nitrophos'!M182+'Capacity - Steam'!M182+'Capacity - Melt'!M182</f>
        <v>0</v>
      </c>
      <c r="N182" s="147">
        <f>'Capacity - Phos Acid'!N182+'Capacity - Nitrophos'!N182+'Capacity - Steam'!N182+'Capacity - Melt'!N182</f>
        <v>0</v>
      </c>
      <c r="O182" s="147">
        <f>'Capacity - Phos Acid'!O182+'Capacity - Nitrophos'!O182+'Capacity - Steam'!O182+'Capacity - Melt'!O182</f>
        <v>0</v>
      </c>
      <c r="P182" s="147">
        <f>'Capacity - Phos Acid'!P182+'Capacity - Nitrophos'!P182+'Capacity - Steam'!P182+'Capacity - Melt'!P182</f>
        <v>0</v>
      </c>
      <c r="Q182" s="147">
        <f>'Capacity - Phos Acid'!Q182+'Capacity - Nitrophos'!Q182+'Capacity - Steam'!Q182+'Capacity - Melt'!Q182</f>
        <v>0</v>
      </c>
      <c r="R182" s="147">
        <f>'Capacity - Phos Acid'!R182+'Capacity - Nitrophos'!R182+'Capacity - Steam'!R182+'Capacity - Melt'!R182</f>
        <v>0</v>
      </c>
      <c r="S182" s="147">
        <f>'Capacity - Phos Acid'!S182+'Capacity - Nitrophos'!S182+'Capacity - Steam'!S182+'Capacity - Melt'!S182</f>
        <v>0</v>
      </c>
      <c r="T182" s="147">
        <f>'Capacity - Phos Acid'!T182+'Capacity - Nitrophos'!T182+'Capacity - Steam'!T182+'Capacity - Melt'!T182</f>
        <v>0</v>
      </c>
      <c r="U182" s="147">
        <f>'Capacity - Phos Acid'!U182+'Capacity - Nitrophos'!U182+'Capacity - Steam'!U182+'Capacity - Melt'!U182</f>
        <v>0</v>
      </c>
      <c r="V182" s="147">
        <f>'Capacity - Phos Acid'!V182+'Capacity - Nitrophos'!V182+'Capacity - Steam'!V182+'Capacity - Melt'!V182</f>
        <v>0</v>
      </c>
      <c r="W182" s="147">
        <f>'Capacity - Phos Acid'!W182+'Capacity - Nitrophos'!W182+'Capacity - Steam'!W182+'Capacity - Melt'!W182</f>
        <v>0</v>
      </c>
      <c r="X182" s="147">
        <f>'Capacity - Phos Acid'!X182+'Capacity - Nitrophos'!X182+'Capacity - Steam'!X182+'Capacity - Melt'!X182</f>
        <v>0</v>
      </c>
      <c r="Y182" s="147">
        <f>'Capacity - Phos Acid'!Y182+'Capacity - Nitrophos'!Y182+'Capacity - Steam'!Y182+'Capacity - Melt'!Y182</f>
        <v>0</v>
      </c>
      <c r="Z182" s="147">
        <f>'Capacity - Phos Acid'!Z182+'Capacity - Nitrophos'!Z182+'Capacity - Steam'!Z182+'Capacity - Melt'!Z182</f>
        <v>0</v>
      </c>
      <c r="AA182" s="147">
        <f>'Capacity - Phos Acid'!AA182+'Capacity - Nitrophos'!AA182+'Capacity - Steam'!AA182+'Capacity - Melt'!AA182</f>
        <v>0</v>
      </c>
      <c r="AB182" s="147">
        <f>'Capacity - Phos Acid'!AB182+'Capacity - Nitrophos'!AB182+'Capacity - Steam'!AB182+'Capacity - Melt'!AB182</f>
        <v>0</v>
      </c>
      <c r="AC182" s="147">
        <f>'Capacity - Phos Acid'!AC182+'Capacity - Nitrophos'!AC182+'Capacity - Steam'!AC182+'Capacity - Melt'!AC182</f>
        <v>0</v>
      </c>
      <c r="AD182" s="147">
        <f>'Capacity - Phos Acid'!AD182+'Capacity - Nitrophos'!AD182+'Capacity - Steam'!AD182+'Capacity - Melt'!AD182</f>
        <v>0</v>
      </c>
      <c r="AE182" s="147">
        <f>'Capacity - Phos Acid'!AE182+'Capacity - Nitrophos'!AE182+'Capacity - Steam'!AE182+'Capacity - Melt'!AE182</f>
        <v>0</v>
      </c>
      <c r="AF182" s="147">
        <f>'Capacity - Phos Acid'!AF182+'Capacity - Nitrophos'!AF182+'Capacity - Steam'!AF182+'Capacity - Melt'!AF182</f>
        <v>0</v>
      </c>
      <c r="AG182" s="147">
        <f>'Capacity - Phos Acid'!AG182+'Capacity - Nitrophos'!AG182+'Capacity - Steam'!AG182+'Capacity - Melt'!AG182</f>
        <v>0</v>
      </c>
    </row>
    <row r="183" spans="1:33" x14ac:dyDescent="0.2">
      <c r="A183" s="133" t="str">
        <f t="shared" si="5"/>
        <v>WPAIndonesia</v>
      </c>
      <c r="B183" s="129" t="s">
        <v>270</v>
      </c>
      <c r="C183" s="129" t="s">
        <v>273</v>
      </c>
      <c r="D183" s="129" t="s">
        <v>213</v>
      </c>
      <c r="E183" s="147">
        <f>'Capacity - Phos Acid'!E183+'Capacity - Nitrophos'!E183+'Capacity - Steam'!E183+'Capacity - Melt'!E183</f>
        <v>450</v>
      </c>
      <c r="F183" s="147">
        <f>'Capacity - Phos Acid'!F183+'Capacity - Nitrophos'!F183+'Capacity - Steam'!F183+'Capacity - Melt'!F183</f>
        <v>450</v>
      </c>
      <c r="G183" s="147">
        <f>'Capacity - Phos Acid'!G183+'Capacity - Nitrophos'!G183+'Capacity - Steam'!G183+'Capacity - Melt'!G183</f>
        <v>568.79999999999995</v>
      </c>
      <c r="H183" s="147">
        <f>'Capacity - Phos Acid'!H183+'Capacity - Nitrophos'!H183+'Capacity - Steam'!H183+'Capacity - Melt'!H183</f>
        <v>568.79999999999995</v>
      </c>
      <c r="I183" s="147">
        <f>'Capacity - Phos Acid'!I183+'Capacity - Nitrophos'!I183+'Capacity - Steam'!I183+'Capacity - Melt'!I183</f>
        <v>643.79999999999995</v>
      </c>
      <c r="J183" s="147">
        <f>'Capacity - Phos Acid'!J183+'Capacity - Nitrophos'!J183+'Capacity - Steam'!J183+'Capacity - Melt'!J183</f>
        <v>1348.8</v>
      </c>
      <c r="K183" s="147">
        <f>'Capacity - Phos Acid'!K183+'Capacity - Nitrophos'!K183+'Capacity - Steam'!K183+'Capacity - Melt'!K183</f>
        <v>1738.8</v>
      </c>
      <c r="L183" s="147">
        <f>'Capacity - Phos Acid'!L183+'Capacity - Nitrophos'!L183+'Capacity - Steam'!L183+'Capacity - Melt'!L183</f>
        <v>1738.8</v>
      </c>
      <c r="M183" s="147">
        <f>'Capacity - Phos Acid'!M183+'Capacity - Nitrophos'!M183+'Capacity - Steam'!M183+'Capacity - Melt'!M183</f>
        <v>1958.8</v>
      </c>
      <c r="N183" s="147">
        <f>'Capacity - Phos Acid'!N183+'Capacity - Nitrophos'!N183+'Capacity - Steam'!N183+'Capacity - Melt'!N183</f>
        <v>2998.8</v>
      </c>
      <c r="O183" s="147">
        <f>'Capacity - Phos Acid'!O183+'Capacity - Nitrophos'!O183+'Capacity - Steam'!O183+'Capacity - Melt'!O183</f>
        <v>3277.9666666666003</v>
      </c>
      <c r="P183" s="147">
        <f>'Capacity - Phos Acid'!P183+'Capacity - Nitrophos'!P183+'Capacity - Steam'!P183+'Capacity - Melt'!P183</f>
        <v>4198.7999999999329</v>
      </c>
      <c r="Q183" s="147">
        <f>'Capacity - Phos Acid'!Q183+'Capacity - Nitrophos'!Q183+'Capacity - Steam'!Q183+'Capacity - Melt'!Q183</f>
        <v>4198.7999999999329</v>
      </c>
      <c r="R183" s="147">
        <f>'Capacity - Phos Acid'!R183+'Capacity - Nitrophos'!R183+'Capacity - Steam'!R183+'Capacity - Melt'!R183</f>
        <v>4248.7999999999329</v>
      </c>
      <c r="S183" s="147">
        <f>'Capacity - Phos Acid'!S183+'Capacity - Nitrophos'!S183+'Capacity - Steam'!S183+'Capacity - Melt'!S183</f>
        <v>4298.7999999999329</v>
      </c>
      <c r="T183" s="147">
        <f>'Capacity - Phos Acid'!T183+'Capacity - Nitrophos'!T183+'Capacity - Steam'!T183+'Capacity - Melt'!T183</f>
        <v>4648.7999999999329</v>
      </c>
      <c r="U183" s="147">
        <f>'Capacity - Phos Acid'!U183+'Capacity - Nitrophos'!U183+'Capacity - Steam'!U183+'Capacity - Melt'!U183</f>
        <v>4831.7999999999329</v>
      </c>
      <c r="V183" s="147">
        <f>'Capacity - Phos Acid'!V183+'Capacity - Nitrophos'!V183+'Capacity - Steam'!V183+'Capacity - Melt'!V183</f>
        <v>5731.7999999999329</v>
      </c>
      <c r="W183" s="147">
        <f>'Capacity - Phos Acid'!W183+'Capacity - Nitrophos'!W183+'Capacity - Steam'!W183+'Capacity - Melt'!W183</f>
        <v>5748.7999999999329</v>
      </c>
      <c r="X183" s="147">
        <f>'Capacity - Phos Acid'!X183+'Capacity - Nitrophos'!X183+'Capacity - Steam'!X183+'Capacity - Melt'!X183</f>
        <v>5928.7999999999329</v>
      </c>
      <c r="Y183" s="147">
        <f>'Capacity - Phos Acid'!Y183+'Capacity - Nitrophos'!Y183+'Capacity - Steam'!Y183+'Capacity - Melt'!Y183</f>
        <v>5928.7999999999329</v>
      </c>
      <c r="Z183" s="147">
        <f>'Capacity - Phos Acid'!Z183+'Capacity - Nitrophos'!Z183+'Capacity - Steam'!Z183+'Capacity - Melt'!Z183</f>
        <v>5928.7999999999329</v>
      </c>
      <c r="AA183" s="147">
        <f>'Capacity - Phos Acid'!AA183+'Capacity - Nitrophos'!AA183+'Capacity - Steam'!AA183+'Capacity - Melt'!AA183</f>
        <v>6028.7999999999329</v>
      </c>
      <c r="AB183" s="147">
        <f>'Capacity - Phos Acid'!AB183+'Capacity - Nitrophos'!AB183+'Capacity - Steam'!AB183+'Capacity - Melt'!AB183</f>
        <v>6028.7999999999329</v>
      </c>
      <c r="AC183" s="147">
        <f>'Capacity - Phos Acid'!AC183+'Capacity - Nitrophos'!AC183+'Capacity - Steam'!AC183+'Capacity - Melt'!AC183</f>
        <v>6028.7999999999329</v>
      </c>
      <c r="AD183" s="147">
        <f>'Capacity - Phos Acid'!AD183+'Capacity - Nitrophos'!AD183+'Capacity - Steam'!AD183+'Capacity - Melt'!AD183</f>
        <v>6028.7999999999329</v>
      </c>
      <c r="AE183" s="147">
        <f>'Capacity - Phos Acid'!AE183+'Capacity - Nitrophos'!AE183+'Capacity - Steam'!AE183+'Capacity - Melt'!AE183</f>
        <v>6028.7999999999329</v>
      </c>
      <c r="AF183" s="147">
        <f>'Capacity - Phos Acid'!AF183+'Capacity - Nitrophos'!AF183+'Capacity - Steam'!AF183+'Capacity - Melt'!AF183</f>
        <v>6028.7999999999329</v>
      </c>
      <c r="AG183" s="147">
        <f>'Capacity - Phos Acid'!AG183+'Capacity - Nitrophos'!AG183+'Capacity - Steam'!AG183+'Capacity - Melt'!AG183</f>
        <v>6028.7999999999329</v>
      </c>
    </row>
    <row r="184" spans="1:33" x14ac:dyDescent="0.2">
      <c r="A184" s="133" t="str">
        <f t="shared" si="5"/>
        <v>WPALaos</v>
      </c>
      <c r="B184" s="129" t="s">
        <v>270</v>
      </c>
      <c r="C184" s="129" t="s">
        <v>273</v>
      </c>
      <c r="D184" s="129" t="s">
        <v>214</v>
      </c>
      <c r="E184" s="147">
        <f>'Capacity - Phos Acid'!E184+'Capacity - Nitrophos'!E184+'Capacity - Steam'!E184+'Capacity - Melt'!E184</f>
        <v>0</v>
      </c>
      <c r="F184" s="147">
        <f>'Capacity - Phos Acid'!F184+'Capacity - Nitrophos'!F184+'Capacity - Steam'!F184+'Capacity - Melt'!F184</f>
        <v>0</v>
      </c>
      <c r="G184" s="147">
        <f>'Capacity - Phos Acid'!G184+'Capacity - Nitrophos'!G184+'Capacity - Steam'!G184+'Capacity - Melt'!G184</f>
        <v>0</v>
      </c>
      <c r="H184" s="147">
        <f>'Capacity - Phos Acid'!H184+'Capacity - Nitrophos'!H184+'Capacity - Steam'!H184+'Capacity - Melt'!H184</f>
        <v>0</v>
      </c>
      <c r="I184" s="147">
        <f>'Capacity - Phos Acid'!I184+'Capacity - Nitrophos'!I184+'Capacity - Steam'!I184+'Capacity - Melt'!I184</f>
        <v>0</v>
      </c>
      <c r="J184" s="147">
        <f>'Capacity - Phos Acid'!J184+'Capacity - Nitrophos'!J184+'Capacity - Steam'!J184+'Capacity - Melt'!J184</f>
        <v>0</v>
      </c>
      <c r="K184" s="147">
        <f>'Capacity - Phos Acid'!K184+'Capacity - Nitrophos'!K184+'Capacity - Steam'!K184+'Capacity - Melt'!K184</f>
        <v>0</v>
      </c>
      <c r="L184" s="147">
        <f>'Capacity - Phos Acid'!L184+'Capacity - Nitrophos'!L184+'Capacity - Steam'!L184+'Capacity - Melt'!L184</f>
        <v>0</v>
      </c>
      <c r="M184" s="147">
        <f>'Capacity - Phos Acid'!M184+'Capacity - Nitrophos'!M184+'Capacity - Steam'!M184+'Capacity - Melt'!M184</f>
        <v>0</v>
      </c>
      <c r="N184" s="147">
        <f>'Capacity - Phos Acid'!N184+'Capacity - Nitrophos'!N184+'Capacity - Steam'!N184+'Capacity - Melt'!N184</f>
        <v>0</v>
      </c>
      <c r="O184" s="147">
        <f>'Capacity - Phos Acid'!O184+'Capacity - Nitrophos'!O184+'Capacity - Steam'!O184+'Capacity - Melt'!O184</f>
        <v>0</v>
      </c>
      <c r="P184" s="147">
        <f>'Capacity - Phos Acid'!P184+'Capacity - Nitrophos'!P184+'Capacity - Steam'!P184+'Capacity - Melt'!P184</f>
        <v>0</v>
      </c>
      <c r="Q184" s="147">
        <f>'Capacity - Phos Acid'!Q184+'Capacity - Nitrophos'!Q184+'Capacity - Steam'!Q184+'Capacity - Melt'!Q184</f>
        <v>0</v>
      </c>
      <c r="R184" s="147">
        <f>'Capacity - Phos Acid'!R184+'Capacity - Nitrophos'!R184+'Capacity - Steam'!R184+'Capacity - Melt'!R184</f>
        <v>0</v>
      </c>
      <c r="S184" s="147">
        <f>'Capacity - Phos Acid'!S184+'Capacity - Nitrophos'!S184+'Capacity - Steam'!S184+'Capacity - Melt'!S184</f>
        <v>0</v>
      </c>
      <c r="T184" s="147">
        <f>'Capacity - Phos Acid'!T184+'Capacity - Nitrophos'!T184+'Capacity - Steam'!T184+'Capacity - Melt'!T184</f>
        <v>0</v>
      </c>
      <c r="U184" s="147">
        <f>'Capacity - Phos Acid'!U184+'Capacity - Nitrophos'!U184+'Capacity - Steam'!U184+'Capacity - Melt'!U184</f>
        <v>0</v>
      </c>
      <c r="V184" s="147">
        <f>'Capacity - Phos Acid'!V184+'Capacity - Nitrophos'!V184+'Capacity - Steam'!V184+'Capacity - Melt'!V184</f>
        <v>0</v>
      </c>
      <c r="W184" s="147">
        <f>'Capacity - Phos Acid'!W184+'Capacity - Nitrophos'!W184+'Capacity - Steam'!W184+'Capacity - Melt'!W184</f>
        <v>0</v>
      </c>
      <c r="X184" s="147">
        <f>'Capacity - Phos Acid'!X184+'Capacity - Nitrophos'!X184+'Capacity - Steam'!X184+'Capacity - Melt'!X184</f>
        <v>0</v>
      </c>
      <c r="Y184" s="147">
        <f>'Capacity - Phos Acid'!Y184+'Capacity - Nitrophos'!Y184+'Capacity - Steam'!Y184+'Capacity - Melt'!Y184</f>
        <v>0</v>
      </c>
      <c r="Z184" s="147">
        <f>'Capacity - Phos Acid'!Z184+'Capacity - Nitrophos'!Z184+'Capacity - Steam'!Z184+'Capacity - Melt'!Z184</f>
        <v>0</v>
      </c>
      <c r="AA184" s="147">
        <f>'Capacity - Phos Acid'!AA184+'Capacity - Nitrophos'!AA184+'Capacity - Steam'!AA184+'Capacity - Melt'!AA184</f>
        <v>0</v>
      </c>
      <c r="AB184" s="147">
        <f>'Capacity - Phos Acid'!AB184+'Capacity - Nitrophos'!AB184+'Capacity - Steam'!AB184+'Capacity - Melt'!AB184</f>
        <v>0</v>
      </c>
      <c r="AC184" s="147">
        <f>'Capacity - Phos Acid'!AC184+'Capacity - Nitrophos'!AC184+'Capacity - Steam'!AC184+'Capacity - Melt'!AC184</f>
        <v>0</v>
      </c>
      <c r="AD184" s="147">
        <f>'Capacity - Phos Acid'!AD184+'Capacity - Nitrophos'!AD184+'Capacity - Steam'!AD184+'Capacity - Melt'!AD184</f>
        <v>0</v>
      </c>
      <c r="AE184" s="147">
        <f>'Capacity - Phos Acid'!AE184+'Capacity - Nitrophos'!AE184+'Capacity - Steam'!AE184+'Capacity - Melt'!AE184</f>
        <v>0</v>
      </c>
      <c r="AF184" s="147">
        <f>'Capacity - Phos Acid'!AF184+'Capacity - Nitrophos'!AF184+'Capacity - Steam'!AF184+'Capacity - Melt'!AF184</f>
        <v>0</v>
      </c>
      <c r="AG184" s="147">
        <f>'Capacity - Phos Acid'!AG184+'Capacity - Nitrophos'!AG184+'Capacity - Steam'!AG184+'Capacity - Melt'!AG184</f>
        <v>0</v>
      </c>
    </row>
    <row r="185" spans="1:33" x14ac:dyDescent="0.2">
      <c r="A185" s="133" t="str">
        <f t="shared" si="5"/>
        <v>WPAMalaysia</v>
      </c>
      <c r="B185" s="129" t="s">
        <v>270</v>
      </c>
      <c r="C185" s="129" t="s">
        <v>273</v>
      </c>
      <c r="D185" s="129" t="s">
        <v>215</v>
      </c>
      <c r="E185" s="147">
        <f>'Capacity - Phos Acid'!E185+'Capacity - Nitrophos'!E185+'Capacity - Steam'!E185+'Capacity - Melt'!E185</f>
        <v>959.6</v>
      </c>
      <c r="F185" s="147">
        <f>'Capacity - Phos Acid'!F185+'Capacity - Nitrophos'!F185+'Capacity - Steam'!F185+'Capacity - Melt'!F185</f>
        <v>969.6</v>
      </c>
      <c r="G185" s="147">
        <f>'Capacity - Phos Acid'!G185+'Capacity - Nitrophos'!G185+'Capacity - Steam'!G185+'Capacity - Melt'!G185</f>
        <v>979.6</v>
      </c>
      <c r="H185" s="147">
        <f>'Capacity - Phos Acid'!H185+'Capacity - Nitrophos'!H185+'Capacity - Steam'!H185+'Capacity - Melt'!H185</f>
        <v>989.6</v>
      </c>
      <c r="I185" s="147">
        <f>'Capacity - Phos Acid'!I185+'Capacity - Nitrophos'!I185+'Capacity - Steam'!I185+'Capacity - Melt'!I185</f>
        <v>1299.5999999999999</v>
      </c>
      <c r="J185" s="147">
        <f>'Capacity - Phos Acid'!J185+'Capacity - Nitrophos'!J185+'Capacity - Steam'!J185+'Capacity - Melt'!J185</f>
        <v>1319.6</v>
      </c>
      <c r="K185" s="147">
        <f>'Capacity - Phos Acid'!K185+'Capacity - Nitrophos'!K185+'Capacity - Steam'!K185+'Capacity - Melt'!K185</f>
        <v>1389.6</v>
      </c>
      <c r="L185" s="147">
        <f>'Capacity - Phos Acid'!L185+'Capacity - Nitrophos'!L185+'Capacity - Steam'!L185+'Capacity - Melt'!L185</f>
        <v>1519.6</v>
      </c>
      <c r="M185" s="147">
        <f>'Capacity - Phos Acid'!M185+'Capacity - Nitrophos'!M185+'Capacity - Steam'!M185+'Capacity - Melt'!M185</f>
        <v>1529.6</v>
      </c>
      <c r="N185" s="147">
        <f>'Capacity - Phos Acid'!N185+'Capacity - Nitrophos'!N185+'Capacity - Steam'!N185+'Capacity - Melt'!N185</f>
        <v>1539.6</v>
      </c>
      <c r="O185" s="147">
        <f>'Capacity - Phos Acid'!O185+'Capacity - Nitrophos'!O185+'Capacity - Steam'!O185+'Capacity - Melt'!O185</f>
        <v>1549.6</v>
      </c>
      <c r="P185" s="147">
        <f>'Capacity - Phos Acid'!P185+'Capacity - Nitrophos'!P185+'Capacity - Steam'!P185+'Capacity - Melt'!P185</f>
        <v>1584</v>
      </c>
      <c r="Q185" s="147">
        <f>'Capacity - Phos Acid'!Q185+'Capacity - Nitrophos'!Q185+'Capacity - Steam'!Q185+'Capacity - Melt'!Q185</f>
        <v>1584</v>
      </c>
      <c r="R185" s="147">
        <f>'Capacity - Phos Acid'!R185+'Capacity - Nitrophos'!R185+'Capacity - Steam'!R185+'Capacity - Melt'!R185</f>
        <v>1684</v>
      </c>
      <c r="S185" s="147">
        <f>'Capacity - Phos Acid'!S185+'Capacity - Nitrophos'!S185+'Capacity - Steam'!S185+'Capacity - Melt'!S185</f>
        <v>1684</v>
      </c>
      <c r="T185" s="147">
        <f>'Capacity - Phos Acid'!T185+'Capacity - Nitrophos'!T185+'Capacity - Steam'!T185+'Capacity - Melt'!T185</f>
        <v>1714</v>
      </c>
      <c r="U185" s="147">
        <f>'Capacity - Phos Acid'!U185+'Capacity - Nitrophos'!U185+'Capacity - Steam'!U185+'Capacity - Melt'!U185</f>
        <v>1714</v>
      </c>
      <c r="V185" s="147">
        <f>'Capacity - Phos Acid'!V185+'Capacity - Nitrophos'!V185+'Capacity - Steam'!V185+'Capacity - Melt'!V185</f>
        <v>1714</v>
      </c>
      <c r="W185" s="147">
        <f>'Capacity - Phos Acid'!W185+'Capacity - Nitrophos'!W185+'Capacity - Steam'!W185+'Capacity - Melt'!W185</f>
        <v>1714</v>
      </c>
      <c r="X185" s="147">
        <f>'Capacity - Phos Acid'!X185+'Capacity - Nitrophos'!X185+'Capacity - Steam'!X185+'Capacity - Melt'!X185</f>
        <v>1714</v>
      </c>
      <c r="Y185" s="147">
        <f>'Capacity - Phos Acid'!Y185+'Capacity - Nitrophos'!Y185+'Capacity - Steam'!Y185+'Capacity - Melt'!Y185</f>
        <v>1714</v>
      </c>
      <c r="Z185" s="147">
        <f>'Capacity - Phos Acid'!Z185+'Capacity - Nitrophos'!Z185+'Capacity - Steam'!Z185+'Capacity - Melt'!Z185</f>
        <v>1714</v>
      </c>
      <c r="AA185" s="147">
        <f>'Capacity - Phos Acid'!AA185+'Capacity - Nitrophos'!AA185+'Capacity - Steam'!AA185+'Capacity - Melt'!AA185</f>
        <v>1714</v>
      </c>
      <c r="AB185" s="147">
        <f>'Capacity - Phos Acid'!AB185+'Capacity - Nitrophos'!AB185+'Capacity - Steam'!AB185+'Capacity - Melt'!AB185</f>
        <v>1714</v>
      </c>
      <c r="AC185" s="147">
        <f>'Capacity - Phos Acid'!AC185+'Capacity - Nitrophos'!AC185+'Capacity - Steam'!AC185+'Capacity - Melt'!AC185</f>
        <v>1714</v>
      </c>
      <c r="AD185" s="147">
        <f>'Capacity - Phos Acid'!AD185+'Capacity - Nitrophos'!AD185+'Capacity - Steam'!AD185+'Capacity - Melt'!AD185</f>
        <v>1714</v>
      </c>
      <c r="AE185" s="147">
        <f>'Capacity - Phos Acid'!AE185+'Capacity - Nitrophos'!AE185+'Capacity - Steam'!AE185+'Capacity - Melt'!AE185</f>
        <v>1714</v>
      </c>
      <c r="AF185" s="147">
        <f>'Capacity - Phos Acid'!AF185+'Capacity - Nitrophos'!AF185+'Capacity - Steam'!AF185+'Capacity - Melt'!AF185</f>
        <v>1714</v>
      </c>
      <c r="AG185" s="147">
        <f>'Capacity - Phos Acid'!AG185+'Capacity - Nitrophos'!AG185+'Capacity - Steam'!AG185+'Capacity - Melt'!AG185</f>
        <v>1714</v>
      </c>
    </row>
    <row r="186" spans="1:33" x14ac:dyDescent="0.2">
      <c r="A186" s="133" t="str">
        <f t="shared" si="5"/>
        <v>WPAMyanmar</v>
      </c>
      <c r="B186" s="129" t="s">
        <v>270</v>
      </c>
      <c r="C186" s="129" t="s">
        <v>273</v>
      </c>
      <c r="D186" s="129" t="s">
        <v>216</v>
      </c>
      <c r="E186" s="147">
        <f>'Capacity - Phos Acid'!E186+'Capacity - Nitrophos'!E186+'Capacity - Steam'!E186+'Capacity - Melt'!E186</f>
        <v>0</v>
      </c>
      <c r="F186" s="147">
        <f>'Capacity - Phos Acid'!F186+'Capacity - Nitrophos'!F186+'Capacity - Steam'!F186+'Capacity - Melt'!F186</f>
        <v>0</v>
      </c>
      <c r="G186" s="147">
        <f>'Capacity - Phos Acid'!G186+'Capacity - Nitrophos'!G186+'Capacity - Steam'!G186+'Capacity - Melt'!G186</f>
        <v>0</v>
      </c>
      <c r="H186" s="147">
        <f>'Capacity - Phos Acid'!H186+'Capacity - Nitrophos'!H186+'Capacity - Steam'!H186+'Capacity - Melt'!H186</f>
        <v>0</v>
      </c>
      <c r="I186" s="147">
        <f>'Capacity - Phos Acid'!I186+'Capacity - Nitrophos'!I186+'Capacity - Steam'!I186+'Capacity - Melt'!I186</f>
        <v>0</v>
      </c>
      <c r="J186" s="147">
        <f>'Capacity - Phos Acid'!J186+'Capacity - Nitrophos'!J186+'Capacity - Steam'!J186+'Capacity - Melt'!J186</f>
        <v>0</v>
      </c>
      <c r="K186" s="147">
        <f>'Capacity - Phos Acid'!K186+'Capacity - Nitrophos'!K186+'Capacity - Steam'!K186+'Capacity - Melt'!K186</f>
        <v>0</v>
      </c>
      <c r="L186" s="147">
        <f>'Capacity - Phos Acid'!L186+'Capacity - Nitrophos'!L186+'Capacity - Steam'!L186+'Capacity - Melt'!L186</f>
        <v>0</v>
      </c>
      <c r="M186" s="147">
        <f>'Capacity - Phos Acid'!M186+'Capacity - Nitrophos'!M186+'Capacity - Steam'!M186+'Capacity - Melt'!M186</f>
        <v>0</v>
      </c>
      <c r="N186" s="147">
        <f>'Capacity - Phos Acid'!N186+'Capacity - Nitrophos'!N186+'Capacity - Steam'!N186+'Capacity - Melt'!N186</f>
        <v>0</v>
      </c>
      <c r="O186" s="147">
        <f>'Capacity - Phos Acid'!O186+'Capacity - Nitrophos'!O186+'Capacity - Steam'!O186+'Capacity - Melt'!O186</f>
        <v>0</v>
      </c>
      <c r="P186" s="147">
        <f>'Capacity - Phos Acid'!P186+'Capacity - Nitrophos'!P186+'Capacity - Steam'!P186+'Capacity - Melt'!P186</f>
        <v>0</v>
      </c>
      <c r="Q186" s="147">
        <f>'Capacity - Phos Acid'!Q186+'Capacity - Nitrophos'!Q186+'Capacity - Steam'!Q186+'Capacity - Melt'!Q186</f>
        <v>0</v>
      </c>
      <c r="R186" s="147">
        <f>'Capacity - Phos Acid'!R186+'Capacity - Nitrophos'!R186+'Capacity - Steam'!R186+'Capacity - Melt'!R186</f>
        <v>0</v>
      </c>
      <c r="S186" s="147">
        <f>'Capacity - Phos Acid'!S186+'Capacity - Nitrophos'!S186+'Capacity - Steam'!S186+'Capacity - Melt'!S186</f>
        <v>0</v>
      </c>
      <c r="T186" s="147">
        <f>'Capacity - Phos Acid'!T186+'Capacity - Nitrophos'!T186+'Capacity - Steam'!T186+'Capacity - Melt'!T186</f>
        <v>0</v>
      </c>
      <c r="U186" s="147">
        <f>'Capacity - Phos Acid'!U186+'Capacity - Nitrophos'!U186+'Capacity - Steam'!U186+'Capacity - Melt'!U186</f>
        <v>0</v>
      </c>
      <c r="V186" s="147">
        <f>'Capacity - Phos Acid'!V186+'Capacity - Nitrophos'!V186+'Capacity - Steam'!V186+'Capacity - Melt'!V186</f>
        <v>50</v>
      </c>
      <c r="W186" s="147">
        <f>'Capacity - Phos Acid'!W186+'Capacity - Nitrophos'!W186+'Capacity - Steam'!W186+'Capacity - Melt'!W186</f>
        <v>50</v>
      </c>
      <c r="X186" s="147">
        <f>'Capacity - Phos Acid'!X186+'Capacity - Nitrophos'!X186+'Capacity - Steam'!X186+'Capacity - Melt'!X186</f>
        <v>50</v>
      </c>
      <c r="Y186" s="147">
        <f>'Capacity - Phos Acid'!Y186+'Capacity - Nitrophos'!Y186+'Capacity - Steam'!Y186+'Capacity - Melt'!Y186</f>
        <v>50</v>
      </c>
      <c r="Z186" s="147">
        <f>'Capacity - Phos Acid'!Z186+'Capacity - Nitrophos'!Z186+'Capacity - Steam'!Z186+'Capacity - Melt'!Z186</f>
        <v>50</v>
      </c>
      <c r="AA186" s="147">
        <f>'Capacity - Phos Acid'!AA186+'Capacity - Nitrophos'!AA186+'Capacity - Steam'!AA186+'Capacity - Melt'!AA186</f>
        <v>50</v>
      </c>
      <c r="AB186" s="147">
        <f>'Capacity - Phos Acid'!AB186+'Capacity - Nitrophos'!AB186+'Capacity - Steam'!AB186+'Capacity - Melt'!AB186</f>
        <v>50</v>
      </c>
      <c r="AC186" s="147">
        <f>'Capacity - Phos Acid'!AC186+'Capacity - Nitrophos'!AC186+'Capacity - Steam'!AC186+'Capacity - Melt'!AC186</f>
        <v>50</v>
      </c>
      <c r="AD186" s="147">
        <f>'Capacity - Phos Acid'!AD186+'Capacity - Nitrophos'!AD186+'Capacity - Steam'!AD186+'Capacity - Melt'!AD186</f>
        <v>50</v>
      </c>
      <c r="AE186" s="147">
        <f>'Capacity - Phos Acid'!AE186+'Capacity - Nitrophos'!AE186+'Capacity - Steam'!AE186+'Capacity - Melt'!AE186</f>
        <v>50</v>
      </c>
      <c r="AF186" s="147">
        <f>'Capacity - Phos Acid'!AF186+'Capacity - Nitrophos'!AF186+'Capacity - Steam'!AF186+'Capacity - Melt'!AF186</f>
        <v>50</v>
      </c>
      <c r="AG186" s="147">
        <f>'Capacity - Phos Acid'!AG186+'Capacity - Nitrophos'!AG186+'Capacity - Steam'!AG186+'Capacity - Melt'!AG186</f>
        <v>50</v>
      </c>
    </row>
    <row r="187" spans="1:33" x14ac:dyDescent="0.2">
      <c r="A187" s="133" t="str">
        <f t="shared" si="5"/>
        <v>WPAPhilippines</v>
      </c>
      <c r="B187" s="129" t="s">
        <v>270</v>
      </c>
      <c r="C187" s="129" t="s">
        <v>273</v>
      </c>
      <c r="D187" s="129" t="s">
        <v>217</v>
      </c>
      <c r="E187" s="147">
        <f>'Capacity - Phos Acid'!E187+'Capacity - Nitrophos'!E187+'Capacity - Steam'!E187+'Capacity - Melt'!E187</f>
        <v>1550</v>
      </c>
      <c r="F187" s="147">
        <f>'Capacity - Phos Acid'!F187+'Capacity - Nitrophos'!F187+'Capacity - Steam'!F187+'Capacity - Melt'!F187</f>
        <v>1550</v>
      </c>
      <c r="G187" s="147">
        <f>'Capacity - Phos Acid'!G187+'Capacity - Nitrophos'!G187+'Capacity - Steam'!G187+'Capacity - Melt'!G187</f>
        <v>1550</v>
      </c>
      <c r="H187" s="147">
        <f>'Capacity - Phos Acid'!H187+'Capacity - Nitrophos'!H187+'Capacity - Steam'!H187+'Capacity - Melt'!H187</f>
        <v>1550</v>
      </c>
      <c r="I187" s="147">
        <f>'Capacity - Phos Acid'!I187+'Capacity - Nitrophos'!I187+'Capacity - Steam'!I187+'Capacity - Melt'!I187</f>
        <v>1550</v>
      </c>
      <c r="J187" s="147">
        <f>'Capacity - Phos Acid'!J187+'Capacity - Nitrophos'!J187+'Capacity - Steam'!J187+'Capacity - Melt'!J187</f>
        <v>1550</v>
      </c>
      <c r="K187" s="147">
        <f>'Capacity - Phos Acid'!K187+'Capacity - Nitrophos'!K187+'Capacity - Steam'!K187+'Capacity - Melt'!K187</f>
        <v>1550</v>
      </c>
      <c r="L187" s="147">
        <f>'Capacity - Phos Acid'!L187+'Capacity - Nitrophos'!L187+'Capacity - Steam'!L187+'Capacity - Melt'!L187</f>
        <v>1550</v>
      </c>
      <c r="M187" s="147">
        <f>'Capacity - Phos Acid'!M187+'Capacity - Nitrophos'!M187+'Capacity - Steam'!M187+'Capacity - Melt'!M187</f>
        <v>1550</v>
      </c>
      <c r="N187" s="147">
        <f>'Capacity - Phos Acid'!N187+'Capacity - Nitrophos'!N187+'Capacity - Steam'!N187+'Capacity - Melt'!N187</f>
        <v>1550</v>
      </c>
      <c r="O187" s="147">
        <f>'Capacity - Phos Acid'!O187+'Capacity - Nitrophos'!O187+'Capacity - Steam'!O187+'Capacity - Melt'!O187</f>
        <v>1550</v>
      </c>
      <c r="P187" s="147">
        <f>'Capacity - Phos Acid'!P187+'Capacity - Nitrophos'!P187+'Capacity - Steam'!P187+'Capacity - Melt'!P187</f>
        <v>1550</v>
      </c>
      <c r="Q187" s="147">
        <f>'Capacity - Phos Acid'!Q187+'Capacity - Nitrophos'!Q187+'Capacity - Steam'!Q187+'Capacity - Melt'!Q187</f>
        <v>1550</v>
      </c>
      <c r="R187" s="147">
        <f>'Capacity - Phos Acid'!R187+'Capacity - Nitrophos'!R187+'Capacity - Steam'!R187+'Capacity - Melt'!R187</f>
        <v>1550</v>
      </c>
      <c r="S187" s="147">
        <f>'Capacity - Phos Acid'!S187+'Capacity - Nitrophos'!S187+'Capacity - Steam'!S187+'Capacity - Melt'!S187</f>
        <v>380</v>
      </c>
      <c r="T187" s="147">
        <f>'Capacity - Phos Acid'!T187+'Capacity - Nitrophos'!T187+'Capacity - Steam'!T187+'Capacity - Melt'!T187</f>
        <v>380</v>
      </c>
      <c r="U187" s="147">
        <f>'Capacity - Phos Acid'!U187+'Capacity - Nitrophos'!U187+'Capacity - Steam'!U187+'Capacity - Melt'!U187</f>
        <v>380</v>
      </c>
      <c r="V187" s="147">
        <f>'Capacity - Phos Acid'!V187+'Capacity - Nitrophos'!V187+'Capacity - Steam'!V187+'Capacity - Melt'!V187</f>
        <v>380</v>
      </c>
      <c r="W187" s="147">
        <f>'Capacity - Phos Acid'!W187+'Capacity - Nitrophos'!W187+'Capacity - Steam'!W187+'Capacity - Melt'!W187</f>
        <v>380</v>
      </c>
      <c r="X187" s="147">
        <f>'Capacity - Phos Acid'!X187+'Capacity - Nitrophos'!X187+'Capacity - Steam'!X187+'Capacity - Melt'!X187</f>
        <v>380</v>
      </c>
      <c r="Y187" s="147">
        <f>'Capacity - Phos Acid'!Y187+'Capacity - Nitrophos'!Y187+'Capacity - Steam'!Y187+'Capacity - Melt'!Y187</f>
        <v>380</v>
      </c>
      <c r="Z187" s="147">
        <f>'Capacity - Phos Acid'!Z187+'Capacity - Nitrophos'!Z187+'Capacity - Steam'!Z187+'Capacity - Melt'!Z187</f>
        <v>380</v>
      </c>
      <c r="AA187" s="147">
        <f>'Capacity - Phos Acid'!AA187+'Capacity - Nitrophos'!AA187+'Capacity - Steam'!AA187+'Capacity - Melt'!AA187</f>
        <v>380</v>
      </c>
      <c r="AB187" s="147">
        <f>'Capacity - Phos Acid'!AB187+'Capacity - Nitrophos'!AB187+'Capacity - Steam'!AB187+'Capacity - Melt'!AB187</f>
        <v>380</v>
      </c>
      <c r="AC187" s="147">
        <f>'Capacity - Phos Acid'!AC187+'Capacity - Nitrophos'!AC187+'Capacity - Steam'!AC187+'Capacity - Melt'!AC187</f>
        <v>380</v>
      </c>
      <c r="AD187" s="147">
        <f>'Capacity - Phos Acid'!AD187+'Capacity - Nitrophos'!AD187+'Capacity - Steam'!AD187+'Capacity - Melt'!AD187</f>
        <v>380</v>
      </c>
      <c r="AE187" s="147">
        <f>'Capacity - Phos Acid'!AE187+'Capacity - Nitrophos'!AE187+'Capacity - Steam'!AE187+'Capacity - Melt'!AE187</f>
        <v>380</v>
      </c>
      <c r="AF187" s="147">
        <f>'Capacity - Phos Acid'!AF187+'Capacity - Nitrophos'!AF187+'Capacity - Steam'!AF187+'Capacity - Melt'!AF187</f>
        <v>380</v>
      </c>
      <c r="AG187" s="147">
        <f>'Capacity - Phos Acid'!AG187+'Capacity - Nitrophos'!AG187+'Capacity - Steam'!AG187+'Capacity - Melt'!AG187</f>
        <v>380</v>
      </c>
    </row>
    <row r="188" spans="1:33" x14ac:dyDescent="0.2">
      <c r="A188" s="133" t="str">
        <f t="shared" si="5"/>
        <v>WPASingapore</v>
      </c>
      <c r="B188" s="129" t="s">
        <v>270</v>
      </c>
      <c r="C188" s="129" t="s">
        <v>273</v>
      </c>
      <c r="D188" s="129" t="s">
        <v>218</v>
      </c>
      <c r="E188" s="147">
        <f>'Capacity - Phos Acid'!E188+'Capacity - Nitrophos'!E188+'Capacity - Steam'!E188+'Capacity - Melt'!E188</f>
        <v>0</v>
      </c>
      <c r="F188" s="147">
        <f>'Capacity - Phos Acid'!F188+'Capacity - Nitrophos'!F188+'Capacity - Steam'!F188+'Capacity - Melt'!F188</f>
        <v>0</v>
      </c>
      <c r="G188" s="147">
        <f>'Capacity - Phos Acid'!G188+'Capacity - Nitrophos'!G188+'Capacity - Steam'!G188+'Capacity - Melt'!G188</f>
        <v>0</v>
      </c>
      <c r="H188" s="147">
        <f>'Capacity - Phos Acid'!H188+'Capacity - Nitrophos'!H188+'Capacity - Steam'!H188+'Capacity - Melt'!H188</f>
        <v>0</v>
      </c>
      <c r="I188" s="147">
        <f>'Capacity - Phos Acid'!I188+'Capacity - Nitrophos'!I188+'Capacity - Steam'!I188+'Capacity - Melt'!I188</f>
        <v>0</v>
      </c>
      <c r="J188" s="147">
        <f>'Capacity - Phos Acid'!J188+'Capacity - Nitrophos'!J188+'Capacity - Steam'!J188+'Capacity - Melt'!J188</f>
        <v>0</v>
      </c>
      <c r="K188" s="147">
        <f>'Capacity - Phos Acid'!K188+'Capacity - Nitrophos'!K188+'Capacity - Steam'!K188+'Capacity - Melt'!K188</f>
        <v>0</v>
      </c>
      <c r="L188" s="147">
        <f>'Capacity - Phos Acid'!L188+'Capacity - Nitrophos'!L188+'Capacity - Steam'!L188+'Capacity - Melt'!L188</f>
        <v>0</v>
      </c>
      <c r="M188" s="147">
        <f>'Capacity - Phos Acid'!M188+'Capacity - Nitrophos'!M188+'Capacity - Steam'!M188+'Capacity - Melt'!M188</f>
        <v>0</v>
      </c>
      <c r="N188" s="147">
        <f>'Capacity - Phos Acid'!N188+'Capacity - Nitrophos'!N188+'Capacity - Steam'!N188+'Capacity - Melt'!N188</f>
        <v>0</v>
      </c>
      <c r="O188" s="147">
        <f>'Capacity - Phos Acid'!O188+'Capacity - Nitrophos'!O188+'Capacity - Steam'!O188+'Capacity - Melt'!O188</f>
        <v>0</v>
      </c>
      <c r="P188" s="147">
        <f>'Capacity - Phos Acid'!P188+'Capacity - Nitrophos'!P188+'Capacity - Steam'!P188+'Capacity - Melt'!P188</f>
        <v>0</v>
      </c>
      <c r="Q188" s="147">
        <f>'Capacity - Phos Acid'!Q188+'Capacity - Nitrophos'!Q188+'Capacity - Steam'!Q188+'Capacity - Melt'!Q188</f>
        <v>0</v>
      </c>
      <c r="R188" s="147">
        <f>'Capacity - Phos Acid'!R188+'Capacity - Nitrophos'!R188+'Capacity - Steam'!R188+'Capacity - Melt'!R188</f>
        <v>0</v>
      </c>
      <c r="S188" s="147">
        <f>'Capacity - Phos Acid'!S188+'Capacity - Nitrophos'!S188+'Capacity - Steam'!S188+'Capacity - Melt'!S188</f>
        <v>0</v>
      </c>
      <c r="T188" s="147">
        <f>'Capacity - Phos Acid'!T188+'Capacity - Nitrophos'!T188+'Capacity - Steam'!T188+'Capacity - Melt'!T188</f>
        <v>0</v>
      </c>
      <c r="U188" s="147">
        <f>'Capacity - Phos Acid'!U188+'Capacity - Nitrophos'!U188+'Capacity - Steam'!U188+'Capacity - Melt'!U188</f>
        <v>0</v>
      </c>
      <c r="V188" s="147">
        <f>'Capacity - Phos Acid'!V188+'Capacity - Nitrophos'!V188+'Capacity - Steam'!V188+'Capacity - Melt'!V188</f>
        <v>0</v>
      </c>
      <c r="W188" s="147">
        <f>'Capacity - Phos Acid'!W188+'Capacity - Nitrophos'!W188+'Capacity - Steam'!W188+'Capacity - Melt'!W188</f>
        <v>0</v>
      </c>
      <c r="X188" s="147">
        <f>'Capacity - Phos Acid'!X188+'Capacity - Nitrophos'!X188+'Capacity - Steam'!X188+'Capacity - Melt'!X188</f>
        <v>0</v>
      </c>
      <c r="Y188" s="147">
        <f>'Capacity - Phos Acid'!Y188+'Capacity - Nitrophos'!Y188+'Capacity - Steam'!Y188+'Capacity - Melt'!Y188</f>
        <v>0</v>
      </c>
      <c r="Z188" s="147">
        <f>'Capacity - Phos Acid'!Z188+'Capacity - Nitrophos'!Z188+'Capacity - Steam'!Z188+'Capacity - Melt'!Z188</f>
        <v>0</v>
      </c>
      <c r="AA188" s="147">
        <f>'Capacity - Phos Acid'!AA188+'Capacity - Nitrophos'!AA188+'Capacity - Steam'!AA188+'Capacity - Melt'!AA188</f>
        <v>0</v>
      </c>
      <c r="AB188" s="147">
        <f>'Capacity - Phos Acid'!AB188+'Capacity - Nitrophos'!AB188+'Capacity - Steam'!AB188+'Capacity - Melt'!AB188</f>
        <v>0</v>
      </c>
      <c r="AC188" s="147">
        <f>'Capacity - Phos Acid'!AC188+'Capacity - Nitrophos'!AC188+'Capacity - Steam'!AC188+'Capacity - Melt'!AC188</f>
        <v>0</v>
      </c>
      <c r="AD188" s="147">
        <f>'Capacity - Phos Acid'!AD188+'Capacity - Nitrophos'!AD188+'Capacity - Steam'!AD188+'Capacity - Melt'!AD188</f>
        <v>0</v>
      </c>
      <c r="AE188" s="147">
        <f>'Capacity - Phos Acid'!AE188+'Capacity - Nitrophos'!AE188+'Capacity - Steam'!AE188+'Capacity - Melt'!AE188</f>
        <v>0</v>
      </c>
      <c r="AF188" s="147">
        <f>'Capacity - Phos Acid'!AF188+'Capacity - Nitrophos'!AF188+'Capacity - Steam'!AF188+'Capacity - Melt'!AF188</f>
        <v>0</v>
      </c>
      <c r="AG188" s="147">
        <f>'Capacity - Phos Acid'!AG188+'Capacity - Nitrophos'!AG188+'Capacity - Steam'!AG188+'Capacity - Melt'!AG188</f>
        <v>0</v>
      </c>
    </row>
    <row r="189" spans="1:33" x14ac:dyDescent="0.2">
      <c r="A189" s="133" t="str">
        <f t="shared" si="5"/>
        <v>WPAThailand</v>
      </c>
      <c r="B189" s="129" t="s">
        <v>270</v>
      </c>
      <c r="C189" s="129" t="s">
        <v>273</v>
      </c>
      <c r="D189" s="129" t="s">
        <v>219</v>
      </c>
      <c r="E189" s="147">
        <f>'Capacity - Phos Acid'!E189+'Capacity - Nitrophos'!E189+'Capacity - Steam'!E189+'Capacity - Melt'!E189</f>
        <v>1200</v>
      </c>
      <c r="F189" s="147">
        <f>'Capacity - Phos Acid'!F189+'Capacity - Nitrophos'!F189+'Capacity - Steam'!F189+'Capacity - Melt'!F189</f>
        <v>1200</v>
      </c>
      <c r="G189" s="147">
        <f>'Capacity - Phos Acid'!G189+'Capacity - Nitrophos'!G189+'Capacity - Steam'!G189+'Capacity - Melt'!G189</f>
        <v>1200</v>
      </c>
      <c r="H189" s="147">
        <f>'Capacity - Phos Acid'!H189+'Capacity - Nitrophos'!H189+'Capacity - Steam'!H189+'Capacity - Melt'!H189</f>
        <v>1200</v>
      </c>
      <c r="I189" s="147">
        <f>'Capacity - Phos Acid'!I189+'Capacity - Nitrophos'!I189+'Capacity - Steam'!I189+'Capacity - Melt'!I189</f>
        <v>1200</v>
      </c>
      <c r="J189" s="147">
        <f>'Capacity - Phos Acid'!J189+'Capacity - Nitrophos'!J189+'Capacity - Steam'!J189+'Capacity - Melt'!J189</f>
        <v>1200</v>
      </c>
      <c r="K189" s="147">
        <f>'Capacity - Phos Acid'!K189+'Capacity - Nitrophos'!K189+'Capacity - Steam'!K189+'Capacity - Melt'!K189</f>
        <v>1200</v>
      </c>
      <c r="L189" s="147">
        <f>'Capacity - Phos Acid'!L189+'Capacity - Nitrophos'!L189+'Capacity - Steam'!L189+'Capacity - Melt'!L189</f>
        <v>1200</v>
      </c>
      <c r="M189" s="147">
        <f>'Capacity - Phos Acid'!M189+'Capacity - Nitrophos'!M189+'Capacity - Steam'!M189+'Capacity - Melt'!M189</f>
        <v>1700</v>
      </c>
      <c r="N189" s="147">
        <f>'Capacity - Phos Acid'!N189+'Capacity - Nitrophos'!N189+'Capacity - Steam'!N189+'Capacity - Melt'!N189</f>
        <v>2000</v>
      </c>
      <c r="O189" s="147">
        <f>'Capacity - Phos Acid'!O189+'Capacity - Nitrophos'!O189+'Capacity - Steam'!O189+'Capacity - Melt'!O189</f>
        <v>2000</v>
      </c>
      <c r="P189" s="147">
        <f>'Capacity - Phos Acid'!P189+'Capacity - Nitrophos'!P189+'Capacity - Steam'!P189+'Capacity - Melt'!P189</f>
        <v>2000</v>
      </c>
      <c r="Q189" s="147">
        <f>'Capacity - Phos Acid'!Q189+'Capacity - Nitrophos'!Q189+'Capacity - Steam'!Q189+'Capacity - Melt'!Q189</f>
        <v>2000</v>
      </c>
      <c r="R189" s="147">
        <f>'Capacity - Phos Acid'!R189+'Capacity - Nitrophos'!R189+'Capacity - Steam'!R189+'Capacity - Melt'!R189</f>
        <v>2000</v>
      </c>
      <c r="S189" s="147">
        <f>'Capacity - Phos Acid'!S189+'Capacity - Nitrophos'!S189+'Capacity - Steam'!S189+'Capacity - Melt'!S189</f>
        <v>2000</v>
      </c>
      <c r="T189" s="147">
        <f>'Capacity - Phos Acid'!T189+'Capacity - Nitrophos'!T189+'Capacity - Steam'!T189+'Capacity - Melt'!T189</f>
        <v>2000</v>
      </c>
      <c r="U189" s="147">
        <f>'Capacity - Phos Acid'!U189+'Capacity - Nitrophos'!U189+'Capacity - Steam'!U189+'Capacity - Melt'!U189</f>
        <v>2000</v>
      </c>
      <c r="V189" s="147">
        <f>'Capacity - Phos Acid'!V189+'Capacity - Nitrophos'!V189+'Capacity - Steam'!V189+'Capacity - Melt'!V189</f>
        <v>2000</v>
      </c>
      <c r="W189" s="147">
        <f>'Capacity - Phos Acid'!W189+'Capacity - Nitrophos'!W189+'Capacity - Steam'!W189+'Capacity - Melt'!W189</f>
        <v>2000</v>
      </c>
      <c r="X189" s="147">
        <f>'Capacity - Phos Acid'!X189+'Capacity - Nitrophos'!X189+'Capacity - Steam'!X189+'Capacity - Melt'!X189</f>
        <v>2000</v>
      </c>
      <c r="Y189" s="147">
        <f>'Capacity - Phos Acid'!Y189+'Capacity - Nitrophos'!Y189+'Capacity - Steam'!Y189+'Capacity - Melt'!Y189</f>
        <v>2000</v>
      </c>
      <c r="Z189" s="147">
        <f>'Capacity - Phos Acid'!Z189+'Capacity - Nitrophos'!Z189+'Capacity - Steam'!Z189+'Capacity - Melt'!Z189</f>
        <v>2000</v>
      </c>
      <c r="AA189" s="147">
        <f>'Capacity - Phos Acid'!AA189+'Capacity - Nitrophos'!AA189+'Capacity - Steam'!AA189+'Capacity - Melt'!AA189</f>
        <v>2000</v>
      </c>
      <c r="AB189" s="147">
        <f>'Capacity - Phos Acid'!AB189+'Capacity - Nitrophos'!AB189+'Capacity - Steam'!AB189+'Capacity - Melt'!AB189</f>
        <v>2000</v>
      </c>
      <c r="AC189" s="147">
        <f>'Capacity - Phos Acid'!AC189+'Capacity - Nitrophos'!AC189+'Capacity - Steam'!AC189+'Capacity - Melt'!AC189</f>
        <v>2000</v>
      </c>
      <c r="AD189" s="147">
        <f>'Capacity - Phos Acid'!AD189+'Capacity - Nitrophos'!AD189+'Capacity - Steam'!AD189+'Capacity - Melt'!AD189</f>
        <v>2000</v>
      </c>
      <c r="AE189" s="147">
        <f>'Capacity - Phos Acid'!AE189+'Capacity - Nitrophos'!AE189+'Capacity - Steam'!AE189+'Capacity - Melt'!AE189</f>
        <v>2000</v>
      </c>
      <c r="AF189" s="147">
        <f>'Capacity - Phos Acid'!AF189+'Capacity - Nitrophos'!AF189+'Capacity - Steam'!AF189+'Capacity - Melt'!AF189</f>
        <v>2000</v>
      </c>
      <c r="AG189" s="147">
        <f>'Capacity - Phos Acid'!AG189+'Capacity - Nitrophos'!AG189+'Capacity - Steam'!AG189+'Capacity - Melt'!AG189</f>
        <v>2000</v>
      </c>
    </row>
    <row r="190" spans="1:33" x14ac:dyDescent="0.2">
      <c r="A190" s="133" t="str">
        <f t="shared" si="5"/>
        <v>WPAVietnam</v>
      </c>
      <c r="B190" s="129" t="s">
        <v>270</v>
      </c>
      <c r="C190" s="129" t="s">
        <v>273</v>
      </c>
      <c r="D190" s="129" t="s">
        <v>220</v>
      </c>
      <c r="E190" s="147">
        <f>'Capacity - Phos Acid'!E190+'Capacity - Nitrophos'!E190+'Capacity - Steam'!E190+'Capacity - Melt'!E190</f>
        <v>1250</v>
      </c>
      <c r="F190" s="147">
        <f>'Capacity - Phos Acid'!F190+'Capacity - Nitrophos'!F190+'Capacity - Steam'!F190+'Capacity - Melt'!F190</f>
        <v>1250</v>
      </c>
      <c r="G190" s="147">
        <f>'Capacity - Phos Acid'!G190+'Capacity - Nitrophos'!G190+'Capacity - Steam'!G190+'Capacity - Melt'!G190</f>
        <v>1405</v>
      </c>
      <c r="H190" s="147">
        <f>'Capacity - Phos Acid'!H190+'Capacity - Nitrophos'!H190+'Capacity - Steam'!H190+'Capacity - Melt'!H190</f>
        <v>1710</v>
      </c>
      <c r="I190" s="147">
        <f>'Capacity - Phos Acid'!I190+'Capacity - Nitrophos'!I190+'Capacity - Steam'!I190+'Capacity - Melt'!I190</f>
        <v>1985</v>
      </c>
      <c r="J190" s="147">
        <f>'Capacity - Phos Acid'!J190+'Capacity - Nitrophos'!J190+'Capacity - Steam'!J190+'Capacity - Melt'!J190</f>
        <v>2590</v>
      </c>
      <c r="K190" s="147">
        <f>'Capacity - Phos Acid'!K190+'Capacity - Nitrophos'!K190+'Capacity - Steam'!K190+'Capacity - Melt'!K190</f>
        <v>2545</v>
      </c>
      <c r="L190" s="147">
        <f>'Capacity - Phos Acid'!L190+'Capacity - Nitrophos'!L190+'Capacity - Steam'!L190+'Capacity - Melt'!L190</f>
        <v>2820</v>
      </c>
      <c r="M190" s="147">
        <f>'Capacity - Phos Acid'!M190+'Capacity - Nitrophos'!M190+'Capacity - Steam'!M190+'Capacity - Melt'!M190</f>
        <v>3045</v>
      </c>
      <c r="N190" s="147">
        <f>'Capacity - Phos Acid'!N190+'Capacity - Nitrophos'!N190+'Capacity - Steam'!N190+'Capacity - Melt'!N190</f>
        <v>3280</v>
      </c>
      <c r="O190" s="147">
        <f>'Capacity - Phos Acid'!O190+'Capacity - Nitrophos'!O190+'Capacity - Steam'!O190+'Capacity - Melt'!O190</f>
        <v>3440</v>
      </c>
      <c r="P190" s="147">
        <f>'Capacity - Phos Acid'!P190+'Capacity - Nitrophos'!P190+'Capacity - Steam'!P190+'Capacity - Melt'!P190</f>
        <v>3473.3333333333335</v>
      </c>
      <c r="Q190" s="147">
        <f>'Capacity - Phos Acid'!Q190+'Capacity - Nitrophos'!Q190+'Capacity - Steam'!Q190+'Capacity - Melt'!Q190</f>
        <v>3540</v>
      </c>
      <c r="R190" s="147">
        <f>'Capacity - Phos Acid'!R190+'Capacity - Nitrophos'!R190+'Capacity - Steam'!R190+'Capacity - Melt'!R190</f>
        <v>3540</v>
      </c>
      <c r="S190" s="147">
        <f>'Capacity - Phos Acid'!S190+'Capacity - Nitrophos'!S190+'Capacity - Steam'!S190+'Capacity - Melt'!S190</f>
        <v>3640</v>
      </c>
      <c r="T190" s="147">
        <f>'Capacity - Phos Acid'!T190+'Capacity - Nitrophos'!T190+'Capacity - Steam'!T190+'Capacity - Melt'!T190</f>
        <v>3794.1666666666665</v>
      </c>
      <c r="U190" s="147">
        <f>'Capacity - Phos Acid'!U190+'Capacity - Nitrophos'!U190+'Capacity - Steam'!U190+'Capacity - Melt'!U190</f>
        <v>3840</v>
      </c>
      <c r="V190" s="147">
        <f>'Capacity - Phos Acid'!V190+'Capacity - Nitrophos'!V190+'Capacity - Steam'!V190+'Capacity - Melt'!V190</f>
        <v>3965</v>
      </c>
      <c r="W190" s="147">
        <f>'Capacity - Phos Acid'!W190+'Capacity - Nitrophos'!W190+'Capacity - Steam'!W190+'Capacity - Melt'!W190</f>
        <v>4760</v>
      </c>
      <c r="X190" s="147">
        <f>'Capacity - Phos Acid'!X190+'Capacity - Nitrophos'!X190+'Capacity - Steam'!X190+'Capacity - Melt'!X190</f>
        <v>4910</v>
      </c>
      <c r="Y190" s="147">
        <f>'Capacity - Phos Acid'!Y190+'Capacity - Nitrophos'!Y190+'Capacity - Steam'!Y190+'Capacity - Melt'!Y190</f>
        <v>5060</v>
      </c>
      <c r="Z190" s="147">
        <f>'Capacity - Phos Acid'!Z190+'Capacity - Nitrophos'!Z190+'Capacity - Steam'!Z190+'Capacity - Melt'!Z190</f>
        <v>5060</v>
      </c>
      <c r="AA190" s="147">
        <f>'Capacity - Phos Acid'!AA190+'Capacity - Nitrophos'!AA190+'Capacity - Steam'!AA190+'Capacity - Melt'!AA190</f>
        <v>5260</v>
      </c>
      <c r="AB190" s="147">
        <f>'Capacity - Phos Acid'!AB190+'Capacity - Nitrophos'!AB190+'Capacity - Steam'!AB190+'Capacity - Melt'!AB190</f>
        <v>5260</v>
      </c>
      <c r="AC190" s="147">
        <f>'Capacity - Phos Acid'!AC190+'Capacity - Nitrophos'!AC190+'Capacity - Steam'!AC190+'Capacity - Melt'!AC190</f>
        <v>5260</v>
      </c>
      <c r="AD190" s="147">
        <f>'Capacity - Phos Acid'!AD190+'Capacity - Nitrophos'!AD190+'Capacity - Steam'!AD190+'Capacity - Melt'!AD190</f>
        <v>5260</v>
      </c>
      <c r="AE190" s="147">
        <f>'Capacity - Phos Acid'!AE190+'Capacity - Nitrophos'!AE190+'Capacity - Steam'!AE190+'Capacity - Melt'!AE190</f>
        <v>5260</v>
      </c>
      <c r="AF190" s="147">
        <f>'Capacity - Phos Acid'!AF190+'Capacity - Nitrophos'!AF190+'Capacity - Steam'!AF190+'Capacity - Melt'!AF190</f>
        <v>5260</v>
      </c>
      <c r="AG190" s="147">
        <f>'Capacity - Phos Acid'!AG190+'Capacity - Nitrophos'!AG190+'Capacity - Steam'!AG190+'Capacity - Melt'!AG190</f>
        <v>5260</v>
      </c>
    </row>
    <row r="191" spans="1:33" s="133" customFormat="1" x14ac:dyDescent="0.2">
      <c r="A191" s="133" t="str">
        <f t="shared" si="5"/>
        <v>WPAEast Asia Total</v>
      </c>
      <c r="B191" s="140" t="s">
        <v>221</v>
      </c>
      <c r="C191" s="140" t="s">
        <v>221</v>
      </c>
      <c r="D191" s="140" t="s">
        <v>221</v>
      </c>
      <c r="E191" s="146">
        <f>SUMIF($C192:$C$212,LEFT($D191,LEN($D191)-6),E192:E$212)</f>
        <v>51992</v>
      </c>
      <c r="F191" s="146">
        <f>SUMIF($C192:$C$212,LEFT($D191,LEN($D191)-6),F192:F$212)</f>
        <v>53930</v>
      </c>
      <c r="G191" s="146">
        <f>SUMIF($C192:$C$212,LEFT($D191,LEN($D191)-6),G192:G$212)</f>
        <v>55963</v>
      </c>
      <c r="H191" s="146">
        <f>SUMIF($C192:$C$212,LEFT($D191,LEN($D191)-6),H192:H$212)</f>
        <v>59885</v>
      </c>
      <c r="I191" s="146">
        <f>SUMIF($C192:$C$212,LEFT($D191,LEN($D191)-6),I192:I$212)</f>
        <v>66175</v>
      </c>
      <c r="J191" s="146">
        <f>SUMIF($C192:$C$212,LEFT($D191,LEN($D191)-6),J192:J$212)</f>
        <v>72365</v>
      </c>
      <c r="K191" s="146">
        <f>SUMIF($C192:$C$212,LEFT($D191,LEN($D191)-6),K192:K$212)</f>
        <v>74419</v>
      </c>
      <c r="L191" s="146">
        <f>SUMIF($C192:$C$212,LEFT($D191,LEN($D191)-6),L192:L$212)</f>
        <v>79853</v>
      </c>
      <c r="M191" s="146">
        <f>SUMIF($C192:$C$212,LEFT($D191,LEN($D191)-6),M192:M$212)</f>
        <v>80003</v>
      </c>
      <c r="N191" s="146">
        <f>SUMIF($C192:$C$212,LEFT($D191,LEN($D191)-6),N192:N$212)</f>
        <v>86350</v>
      </c>
      <c r="O191" s="146">
        <f>SUMIF($C192:$C$212,LEFT($D191,LEN($D191)-6),O192:O$212)</f>
        <v>89550</v>
      </c>
      <c r="P191" s="146">
        <f>SUMIF($C192:$C$212,LEFT($D191,LEN($D191)-6),P192:P$212)</f>
        <v>91900</v>
      </c>
      <c r="Q191" s="146">
        <f>SUMIF($C192:$C$212,LEFT($D191,LEN($D191)-6),Q192:Q$212)</f>
        <v>97150</v>
      </c>
      <c r="R191" s="146">
        <f>SUMIF($C192:$C$212,LEFT($D191,LEN($D191)-6),R192:R$212)</f>
        <v>102483</v>
      </c>
      <c r="S191" s="146">
        <f>SUMIF($C192:$C$212,LEFT($D191,LEN($D191)-6),S192:S$212)</f>
        <v>119581</v>
      </c>
      <c r="T191" s="146">
        <f>SUMIF($C192:$C$212,LEFT($D191,LEN($D191)-6),T192:T$212)</f>
        <v>121621</v>
      </c>
      <c r="U191" s="146">
        <f>SUMIF($C192:$C$212,LEFT($D191,LEN($D191)-6),U192:U$212)</f>
        <v>125271</v>
      </c>
      <c r="V191" s="146">
        <f>SUMIF($C192:$C$212,LEFT($D191,LEN($D191)-6),V192:V$212)</f>
        <v>124991</v>
      </c>
      <c r="W191" s="146">
        <f>SUMIF($C192:$C$212,LEFT($D191,LEN($D191)-6),W192:W$212)</f>
        <v>123751</v>
      </c>
      <c r="X191" s="146">
        <f>SUMIF($C192:$C$212,LEFT($D191,LEN($D191)-6),X192:X$212)</f>
        <v>125011</v>
      </c>
      <c r="Y191" s="146">
        <f>SUMIF($C192:$C$212,LEFT($D191,LEN($D191)-6),Y192:Y$212)</f>
        <v>126196</v>
      </c>
      <c r="Z191" s="146">
        <f>SUMIF($C192:$C$212,LEFT($D191,LEN($D191)-6),Z192:Z$212)</f>
        <v>128441</v>
      </c>
      <c r="AA191" s="146">
        <f>SUMIF($C192:$C$212,LEFT($D191,LEN($D191)-6),AA192:AA$212)</f>
        <v>128241</v>
      </c>
      <c r="AB191" s="146">
        <f>SUMIF($C192:$C$212,LEFT($D191,LEN($D191)-6),AB192:AB$212)</f>
        <v>127594</v>
      </c>
      <c r="AC191" s="146">
        <f>SUMIF($C192:$C$212,LEFT($D191,LEN($D191)-6),AC192:AC$212)</f>
        <v>127194</v>
      </c>
      <c r="AD191" s="146">
        <f>SUMIF($C192:$C$212,LEFT($D191,LEN($D191)-6),AD192:AD$212)</f>
        <v>129854</v>
      </c>
      <c r="AE191" s="146">
        <f>SUMIF($C192:$C$212,LEFT($D191,LEN($D191)-6),AE192:AE$212)</f>
        <v>130114</v>
      </c>
      <c r="AF191" s="146">
        <f>SUMIF($C192:$C$212,LEFT($D191,LEN($D191)-6),AF192:AF$212)</f>
        <v>130614</v>
      </c>
      <c r="AG191" s="146">
        <f>SUMIF($C192:$C$212,LEFT($D191,LEN($D191)-6),AG192:AG$212)</f>
        <v>130614</v>
      </c>
    </row>
    <row r="192" spans="1:33" x14ac:dyDescent="0.2">
      <c r="A192" s="133" t="str">
        <f t="shared" si="5"/>
        <v>WPAChina</v>
      </c>
      <c r="B192" s="129" t="s">
        <v>270</v>
      </c>
      <c r="C192" s="129" t="s">
        <v>274</v>
      </c>
      <c r="D192" s="129" t="s">
        <v>222</v>
      </c>
      <c r="E192" s="147">
        <f>'Capacity - Phos Acid'!E192+'Capacity - Nitrophos'!E192+'Capacity - Steam'!E192+'Capacity - Melt'!E192</f>
        <v>46088</v>
      </c>
      <c r="F192" s="147">
        <f>'Capacity - Phos Acid'!F192+'Capacity - Nitrophos'!F192+'Capacity - Steam'!F192+'Capacity - Melt'!F192</f>
        <v>47988</v>
      </c>
      <c r="G192" s="147">
        <f>'Capacity - Phos Acid'!G192+'Capacity - Nitrophos'!G192+'Capacity - Steam'!G192+'Capacity - Melt'!G192</f>
        <v>50021</v>
      </c>
      <c r="H192" s="147">
        <f>'Capacity - Phos Acid'!H192+'Capacity - Nitrophos'!H192+'Capacity - Steam'!H192+'Capacity - Melt'!H192</f>
        <v>53943</v>
      </c>
      <c r="I192" s="147">
        <f>'Capacity - Phos Acid'!I192+'Capacity - Nitrophos'!I192+'Capacity - Steam'!I192+'Capacity - Melt'!I192</f>
        <v>60233</v>
      </c>
      <c r="J192" s="147">
        <f>'Capacity - Phos Acid'!J192+'Capacity - Nitrophos'!J192+'Capacity - Steam'!J192+'Capacity - Melt'!J192</f>
        <v>66423</v>
      </c>
      <c r="K192" s="147">
        <f>'Capacity - Phos Acid'!K192+'Capacity - Nitrophos'!K192+'Capacity - Steam'!K192+'Capacity - Melt'!K192</f>
        <v>68477</v>
      </c>
      <c r="L192" s="147">
        <f>'Capacity - Phos Acid'!L192+'Capacity - Nitrophos'!L192+'Capacity - Steam'!L192+'Capacity - Melt'!L192</f>
        <v>73925</v>
      </c>
      <c r="M192" s="147">
        <f>'Capacity - Phos Acid'!M192+'Capacity - Nitrophos'!M192+'Capacity - Steam'!M192+'Capacity - Melt'!M192</f>
        <v>74075</v>
      </c>
      <c r="N192" s="147">
        <f>'Capacity - Phos Acid'!N192+'Capacity - Nitrophos'!N192+'Capacity - Steam'!N192+'Capacity - Melt'!N192</f>
        <v>80422</v>
      </c>
      <c r="O192" s="147">
        <f>'Capacity - Phos Acid'!O192+'Capacity - Nitrophos'!O192+'Capacity - Steam'!O192+'Capacity - Melt'!O192</f>
        <v>83622</v>
      </c>
      <c r="P192" s="147">
        <f>'Capacity - Phos Acid'!P192+'Capacity - Nitrophos'!P192+'Capacity - Steam'!P192+'Capacity - Melt'!P192</f>
        <v>85972</v>
      </c>
      <c r="Q192" s="147">
        <f>'Capacity - Phos Acid'!Q192+'Capacity - Nitrophos'!Q192+'Capacity - Steam'!Q192+'Capacity - Melt'!Q192</f>
        <v>91222</v>
      </c>
      <c r="R192" s="147">
        <f>'Capacity - Phos Acid'!R192+'Capacity - Nitrophos'!R192+'Capacity - Steam'!R192+'Capacity - Melt'!R192</f>
        <v>96555</v>
      </c>
      <c r="S192" s="147">
        <f>'Capacity - Phos Acid'!S192+'Capacity - Nitrophos'!S192+'Capacity - Steam'!S192+'Capacity - Melt'!S192</f>
        <v>113455</v>
      </c>
      <c r="T192" s="147">
        <f>'Capacity - Phos Acid'!T192+'Capacity - Nitrophos'!T192+'Capacity - Steam'!T192+'Capacity - Melt'!T192</f>
        <v>115495</v>
      </c>
      <c r="U192" s="147">
        <f>'Capacity - Phos Acid'!U192+'Capacity - Nitrophos'!U192+'Capacity - Steam'!U192+'Capacity - Melt'!U192</f>
        <v>119145</v>
      </c>
      <c r="V192" s="147">
        <f>'Capacity - Phos Acid'!V192+'Capacity - Nitrophos'!V192+'Capacity - Steam'!V192+'Capacity - Melt'!V192</f>
        <v>118865</v>
      </c>
      <c r="W192" s="147">
        <f>'Capacity - Phos Acid'!W192+'Capacity - Nitrophos'!W192+'Capacity - Steam'!W192+'Capacity - Melt'!W192</f>
        <v>117625</v>
      </c>
      <c r="X192" s="147">
        <f>'Capacity - Phos Acid'!X192+'Capacity - Nitrophos'!X192+'Capacity - Steam'!X192+'Capacity - Melt'!X192</f>
        <v>118885</v>
      </c>
      <c r="Y192" s="147">
        <f>'Capacity - Phos Acid'!Y192+'Capacity - Nitrophos'!Y192+'Capacity - Steam'!Y192+'Capacity - Melt'!Y192</f>
        <v>120070</v>
      </c>
      <c r="Z192" s="147">
        <f>'Capacity - Phos Acid'!Z192+'Capacity - Nitrophos'!Z192+'Capacity - Steam'!Z192+'Capacity - Melt'!Z192</f>
        <v>122315</v>
      </c>
      <c r="AA192" s="147">
        <f>'Capacity - Phos Acid'!AA192+'Capacity - Nitrophos'!AA192+'Capacity - Steam'!AA192+'Capacity - Melt'!AA192</f>
        <v>122115</v>
      </c>
      <c r="AB192" s="147">
        <f>'Capacity - Phos Acid'!AB192+'Capacity - Nitrophos'!AB192+'Capacity - Steam'!AB192+'Capacity - Melt'!AB192</f>
        <v>121468</v>
      </c>
      <c r="AC192" s="147">
        <f>'Capacity - Phos Acid'!AC192+'Capacity - Nitrophos'!AC192+'Capacity - Steam'!AC192+'Capacity - Melt'!AC192</f>
        <v>121068</v>
      </c>
      <c r="AD192" s="147">
        <f>'Capacity - Phos Acid'!AD192+'Capacity - Nitrophos'!AD192+'Capacity - Steam'!AD192+'Capacity - Melt'!AD192</f>
        <v>123728</v>
      </c>
      <c r="AE192" s="147">
        <f>'Capacity - Phos Acid'!AE192+'Capacity - Nitrophos'!AE192+'Capacity - Steam'!AE192+'Capacity - Melt'!AE192</f>
        <v>123988</v>
      </c>
      <c r="AF192" s="147">
        <f>'Capacity - Phos Acid'!AF192+'Capacity - Nitrophos'!AF192+'Capacity - Steam'!AF192+'Capacity - Melt'!AF192</f>
        <v>124488</v>
      </c>
      <c r="AG192" s="147">
        <f>'Capacity - Phos Acid'!AG192+'Capacity - Nitrophos'!AG192+'Capacity - Steam'!AG192+'Capacity - Melt'!AG192</f>
        <v>124488</v>
      </c>
    </row>
    <row r="193" spans="1:33" x14ac:dyDescent="0.2">
      <c r="A193" s="133" t="str">
        <f t="shared" si="5"/>
        <v>WPAJapan</v>
      </c>
      <c r="B193" s="129" t="s">
        <v>270</v>
      </c>
      <c r="C193" s="129" t="s">
        <v>274</v>
      </c>
      <c r="D193" s="129" t="s">
        <v>223</v>
      </c>
      <c r="E193" s="147">
        <f>'Capacity - Phos Acid'!E193+'Capacity - Nitrophos'!E193+'Capacity - Steam'!E193+'Capacity - Melt'!E193</f>
        <v>3571.9999999999995</v>
      </c>
      <c r="F193" s="147">
        <f>'Capacity - Phos Acid'!F193+'Capacity - Nitrophos'!F193+'Capacity - Steam'!F193+'Capacity - Melt'!F193</f>
        <v>3609.9999999999995</v>
      </c>
      <c r="G193" s="147">
        <f>'Capacity - Phos Acid'!G193+'Capacity - Nitrophos'!G193+'Capacity - Steam'!G193+'Capacity - Melt'!G193</f>
        <v>3609.9999999999995</v>
      </c>
      <c r="H193" s="147">
        <f>'Capacity - Phos Acid'!H193+'Capacity - Nitrophos'!H193+'Capacity - Steam'!H193+'Capacity - Melt'!H193</f>
        <v>3609.9999999999995</v>
      </c>
      <c r="I193" s="147">
        <f>'Capacity - Phos Acid'!I193+'Capacity - Nitrophos'!I193+'Capacity - Steam'!I193+'Capacity - Melt'!I193</f>
        <v>3609.9999999999995</v>
      </c>
      <c r="J193" s="147">
        <f>'Capacity - Phos Acid'!J193+'Capacity - Nitrophos'!J193+'Capacity - Steam'!J193+'Capacity - Melt'!J193</f>
        <v>3609.9999999999995</v>
      </c>
      <c r="K193" s="147">
        <f>'Capacity - Phos Acid'!K193+'Capacity - Nitrophos'!K193+'Capacity - Steam'!K193+'Capacity - Melt'!K193</f>
        <v>3609.9999999999995</v>
      </c>
      <c r="L193" s="147">
        <f>'Capacity - Phos Acid'!L193+'Capacity - Nitrophos'!L193+'Capacity - Steam'!L193+'Capacity - Melt'!L193</f>
        <v>3595.9999999999995</v>
      </c>
      <c r="M193" s="147">
        <f>'Capacity - Phos Acid'!M193+'Capacity - Nitrophos'!M193+'Capacity - Steam'!M193+'Capacity - Melt'!M193</f>
        <v>3595.9999999999995</v>
      </c>
      <c r="N193" s="147">
        <f>'Capacity - Phos Acid'!N193+'Capacity - Nitrophos'!N193+'Capacity - Steam'!N193+'Capacity - Melt'!N193</f>
        <v>3595.9999999999995</v>
      </c>
      <c r="O193" s="147">
        <f>'Capacity - Phos Acid'!O193+'Capacity - Nitrophos'!O193+'Capacity - Steam'!O193+'Capacity - Melt'!O193</f>
        <v>3595.9999999999995</v>
      </c>
      <c r="P193" s="147">
        <f>'Capacity - Phos Acid'!P193+'Capacity - Nitrophos'!P193+'Capacity - Steam'!P193+'Capacity - Melt'!P193</f>
        <v>3595.9999999999995</v>
      </c>
      <c r="Q193" s="147">
        <f>'Capacity - Phos Acid'!Q193+'Capacity - Nitrophos'!Q193+'Capacity - Steam'!Q193+'Capacity - Melt'!Q193</f>
        <v>3595.9999999999995</v>
      </c>
      <c r="R193" s="147">
        <f>'Capacity - Phos Acid'!R193+'Capacity - Nitrophos'!R193+'Capacity - Steam'!R193+'Capacity - Melt'!R193</f>
        <v>3595.9999999999995</v>
      </c>
      <c r="S193" s="147">
        <f>'Capacity - Phos Acid'!S193+'Capacity - Nitrophos'!S193+'Capacity - Steam'!S193+'Capacity - Melt'!S193</f>
        <v>3595.9999999999995</v>
      </c>
      <c r="T193" s="147">
        <f>'Capacity - Phos Acid'!T193+'Capacity - Nitrophos'!T193+'Capacity - Steam'!T193+'Capacity - Melt'!T193</f>
        <v>3595.9999999999995</v>
      </c>
      <c r="U193" s="147">
        <f>'Capacity - Phos Acid'!U193+'Capacity - Nitrophos'!U193+'Capacity - Steam'!U193+'Capacity - Melt'!U193</f>
        <v>3595.9999999999995</v>
      </c>
      <c r="V193" s="147">
        <f>'Capacity - Phos Acid'!V193+'Capacity - Nitrophos'!V193+'Capacity - Steam'!V193+'Capacity - Melt'!V193</f>
        <v>3595.9999999999995</v>
      </c>
      <c r="W193" s="147">
        <f>'Capacity - Phos Acid'!W193+'Capacity - Nitrophos'!W193+'Capacity - Steam'!W193+'Capacity - Melt'!W193</f>
        <v>3595.9999999999995</v>
      </c>
      <c r="X193" s="147">
        <f>'Capacity - Phos Acid'!X193+'Capacity - Nitrophos'!X193+'Capacity - Steam'!X193+'Capacity - Melt'!X193</f>
        <v>3595.9999999999995</v>
      </c>
      <c r="Y193" s="147">
        <f>'Capacity - Phos Acid'!Y193+'Capacity - Nitrophos'!Y193+'Capacity - Steam'!Y193+'Capacity - Melt'!Y193</f>
        <v>3595.9999999999995</v>
      </c>
      <c r="Z193" s="147">
        <f>'Capacity - Phos Acid'!Z193+'Capacity - Nitrophos'!Z193+'Capacity - Steam'!Z193+'Capacity - Melt'!Z193</f>
        <v>3595.9999999999995</v>
      </c>
      <c r="AA193" s="147">
        <f>'Capacity - Phos Acid'!AA193+'Capacity - Nitrophos'!AA193+'Capacity - Steam'!AA193+'Capacity - Melt'!AA193</f>
        <v>3595.9999999999995</v>
      </c>
      <c r="AB193" s="147">
        <f>'Capacity - Phos Acid'!AB193+'Capacity - Nitrophos'!AB193+'Capacity - Steam'!AB193+'Capacity - Melt'!AB193</f>
        <v>3595.9999999999995</v>
      </c>
      <c r="AC193" s="147">
        <f>'Capacity - Phos Acid'!AC193+'Capacity - Nitrophos'!AC193+'Capacity - Steam'!AC193+'Capacity - Melt'!AC193</f>
        <v>3595.9999999999995</v>
      </c>
      <c r="AD193" s="147">
        <f>'Capacity - Phos Acid'!AD193+'Capacity - Nitrophos'!AD193+'Capacity - Steam'!AD193+'Capacity - Melt'!AD193</f>
        <v>3595.9999999999995</v>
      </c>
      <c r="AE193" s="147">
        <f>'Capacity - Phos Acid'!AE193+'Capacity - Nitrophos'!AE193+'Capacity - Steam'!AE193+'Capacity - Melt'!AE193</f>
        <v>3595.9999999999995</v>
      </c>
      <c r="AF193" s="147">
        <f>'Capacity - Phos Acid'!AF193+'Capacity - Nitrophos'!AF193+'Capacity - Steam'!AF193+'Capacity - Melt'!AF193</f>
        <v>3595.9999999999995</v>
      </c>
      <c r="AG193" s="147">
        <f>'Capacity - Phos Acid'!AG193+'Capacity - Nitrophos'!AG193+'Capacity - Steam'!AG193+'Capacity - Melt'!AG193</f>
        <v>3595.9999999999995</v>
      </c>
    </row>
    <row r="194" spans="1:33" x14ac:dyDescent="0.2">
      <c r="A194" s="133" t="str">
        <f t="shared" si="5"/>
        <v>WPAMongolia</v>
      </c>
      <c r="B194" s="129" t="s">
        <v>270</v>
      </c>
      <c r="C194" s="129" t="s">
        <v>274</v>
      </c>
      <c r="D194" s="129" t="s">
        <v>224</v>
      </c>
      <c r="E194" s="147">
        <f>'Capacity - Phos Acid'!E194+'Capacity - Nitrophos'!E194+'Capacity - Steam'!E194+'Capacity - Melt'!E194</f>
        <v>0</v>
      </c>
      <c r="F194" s="147">
        <f>'Capacity - Phos Acid'!F194+'Capacity - Nitrophos'!F194+'Capacity - Steam'!F194+'Capacity - Melt'!F194</f>
        <v>0</v>
      </c>
      <c r="G194" s="147">
        <f>'Capacity - Phos Acid'!G194+'Capacity - Nitrophos'!G194+'Capacity - Steam'!G194+'Capacity - Melt'!G194</f>
        <v>0</v>
      </c>
      <c r="H194" s="147">
        <f>'Capacity - Phos Acid'!H194+'Capacity - Nitrophos'!H194+'Capacity - Steam'!H194+'Capacity - Melt'!H194</f>
        <v>0</v>
      </c>
      <c r="I194" s="147">
        <f>'Capacity - Phos Acid'!I194+'Capacity - Nitrophos'!I194+'Capacity - Steam'!I194+'Capacity - Melt'!I194</f>
        <v>0</v>
      </c>
      <c r="J194" s="147">
        <f>'Capacity - Phos Acid'!J194+'Capacity - Nitrophos'!J194+'Capacity - Steam'!J194+'Capacity - Melt'!J194</f>
        <v>0</v>
      </c>
      <c r="K194" s="147">
        <f>'Capacity - Phos Acid'!K194+'Capacity - Nitrophos'!K194+'Capacity - Steam'!K194+'Capacity - Melt'!K194</f>
        <v>0</v>
      </c>
      <c r="L194" s="147">
        <f>'Capacity - Phos Acid'!L194+'Capacity - Nitrophos'!L194+'Capacity - Steam'!L194+'Capacity - Melt'!L194</f>
        <v>0</v>
      </c>
      <c r="M194" s="147">
        <f>'Capacity - Phos Acid'!M194+'Capacity - Nitrophos'!M194+'Capacity - Steam'!M194+'Capacity - Melt'!M194</f>
        <v>0</v>
      </c>
      <c r="N194" s="147">
        <f>'Capacity - Phos Acid'!N194+'Capacity - Nitrophos'!N194+'Capacity - Steam'!N194+'Capacity - Melt'!N194</f>
        <v>0</v>
      </c>
      <c r="O194" s="147">
        <f>'Capacity - Phos Acid'!O194+'Capacity - Nitrophos'!O194+'Capacity - Steam'!O194+'Capacity - Melt'!O194</f>
        <v>0</v>
      </c>
      <c r="P194" s="147">
        <f>'Capacity - Phos Acid'!P194+'Capacity - Nitrophos'!P194+'Capacity - Steam'!P194+'Capacity - Melt'!P194</f>
        <v>0</v>
      </c>
      <c r="Q194" s="147">
        <f>'Capacity - Phos Acid'!Q194+'Capacity - Nitrophos'!Q194+'Capacity - Steam'!Q194+'Capacity - Melt'!Q194</f>
        <v>0</v>
      </c>
      <c r="R194" s="147">
        <f>'Capacity - Phos Acid'!R194+'Capacity - Nitrophos'!R194+'Capacity - Steam'!R194+'Capacity - Melt'!R194</f>
        <v>0</v>
      </c>
      <c r="S194" s="147">
        <f>'Capacity - Phos Acid'!S194+'Capacity - Nitrophos'!S194+'Capacity - Steam'!S194+'Capacity - Melt'!S194</f>
        <v>0</v>
      </c>
      <c r="T194" s="147">
        <f>'Capacity - Phos Acid'!T194+'Capacity - Nitrophos'!T194+'Capacity - Steam'!T194+'Capacity - Melt'!T194</f>
        <v>0</v>
      </c>
      <c r="U194" s="147">
        <f>'Capacity - Phos Acid'!U194+'Capacity - Nitrophos'!U194+'Capacity - Steam'!U194+'Capacity - Melt'!U194</f>
        <v>0</v>
      </c>
      <c r="V194" s="147">
        <f>'Capacity - Phos Acid'!V194+'Capacity - Nitrophos'!V194+'Capacity - Steam'!V194+'Capacity - Melt'!V194</f>
        <v>0</v>
      </c>
      <c r="W194" s="147">
        <f>'Capacity - Phos Acid'!W194+'Capacity - Nitrophos'!W194+'Capacity - Steam'!W194+'Capacity - Melt'!W194</f>
        <v>0</v>
      </c>
      <c r="X194" s="147">
        <f>'Capacity - Phos Acid'!X194+'Capacity - Nitrophos'!X194+'Capacity - Steam'!X194+'Capacity - Melt'!X194</f>
        <v>0</v>
      </c>
      <c r="Y194" s="147">
        <f>'Capacity - Phos Acid'!Y194+'Capacity - Nitrophos'!Y194+'Capacity - Steam'!Y194+'Capacity - Melt'!Y194</f>
        <v>0</v>
      </c>
      <c r="Z194" s="147">
        <f>'Capacity - Phos Acid'!Z194+'Capacity - Nitrophos'!Z194+'Capacity - Steam'!Z194+'Capacity - Melt'!Z194</f>
        <v>0</v>
      </c>
      <c r="AA194" s="147">
        <f>'Capacity - Phos Acid'!AA194+'Capacity - Nitrophos'!AA194+'Capacity - Steam'!AA194+'Capacity - Melt'!AA194</f>
        <v>0</v>
      </c>
      <c r="AB194" s="147">
        <f>'Capacity - Phos Acid'!AB194+'Capacity - Nitrophos'!AB194+'Capacity - Steam'!AB194+'Capacity - Melt'!AB194</f>
        <v>0</v>
      </c>
      <c r="AC194" s="147">
        <f>'Capacity - Phos Acid'!AC194+'Capacity - Nitrophos'!AC194+'Capacity - Steam'!AC194+'Capacity - Melt'!AC194</f>
        <v>0</v>
      </c>
      <c r="AD194" s="147">
        <f>'Capacity - Phos Acid'!AD194+'Capacity - Nitrophos'!AD194+'Capacity - Steam'!AD194+'Capacity - Melt'!AD194</f>
        <v>0</v>
      </c>
      <c r="AE194" s="147">
        <f>'Capacity - Phos Acid'!AE194+'Capacity - Nitrophos'!AE194+'Capacity - Steam'!AE194+'Capacity - Melt'!AE194</f>
        <v>0</v>
      </c>
      <c r="AF194" s="147">
        <f>'Capacity - Phos Acid'!AF194+'Capacity - Nitrophos'!AF194+'Capacity - Steam'!AF194+'Capacity - Melt'!AF194</f>
        <v>0</v>
      </c>
      <c r="AG194" s="147">
        <f>'Capacity - Phos Acid'!AG194+'Capacity - Nitrophos'!AG194+'Capacity - Steam'!AG194+'Capacity - Melt'!AG194</f>
        <v>0</v>
      </c>
    </row>
    <row r="195" spans="1:33" x14ac:dyDescent="0.2">
      <c r="A195" s="133" t="str">
        <f t="shared" si="5"/>
        <v>WPANorth Korea</v>
      </c>
      <c r="B195" s="129" t="s">
        <v>270</v>
      </c>
      <c r="C195" s="129" t="s">
        <v>274</v>
      </c>
      <c r="D195" s="129" t="s">
        <v>225</v>
      </c>
      <c r="E195" s="147">
        <f>'Capacity - Phos Acid'!E195+'Capacity - Nitrophos'!E195+'Capacity - Steam'!E195+'Capacity - Melt'!E195</f>
        <v>0</v>
      </c>
      <c r="F195" s="147">
        <f>'Capacity - Phos Acid'!F195+'Capacity - Nitrophos'!F195+'Capacity - Steam'!F195+'Capacity - Melt'!F195</f>
        <v>0</v>
      </c>
      <c r="G195" s="147">
        <f>'Capacity - Phos Acid'!G195+'Capacity - Nitrophos'!G195+'Capacity - Steam'!G195+'Capacity - Melt'!G195</f>
        <v>0</v>
      </c>
      <c r="H195" s="147">
        <f>'Capacity - Phos Acid'!H195+'Capacity - Nitrophos'!H195+'Capacity - Steam'!H195+'Capacity - Melt'!H195</f>
        <v>0</v>
      </c>
      <c r="I195" s="147">
        <f>'Capacity - Phos Acid'!I195+'Capacity - Nitrophos'!I195+'Capacity - Steam'!I195+'Capacity - Melt'!I195</f>
        <v>0</v>
      </c>
      <c r="J195" s="147">
        <f>'Capacity - Phos Acid'!J195+'Capacity - Nitrophos'!J195+'Capacity - Steam'!J195+'Capacity - Melt'!J195</f>
        <v>0</v>
      </c>
      <c r="K195" s="147">
        <f>'Capacity - Phos Acid'!K195+'Capacity - Nitrophos'!K195+'Capacity - Steam'!K195+'Capacity - Melt'!K195</f>
        <v>0</v>
      </c>
      <c r="L195" s="147">
        <f>'Capacity - Phos Acid'!L195+'Capacity - Nitrophos'!L195+'Capacity - Steam'!L195+'Capacity - Melt'!L195</f>
        <v>0</v>
      </c>
      <c r="M195" s="147">
        <f>'Capacity - Phos Acid'!M195+'Capacity - Nitrophos'!M195+'Capacity - Steam'!M195+'Capacity - Melt'!M195</f>
        <v>0</v>
      </c>
      <c r="N195" s="147">
        <f>'Capacity - Phos Acid'!N195+'Capacity - Nitrophos'!N195+'Capacity - Steam'!N195+'Capacity - Melt'!N195</f>
        <v>0</v>
      </c>
      <c r="O195" s="147">
        <f>'Capacity - Phos Acid'!O195+'Capacity - Nitrophos'!O195+'Capacity - Steam'!O195+'Capacity - Melt'!O195</f>
        <v>0</v>
      </c>
      <c r="P195" s="147">
        <f>'Capacity - Phos Acid'!P195+'Capacity - Nitrophos'!P195+'Capacity - Steam'!P195+'Capacity - Melt'!P195</f>
        <v>0</v>
      </c>
      <c r="Q195" s="147">
        <f>'Capacity - Phos Acid'!Q195+'Capacity - Nitrophos'!Q195+'Capacity - Steam'!Q195+'Capacity - Melt'!Q195</f>
        <v>0</v>
      </c>
      <c r="R195" s="147">
        <f>'Capacity - Phos Acid'!R195+'Capacity - Nitrophos'!R195+'Capacity - Steam'!R195+'Capacity - Melt'!R195</f>
        <v>0</v>
      </c>
      <c r="S195" s="147">
        <f>'Capacity - Phos Acid'!S195+'Capacity - Nitrophos'!S195+'Capacity - Steam'!S195+'Capacity - Melt'!S195</f>
        <v>0</v>
      </c>
      <c r="T195" s="147">
        <f>'Capacity - Phos Acid'!T195+'Capacity - Nitrophos'!T195+'Capacity - Steam'!T195+'Capacity - Melt'!T195</f>
        <v>0</v>
      </c>
      <c r="U195" s="147">
        <f>'Capacity - Phos Acid'!U195+'Capacity - Nitrophos'!U195+'Capacity - Steam'!U195+'Capacity - Melt'!U195</f>
        <v>0</v>
      </c>
      <c r="V195" s="147">
        <f>'Capacity - Phos Acid'!V195+'Capacity - Nitrophos'!V195+'Capacity - Steam'!V195+'Capacity - Melt'!V195</f>
        <v>0</v>
      </c>
      <c r="W195" s="147">
        <f>'Capacity - Phos Acid'!W195+'Capacity - Nitrophos'!W195+'Capacity - Steam'!W195+'Capacity - Melt'!W195</f>
        <v>0</v>
      </c>
      <c r="X195" s="147">
        <f>'Capacity - Phos Acid'!X195+'Capacity - Nitrophos'!X195+'Capacity - Steam'!X195+'Capacity - Melt'!X195</f>
        <v>0</v>
      </c>
      <c r="Y195" s="147">
        <f>'Capacity - Phos Acid'!Y195+'Capacity - Nitrophos'!Y195+'Capacity - Steam'!Y195+'Capacity - Melt'!Y195</f>
        <v>0</v>
      </c>
      <c r="Z195" s="147">
        <f>'Capacity - Phos Acid'!Z195+'Capacity - Nitrophos'!Z195+'Capacity - Steam'!Z195+'Capacity - Melt'!Z195</f>
        <v>0</v>
      </c>
      <c r="AA195" s="147">
        <f>'Capacity - Phos Acid'!AA195+'Capacity - Nitrophos'!AA195+'Capacity - Steam'!AA195+'Capacity - Melt'!AA195</f>
        <v>0</v>
      </c>
      <c r="AB195" s="147">
        <f>'Capacity - Phos Acid'!AB195+'Capacity - Nitrophos'!AB195+'Capacity - Steam'!AB195+'Capacity - Melt'!AB195</f>
        <v>0</v>
      </c>
      <c r="AC195" s="147">
        <f>'Capacity - Phos Acid'!AC195+'Capacity - Nitrophos'!AC195+'Capacity - Steam'!AC195+'Capacity - Melt'!AC195</f>
        <v>0</v>
      </c>
      <c r="AD195" s="147">
        <f>'Capacity - Phos Acid'!AD195+'Capacity - Nitrophos'!AD195+'Capacity - Steam'!AD195+'Capacity - Melt'!AD195</f>
        <v>0</v>
      </c>
      <c r="AE195" s="147">
        <f>'Capacity - Phos Acid'!AE195+'Capacity - Nitrophos'!AE195+'Capacity - Steam'!AE195+'Capacity - Melt'!AE195</f>
        <v>0</v>
      </c>
      <c r="AF195" s="147">
        <f>'Capacity - Phos Acid'!AF195+'Capacity - Nitrophos'!AF195+'Capacity - Steam'!AF195+'Capacity - Melt'!AF195</f>
        <v>0</v>
      </c>
      <c r="AG195" s="147">
        <f>'Capacity - Phos Acid'!AG195+'Capacity - Nitrophos'!AG195+'Capacity - Steam'!AG195+'Capacity - Melt'!AG195</f>
        <v>0</v>
      </c>
    </row>
    <row r="196" spans="1:33" x14ac:dyDescent="0.2">
      <c r="A196" s="133" t="str">
        <f t="shared" si="5"/>
        <v>WPASouth Korea</v>
      </c>
      <c r="B196" s="129" t="s">
        <v>270</v>
      </c>
      <c r="C196" s="129" t="s">
        <v>274</v>
      </c>
      <c r="D196" s="129" t="s">
        <v>226</v>
      </c>
      <c r="E196" s="147">
        <f>'Capacity - Phos Acid'!E196+'Capacity - Nitrophos'!E196+'Capacity - Steam'!E196+'Capacity - Melt'!E196</f>
        <v>1760</v>
      </c>
      <c r="F196" s="147">
        <f>'Capacity - Phos Acid'!F196+'Capacity - Nitrophos'!F196+'Capacity - Steam'!F196+'Capacity - Melt'!F196</f>
        <v>1760</v>
      </c>
      <c r="G196" s="147">
        <f>'Capacity - Phos Acid'!G196+'Capacity - Nitrophos'!G196+'Capacity - Steam'!G196+'Capacity - Melt'!G196</f>
        <v>1760</v>
      </c>
      <c r="H196" s="147">
        <f>'Capacity - Phos Acid'!H196+'Capacity - Nitrophos'!H196+'Capacity - Steam'!H196+'Capacity - Melt'!H196</f>
        <v>1760</v>
      </c>
      <c r="I196" s="147">
        <f>'Capacity - Phos Acid'!I196+'Capacity - Nitrophos'!I196+'Capacity - Steam'!I196+'Capacity - Melt'!I196</f>
        <v>1760</v>
      </c>
      <c r="J196" s="147">
        <f>'Capacity - Phos Acid'!J196+'Capacity - Nitrophos'!J196+'Capacity - Steam'!J196+'Capacity - Melt'!J196</f>
        <v>1760</v>
      </c>
      <c r="K196" s="147">
        <f>'Capacity - Phos Acid'!K196+'Capacity - Nitrophos'!K196+'Capacity - Steam'!K196+'Capacity - Melt'!K196</f>
        <v>1760</v>
      </c>
      <c r="L196" s="147">
        <f>'Capacity - Phos Acid'!L196+'Capacity - Nitrophos'!L196+'Capacity - Steam'!L196+'Capacity - Melt'!L196</f>
        <v>1760</v>
      </c>
      <c r="M196" s="147">
        <f>'Capacity - Phos Acid'!M196+'Capacity - Nitrophos'!M196+'Capacity - Steam'!M196+'Capacity - Melt'!M196</f>
        <v>1760</v>
      </c>
      <c r="N196" s="147">
        <f>'Capacity - Phos Acid'!N196+'Capacity - Nitrophos'!N196+'Capacity - Steam'!N196+'Capacity - Melt'!N196</f>
        <v>1760</v>
      </c>
      <c r="O196" s="147">
        <f>'Capacity - Phos Acid'!O196+'Capacity - Nitrophos'!O196+'Capacity - Steam'!O196+'Capacity - Melt'!O196</f>
        <v>1760</v>
      </c>
      <c r="P196" s="147">
        <f>'Capacity - Phos Acid'!P196+'Capacity - Nitrophos'!P196+'Capacity - Steam'!P196+'Capacity - Melt'!P196</f>
        <v>1760</v>
      </c>
      <c r="Q196" s="147">
        <f>'Capacity - Phos Acid'!Q196+'Capacity - Nitrophos'!Q196+'Capacity - Steam'!Q196+'Capacity - Melt'!Q196</f>
        <v>1760</v>
      </c>
      <c r="R196" s="147">
        <f>'Capacity - Phos Acid'!R196+'Capacity - Nitrophos'!R196+'Capacity - Steam'!R196+'Capacity - Melt'!R196</f>
        <v>1760</v>
      </c>
      <c r="S196" s="147">
        <f>'Capacity - Phos Acid'!S196+'Capacity - Nitrophos'!S196+'Capacity - Steam'!S196+'Capacity - Melt'!S196</f>
        <v>1760</v>
      </c>
      <c r="T196" s="147">
        <f>'Capacity - Phos Acid'!T196+'Capacity - Nitrophos'!T196+'Capacity - Steam'!T196+'Capacity - Melt'!T196</f>
        <v>1760</v>
      </c>
      <c r="U196" s="147">
        <f>'Capacity - Phos Acid'!U196+'Capacity - Nitrophos'!U196+'Capacity - Steam'!U196+'Capacity - Melt'!U196</f>
        <v>1760</v>
      </c>
      <c r="V196" s="147">
        <f>'Capacity - Phos Acid'!V196+'Capacity - Nitrophos'!V196+'Capacity - Steam'!V196+'Capacity - Melt'!V196</f>
        <v>1760</v>
      </c>
      <c r="W196" s="147">
        <f>'Capacity - Phos Acid'!W196+'Capacity - Nitrophos'!W196+'Capacity - Steam'!W196+'Capacity - Melt'!W196</f>
        <v>1760</v>
      </c>
      <c r="X196" s="147">
        <f>'Capacity - Phos Acid'!X196+'Capacity - Nitrophos'!X196+'Capacity - Steam'!X196+'Capacity - Melt'!X196</f>
        <v>1760</v>
      </c>
      <c r="Y196" s="147">
        <f>'Capacity - Phos Acid'!Y196+'Capacity - Nitrophos'!Y196+'Capacity - Steam'!Y196+'Capacity - Melt'!Y196</f>
        <v>1760</v>
      </c>
      <c r="Z196" s="147">
        <f>'Capacity - Phos Acid'!Z196+'Capacity - Nitrophos'!Z196+'Capacity - Steam'!Z196+'Capacity - Melt'!Z196</f>
        <v>1760</v>
      </c>
      <c r="AA196" s="147">
        <f>'Capacity - Phos Acid'!AA196+'Capacity - Nitrophos'!AA196+'Capacity - Steam'!AA196+'Capacity - Melt'!AA196</f>
        <v>1760</v>
      </c>
      <c r="AB196" s="147">
        <f>'Capacity - Phos Acid'!AB196+'Capacity - Nitrophos'!AB196+'Capacity - Steam'!AB196+'Capacity - Melt'!AB196</f>
        <v>1760</v>
      </c>
      <c r="AC196" s="147">
        <f>'Capacity - Phos Acid'!AC196+'Capacity - Nitrophos'!AC196+'Capacity - Steam'!AC196+'Capacity - Melt'!AC196</f>
        <v>1760</v>
      </c>
      <c r="AD196" s="147">
        <f>'Capacity - Phos Acid'!AD196+'Capacity - Nitrophos'!AD196+'Capacity - Steam'!AD196+'Capacity - Melt'!AD196</f>
        <v>1760</v>
      </c>
      <c r="AE196" s="147">
        <f>'Capacity - Phos Acid'!AE196+'Capacity - Nitrophos'!AE196+'Capacity - Steam'!AE196+'Capacity - Melt'!AE196</f>
        <v>1760</v>
      </c>
      <c r="AF196" s="147">
        <f>'Capacity - Phos Acid'!AF196+'Capacity - Nitrophos'!AF196+'Capacity - Steam'!AF196+'Capacity - Melt'!AF196</f>
        <v>1760</v>
      </c>
      <c r="AG196" s="147">
        <f>'Capacity - Phos Acid'!AG196+'Capacity - Nitrophos'!AG196+'Capacity - Steam'!AG196+'Capacity - Melt'!AG196</f>
        <v>1760</v>
      </c>
    </row>
    <row r="197" spans="1:33" x14ac:dyDescent="0.2">
      <c r="A197" s="133" t="str">
        <f t="shared" si="5"/>
        <v>WPATaiwan, China</v>
      </c>
      <c r="B197" s="129" t="s">
        <v>270</v>
      </c>
      <c r="C197" s="129" t="s">
        <v>274</v>
      </c>
      <c r="D197" s="129" t="s">
        <v>227</v>
      </c>
      <c r="E197" s="147">
        <f>'Capacity - Phos Acid'!E197+'Capacity - Nitrophos'!E197+'Capacity - Steam'!E197+'Capacity - Melt'!E197</f>
        <v>572</v>
      </c>
      <c r="F197" s="147">
        <f>'Capacity - Phos Acid'!F197+'Capacity - Nitrophos'!F197+'Capacity - Steam'!F197+'Capacity - Melt'!F197</f>
        <v>572</v>
      </c>
      <c r="G197" s="147">
        <f>'Capacity - Phos Acid'!G197+'Capacity - Nitrophos'!G197+'Capacity - Steam'!G197+'Capacity - Melt'!G197</f>
        <v>572</v>
      </c>
      <c r="H197" s="147">
        <f>'Capacity - Phos Acid'!H197+'Capacity - Nitrophos'!H197+'Capacity - Steam'!H197+'Capacity - Melt'!H197</f>
        <v>572</v>
      </c>
      <c r="I197" s="147">
        <f>'Capacity - Phos Acid'!I197+'Capacity - Nitrophos'!I197+'Capacity - Steam'!I197+'Capacity - Melt'!I197</f>
        <v>572</v>
      </c>
      <c r="J197" s="147">
        <f>'Capacity - Phos Acid'!J197+'Capacity - Nitrophos'!J197+'Capacity - Steam'!J197+'Capacity - Melt'!J197</f>
        <v>572</v>
      </c>
      <c r="K197" s="147">
        <f>'Capacity - Phos Acid'!K197+'Capacity - Nitrophos'!K197+'Capacity - Steam'!K197+'Capacity - Melt'!K197</f>
        <v>572</v>
      </c>
      <c r="L197" s="147">
        <f>'Capacity - Phos Acid'!L197+'Capacity - Nitrophos'!L197+'Capacity - Steam'!L197+'Capacity - Melt'!L197</f>
        <v>572</v>
      </c>
      <c r="M197" s="147">
        <f>'Capacity - Phos Acid'!M197+'Capacity - Nitrophos'!M197+'Capacity - Steam'!M197+'Capacity - Melt'!M197</f>
        <v>572</v>
      </c>
      <c r="N197" s="147">
        <f>'Capacity - Phos Acid'!N197+'Capacity - Nitrophos'!N197+'Capacity - Steam'!N197+'Capacity - Melt'!N197</f>
        <v>572</v>
      </c>
      <c r="O197" s="147">
        <f>'Capacity - Phos Acid'!O197+'Capacity - Nitrophos'!O197+'Capacity - Steam'!O197+'Capacity - Melt'!O197</f>
        <v>572</v>
      </c>
      <c r="P197" s="147">
        <f>'Capacity - Phos Acid'!P197+'Capacity - Nitrophos'!P197+'Capacity - Steam'!P197+'Capacity - Melt'!P197</f>
        <v>572</v>
      </c>
      <c r="Q197" s="147">
        <f>'Capacity - Phos Acid'!Q197+'Capacity - Nitrophos'!Q197+'Capacity - Steam'!Q197+'Capacity - Melt'!Q197</f>
        <v>572</v>
      </c>
      <c r="R197" s="147">
        <f>'Capacity - Phos Acid'!R197+'Capacity - Nitrophos'!R197+'Capacity - Steam'!R197+'Capacity - Melt'!R197</f>
        <v>572</v>
      </c>
      <c r="S197" s="147">
        <f>'Capacity - Phos Acid'!S197+'Capacity - Nitrophos'!S197+'Capacity - Steam'!S197+'Capacity - Melt'!S197</f>
        <v>770</v>
      </c>
      <c r="T197" s="147">
        <f>'Capacity - Phos Acid'!T197+'Capacity - Nitrophos'!T197+'Capacity - Steam'!T197+'Capacity - Melt'!T197</f>
        <v>770</v>
      </c>
      <c r="U197" s="147">
        <f>'Capacity - Phos Acid'!U197+'Capacity - Nitrophos'!U197+'Capacity - Steam'!U197+'Capacity - Melt'!U197</f>
        <v>770</v>
      </c>
      <c r="V197" s="147">
        <f>'Capacity - Phos Acid'!V197+'Capacity - Nitrophos'!V197+'Capacity - Steam'!V197+'Capacity - Melt'!V197</f>
        <v>770</v>
      </c>
      <c r="W197" s="147">
        <f>'Capacity - Phos Acid'!W197+'Capacity - Nitrophos'!W197+'Capacity - Steam'!W197+'Capacity - Melt'!W197</f>
        <v>770</v>
      </c>
      <c r="X197" s="147">
        <f>'Capacity - Phos Acid'!X197+'Capacity - Nitrophos'!X197+'Capacity - Steam'!X197+'Capacity - Melt'!X197</f>
        <v>770</v>
      </c>
      <c r="Y197" s="147">
        <f>'Capacity - Phos Acid'!Y197+'Capacity - Nitrophos'!Y197+'Capacity - Steam'!Y197+'Capacity - Melt'!Y197</f>
        <v>770</v>
      </c>
      <c r="Z197" s="147">
        <f>'Capacity - Phos Acid'!Z197+'Capacity - Nitrophos'!Z197+'Capacity - Steam'!Z197+'Capacity - Melt'!Z197</f>
        <v>770</v>
      </c>
      <c r="AA197" s="147">
        <f>'Capacity - Phos Acid'!AA197+'Capacity - Nitrophos'!AA197+'Capacity - Steam'!AA197+'Capacity - Melt'!AA197</f>
        <v>770</v>
      </c>
      <c r="AB197" s="147">
        <f>'Capacity - Phos Acid'!AB197+'Capacity - Nitrophos'!AB197+'Capacity - Steam'!AB197+'Capacity - Melt'!AB197</f>
        <v>770</v>
      </c>
      <c r="AC197" s="147">
        <f>'Capacity - Phos Acid'!AC197+'Capacity - Nitrophos'!AC197+'Capacity - Steam'!AC197+'Capacity - Melt'!AC197</f>
        <v>770</v>
      </c>
      <c r="AD197" s="147">
        <f>'Capacity - Phos Acid'!AD197+'Capacity - Nitrophos'!AD197+'Capacity - Steam'!AD197+'Capacity - Melt'!AD197</f>
        <v>770</v>
      </c>
      <c r="AE197" s="147">
        <f>'Capacity - Phos Acid'!AE197+'Capacity - Nitrophos'!AE197+'Capacity - Steam'!AE197+'Capacity - Melt'!AE197</f>
        <v>770</v>
      </c>
      <c r="AF197" s="147">
        <f>'Capacity - Phos Acid'!AF197+'Capacity - Nitrophos'!AF197+'Capacity - Steam'!AF197+'Capacity - Melt'!AF197</f>
        <v>770</v>
      </c>
      <c r="AG197" s="147">
        <f>'Capacity - Phos Acid'!AG197+'Capacity - Nitrophos'!AG197+'Capacity - Steam'!AG197+'Capacity - Melt'!AG197</f>
        <v>770</v>
      </c>
    </row>
    <row r="198" spans="1:33" s="133" customFormat="1" x14ac:dyDescent="0.2">
      <c r="A198" s="133" t="str">
        <f t="shared" ref="A198:A212" si="6">CONCATENATE("WPA",D198)</f>
        <v>WPAOceania Total</v>
      </c>
      <c r="B198" s="137" t="s">
        <v>228</v>
      </c>
      <c r="C198" s="137" t="s">
        <v>228</v>
      </c>
      <c r="D198" s="137" t="s">
        <v>228</v>
      </c>
      <c r="E198" s="145">
        <f>SUMIF($B200:$B$212,LEFT($D198,LEN($D198)-6),E200:E$212)</f>
        <v>200</v>
      </c>
      <c r="F198" s="145">
        <f>SUMIF($B200:$B$212,LEFT($D198,LEN($D198)-6),F200:F$212)</f>
        <v>200</v>
      </c>
      <c r="G198" s="145">
        <f>SUMIF($B200:$B$212,LEFT($D198,LEN($D198)-6),G200:G$212)</f>
        <v>200</v>
      </c>
      <c r="H198" s="145">
        <f>SUMIF($B200:$B$212,LEFT($D198,LEN($D198)-6),H200:H$212)</f>
        <v>200</v>
      </c>
      <c r="I198" s="145">
        <f>SUMIF($B200:$B$212,LEFT($D198,LEN($D198)-6),I200:I$212)</f>
        <v>200</v>
      </c>
      <c r="J198" s="145">
        <f>SUMIF($B200:$B$212,LEFT($D198,LEN($D198)-6),J200:J$212)</f>
        <v>200</v>
      </c>
      <c r="K198" s="145">
        <f>SUMIF($B200:$B$212,LEFT($D198,LEN($D198)-6),K200:K$212)</f>
        <v>200</v>
      </c>
      <c r="L198" s="145">
        <f>SUMIF($B200:$B$212,LEFT($D198,LEN($D198)-6),L200:L$212)</f>
        <v>200</v>
      </c>
      <c r="M198" s="145">
        <f>SUMIF($B200:$B$212,LEFT($D198,LEN($D198)-6),M200:M$212)</f>
        <v>200</v>
      </c>
      <c r="N198" s="145">
        <f>SUMIF($B200:$B$212,LEFT($D198,LEN($D198)-6),N200:N$212)</f>
        <v>200</v>
      </c>
      <c r="O198" s="145">
        <f>SUMIF($B200:$B$212,LEFT($D198,LEN($D198)-6),O200:O$212)</f>
        <v>200</v>
      </c>
      <c r="P198" s="145">
        <f>SUMIF($B200:$B$212,LEFT($D198,LEN($D198)-6),P200:P$212)</f>
        <v>200</v>
      </c>
      <c r="Q198" s="145">
        <f>SUMIF($B200:$B$212,LEFT($D198,LEN($D198)-6),Q200:Q$212)</f>
        <v>200</v>
      </c>
      <c r="R198" s="145">
        <f>SUMIF($B200:$B$212,LEFT($D198,LEN($D198)-6),R200:R$212)</f>
        <v>200</v>
      </c>
      <c r="S198" s="145">
        <f>SUMIF($B200:$B$212,LEFT($D198,LEN($D198)-6),S200:S$212)</f>
        <v>200</v>
      </c>
      <c r="T198" s="145">
        <f>SUMIF($B200:$B$212,LEFT($D198,LEN($D198)-6),T200:T$212)</f>
        <v>200</v>
      </c>
      <c r="U198" s="145">
        <f>SUMIF($B200:$B$212,LEFT($D198,LEN($D198)-6),U200:U$212)</f>
        <v>200</v>
      </c>
      <c r="V198" s="145">
        <f>SUMIF($B200:$B$212,LEFT($D198,LEN($D198)-6),V200:V$212)</f>
        <v>200</v>
      </c>
      <c r="W198" s="145">
        <f>SUMIF($B200:$B$212,LEFT($D198,LEN($D198)-6),W200:W$212)</f>
        <v>200</v>
      </c>
      <c r="X198" s="145">
        <f>SUMIF($B200:$B$212,LEFT($D198,LEN($D198)-6),X200:X$212)</f>
        <v>200</v>
      </c>
      <c r="Y198" s="145">
        <f>SUMIF($B200:$B$212,LEFT($D198,LEN($D198)-6),Y200:Y$212)</f>
        <v>200</v>
      </c>
      <c r="Z198" s="145">
        <f>SUMIF($B200:$B$212,LEFT($D198,LEN($D198)-6),Z200:Z$212)</f>
        <v>200</v>
      </c>
      <c r="AA198" s="145">
        <f>SUMIF($B200:$B$212,LEFT($D198,LEN($D198)-6),AA200:AA$212)</f>
        <v>200</v>
      </c>
      <c r="AB198" s="145">
        <f>SUMIF($B200:$B$212,LEFT($D198,LEN($D198)-6),AB200:AB$212)</f>
        <v>200</v>
      </c>
      <c r="AC198" s="145">
        <f>SUMIF($B200:$B$212,LEFT($D198,LEN($D198)-6),AC200:AC$212)</f>
        <v>200</v>
      </c>
      <c r="AD198" s="145">
        <f>SUMIF($B200:$B$212,LEFT($D198,LEN($D198)-6),AD200:AD$212)</f>
        <v>200</v>
      </c>
      <c r="AE198" s="145">
        <f>SUMIF($B200:$B$212,LEFT($D198,LEN($D198)-6),AE200:AE$212)</f>
        <v>200</v>
      </c>
      <c r="AF198" s="145">
        <f>SUMIF($B200:$B$212,LEFT($D198,LEN($D198)-6),AF200:AF$212)</f>
        <v>200</v>
      </c>
      <c r="AG198" s="145">
        <f>SUMIF($B200:$B$212,LEFT($D198,LEN($D198)-6),AG200:AG$212)</f>
        <v>200</v>
      </c>
    </row>
    <row r="199" spans="1:33" s="133" customFormat="1" x14ac:dyDescent="0.2">
      <c r="A199" s="133" t="str">
        <f t="shared" si="6"/>
        <v>WPAOceania Total</v>
      </c>
      <c r="B199" s="140" t="s">
        <v>228</v>
      </c>
      <c r="C199" s="140" t="s">
        <v>228</v>
      </c>
      <c r="D199" s="140" t="s">
        <v>228</v>
      </c>
      <c r="E199" s="146">
        <f>SUMIF($C200:$C$212,LEFT($D199,LEN($D199)-6),E200:E$212)</f>
        <v>200</v>
      </c>
      <c r="F199" s="146">
        <f>SUMIF($C200:$C$212,LEFT($D199,LEN($D199)-6),F200:F$212)</f>
        <v>200</v>
      </c>
      <c r="G199" s="146">
        <f>SUMIF($C200:$C$212,LEFT($D199,LEN($D199)-6),G200:G$212)</f>
        <v>200</v>
      </c>
      <c r="H199" s="146">
        <f>SUMIF($C200:$C$212,LEFT($D199,LEN($D199)-6),H200:H$212)</f>
        <v>200</v>
      </c>
      <c r="I199" s="146">
        <f>SUMIF($C200:$C$212,LEFT($D199,LEN($D199)-6),I200:I$212)</f>
        <v>200</v>
      </c>
      <c r="J199" s="146">
        <f>SUMIF($C200:$C$212,LEFT($D199,LEN($D199)-6),J200:J$212)</f>
        <v>200</v>
      </c>
      <c r="K199" s="146">
        <f>SUMIF($C200:$C$212,LEFT($D199,LEN($D199)-6),K200:K$212)</f>
        <v>200</v>
      </c>
      <c r="L199" s="146">
        <f>SUMIF($C200:$C$212,LEFT($D199,LEN($D199)-6),L200:L$212)</f>
        <v>200</v>
      </c>
      <c r="M199" s="146">
        <f>SUMIF($C200:$C$212,LEFT($D199,LEN($D199)-6),M200:M$212)</f>
        <v>200</v>
      </c>
      <c r="N199" s="146">
        <f>SUMIF($C200:$C$212,LEFT($D199,LEN($D199)-6),N200:N$212)</f>
        <v>200</v>
      </c>
      <c r="O199" s="146">
        <f>SUMIF($C200:$C$212,LEFT($D199,LEN($D199)-6),O200:O$212)</f>
        <v>200</v>
      </c>
      <c r="P199" s="146">
        <f>SUMIF($C200:$C$212,LEFT($D199,LEN($D199)-6),P200:P$212)</f>
        <v>200</v>
      </c>
      <c r="Q199" s="146">
        <f>SUMIF($C200:$C$212,LEFT($D199,LEN($D199)-6),Q200:Q$212)</f>
        <v>200</v>
      </c>
      <c r="R199" s="146">
        <f>SUMIF($C200:$C$212,LEFT($D199,LEN($D199)-6),R200:R$212)</f>
        <v>200</v>
      </c>
      <c r="S199" s="146">
        <f>SUMIF($C200:$C$212,LEFT($D199,LEN($D199)-6),S200:S$212)</f>
        <v>200</v>
      </c>
      <c r="T199" s="146">
        <f>SUMIF($C200:$C$212,LEFT($D199,LEN($D199)-6),T200:T$212)</f>
        <v>200</v>
      </c>
      <c r="U199" s="146">
        <f>SUMIF($C200:$C$212,LEFT($D199,LEN($D199)-6),U200:U$212)</f>
        <v>200</v>
      </c>
      <c r="V199" s="146">
        <f>SUMIF($C200:$C$212,LEFT($D199,LEN($D199)-6),V200:V$212)</f>
        <v>200</v>
      </c>
      <c r="W199" s="146">
        <f>SUMIF($C200:$C$212,LEFT($D199,LEN($D199)-6),W200:W$212)</f>
        <v>200</v>
      </c>
      <c r="X199" s="146">
        <f>SUMIF($C200:$C$212,LEFT($D199,LEN($D199)-6),X200:X$212)</f>
        <v>200</v>
      </c>
      <c r="Y199" s="146">
        <f>SUMIF($C200:$C$212,LEFT($D199,LEN($D199)-6),Y200:Y$212)</f>
        <v>200</v>
      </c>
      <c r="Z199" s="146">
        <f>SUMIF($C200:$C$212,LEFT($D199,LEN($D199)-6),Z200:Z$212)</f>
        <v>200</v>
      </c>
      <c r="AA199" s="146">
        <f>SUMIF($C200:$C$212,LEFT($D199,LEN($D199)-6),AA200:AA$212)</f>
        <v>200</v>
      </c>
      <c r="AB199" s="146">
        <f>SUMIF($C200:$C$212,LEFT($D199,LEN($D199)-6),AB200:AB$212)</f>
        <v>200</v>
      </c>
      <c r="AC199" s="146">
        <f>SUMIF($C200:$C$212,LEFT($D199,LEN($D199)-6),AC200:AC$212)</f>
        <v>200</v>
      </c>
      <c r="AD199" s="146">
        <f>SUMIF($C200:$C$212,LEFT($D199,LEN($D199)-6),AD200:AD$212)</f>
        <v>200</v>
      </c>
      <c r="AE199" s="146">
        <f>SUMIF($C200:$C$212,LEFT($D199,LEN($D199)-6),AE200:AE$212)</f>
        <v>200</v>
      </c>
      <c r="AF199" s="146">
        <f>SUMIF($C200:$C$212,LEFT($D199,LEN($D199)-6),AF200:AF$212)</f>
        <v>200</v>
      </c>
      <c r="AG199" s="146">
        <f>SUMIF($C200:$C$212,LEFT($D199,LEN($D199)-6),AG200:AG$212)</f>
        <v>200</v>
      </c>
    </row>
    <row r="200" spans="1:33" x14ac:dyDescent="0.2">
      <c r="A200" s="133" t="str">
        <f t="shared" si="6"/>
        <v>WPAAustralia</v>
      </c>
      <c r="B200" s="129" t="s">
        <v>275</v>
      </c>
      <c r="C200" s="129" t="s">
        <v>275</v>
      </c>
      <c r="D200" s="129" t="s">
        <v>229</v>
      </c>
      <c r="E200" s="147">
        <f>'Capacity - Phos Acid'!E200+'Capacity - Nitrophos'!E200+'Capacity - Steam'!E200+'Capacity - Melt'!E200</f>
        <v>200</v>
      </c>
      <c r="F200" s="147">
        <f>'Capacity - Phos Acid'!F200+'Capacity - Nitrophos'!F200+'Capacity - Steam'!F200+'Capacity - Melt'!F200</f>
        <v>200</v>
      </c>
      <c r="G200" s="147">
        <f>'Capacity - Phos Acid'!G200+'Capacity - Nitrophos'!G200+'Capacity - Steam'!G200+'Capacity - Melt'!G200</f>
        <v>200</v>
      </c>
      <c r="H200" s="147">
        <f>'Capacity - Phos Acid'!H200+'Capacity - Nitrophos'!H200+'Capacity - Steam'!H200+'Capacity - Melt'!H200</f>
        <v>200</v>
      </c>
      <c r="I200" s="147">
        <f>'Capacity - Phos Acid'!I200+'Capacity - Nitrophos'!I200+'Capacity - Steam'!I200+'Capacity - Melt'!I200</f>
        <v>200</v>
      </c>
      <c r="J200" s="147">
        <f>'Capacity - Phos Acid'!J200+'Capacity - Nitrophos'!J200+'Capacity - Steam'!J200+'Capacity - Melt'!J200</f>
        <v>200</v>
      </c>
      <c r="K200" s="147">
        <f>'Capacity - Phos Acid'!K200+'Capacity - Nitrophos'!K200+'Capacity - Steam'!K200+'Capacity - Melt'!K200</f>
        <v>200</v>
      </c>
      <c r="L200" s="147">
        <f>'Capacity - Phos Acid'!L200+'Capacity - Nitrophos'!L200+'Capacity - Steam'!L200+'Capacity - Melt'!L200</f>
        <v>200</v>
      </c>
      <c r="M200" s="147">
        <f>'Capacity - Phos Acid'!M200+'Capacity - Nitrophos'!M200+'Capacity - Steam'!M200+'Capacity - Melt'!M200</f>
        <v>200</v>
      </c>
      <c r="N200" s="147">
        <f>'Capacity - Phos Acid'!N200+'Capacity - Nitrophos'!N200+'Capacity - Steam'!N200+'Capacity - Melt'!N200</f>
        <v>200</v>
      </c>
      <c r="O200" s="147">
        <f>'Capacity - Phos Acid'!O200+'Capacity - Nitrophos'!O200+'Capacity - Steam'!O200+'Capacity - Melt'!O200</f>
        <v>200</v>
      </c>
      <c r="P200" s="147">
        <f>'Capacity - Phos Acid'!P200+'Capacity - Nitrophos'!P200+'Capacity - Steam'!P200+'Capacity - Melt'!P200</f>
        <v>200</v>
      </c>
      <c r="Q200" s="147">
        <f>'Capacity - Phos Acid'!Q200+'Capacity - Nitrophos'!Q200+'Capacity - Steam'!Q200+'Capacity - Melt'!Q200</f>
        <v>200</v>
      </c>
      <c r="R200" s="147">
        <f>'Capacity - Phos Acid'!R200+'Capacity - Nitrophos'!R200+'Capacity - Steam'!R200+'Capacity - Melt'!R200</f>
        <v>200</v>
      </c>
      <c r="S200" s="147">
        <f>'Capacity - Phos Acid'!S200+'Capacity - Nitrophos'!S200+'Capacity - Steam'!S200+'Capacity - Melt'!S200</f>
        <v>200</v>
      </c>
      <c r="T200" s="147">
        <f>'Capacity - Phos Acid'!T200+'Capacity - Nitrophos'!T200+'Capacity - Steam'!T200+'Capacity - Melt'!T200</f>
        <v>200</v>
      </c>
      <c r="U200" s="147">
        <f>'Capacity - Phos Acid'!U200+'Capacity - Nitrophos'!U200+'Capacity - Steam'!U200+'Capacity - Melt'!U200</f>
        <v>200</v>
      </c>
      <c r="V200" s="147">
        <f>'Capacity - Phos Acid'!V200+'Capacity - Nitrophos'!V200+'Capacity - Steam'!V200+'Capacity - Melt'!V200</f>
        <v>200</v>
      </c>
      <c r="W200" s="147">
        <f>'Capacity - Phos Acid'!W200+'Capacity - Nitrophos'!W200+'Capacity - Steam'!W200+'Capacity - Melt'!W200</f>
        <v>200</v>
      </c>
      <c r="X200" s="147">
        <f>'Capacity - Phos Acid'!X200+'Capacity - Nitrophos'!X200+'Capacity - Steam'!X200+'Capacity - Melt'!X200</f>
        <v>200</v>
      </c>
      <c r="Y200" s="147">
        <f>'Capacity - Phos Acid'!Y200+'Capacity - Nitrophos'!Y200+'Capacity - Steam'!Y200+'Capacity - Melt'!Y200</f>
        <v>200</v>
      </c>
      <c r="Z200" s="147">
        <f>'Capacity - Phos Acid'!Z200+'Capacity - Nitrophos'!Z200+'Capacity - Steam'!Z200+'Capacity - Melt'!Z200</f>
        <v>200</v>
      </c>
      <c r="AA200" s="147">
        <f>'Capacity - Phos Acid'!AA200+'Capacity - Nitrophos'!AA200+'Capacity - Steam'!AA200+'Capacity - Melt'!AA200</f>
        <v>200</v>
      </c>
      <c r="AB200" s="147">
        <f>'Capacity - Phos Acid'!AB200+'Capacity - Nitrophos'!AB200+'Capacity - Steam'!AB200+'Capacity - Melt'!AB200</f>
        <v>200</v>
      </c>
      <c r="AC200" s="147">
        <f>'Capacity - Phos Acid'!AC200+'Capacity - Nitrophos'!AC200+'Capacity - Steam'!AC200+'Capacity - Melt'!AC200</f>
        <v>200</v>
      </c>
      <c r="AD200" s="147">
        <f>'Capacity - Phos Acid'!AD200+'Capacity - Nitrophos'!AD200+'Capacity - Steam'!AD200+'Capacity - Melt'!AD200</f>
        <v>200</v>
      </c>
      <c r="AE200" s="147">
        <f>'Capacity - Phos Acid'!AE200+'Capacity - Nitrophos'!AE200+'Capacity - Steam'!AE200+'Capacity - Melt'!AE200</f>
        <v>200</v>
      </c>
      <c r="AF200" s="147">
        <f>'Capacity - Phos Acid'!AF200+'Capacity - Nitrophos'!AF200+'Capacity - Steam'!AF200+'Capacity - Melt'!AF200</f>
        <v>200</v>
      </c>
      <c r="AG200" s="147">
        <f>'Capacity - Phos Acid'!AG200+'Capacity - Nitrophos'!AG200+'Capacity - Steam'!AG200+'Capacity - Melt'!AG200</f>
        <v>200</v>
      </c>
    </row>
    <row r="201" spans="1:33" x14ac:dyDescent="0.2">
      <c r="A201" s="133" t="str">
        <f t="shared" si="6"/>
        <v>WPAChristmas Island</v>
      </c>
      <c r="B201" s="129" t="s">
        <v>275</v>
      </c>
      <c r="C201" s="129" t="s">
        <v>275</v>
      </c>
      <c r="D201" s="129" t="s">
        <v>230</v>
      </c>
      <c r="E201" s="147">
        <f>'Capacity - Phos Acid'!E201+'Capacity - Nitrophos'!E201+'Capacity - Steam'!E201+'Capacity - Melt'!E201</f>
        <v>0</v>
      </c>
      <c r="F201" s="147">
        <f>'Capacity - Phos Acid'!F201+'Capacity - Nitrophos'!F201+'Capacity - Steam'!F201+'Capacity - Melt'!F201</f>
        <v>0</v>
      </c>
      <c r="G201" s="147">
        <f>'Capacity - Phos Acid'!G201+'Capacity - Nitrophos'!G201+'Capacity - Steam'!G201+'Capacity - Melt'!G201</f>
        <v>0</v>
      </c>
      <c r="H201" s="147">
        <f>'Capacity - Phos Acid'!H201+'Capacity - Nitrophos'!H201+'Capacity - Steam'!H201+'Capacity - Melt'!H201</f>
        <v>0</v>
      </c>
      <c r="I201" s="147">
        <f>'Capacity - Phos Acid'!I201+'Capacity - Nitrophos'!I201+'Capacity - Steam'!I201+'Capacity - Melt'!I201</f>
        <v>0</v>
      </c>
      <c r="J201" s="147">
        <f>'Capacity - Phos Acid'!J201+'Capacity - Nitrophos'!J201+'Capacity - Steam'!J201+'Capacity - Melt'!J201</f>
        <v>0</v>
      </c>
      <c r="K201" s="147">
        <f>'Capacity - Phos Acid'!K201+'Capacity - Nitrophos'!K201+'Capacity - Steam'!K201+'Capacity - Melt'!K201</f>
        <v>0</v>
      </c>
      <c r="L201" s="147">
        <f>'Capacity - Phos Acid'!L201+'Capacity - Nitrophos'!L201+'Capacity - Steam'!L201+'Capacity - Melt'!L201</f>
        <v>0</v>
      </c>
      <c r="M201" s="147">
        <f>'Capacity - Phos Acid'!M201+'Capacity - Nitrophos'!M201+'Capacity - Steam'!M201+'Capacity - Melt'!M201</f>
        <v>0</v>
      </c>
      <c r="N201" s="147">
        <f>'Capacity - Phos Acid'!N201+'Capacity - Nitrophos'!N201+'Capacity - Steam'!N201+'Capacity - Melt'!N201</f>
        <v>0</v>
      </c>
      <c r="O201" s="147">
        <f>'Capacity - Phos Acid'!O201+'Capacity - Nitrophos'!O201+'Capacity - Steam'!O201+'Capacity - Melt'!O201</f>
        <v>0</v>
      </c>
      <c r="P201" s="147">
        <f>'Capacity - Phos Acid'!P201+'Capacity - Nitrophos'!P201+'Capacity - Steam'!P201+'Capacity - Melt'!P201</f>
        <v>0</v>
      </c>
      <c r="Q201" s="147">
        <f>'Capacity - Phos Acid'!Q201+'Capacity - Nitrophos'!Q201+'Capacity - Steam'!Q201+'Capacity - Melt'!Q201</f>
        <v>0</v>
      </c>
      <c r="R201" s="147">
        <f>'Capacity - Phos Acid'!R201+'Capacity - Nitrophos'!R201+'Capacity - Steam'!R201+'Capacity - Melt'!R201</f>
        <v>0</v>
      </c>
      <c r="S201" s="147">
        <f>'Capacity - Phos Acid'!S201+'Capacity - Nitrophos'!S201+'Capacity - Steam'!S201+'Capacity - Melt'!S201</f>
        <v>0</v>
      </c>
      <c r="T201" s="147">
        <f>'Capacity - Phos Acid'!T201+'Capacity - Nitrophos'!T201+'Capacity - Steam'!T201+'Capacity - Melt'!T201</f>
        <v>0</v>
      </c>
      <c r="U201" s="147">
        <f>'Capacity - Phos Acid'!U201+'Capacity - Nitrophos'!U201+'Capacity - Steam'!U201+'Capacity - Melt'!U201</f>
        <v>0</v>
      </c>
      <c r="V201" s="147">
        <f>'Capacity - Phos Acid'!V201+'Capacity - Nitrophos'!V201+'Capacity - Steam'!V201+'Capacity - Melt'!V201</f>
        <v>0</v>
      </c>
      <c r="W201" s="147">
        <f>'Capacity - Phos Acid'!W201+'Capacity - Nitrophos'!W201+'Capacity - Steam'!W201+'Capacity - Melt'!W201</f>
        <v>0</v>
      </c>
      <c r="X201" s="147">
        <f>'Capacity - Phos Acid'!X201+'Capacity - Nitrophos'!X201+'Capacity - Steam'!X201+'Capacity - Melt'!X201</f>
        <v>0</v>
      </c>
      <c r="Y201" s="147">
        <f>'Capacity - Phos Acid'!Y201+'Capacity - Nitrophos'!Y201+'Capacity - Steam'!Y201+'Capacity - Melt'!Y201</f>
        <v>0</v>
      </c>
      <c r="Z201" s="147">
        <f>'Capacity - Phos Acid'!Z201+'Capacity - Nitrophos'!Z201+'Capacity - Steam'!Z201+'Capacity - Melt'!Z201</f>
        <v>0</v>
      </c>
      <c r="AA201" s="147">
        <f>'Capacity - Phos Acid'!AA201+'Capacity - Nitrophos'!AA201+'Capacity - Steam'!AA201+'Capacity - Melt'!AA201</f>
        <v>0</v>
      </c>
      <c r="AB201" s="147">
        <f>'Capacity - Phos Acid'!AB201+'Capacity - Nitrophos'!AB201+'Capacity - Steam'!AB201+'Capacity - Melt'!AB201</f>
        <v>0</v>
      </c>
      <c r="AC201" s="147">
        <f>'Capacity - Phos Acid'!AC201+'Capacity - Nitrophos'!AC201+'Capacity - Steam'!AC201+'Capacity - Melt'!AC201</f>
        <v>0</v>
      </c>
      <c r="AD201" s="147">
        <f>'Capacity - Phos Acid'!AD201+'Capacity - Nitrophos'!AD201+'Capacity - Steam'!AD201+'Capacity - Melt'!AD201</f>
        <v>0</v>
      </c>
      <c r="AE201" s="147">
        <f>'Capacity - Phos Acid'!AE201+'Capacity - Nitrophos'!AE201+'Capacity - Steam'!AE201+'Capacity - Melt'!AE201</f>
        <v>0</v>
      </c>
      <c r="AF201" s="147">
        <f>'Capacity - Phos Acid'!AF201+'Capacity - Nitrophos'!AF201+'Capacity - Steam'!AF201+'Capacity - Melt'!AF201</f>
        <v>0</v>
      </c>
      <c r="AG201" s="147">
        <f>'Capacity - Phos Acid'!AG201+'Capacity - Nitrophos'!AG201+'Capacity - Steam'!AG201+'Capacity - Melt'!AG201</f>
        <v>0</v>
      </c>
    </row>
    <row r="202" spans="1:33" x14ac:dyDescent="0.2">
      <c r="A202" s="133" t="str">
        <f t="shared" si="6"/>
        <v>WPAFiji</v>
      </c>
      <c r="B202" s="129" t="s">
        <v>275</v>
      </c>
      <c r="C202" s="129" t="s">
        <v>275</v>
      </c>
      <c r="D202" s="129" t="s">
        <v>231</v>
      </c>
      <c r="E202" s="147">
        <f>'Capacity - Phos Acid'!E202+'Capacity - Nitrophos'!E202+'Capacity - Steam'!E202+'Capacity - Melt'!E202</f>
        <v>0</v>
      </c>
      <c r="F202" s="147">
        <f>'Capacity - Phos Acid'!F202+'Capacity - Nitrophos'!F202+'Capacity - Steam'!F202+'Capacity - Melt'!F202</f>
        <v>0</v>
      </c>
      <c r="G202" s="147">
        <f>'Capacity - Phos Acid'!G202+'Capacity - Nitrophos'!G202+'Capacity - Steam'!G202+'Capacity - Melt'!G202</f>
        <v>0</v>
      </c>
      <c r="H202" s="147">
        <f>'Capacity - Phos Acid'!H202+'Capacity - Nitrophos'!H202+'Capacity - Steam'!H202+'Capacity - Melt'!H202</f>
        <v>0</v>
      </c>
      <c r="I202" s="147">
        <f>'Capacity - Phos Acid'!I202+'Capacity - Nitrophos'!I202+'Capacity - Steam'!I202+'Capacity - Melt'!I202</f>
        <v>0</v>
      </c>
      <c r="J202" s="147">
        <f>'Capacity - Phos Acid'!J202+'Capacity - Nitrophos'!J202+'Capacity - Steam'!J202+'Capacity - Melt'!J202</f>
        <v>0</v>
      </c>
      <c r="K202" s="147">
        <f>'Capacity - Phos Acid'!K202+'Capacity - Nitrophos'!K202+'Capacity - Steam'!K202+'Capacity - Melt'!K202</f>
        <v>0</v>
      </c>
      <c r="L202" s="147">
        <f>'Capacity - Phos Acid'!L202+'Capacity - Nitrophos'!L202+'Capacity - Steam'!L202+'Capacity - Melt'!L202</f>
        <v>0</v>
      </c>
      <c r="M202" s="147">
        <f>'Capacity - Phos Acid'!M202+'Capacity - Nitrophos'!M202+'Capacity - Steam'!M202+'Capacity - Melt'!M202</f>
        <v>0</v>
      </c>
      <c r="N202" s="147">
        <f>'Capacity - Phos Acid'!N202+'Capacity - Nitrophos'!N202+'Capacity - Steam'!N202+'Capacity - Melt'!N202</f>
        <v>0</v>
      </c>
      <c r="O202" s="147">
        <f>'Capacity - Phos Acid'!O202+'Capacity - Nitrophos'!O202+'Capacity - Steam'!O202+'Capacity - Melt'!O202</f>
        <v>0</v>
      </c>
      <c r="P202" s="147">
        <f>'Capacity - Phos Acid'!P202+'Capacity - Nitrophos'!P202+'Capacity - Steam'!P202+'Capacity - Melt'!P202</f>
        <v>0</v>
      </c>
      <c r="Q202" s="147">
        <f>'Capacity - Phos Acid'!Q202+'Capacity - Nitrophos'!Q202+'Capacity - Steam'!Q202+'Capacity - Melt'!Q202</f>
        <v>0</v>
      </c>
      <c r="R202" s="147">
        <f>'Capacity - Phos Acid'!R202+'Capacity - Nitrophos'!R202+'Capacity - Steam'!R202+'Capacity - Melt'!R202</f>
        <v>0</v>
      </c>
      <c r="S202" s="147">
        <f>'Capacity - Phos Acid'!S202+'Capacity - Nitrophos'!S202+'Capacity - Steam'!S202+'Capacity - Melt'!S202</f>
        <v>0</v>
      </c>
      <c r="T202" s="147">
        <f>'Capacity - Phos Acid'!T202+'Capacity - Nitrophos'!T202+'Capacity - Steam'!T202+'Capacity - Melt'!T202</f>
        <v>0</v>
      </c>
      <c r="U202" s="147">
        <f>'Capacity - Phos Acid'!U202+'Capacity - Nitrophos'!U202+'Capacity - Steam'!U202+'Capacity - Melt'!U202</f>
        <v>0</v>
      </c>
      <c r="V202" s="147">
        <f>'Capacity - Phos Acid'!V202+'Capacity - Nitrophos'!V202+'Capacity - Steam'!V202+'Capacity - Melt'!V202</f>
        <v>0</v>
      </c>
      <c r="W202" s="147">
        <f>'Capacity - Phos Acid'!W202+'Capacity - Nitrophos'!W202+'Capacity - Steam'!W202+'Capacity - Melt'!W202</f>
        <v>0</v>
      </c>
      <c r="X202" s="147">
        <f>'Capacity - Phos Acid'!X202+'Capacity - Nitrophos'!X202+'Capacity - Steam'!X202+'Capacity - Melt'!X202</f>
        <v>0</v>
      </c>
      <c r="Y202" s="147">
        <f>'Capacity - Phos Acid'!Y202+'Capacity - Nitrophos'!Y202+'Capacity - Steam'!Y202+'Capacity - Melt'!Y202</f>
        <v>0</v>
      </c>
      <c r="Z202" s="147">
        <f>'Capacity - Phos Acid'!Z202+'Capacity - Nitrophos'!Z202+'Capacity - Steam'!Z202+'Capacity - Melt'!Z202</f>
        <v>0</v>
      </c>
      <c r="AA202" s="147">
        <f>'Capacity - Phos Acid'!AA202+'Capacity - Nitrophos'!AA202+'Capacity - Steam'!AA202+'Capacity - Melt'!AA202</f>
        <v>0</v>
      </c>
      <c r="AB202" s="147">
        <f>'Capacity - Phos Acid'!AB202+'Capacity - Nitrophos'!AB202+'Capacity - Steam'!AB202+'Capacity - Melt'!AB202</f>
        <v>0</v>
      </c>
      <c r="AC202" s="147">
        <f>'Capacity - Phos Acid'!AC202+'Capacity - Nitrophos'!AC202+'Capacity - Steam'!AC202+'Capacity - Melt'!AC202</f>
        <v>0</v>
      </c>
      <c r="AD202" s="147">
        <f>'Capacity - Phos Acid'!AD202+'Capacity - Nitrophos'!AD202+'Capacity - Steam'!AD202+'Capacity - Melt'!AD202</f>
        <v>0</v>
      </c>
      <c r="AE202" s="147">
        <f>'Capacity - Phos Acid'!AE202+'Capacity - Nitrophos'!AE202+'Capacity - Steam'!AE202+'Capacity - Melt'!AE202</f>
        <v>0</v>
      </c>
      <c r="AF202" s="147">
        <f>'Capacity - Phos Acid'!AF202+'Capacity - Nitrophos'!AF202+'Capacity - Steam'!AF202+'Capacity - Melt'!AF202</f>
        <v>0</v>
      </c>
      <c r="AG202" s="147">
        <f>'Capacity - Phos Acid'!AG202+'Capacity - Nitrophos'!AG202+'Capacity - Steam'!AG202+'Capacity - Melt'!AG202</f>
        <v>0</v>
      </c>
    </row>
    <row r="203" spans="1:33" x14ac:dyDescent="0.2">
      <c r="A203" s="133" t="str">
        <f t="shared" si="6"/>
        <v>WPANauru</v>
      </c>
      <c r="B203" s="129" t="s">
        <v>275</v>
      </c>
      <c r="C203" s="129" t="s">
        <v>275</v>
      </c>
      <c r="D203" s="129" t="s">
        <v>232</v>
      </c>
      <c r="E203" s="147">
        <f>'Capacity - Phos Acid'!E203+'Capacity - Nitrophos'!E203+'Capacity - Steam'!E203+'Capacity - Melt'!E203</f>
        <v>0</v>
      </c>
      <c r="F203" s="147">
        <f>'Capacity - Phos Acid'!F203+'Capacity - Nitrophos'!F203+'Capacity - Steam'!F203+'Capacity - Melt'!F203</f>
        <v>0</v>
      </c>
      <c r="G203" s="147">
        <f>'Capacity - Phos Acid'!G203+'Capacity - Nitrophos'!G203+'Capacity - Steam'!G203+'Capacity - Melt'!G203</f>
        <v>0</v>
      </c>
      <c r="H203" s="147">
        <f>'Capacity - Phos Acid'!H203+'Capacity - Nitrophos'!H203+'Capacity - Steam'!H203+'Capacity - Melt'!H203</f>
        <v>0</v>
      </c>
      <c r="I203" s="147">
        <f>'Capacity - Phos Acid'!I203+'Capacity - Nitrophos'!I203+'Capacity - Steam'!I203+'Capacity - Melt'!I203</f>
        <v>0</v>
      </c>
      <c r="J203" s="147">
        <f>'Capacity - Phos Acid'!J203+'Capacity - Nitrophos'!J203+'Capacity - Steam'!J203+'Capacity - Melt'!J203</f>
        <v>0</v>
      </c>
      <c r="K203" s="147">
        <f>'Capacity - Phos Acid'!K203+'Capacity - Nitrophos'!K203+'Capacity - Steam'!K203+'Capacity - Melt'!K203</f>
        <v>0</v>
      </c>
      <c r="L203" s="147">
        <f>'Capacity - Phos Acid'!L203+'Capacity - Nitrophos'!L203+'Capacity - Steam'!L203+'Capacity - Melt'!L203</f>
        <v>0</v>
      </c>
      <c r="M203" s="147">
        <f>'Capacity - Phos Acid'!M203+'Capacity - Nitrophos'!M203+'Capacity - Steam'!M203+'Capacity - Melt'!M203</f>
        <v>0</v>
      </c>
      <c r="N203" s="147">
        <f>'Capacity - Phos Acid'!N203+'Capacity - Nitrophos'!N203+'Capacity - Steam'!N203+'Capacity - Melt'!N203</f>
        <v>0</v>
      </c>
      <c r="O203" s="147">
        <f>'Capacity - Phos Acid'!O203+'Capacity - Nitrophos'!O203+'Capacity - Steam'!O203+'Capacity - Melt'!O203</f>
        <v>0</v>
      </c>
      <c r="P203" s="147">
        <f>'Capacity - Phos Acid'!P203+'Capacity - Nitrophos'!P203+'Capacity - Steam'!P203+'Capacity - Melt'!P203</f>
        <v>0</v>
      </c>
      <c r="Q203" s="147">
        <f>'Capacity - Phos Acid'!Q203+'Capacity - Nitrophos'!Q203+'Capacity - Steam'!Q203+'Capacity - Melt'!Q203</f>
        <v>0</v>
      </c>
      <c r="R203" s="147">
        <f>'Capacity - Phos Acid'!R203+'Capacity - Nitrophos'!R203+'Capacity - Steam'!R203+'Capacity - Melt'!R203</f>
        <v>0</v>
      </c>
      <c r="S203" s="147">
        <f>'Capacity - Phos Acid'!S203+'Capacity - Nitrophos'!S203+'Capacity - Steam'!S203+'Capacity - Melt'!S203</f>
        <v>0</v>
      </c>
      <c r="T203" s="147">
        <f>'Capacity - Phos Acid'!T203+'Capacity - Nitrophos'!T203+'Capacity - Steam'!T203+'Capacity - Melt'!T203</f>
        <v>0</v>
      </c>
      <c r="U203" s="147">
        <f>'Capacity - Phos Acid'!U203+'Capacity - Nitrophos'!U203+'Capacity - Steam'!U203+'Capacity - Melt'!U203</f>
        <v>0</v>
      </c>
      <c r="V203" s="147">
        <f>'Capacity - Phos Acid'!V203+'Capacity - Nitrophos'!V203+'Capacity - Steam'!V203+'Capacity - Melt'!V203</f>
        <v>0</v>
      </c>
      <c r="W203" s="147">
        <f>'Capacity - Phos Acid'!W203+'Capacity - Nitrophos'!W203+'Capacity - Steam'!W203+'Capacity - Melt'!W203</f>
        <v>0</v>
      </c>
      <c r="X203" s="147">
        <f>'Capacity - Phos Acid'!X203+'Capacity - Nitrophos'!X203+'Capacity - Steam'!X203+'Capacity - Melt'!X203</f>
        <v>0</v>
      </c>
      <c r="Y203" s="147">
        <f>'Capacity - Phos Acid'!Y203+'Capacity - Nitrophos'!Y203+'Capacity - Steam'!Y203+'Capacity - Melt'!Y203</f>
        <v>0</v>
      </c>
      <c r="Z203" s="147">
        <f>'Capacity - Phos Acid'!Z203+'Capacity - Nitrophos'!Z203+'Capacity - Steam'!Z203+'Capacity - Melt'!Z203</f>
        <v>0</v>
      </c>
      <c r="AA203" s="147">
        <f>'Capacity - Phos Acid'!AA203+'Capacity - Nitrophos'!AA203+'Capacity - Steam'!AA203+'Capacity - Melt'!AA203</f>
        <v>0</v>
      </c>
      <c r="AB203" s="147">
        <f>'Capacity - Phos Acid'!AB203+'Capacity - Nitrophos'!AB203+'Capacity - Steam'!AB203+'Capacity - Melt'!AB203</f>
        <v>0</v>
      </c>
      <c r="AC203" s="147">
        <f>'Capacity - Phos Acid'!AC203+'Capacity - Nitrophos'!AC203+'Capacity - Steam'!AC203+'Capacity - Melt'!AC203</f>
        <v>0</v>
      </c>
      <c r="AD203" s="147">
        <f>'Capacity - Phos Acid'!AD203+'Capacity - Nitrophos'!AD203+'Capacity - Steam'!AD203+'Capacity - Melt'!AD203</f>
        <v>0</v>
      </c>
      <c r="AE203" s="147">
        <f>'Capacity - Phos Acid'!AE203+'Capacity - Nitrophos'!AE203+'Capacity - Steam'!AE203+'Capacity - Melt'!AE203</f>
        <v>0</v>
      </c>
      <c r="AF203" s="147">
        <f>'Capacity - Phos Acid'!AF203+'Capacity - Nitrophos'!AF203+'Capacity - Steam'!AF203+'Capacity - Melt'!AF203</f>
        <v>0</v>
      </c>
      <c r="AG203" s="147">
        <f>'Capacity - Phos Acid'!AG203+'Capacity - Nitrophos'!AG203+'Capacity - Steam'!AG203+'Capacity - Melt'!AG203</f>
        <v>0</v>
      </c>
    </row>
    <row r="204" spans="1:33" x14ac:dyDescent="0.2">
      <c r="A204" s="133" t="str">
        <f t="shared" si="6"/>
        <v>WPANew Caledonia</v>
      </c>
      <c r="B204" s="129" t="s">
        <v>275</v>
      </c>
      <c r="C204" s="129" t="s">
        <v>275</v>
      </c>
      <c r="D204" s="129" t="s">
        <v>233</v>
      </c>
      <c r="E204" s="147">
        <f>'Capacity - Phos Acid'!E204+'Capacity - Nitrophos'!E204+'Capacity - Steam'!E204+'Capacity - Melt'!E204</f>
        <v>0</v>
      </c>
      <c r="F204" s="147">
        <f>'Capacity - Phos Acid'!F204+'Capacity - Nitrophos'!F204+'Capacity - Steam'!F204+'Capacity - Melt'!F204</f>
        <v>0</v>
      </c>
      <c r="G204" s="147">
        <f>'Capacity - Phos Acid'!G204+'Capacity - Nitrophos'!G204+'Capacity - Steam'!G204+'Capacity - Melt'!G204</f>
        <v>0</v>
      </c>
      <c r="H204" s="147">
        <f>'Capacity - Phos Acid'!H204+'Capacity - Nitrophos'!H204+'Capacity - Steam'!H204+'Capacity - Melt'!H204</f>
        <v>0</v>
      </c>
      <c r="I204" s="147">
        <f>'Capacity - Phos Acid'!I204+'Capacity - Nitrophos'!I204+'Capacity - Steam'!I204+'Capacity - Melt'!I204</f>
        <v>0</v>
      </c>
      <c r="J204" s="147">
        <f>'Capacity - Phos Acid'!J204+'Capacity - Nitrophos'!J204+'Capacity - Steam'!J204+'Capacity - Melt'!J204</f>
        <v>0</v>
      </c>
      <c r="K204" s="147">
        <f>'Capacity - Phos Acid'!K204+'Capacity - Nitrophos'!K204+'Capacity - Steam'!K204+'Capacity - Melt'!K204</f>
        <v>0</v>
      </c>
      <c r="L204" s="147">
        <f>'Capacity - Phos Acid'!L204+'Capacity - Nitrophos'!L204+'Capacity - Steam'!L204+'Capacity - Melt'!L204</f>
        <v>0</v>
      </c>
      <c r="M204" s="147">
        <f>'Capacity - Phos Acid'!M204+'Capacity - Nitrophos'!M204+'Capacity - Steam'!M204+'Capacity - Melt'!M204</f>
        <v>0</v>
      </c>
      <c r="N204" s="147">
        <f>'Capacity - Phos Acid'!N204+'Capacity - Nitrophos'!N204+'Capacity - Steam'!N204+'Capacity - Melt'!N204</f>
        <v>0</v>
      </c>
      <c r="O204" s="147">
        <f>'Capacity - Phos Acid'!O204+'Capacity - Nitrophos'!O204+'Capacity - Steam'!O204+'Capacity - Melt'!O204</f>
        <v>0</v>
      </c>
      <c r="P204" s="147">
        <f>'Capacity - Phos Acid'!P204+'Capacity - Nitrophos'!P204+'Capacity - Steam'!P204+'Capacity - Melt'!P204</f>
        <v>0</v>
      </c>
      <c r="Q204" s="147">
        <f>'Capacity - Phos Acid'!Q204+'Capacity - Nitrophos'!Q204+'Capacity - Steam'!Q204+'Capacity - Melt'!Q204</f>
        <v>0</v>
      </c>
      <c r="R204" s="147">
        <f>'Capacity - Phos Acid'!R204+'Capacity - Nitrophos'!R204+'Capacity - Steam'!R204+'Capacity - Melt'!R204</f>
        <v>0</v>
      </c>
      <c r="S204" s="147">
        <f>'Capacity - Phos Acid'!S204+'Capacity - Nitrophos'!S204+'Capacity - Steam'!S204+'Capacity - Melt'!S204</f>
        <v>0</v>
      </c>
      <c r="T204" s="147">
        <f>'Capacity - Phos Acid'!T204+'Capacity - Nitrophos'!T204+'Capacity - Steam'!T204+'Capacity - Melt'!T204</f>
        <v>0</v>
      </c>
      <c r="U204" s="147">
        <f>'Capacity - Phos Acid'!U204+'Capacity - Nitrophos'!U204+'Capacity - Steam'!U204+'Capacity - Melt'!U204</f>
        <v>0</v>
      </c>
      <c r="V204" s="147">
        <f>'Capacity - Phos Acid'!V204+'Capacity - Nitrophos'!V204+'Capacity - Steam'!V204+'Capacity - Melt'!V204</f>
        <v>0</v>
      </c>
      <c r="W204" s="147">
        <f>'Capacity - Phos Acid'!W204+'Capacity - Nitrophos'!W204+'Capacity - Steam'!W204+'Capacity - Melt'!W204</f>
        <v>0</v>
      </c>
      <c r="X204" s="147">
        <f>'Capacity - Phos Acid'!X204+'Capacity - Nitrophos'!X204+'Capacity - Steam'!X204+'Capacity - Melt'!X204</f>
        <v>0</v>
      </c>
      <c r="Y204" s="147">
        <f>'Capacity - Phos Acid'!Y204+'Capacity - Nitrophos'!Y204+'Capacity - Steam'!Y204+'Capacity - Melt'!Y204</f>
        <v>0</v>
      </c>
      <c r="Z204" s="147">
        <f>'Capacity - Phos Acid'!Z204+'Capacity - Nitrophos'!Z204+'Capacity - Steam'!Z204+'Capacity - Melt'!Z204</f>
        <v>0</v>
      </c>
      <c r="AA204" s="147">
        <f>'Capacity - Phos Acid'!AA204+'Capacity - Nitrophos'!AA204+'Capacity - Steam'!AA204+'Capacity - Melt'!AA204</f>
        <v>0</v>
      </c>
      <c r="AB204" s="147">
        <f>'Capacity - Phos Acid'!AB204+'Capacity - Nitrophos'!AB204+'Capacity - Steam'!AB204+'Capacity - Melt'!AB204</f>
        <v>0</v>
      </c>
      <c r="AC204" s="147">
        <f>'Capacity - Phos Acid'!AC204+'Capacity - Nitrophos'!AC204+'Capacity - Steam'!AC204+'Capacity - Melt'!AC204</f>
        <v>0</v>
      </c>
      <c r="AD204" s="147">
        <f>'Capacity - Phos Acid'!AD204+'Capacity - Nitrophos'!AD204+'Capacity - Steam'!AD204+'Capacity - Melt'!AD204</f>
        <v>0</v>
      </c>
      <c r="AE204" s="147">
        <f>'Capacity - Phos Acid'!AE204+'Capacity - Nitrophos'!AE204+'Capacity - Steam'!AE204+'Capacity - Melt'!AE204</f>
        <v>0</v>
      </c>
      <c r="AF204" s="147">
        <f>'Capacity - Phos Acid'!AF204+'Capacity - Nitrophos'!AF204+'Capacity - Steam'!AF204+'Capacity - Melt'!AF204</f>
        <v>0</v>
      </c>
      <c r="AG204" s="147">
        <f>'Capacity - Phos Acid'!AG204+'Capacity - Nitrophos'!AG204+'Capacity - Steam'!AG204+'Capacity - Melt'!AG204</f>
        <v>0</v>
      </c>
    </row>
    <row r="205" spans="1:33" x14ac:dyDescent="0.2">
      <c r="A205" s="133" t="str">
        <f t="shared" si="6"/>
        <v>WPANew Zealand</v>
      </c>
      <c r="B205" s="129" t="s">
        <v>275</v>
      </c>
      <c r="C205" s="129" t="s">
        <v>275</v>
      </c>
      <c r="D205" s="129" t="s">
        <v>234</v>
      </c>
      <c r="E205" s="147">
        <f>'Capacity - Phos Acid'!E205+'Capacity - Nitrophos'!E205+'Capacity - Steam'!E205+'Capacity - Melt'!E205</f>
        <v>0</v>
      </c>
      <c r="F205" s="147">
        <f>'Capacity - Phos Acid'!F205+'Capacity - Nitrophos'!F205+'Capacity - Steam'!F205+'Capacity - Melt'!F205</f>
        <v>0</v>
      </c>
      <c r="G205" s="147">
        <f>'Capacity - Phos Acid'!G205+'Capacity - Nitrophos'!G205+'Capacity - Steam'!G205+'Capacity - Melt'!G205</f>
        <v>0</v>
      </c>
      <c r="H205" s="147">
        <f>'Capacity - Phos Acid'!H205+'Capacity - Nitrophos'!H205+'Capacity - Steam'!H205+'Capacity - Melt'!H205</f>
        <v>0</v>
      </c>
      <c r="I205" s="147">
        <f>'Capacity - Phos Acid'!I205+'Capacity - Nitrophos'!I205+'Capacity - Steam'!I205+'Capacity - Melt'!I205</f>
        <v>0</v>
      </c>
      <c r="J205" s="147">
        <f>'Capacity - Phos Acid'!J205+'Capacity - Nitrophos'!J205+'Capacity - Steam'!J205+'Capacity - Melt'!J205</f>
        <v>0</v>
      </c>
      <c r="K205" s="147">
        <f>'Capacity - Phos Acid'!K205+'Capacity - Nitrophos'!K205+'Capacity - Steam'!K205+'Capacity - Melt'!K205</f>
        <v>0</v>
      </c>
      <c r="L205" s="147">
        <f>'Capacity - Phos Acid'!L205+'Capacity - Nitrophos'!L205+'Capacity - Steam'!L205+'Capacity - Melt'!L205</f>
        <v>0</v>
      </c>
      <c r="M205" s="147">
        <f>'Capacity - Phos Acid'!M205+'Capacity - Nitrophos'!M205+'Capacity - Steam'!M205+'Capacity - Melt'!M205</f>
        <v>0</v>
      </c>
      <c r="N205" s="147">
        <f>'Capacity - Phos Acid'!N205+'Capacity - Nitrophos'!N205+'Capacity - Steam'!N205+'Capacity - Melt'!N205</f>
        <v>0</v>
      </c>
      <c r="O205" s="147">
        <f>'Capacity - Phos Acid'!O205+'Capacity - Nitrophos'!O205+'Capacity - Steam'!O205+'Capacity - Melt'!O205</f>
        <v>0</v>
      </c>
      <c r="P205" s="147">
        <f>'Capacity - Phos Acid'!P205+'Capacity - Nitrophos'!P205+'Capacity - Steam'!P205+'Capacity - Melt'!P205</f>
        <v>0</v>
      </c>
      <c r="Q205" s="147">
        <f>'Capacity - Phos Acid'!Q205+'Capacity - Nitrophos'!Q205+'Capacity - Steam'!Q205+'Capacity - Melt'!Q205</f>
        <v>0</v>
      </c>
      <c r="R205" s="147">
        <f>'Capacity - Phos Acid'!R205+'Capacity - Nitrophos'!R205+'Capacity - Steam'!R205+'Capacity - Melt'!R205</f>
        <v>0</v>
      </c>
      <c r="S205" s="147">
        <f>'Capacity - Phos Acid'!S205+'Capacity - Nitrophos'!S205+'Capacity - Steam'!S205+'Capacity - Melt'!S205</f>
        <v>0</v>
      </c>
      <c r="T205" s="147">
        <f>'Capacity - Phos Acid'!T205+'Capacity - Nitrophos'!T205+'Capacity - Steam'!T205+'Capacity - Melt'!T205</f>
        <v>0</v>
      </c>
      <c r="U205" s="147">
        <f>'Capacity - Phos Acid'!U205+'Capacity - Nitrophos'!U205+'Capacity - Steam'!U205+'Capacity - Melt'!U205</f>
        <v>0</v>
      </c>
      <c r="V205" s="147">
        <f>'Capacity - Phos Acid'!V205+'Capacity - Nitrophos'!V205+'Capacity - Steam'!V205+'Capacity - Melt'!V205</f>
        <v>0</v>
      </c>
      <c r="W205" s="147">
        <f>'Capacity - Phos Acid'!W205+'Capacity - Nitrophos'!W205+'Capacity - Steam'!W205+'Capacity - Melt'!W205</f>
        <v>0</v>
      </c>
      <c r="X205" s="147">
        <f>'Capacity - Phos Acid'!X205+'Capacity - Nitrophos'!X205+'Capacity - Steam'!X205+'Capacity - Melt'!X205</f>
        <v>0</v>
      </c>
      <c r="Y205" s="147">
        <f>'Capacity - Phos Acid'!Y205+'Capacity - Nitrophos'!Y205+'Capacity - Steam'!Y205+'Capacity - Melt'!Y205</f>
        <v>0</v>
      </c>
      <c r="Z205" s="147">
        <f>'Capacity - Phos Acid'!Z205+'Capacity - Nitrophos'!Z205+'Capacity - Steam'!Z205+'Capacity - Melt'!Z205</f>
        <v>0</v>
      </c>
      <c r="AA205" s="147">
        <f>'Capacity - Phos Acid'!AA205+'Capacity - Nitrophos'!AA205+'Capacity - Steam'!AA205+'Capacity - Melt'!AA205</f>
        <v>0</v>
      </c>
      <c r="AB205" s="147">
        <f>'Capacity - Phos Acid'!AB205+'Capacity - Nitrophos'!AB205+'Capacity - Steam'!AB205+'Capacity - Melt'!AB205</f>
        <v>0</v>
      </c>
      <c r="AC205" s="147">
        <f>'Capacity - Phos Acid'!AC205+'Capacity - Nitrophos'!AC205+'Capacity - Steam'!AC205+'Capacity - Melt'!AC205</f>
        <v>0</v>
      </c>
      <c r="AD205" s="147">
        <f>'Capacity - Phos Acid'!AD205+'Capacity - Nitrophos'!AD205+'Capacity - Steam'!AD205+'Capacity - Melt'!AD205</f>
        <v>0</v>
      </c>
      <c r="AE205" s="147">
        <f>'Capacity - Phos Acid'!AE205+'Capacity - Nitrophos'!AE205+'Capacity - Steam'!AE205+'Capacity - Melt'!AE205</f>
        <v>0</v>
      </c>
      <c r="AF205" s="147">
        <f>'Capacity - Phos Acid'!AF205+'Capacity - Nitrophos'!AF205+'Capacity - Steam'!AF205+'Capacity - Melt'!AF205</f>
        <v>0</v>
      </c>
      <c r="AG205" s="147">
        <f>'Capacity - Phos Acid'!AG205+'Capacity - Nitrophos'!AG205+'Capacity - Steam'!AG205+'Capacity - Melt'!AG205</f>
        <v>0</v>
      </c>
    </row>
    <row r="206" spans="1:33" x14ac:dyDescent="0.2">
      <c r="A206" s="133" t="str">
        <f t="shared" si="6"/>
        <v>WPAPapua New Guinea</v>
      </c>
      <c r="B206" s="129" t="s">
        <v>275</v>
      </c>
      <c r="C206" s="129" t="s">
        <v>275</v>
      </c>
      <c r="D206" s="129" t="s">
        <v>235</v>
      </c>
      <c r="E206" s="147">
        <f>'Capacity - Phos Acid'!E206+'Capacity - Nitrophos'!E206+'Capacity - Steam'!E206+'Capacity - Melt'!E206</f>
        <v>0</v>
      </c>
      <c r="F206" s="147">
        <f>'Capacity - Phos Acid'!F206+'Capacity - Nitrophos'!F206+'Capacity - Steam'!F206+'Capacity - Melt'!F206</f>
        <v>0</v>
      </c>
      <c r="G206" s="147">
        <f>'Capacity - Phos Acid'!G206+'Capacity - Nitrophos'!G206+'Capacity - Steam'!G206+'Capacity - Melt'!G206</f>
        <v>0</v>
      </c>
      <c r="H206" s="147">
        <f>'Capacity - Phos Acid'!H206+'Capacity - Nitrophos'!H206+'Capacity - Steam'!H206+'Capacity - Melt'!H206</f>
        <v>0</v>
      </c>
      <c r="I206" s="147">
        <f>'Capacity - Phos Acid'!I206+'Capacity - Nitrophos'!I206+'Capacity - Steam'!I206+'Capacity - Melt'!I206</f>
        <v>0</v>
      </c>
      <c r="J206" s="147">
        <f>'Capacity - Phos Acid'!J206+'Capacity - Nitrophos'!J206+'Capacity - Steam'!J206+'Capacity - Melt'!J206</f>
        <v>0</v>
      </c>
      <c r="K206" s="147">
        <f>'Capacity - Phos Acid'!K206+'Capacity - Nitrophos'!K206+'Capacity - Steam'!K206+'Capacity - Melt'!K206</f>
        <v>0</v>
      </c>
      <c r="L206" s="147">
        <f>'Capacity - Phos Acid'!L206+'Capacity - Nitrophos'!L206+'Capacity - Steam'!L206+'Capacity - Melt'!L206</f>
        <v>0</v>
      </c>
      <c r="M206" s="147">
        <f>'Capacity - Phos Acid'!M206+'Capacity - Nitrophos'!M206+'Capacity - Steam'!M206+'Capacity - Melt'!M206</f>
        <v>0</v>
      </c>
      <c r="N206" s="147">
        <f>'Capacity - Phos Acid'!N206+'Capacity - Nitrophos'!N206+'Capacity - Steam'!N206+'Capacity - Melt'!N206</f>
        <v>0</v>
      </c>
      <c r="O206" s="147">
        <f>'Capacity - Phos Acid'!O206+'Capacity - Nitrophos'!O206+'Capacity - Steam'!O206+'Capacity - Melt'!O206</f>
        <v>0</v>
      </c>
      <c r="P206" s="147">
        <f>'Capacity - Phos Acid'!P206+'Capacity - Nitrophos'!P206+'Capacity - Steam'!P206+'Capacity - Melt'!P206</f>
        <v>0</v>
      </c>
      <c r="Q206" s="147">
        <f>'Capacity - Phos Acid'!Q206+'Capacity - Nitrophos'!Q206+'Capacity - Steam'!Q206+'Capacity - Melt'!Q206</f>
        <v>0</v>
      </c>
      <c r="R206" s="147">
        <f>'Capacity - Phos Acid'!R206+'Capacity - Nitrophos'!R206+'Capacity - Steam'!R206+'Capacity - Melt'!R206</f>
        <v>0</v>
      </c>
      <c r="S206" s="147">
        <f>'Capacity - Phos Acid'!S206+'Capacity - Nitrophos'!S206+'Capacity - Steam'!S206+'Capacity - Melt'!S206</f>
        <v>0</v>
      </c>
      <c r="T206" s="147">
        <f>'Capacity - Phos Acid'!T206+'Capacity - Nitrophos'!T206+'Capacity - Steam'!T206+'Capacity - Melt'!T206</f>
        <v>0</v>
      </c>
      <c r="U206" s="147">
        <f>'Capacity - Phos Acid'!U206+'Capacity - Nitrophos'!U206+'Capacity - Steam'!U206+'Capacity - Melt'!U206</f>
        <v>0</v>
      </c>
      <c r="V206" s="147">
        <f>'Capacity - Phos Acid'!V206+'Capacity - Nitrophos'!V206+'Capacity - Steam'!V206+'Capacity - Melt'!V206</f>
        <v>0</v>
      </c>
      <c r="W206" s="147">
        <f>'Capacity - Phos Acid'!W206+'Capacity - Nitrophos'!W206+'Capacity - Steam'!W206+'Capacity - Melt'!W206</f>
        <v>0</v>
      </c>
      <c r="X206" s="147">
        <f>'Capacity - Phos Acid'!X206+'Capacity - Nitrophos'!X206+'Capacity - Steam'!X206+'Capacity - Melt'!X206</f>
        <v>0</v>
      </c>
      <c r="Y206" s="147">
        <f>'Capacity - Phos Acid'!Y206+'Capacity - Nitrophos'!Y206+'Capacity - Steam'!Y206+'Capacity - Melt'!Y206</f>
        <v>0</v>
      </c>
      <c r="Z206" s="147">
        <f>'Capacity - Phos Acid'!Z206+'Capacity - Nitrophos'!Z206+'Capacity - Steam'!Z206+'Capacity - Melt'!Z206</f>
        <v>0</v>
      </c>
      <c r="AA206" s="147">
        <f>'Capacity - Phos Acid'!AA206+'Capacity - Nitrophos'!AA206+'Capacity - Steam'!AA206+'Capacity - Melt'!AA206</f>
        <v>0</v>
      </c>
      <c r="AB206" s="147">
        <f>'Capacity - Phos Acid'!AB206+'Capacity - Nitrophos'!AB206+'Capacity - Steam'!AB206+'Capacity - Melt'!AB206</f>
        <v>0</v>
      </c>
      <c r="AC206" s="147">
        <f>'Capacity - Phos Acid'!AC206+'Capacity - Nitrophos'!AC206+'Capacity - Steam'!AC206+'Capacity - Melt'!AC206</f>
        <v>0</v>
      </c>
      <c r="AD206" s="147">
        <f>'Capacity - Phos Acid'!AD206+'Capacity - Nitrophos'!AD206+'Capacity - Steam'!AD206+'Capacity - Melt'!AD206</f>
        <v>0</v>
      </c>
      <c r="AE206" s="147">
        <f>'Capacity - Phos Acid'!AE206+'Capacity - Nitrophos'!AE206+'Capacity - Steam'!AE206+'Capacity - Melt'!AE206</f>
        <v>0</v>
      </c>
      <c r="AF206" s="147">
        <f>'Capacity - Phos Acid'!AF206+'Capacity - Nitrophos'!AF206+'Capacity - Steam'!AF206+'Capacity - Melt'!AF206</f>
        <v>0</v>
      </c>
      <c r="AG206" s="147">
        <f>'Capacity - Phos Acid'!AG206+'Capacity - Nitrophos'!AG206+'Capacity - Steam'!AG206+'Capacity - Melt'!AG206</f>
        <v>0</v>
      </c>
    </row>
    <row r="207" spans="1:33" x14ac:dyDescent="0.2">
      <c r="A207" s="133" t="str">
        <f t="shared" si="6"/>
        <v>WPAPolynesia</v>
      </c>
      <c r="B207" s="129" t="s">
        <v>275</v>
      </c>
      <c r="C207" s="129" t="s">
        <v>275</v>
      </c>
      <c r="D207" s="129" t="s">
        <v>236</v>
      </c>
      <c r="E207" s="147">
        <f>'Capacity - Phos Acid'!E207+'Capacity - Nitrophos'!E207+'Capacity - Steam'!E207+'Capacity - Melt'!E207</f>
        <v>0</v>
      </c>
      <c r="F207" s="147">
        <f>'Capacity - Phos Acid'!F207+'Capacity - Nitrophos'!F207+'Capacity - Steam'!F207+'Capacity - Melt'!F207</f>
        <v>0</v>
      </c>
      <c r="G207" s="147">
        <f>'Capacity - Phos Acid'!G207+'Capacity - Nitrophos'!G207+'Capacity - Steam'!G207+'Capacity - Melt'!G207</f>
        <v>0</v>
      </c>
      <c r="H207" s="147">
        <f>'Capacity - Phos Acid'!H207+'Capacity - Nitrophos'!H207+'Capacity - Steam'!H207+'Capacity - Melt'!H207</f>
        <v>0</v>
      </c>
      <c r="I207" s="147">
        <f>'Capacity - Phos Acid'!I207+'Capacity - Nitrophos'!I207+'Capacity - Steam'!I207+'Capacity - Melt'!I207</f>
        <v>0</v>
      </c>
      <c r="J207" s="147">
        <f>'Capacity - Phos Acid'!J207+'Capacity - Nitrophos'!J207+'Capacity - Steam'!J207+'Capacity - Melt'!J207</f>
        <v>0</v>
      </c>
      <c r="K207" s="147">
        <f>'Capacity - Phos Acid'!K207+'Capacity - Nitrophos'!K207+'Capacity - Steam'!K207+'Capacity - Melt'!K207</f>
        <v>0</v>
      </c>
      <c r="L207" s="147">
        <f>'Capacity - Phos Acid'!L207+'Capacity - Nitrophos'!L207+'Capacity - Steam'!L207+'Capacity - Melt'!L207</f>
        <v>0</v>
      </c>
      <c r="M207" s="147">
        <f>'Capacity - Phos Acid'!M207+'Capacity - Nitrophos'!M207+'Capacity - Steam'!M207+'Capacity - Melt'!M207</f>
        <v>0</v>
      </c>
      <c r="N207" s="147">
        <f>'Capacity - Phos Acid'!N207+'Capacity - Nitrophos'!N207+'Capacity - Steam'!N207+'Capacity - Melt'!N207</f>
        <v>0</v>
      </c>
      <c r="O207" s="147">
        <f>'Capacity - Phos Acid'!O207+'Capacity - Nitrophos'!O207+'Capacity - Steam'!O207+'Capacity - Melt'!O207</f>
        <v>0</v>
      </c>
      <c r="P207" s="147">
        <f>'Capacity - Phos Acid'!P207+'Capacity - Nitrophos'!P207+'Capacity - Steam'!P207+'Capacity - Melt'!P207</f>
        <v>0</v>
      </c>
      <c r="Q207" s="147">
        <f>'Capacity - Phos Acid'!Q207+'Capacity - Nitrophos'!Q207+'Capacity - Steam'!Q207+'Capacity - Melt'!Q207</f>
        <v>0</v>
      </c>
      <c r="R207" s="147">
        <f>'Capacity - Phos Acid'!R207+'Capacity - Nitrophos'!R207+'Capacity - Steam'!R207+'Capacity - Melt'!R207</f>
        <v>0</v>
      </c>
      <c r="S207" s="147">
        <f>'Capacity - Phos Acid'!S207+'Capacity - Nitrophos'!S207+'Capacity - Steam'!S207+'Capacity - Melt'!S207</f>
        <v>0</v>
      </c>
      <c r="T207" s="147">
        <f>'Capacity - Phos Acid'!T207+'Capacity - Nitrophos'!T207+'Capacity - Steam'!T207+'Capacity - Melt'!T207</f>
        <v>0</v>
      </c>
      <c r="U207" s="147">
        <f>'Capacity - Phos Acid'!U207+'Capacity - Nitrophos'!U207+'Capacity - Steam'!U207+'Capacity - Melt'!U207</f>
        <v>0</v>
      </c>
      <c r="V207" s="147">
        <f>'Capacity - Phos Acid'!V207+'Capacity - Nitrophos'!V207+'Capacity - Steam'!V207+'Capacity - Melt'!V207</f>
        <v>0</v>
      </c>
      <c r="W207" s="147">
        <f>'Capacity - Phos Acid'!W207+'Capacity - Nitrophos'!W207+'Capacity - Steam'!W207+'Capacity - Melt'!W207</f>
        <v>0</v>
      </c>
      <c r="X207" s="147">
        <f>'Capacity - Phos Acid'!X207+'Capacity - Nitrophos'!X207+'Capacity - Steam'!X207+'Capacity - Melt'!X207</f>
        <v>0</v>
      </c>
      <c r="Y207" s="147">
        <f>'Capacity - Phos Acid'!Y207+'Capacity - Nitrophos'!Y207+'Capacity - Steam'!Y207+'Capacity - Melt'!Y207</f>
        <v>0</v>
      </c>
      <c r="Z207" s="147">
        <f>'Capacity - Phos Acid'!Z207+'Capacity - Nitrophos'!Z207+'Capacity - Steam'!Z207+'Capacity - Melt'!Z207</f>
        <v>0</v>
      </c>
      <c r="AA207" s="147">
        <f>'Capacity - Phos Acid'!AA207+'Capacity - Nitrophos'!AA207+'Capacity - Steam'!AA207+'Capacity - Melt'!AA207</f>
        <v>0</v>
      </c>
      <c r="AB207" s="147">
        <f>'Capacity - Phos Acid'!AB207+'Capacity - Nitrophos'!AB207+'Capacity - Steam'!AB207+'Capacity - Melt'!AB207</f>
        <v>0</v>
      </c>
      <c r="AC207" s="147">
        <f>'Capacity - Phos Acid'!AC207+'Capacity - Nitrophos'!AC207+'Capacity - Steam'!AC207+'Capacity - Melt'!AC207</f>
        <v>0</v>
      </c>
      <c r="AD207" s="147">
        <f>'Capacity - Phos Acid'!AD207+'Capacity - Nitrophos'!AD207+'Capacity - Steam'!AD207+'Capacity - Melt'!AD207</f>
        <v>0</v>
      </c>
      <c r="AE207" s="147">
        <f>'Capacity - Phos Acid'!AE207+'Capacity - Nitrophos'!AE207+'Capacity - Steam'!AE207+'Capacity - Melt'!AE207</f>
        <v>0</v>
      </c>
      <c r="AF207" s="147">
        <f>'Capacity - Phos Acid'!AF207+'Capacity - Nitrophos'!AF207+'Capacity - Steam'!AF207+'Capacity - Melt'!AF207</f>
        <v>0</v>
      </c>
      <c r="AG207" s="147">
        <f>'Capacity - Phos Acid'!AG207+'Capacity - Nitrophos'!AG207+'Capacity - Steam'!AG207+'Capacity - Melt'!AG207</f>
        <v>0</v>
      </c>
    </row>
    <row r="208" spans="1:33" x14ac:dyDescent="0.2">
      <c r="A208" s="133" t="str">
        <f t="shared" si="6"/>
        <v>WPASolomon Islands</v>
      </c>
      <c r="B208" s="129" t="s">
        <v>275</v>
      </c>
      <c r="C208" s="129" t="s">
        <v>275</v>
      </c>
      <c r="D208" s="129" t="s">
        <v>237</v>
      </c>
      <c r="E208" s="147">
        <f>'Capacity - Phos Acid'!E208+'Capacity - Nitrophos'!E208+'Capacity - Steam'!E208+'Capacity - Melt'!E208</f>
        <v>0</v>
      </c>
      <c r="F208" s="147">
        <f>'Capacity - Phos Acid'!F208+'Capacity - Nitrophos'!F208+'Capacity - Steam'!F208+'Capacity - Melt'!F208</f>
        <v>0</v>
      </c>
      <c r="G208" s="147">
        <f>'Capacity - Phos Acid'!G208+'Capacity - Nitrophos'!G208+'Capacity - Steam'!G208+'Capacity - Melt'!G208</f>
        <v>0</v>
      </c>
      <c r="H208" s="147">
        <f>'Capacity - Phos Acid'!H208+'Capacity - Nitrophos'!H208+'Capacity - Steam'!H208+'Capacity - Melt'!H208</f>
        <v>0</v>
      </c>
      <c r="I208" s="147">
        <f>'Capacity - Phos Acid'!I208+'Capacity - Nitrophos'!I208+'Capacity - Steam'!I208+'Capacity - Melt'!I208</f>
        <v>0</v>
      </c>
      <c r="J208" s="147">
        <f>'Capacity - Phos Acid'!J208+'Capacity - Nitrophos'!J208+'Capacity - Steam'!J208+'Capacity - Melt'!J208</f>
        <v>0</v>
      </c>
      <c r="K208" s="147">
        <f>'Capacity - Phos Acid'!K208+'Capacity - Nitrophos'!K208+'Capacity - Steam'!K208+'Capacity - Melt'!K208</f>
        <v>0</v>
      </c>
      <c r="L208" s="147">
        <f>'Capacity - Phos Acid'!L208+'Capacity - Nitrophos'!L208+'Capacity - Steam'!L208+'Capacity - Melt'!L208</f>
        <v>0</v>
      </c>
      <c r="M208" s="147">
        <f>'Capacity - Phos Acid'!M208+'Capacity - Nitrophos'!M208+'Capacity - Steam'!M208+'Capacity - Melt'!M208</f>
        <v>0</v>
      </c>
      <c r="N208" s="147">
        <f>'Capacity - Phos Acid'!N208+'Capacity - Nitrophos'!N208+'Capacity - Steam'!N208+'Capacity - Melt'!N208</f>
        <v>0</v>
      </c>
      <c r="O208" s="147">
        <f>'Capacity - Phos Acid'!O208+'Capacity - Nitrophos'!O208+'Capacity - Steam'!O208+'Capacity - Melt'!O208</f>
        <v>0</v>
      </c>
      <c r="P208" s="147">
        <f>'Capacity - Phos Acid'!P208+'Capacity - Nitrophos'!P208+'Capacity - Steam'!P208+'Capacity - Melt'!P208</f>
        <v>0</v>
      </c>
      <c r="Q208" s="147">
        <f>'Capacity - Phos Acid'!Q208+'Capacity - Nitrophos'!Q208+'Capacity - Steam'!Q208+'Capacity - Melt'!Q208</f>
        <v>0</v>
      </c>
      <c r="R208" s="147">
        <f>'Capacity - Phos Acid'!R208+'Capacity - Nitrophos'!R208+'Capacity - Steam'!R208+'Capacity - Melt'!R208</f>
        <v>0</v>
      </c>
      <c r="S208" s="147">
        <f>'Capacity - Phos Acid'!S208+'Capacity - Nitrophos'!S208+'Capacity - Steam'!S208+'Capacity - Melt'!S208</f>
        <v>0</v>
      </c>
      <c r="T208" s="147">
        <f>'Capacity - Phos Acid'!T208+'Capacity - Nitrophos'!T208+'Capacity - Steam'!T208+'Capacity - Melt'!T208</f>
        <v>0</v>
      </c>
      <c r="U208" s="147">
        <f>'Capacity - Phos Acid'!U208+'Capacity - Nitrophos'!U208+'Capacity - Steam'!U208+'Capacity - Melt'!U208</f>
        <v>0</v>
      </c>
      <c r="V208" s="147">
        <f>'Capacity - Phos Acid'!V208+'Capacity - Nitrophos'!V208+'Capacity - Steam'!V208+'Capacity - Melt'!V208</f>
        <v>0</v>
      </c>
      <c r="W208" s="147">
        <f>'Capacity - Phos Acid'!W208+'Capacity - Nitrophos'!W208+'Capacity - Steam'!W208+'Capacity - Melt'!W208</f>
        <v>0</v>
      </c>
      <c r="X208" s="147">
        <f>'Capacity - Phos Acid'!X208+'Capacity - Nitrophos'!X208+'Capacity - Steam'!X208+'Capacity - Melt'!X208</f>
        <v>0</v>
      </c>
      <c r="Y208" s="147">
        <f>'Capacity - Phos Acid'!Y208+'Capacity - Nitrophos'!Y208+'Capacity - Steam'!Y208+'Capacity - Melt'!Y208</f>
        <v>0</v>
      </c>
      <c r="Z208" s="147">
        <f>'Capacity - Phos Acid'!Z208+'Capacity - Nitrophos'!Z208+'Capacity - Steam'!Z208+'Capacity - Melt'!Z208</f>
        <v>0</v>
      </c>
      <c r="AA208" s="147">
        <f>'Capacity - Phos Acid'!AA208+'Capacity - Nitrophos'!AA208+'Capacity - Steam'!AA208+'Capacity - Melt'!AA208</f>
        <v>0</v>
      </c>
      <c r="AB208" s="147">
        <f>'Capacity - Phos Acid'!AB208+'Capacity - Nitrophos'!AB208+'Capacity - Steam'!AB208+'Capacity - Melt'!AB208</f>
        <v>0</v>
      </c>
      <c r="AC208" s="147">
        <f>'Capacity - Phos Acid'!AC208+'Capacity - Nitrophos'!AC208+'Capacity - Steam'!AC208+'Capacity - Melt'!AC208</f>
        <v>0</v>
      </c>
      <c r="AD208" s="147">
        <f>'Capacity - Phos Acid'!AD208+'Capacity - Nitrophos'!AD208+'Capacity - Steam'!AD208+'Capacity - Melt'!AD208</f>
        <v>0</v>
      </c>
      <c r="AE208" s="147">
        <f>'Capacity - Phos Acid'!AE208+'Capacity - Nitrophos'!AE208+'Capacity - Steam'!AE208+'Capacity - Melt'!AE208</f>
        <v>0</v>
      </c>
      <c r="AF208" s="147">
        <f>'Capacity - Phos Acid'!AF208+'Capacity - Nitrophos'!AF208+'Capacity - Steam'!AF208+'Capacity - Melt'!AF208</f>
        <v>0</v>
      </c>
      <c r="AG208" s="147">
        <f>'Capacity - Phos Acid'!AG208+'Capacity - Nitrophos'!AG208+'Capacity - Steam'!AG208+'Capacity - Melt'!AG208</f>
        <v>0</v>
      </c>
    </row>
    <row r="209" spans="1:33" x14ac:dyDescent="0.2">
      <c r="A209" s="133" t="str">
        <f t="shared" si="6"/>
        <v>WPAVanuatu</v>
      </c>
      <c r="B209" s="129" t="s">
        <v>275</v>
      </c>
      <c r="C209" s="129" t="s">
        <v>275</v>
      </c>
      <c r="D209" s="129" t="s">
        <v>238</v>
      </c>
      <c r="E209" s="147">
        <f>'Capacity - Phos Acid'!E209+'Capacity - Nitrophos'!E209+'Capacity - Steam'!E209+'Capacity - Melt'!E209</f>
        <v>0</v>
      </c>
      <c r="F209" s="147">
        <f>'Capacity - Phos Acid'!F209+'Capacity - Nitrophos'!F209+'Capacity - Steam'!F209+'Capacity - Melt'!F209</f>
        <v>0</v>
      </c>
      <c r="G209" s="147">
        <f>'Capacity - Phos Acid'!G209+'Capacity - Nitrophos'!G209+'Capacity - Steam'!G209+'Capacity - Melt'!G209</f>
        <v>0</v>
      </c>
      <c r="H209" s="147">
        <f>'Capacity - Phos Acid'!H209+'Capacity - Nitrophos'!H209+'Capacity - Steam'!H209+'Capacity - Melt'!H209</f>
        <v>0</v>
      </c>
      <c r="I209" s="147">
        <f>'Capacity - Phos Acid'!I209+'Capacity - Nitrophos'!I209+'Capacity - Steam'!I209+'Capacity - Melt'!I209</f>
        <v>0</v>
      </c>
      <c r="J209" s="147">
        <f>'Capacity - Phos Acid'!J209+'Capacity - Nitrophos'!J209+'Capacity - Steam'!J209+'Capacity - Melt'!J209</f>
        <v>0</v>
      </c>
      <c r="K209" s="147">
        <f>'Capacity - Phos Acid'!K209+'Capacity - Nitrophos'!K209+'Capacity - Steam'!K209+'Capacity - Melt'!K209</f>
        <v>0</v>
      </c>
      <c r="L209" s="147">
        <f>'Capacity - Phos Acid'!L209+'Capacity - Nitrophos'!L209+'Capacity - Steam'!L209+'Capacity - Melt'!L209</f>
        <v>0</v>
      </c>
      <c r="M209" s="147">
        <f>'Capacity - Phos Acid'!M209+'Capacity - Nitrophos'!M209+'Capacity - Steam'!M209+'Capacity - Melt'!M209</f>
        <v>0</v>
      </c>
      <c r="N209" s="147">
        <f>'Capacity - Phos Acid'!N209+'Capacity - Nitrophos'!N209+'Capacity - Steam'!N209+'Capacity - Melt'!N209</f>
        <v>0</v>
      </c>
      <c r="O209" s="147">
        <f>'Capacity - Phos Acid'!O209+'Capacity - Nitrophos'!O209+'Capacity - Steam'!O209+'Capacity - Melt'!O209</f>
        <v>0</v>
      </c>
      <c r="P209" s="147">
        <f>'Capacity - Phos Acid'!P209+'Capacity - Nitrophos'!P209+'Capacity - Steam'!P209+'Capacity - Melt'!P209</f>
        <v>0</v>
      </c>
      <c r="Q209" s="147">
        <f>'Capacity - Phos Acid'!Q209+'Capacity - Nitrophos'!Q209+'Capacity - Steam'!Q209+'Capacity - Melt'!Q209</f>
        <v>0</v>
      </c>
      <c r="R209" s="147">
        <f>'Capacity - Phos Acid'!R209+'Capacity - Nitrophos'!R209+'Capacity - Steam'!R209+'Capacity - Melt'!R209</f>
        <v>0</v>
      </c>
      <c r="S209" s="147">
        <f>'Capacity - Phos Acid'!S209+'Capacity - Nitrophos'!S209+'Capacity - Steam'!S209+'Capacity - Melt'!S209</f>
        <v>0</v>
      </c>
      <c r="T209" s="147">
        <f>'Capacity - Phos Acid'!T209+'Capacity - Nitrophos'!T209+'Capacity - Steam'!T209+'Capacity - Melt'!T209</f>
        <v>0</v>
      </c>
      <c r="U209" s="147">
        <f>'Capacity - Phos Acid'!U209+'Capacity - Nitrophos'!U209+'Capacity - Steam'!U209+'Capacity - Melt'!U209</f>
        <v>0</v>
      </c>
      <c r="V209" s="147">
        <f>'Capacity - Phos Acid'!V209+'Capacity - Nitrophos'!V209+'Capacity - Steam'!V209+'Capacity - Melt'!V209</f>
        <v>0</v>
      </c>
      <c r="W209" s="147">
        <f>'Capacity - Phos Acid'!W209+'Capacity - Nitrophos'!W209+'Capacity - Steam'!W209+'Capacity - Melt'!W209</f>
        <v>0</v>
      </c>
      <c r="X209" s="147">
        <f>'Capacity - Phos Acid'!X209+'Capacity - Nitrophos'!X209+'Capacity - Steam'!X209+'Capacity - Melt'!X209</f>
        <v>0</v>
      </c>
      <c r="Y209" s="147">
        <f>'Capacity - Phos Acid'!Y209+'Capacity - Nitrophos'!Y209+'Capacity - Steam'!Y209+'Capacity - Melt'!Y209</f>
        <v>0</v>
      </c>
      <c r="Z209" s="147">
        <f>'Capacity - Phos Acid'!Z209+'Capacity - Nitrophos'!Z209+'Capacity - Steam'!Z209+'Capacity - Melt'!Z209</f>
        <v>0</v>
      </c>
      <c r="AA209" s="147">
        <f>'Capacity - Phos Acid'!AA209+'Capacity - Nitrophos'!AA209+'Capacity - Steam'!AA209+'Capacity - Melt'!AA209</f>
        <v>0</v>
      </c>
      <c r="AB209" s="147">
        <f>'Capacity - Phos Acid'!AB209+'Capacity - Nitrophos'!AB209+'Capacity - Steam'!AB209+'Capacity - Melt'!AB209</f>
        <v>0</v>
      </c>
      <c r="AC209" s="147">
        <f>'Capacity - Phos Acid'!AC209+'Capacity - Nitrophos'!AC209+'Capacity - Steam'!AC209+'Capacity - Melt'!AC209</f>
        <v>0</v>
      </c>
      <c r="AD209" s="147">
        <f>'Capacity - Phos Acid'!AD209+'Capacity - Nitrophos'!AD209+'Capacity - Steam'!AD209+'Capacity - Melt'!AD209</f>
        <v>0</v>
      </c>
      <c r="AE209" s="147">
        <f>'Capacity - Phos Acid'!AE209+'Capacity - Nitrophos'!AE209+'Capacity - Steam'!AE209+'Capacity - Melt'!AE209</f>
        <v>0</v>
      </c>
      <c r="AF209" s="147">
        <f>'Capacity - Phos Acid'!AF209+'Capacity - Nitrophos'!AF209+'Capacity - Steam'!AF209+'Capacity - Melt'!AF209</f>
        <v>0</v>
      </c>
      <c r="AG209" s="147">
        <f>'Capacity - Phos Acid'!AG209+'Capacity - Nitrophos'!AG209+'Capacity - Steam'!AG209+'Capacity - Melt'!AG209</f>
        <v>0</v>
      </c>
    </row>
    <row r="210" spans="1:33" s="133" customFormat="1" x14ac:dyDescent="0.2">
      <c r="A210" s="133" t="str">
        <f t="shared" si="6"/>
        <v>WPAUnidentified Total</v>
      </c>
      <c r="B210" s="137" t="s">
        <v>239</v>
      </c>
      <c r="C210" s="137" t="s">
        <v>239</v>
      </c>
      <c r="D210" s="137" t="s">
        <v>239</v>
      </c>
      <c r="E210" s="145">
        <f>SUMIF($B212:$B$212,LEFT($D210,LEN($D210)-6),E212:E$212)</f>
        <v>0</v>
      </c>
      <c r="F210" s="145">
        <f>SUMIF($B212:$B$212,LEFT($D210,LEN($D210)-6),F212:F$212)</f>
        <v>0</v>
      </c>
      <c r="G210" s="145">
        <f>SUMIF($B212:$B$212,LEFT($D210,LEN($D210)-6),G212:G$212)</f>
        <v>0</v>
      </c>
      <c r="H210" s="145">
        <f>SUMIF($B212:$B$212,LEFT($D210,LEN($D210)-6),H212:H$212)</f>
        <v>0</v>
      </c>
      <c r="I210" s="145">
        <f>SUMIF($B212:$B$212,LEFT($D210,LEN($D210)-6),I212:I$212)</f>
        <v>0</v>
      </c>
      <c r="J210" s="145">
        <f>SUMIF($B212:$B$212,LEFT($D210,LEN($D210)-6),J212:J$212)</f>
        <v>0</v>
      </c>
      <c r="K210" s="145">
        <f>SUMIF($B212:$B$212,LEFT($D210,LEN($D210)-6),K212:K$212)</f>
        <v>0</v>
      </c>
      <c r="L210" s="145">
        <f>SUMIF($B212:$B$212,LEFT($D210,LEN($D210)-6),L212:L$212)</f>
        <v>0</v>
      </c>
      <c r="M210" s="145">
        <f>SUMIF($B212:$B$212,LEFT($D210,LEN($D210)-6),M212:M$212)</f>
        <v>0</v>
      </c>
      <c r="N210" s="145">
        <f>SUMIF($B212:$B$212,LEFT($D210,LEN($D210)-6),N212:N$212)</f>
        <v>0</v>
      </c>
      <c r="O210" s="145">
        <f>SUMIF($B212:$B$212,LEFT($D210,LEN($D210)-6),O212:O$212)</f>
        <v>0</v>
      </c>
      <c r="P210" s="145">
        <f>SUMIF($B212:$B$212,LEFT($D210,LEN($D210)-6),P212:P$212)</f>
        <v>0</v>
      </c>
      <c r="Q210" s="145">
        <f>SUMIF($B212:$B$212,LEFT($D210,LEN($D210)-6),Q212:Q$212)</f>
        <v>0</v>
      </c>
      <c r="R210" s="145">
        <f>SUMIF($B212:$B$212,LEFT($D210,LEN($D210)-6),R212:R$212)</f>
        <v>0</v>
      </c>
      <c r="S210" s="145">
        <f>SUMIF($B212:$B$212,LEFT($D210,LEN($D210)-6),S212:S$212)</f>
        <v>0</v>
      </c>
      <c r="T210" s="145">
        <f>SUMIF($B212:$B$212,LEFT($D210,LEN($D210)-6),T212:T$212)</f>
        <v>0</v>
      </c>
      <c r="U210" s="145">
        <f>SUMIF($B212:$B$212,LEFT($D210,LEN($D210)-6),U212:U$212)</f>
        <v>0</v>
      </c>
      <c r="V210" s="145">
        <f>SUMIF($B212:$B$212,LEFT($D210,LEN($D210)-6),V212:V$212)</f>
        <v>0</v>
      </c>
      <c r="W210" s="145">
        <f>SUMIF($B212:$B$212,LEFT($D210,LEN($D210)-6),W212:W$212)</f>
        <v>0</v>
      </c>
      <c r="X210" s="145">
        <f>SUMIF($B212:$B$212,LEFT($D210,LEN($D210)-6),X212:X$212)</f>
        <v>0</v>
      </c>
      <c r="Y210" s="145">
        <f>SUMIF($B212:$B$212,LEFT($D210,LEN($D210)-6),Y212:Y$212)</f>
        <v>0</v>
      </c>
      <c r="Z210" s="145">
        <f>SUMIF($B212:$B$212,LEFT($D210,LEN($D210)-6),Z212:Z$212)</f>
        <v>0</v>
      </c>
      <c r="AA210" s="145">
        <f>SUMIF($B212:$B$212,LEFT($D210,LEN($D210)-6),AA212:AA$212)</f>
        <v>0</v>
      </c>
      <c r="AB210" s="145">
        <f>SUMIF($B212:$B$212,LEFT($D210,LEN($D210)-6),AB212:AB$212)</f>
        <v>0</v>
      </c>
      <c r="AC210" s="145">
        <f>SUMIF($B212:$B$212,LEFT($D210,LEN($D210)-6),AC212:AC$212)</f>
        <v>0</v>
      </c>
      <c r="AD210" s="145">
        <f>SUMIF($B212:$B$212,LEFT($D210,LEN($D210)-6),AD212:AD$212)</f>
        <v>0</v>
      </c>
      <c r="AE210" s="145">
        <f>SUMIF($B212:$B$212,LEFT($D210,LEN($D210)-6),AE212:AE$212)</f>
        <v>0</v>
      </c>
      <c r="AF210" s="145">
        <f>SUMIF($B212:$B$212,LEFT($D210,LEN($D210)-6),AF212:AF$212)</f>
        <v>0</v>
      </c>
      <c r="AG210" s="145">
        <f>SUMIF($B212:$B$212,LEFT($D210,LEN($D210)-6),AG212:AG$212)</f>
        <v>0</v>
      </c>
    </row>
    <row r="211" spans="1:33" s="133" customFormat="1" x14ac:dyDescent="0.2">
      <c r="A211" s="133" t="str">
        <f t="shared" si="6"/>
        <v>WPAUnidentified Total</v>
      </c>
      <c r="B211" s="140" t="s">
        <v>239</v>
      </c>
      <c r="C211" s="140" t="s">
        <v>239</v>
      </c>
      <c r="D211" s="140" t="s">
        <v>239</v>
      </c>
      <c r="E211" s="146">
        <f>SUMIF($C212:$C$212,LEFT($D211,LEN($D211)-6),E212:E$212)</f>
        <v>0</v>
      </c>
      <c r="F211" s="146">
        <f>SUMIF($C212:$C$212,LEFT($D211,LEN($D211)-6),F212:F$212)</f>
        <v>0</v>
      </c>
      <c r="G211" s="146">
        <f>SUMIF($C212:$C$212,LEFT($D211,LEN($D211)-6),G212:G$212)</f>
        <v>0</v>
      </c>
      <c r="H211" s="146">
        <f>SUMIF($C212:$C$212,LEFT($D211,LEN($D211)-6),H212:H$212)</f>
        <v>0</v>
      </c>
      <c r="I211" s="146">
        <f>SUMIF($C212:$C$212,LEFT($D211,LEN($D211)-6),I212:I$212)</f>
        <v>0</v>
      </c>
      <c r="J211" s="146">
        <f>SUMIF($C212:$C$212,LEFT($D211,LEN($D211)-6),J212:J$212)</f>
        <v>0</v>
      </c>
      <c r="K211" s="146">
        <f>SUMIF($C212:$C$212,LEFT($D211,LEN($D211)-6),K212:K$212)</f>
        <v>0</v>
      </c>
      <c r="L211" s="146">
        <f>SUMIF($C212:$C$212,LEFT($D211,LEN($D211)-6),L212:L$212)</f>
        <v>0</v>
      </c>
      <c r="M211" s="146">
        <f>SUMIF($C212:$C$212,LEFT($D211,LEN($D211)-6),M212:M$212)</f>
        <v>0</v>
      </c>
      <c r="N211" s="146">
        <f>SUMIF($C212:$C$212,LEFT($D211,LEN($D211)-6),N212:N$212)</f>
        <v>0</v>
      </c>
      <c r="O211" s="146">
        <f>SUMIF($C212:$C$212,LEFT($D211,LEN($D211)-6),O212:O$212)</f>
        <v>0</v>
      </c>
      <c r="P211" s="146">
        <f>SUMIF($C212:$C$212,LEFT($D211,LEN($D211)-6),P212:P$212)</f>
        <v>0</v>
      </c>
      <c r="Q211" s="146">
        <f>SUMIF($C212:$C$212,LEFT($D211,LEN($D211)-6),Q212:Q$212)</f>
        <v>0</v>
      </c>
      <c r="R211" s="146">
        <f>SUMIF($C212:$C$212,LEFT($D211,LEN($D211)-6),R212:R$212)</f>
        <v>0</v>
      </c>
      <c r="S211" s="146">
        <f>SUMIF($C212:$C$212,LEFT($D211,LEN($D211)-6),S212:S$212)</f>
        <v>0</v>
      </c>
      <c r="T211" s="146">
        <f>SUMIF($C212:$C$212,LEFT($D211,LEN($D211)-6),T212:T$212)</f>
        <v>0</v>
      </c>
      <c r="U211" s="146">
        <f>SUMIF($C212:$C$212,LEFT($D211,LEN($D211)-6),U212:U$212)</f>
        <v>0</v>
      </c>
      <c r="V211" s="146">
        <f>SUMIF($C212:$C$212,LEFT($D211,LEN($D211)-6),V212:V$212)</f>
        <v>0</v>
      </c>
      <c r="W211" s="146">
        <f>SUMIF($C212:$C$212,LEFT($D211,LEN($D211)-6),W212:W$212)</f>
        <v>0</v>
      </c>
      <c r="X211" s="146">
        <f>SUMIF($C212:$C$212,LEFT($D211,LEN($D211)-6),X212:X$212)</f>
        <v>0</v>
      </c>
      <c r="Y211" s="146">
        <f>SUMIF($C212:$C$212,LEFT($D211,LEN($D211)-6),Y212:Y$212)</f>
        <v>0</v>
      </c>
      <c r="Z211" s="146">
        <f>SUMIF($C212:$C$212,LEFT($D211,LEN($D211)-6),Z212:Z$212)</f>
        <v>0</v>
      </c>
      <c r="AA211" s="146">
        <f>SUMIF($C212:$C$212,LEFT($D211,LEN($D211)-6),AA212:AA$212)</f>
        <v>0</v>
      </c>
      <c r="AB211" s="146">
        <f>SUMIF($C212:$C$212,LEFT($D211,LEN($D211)-6),AB212:AB$212)</f>
        <v>0</v>
      </c>
      <c r="AC211" s="146">
        <f>SUMIF($C212:$C$212,LEFT($D211,LEN($D211)-6),AC212:AC$212)</f>
        <v>0</v>
      </c>
      <c r="AD211" s="146">
        <f>SUMIF($C212:$C$212,LEFT($D211,LEN($D211)-6),AD212:AD$212)</f>
        <v>0</v>
      </c>
      <c r="AE211" s="146">
        <f>SUMIF($C212:$C$212,LEFT($D211,LEN($D211)-6),AE212:AE$212)</f>
        <v>0</v>
      </c>
      <c r="AF211" s="146">
        <f>SUMIF($C212:$C$212,LEFT($D211,LEN($D211)-6),AF212:AF$212)</f>
        <v>0</v>
      </c>
      <c r="AG211" s="146">
        <f>SUMIF($C212:$C$212,LEFT($D211,LEN($D211)-6),AG212:AG$212)</f>
        <v>0</v>
      </c>
    </row>
    <row r="212" spans="1:33" x14ac:dyDescent="0.2">
      <c r="A212" s="133" t="str">
        <f t="shared" si="6"/>
        <v>WPAUnidentified</v>
      </c>
      <c r="B212" s="129" t="s">
        <v>240</v>
      </c>
      <c r="C212" s="129" t="s">
        <v>240</v>
      </c>
      <c r="D212" s="129" t="s">
        <v>240</v>
      </c>
      <c r="E212" s="147">
        <f>'Capacity - Phos Acid'!E212+'Capacity - Nitrophos'!E212+'Capacity - Steam'!E212+'Capacity - Melt'!E212</f>
        <v>0</v>
      </c>
      <c r="F212" s="147">
        <f>'Capacity - Phos Acid'!F212+'Capacity - Nitrophos'!F212+'Capacity - Steam'!F212+'Capacity - Melt'!F212</f>
        <v>0</v>
      </c>
      <c r="G212" s="147">
        <f>'Capacity - Phos Acid'!G212+'Capacity - Nitrophos'!G212+'Capacity - Steam'!G212+'Capacity - Melt'!G212</f>
        <v>0</v>
      </c>
      <c r="H212" s="147">
        <f>'Capacity - Phos Acid'!H212+'Capacity - Nitrophos'!H212+'Capacity - Steam'!H212+'Capacity - Melt'!H212</f>
        <v>0</v>
      </c>
      <c r="I212" s="147">
        <f>'Capacity - Phos Acid'!I212+'Capacity - Nitrophos'!I212+'Capacity - Steam'!I212+'Capacity - Melt'!I212</f>
        <v>0</v>
      </c>
      <c r="J212" s="147">
        <f>'Capacity - Phos Acid'!J212+'Capacity - Nitrophos'!J212+'Capacity - Steam'!J212+'Capacity - Melt'!J212</f>
        <v>0</v>
      </c>
      <c r="K212" s="147">
        <f>'Capacity - Phos Acid'!K212+'Capacity - Nitrophos'!K212+'Capacity - Steam'!K212+'Capacity - Melt'!K212</f>
        <v>0</v>
      </c>
      <c r="L212" s="147">
        <f>'Capacity - Phos Acid'!L212+'Capacity - Nitrophos'!L212+'Capacity - Steam'!L212+'Capacity - Melt'!L212</f>
        <v>0</v>
      </c>
      <c r="M212" s="147">
        <f>'Capacity - Phos Acid'!M212+'Capacity - Nitrophos'!M212+'Capacity - Steam'!M212+'Capacity - Melt'!M212</f>
        <v>0</v>
      </c>
      <c r="N212" s="147">
        <f>'Capacity - Phos Acid'!N212+'Capacity - Nitrophos'!N212+'Capacity - Steam'!N212+'Capacity - Melt'!N212</f>
        <v>0</v>
      </c>
      <c r="O212" s="147">
        <f>'Capacity - Phos Acid'!O212+'Capacity - Nitrophos'!O212+'Capacity - Steam'!O212+'Capacity - Melt'!O212</f>
        <v>0</v>
      </c>
      <c r="P212" s="147">
        <f>'Capacity - Phos Acid'!P212+'Capacity - Nitrophos'!P212+'Capacity - Steam'!P212+'Capacity - Melt'!P212</f>
        <v>0</v>
      </c>
      <c r="Q212" s="147">
        <f>'Capacity - Phos Acid'!Q212+'Capacity - Nitrophos'!Q212+'Capacity - Steam'!Q212+'Capacity - Melt'!Q212</f>
        <v>0</v>
      </c>
      <c r="R212" s="147">
        <f>'Capacity - Phos Acid'!R212+'Capacity - Nitrophos'!R212+'Capacity - Steam'!R212+'Capacity - Melt'!R212</f>
        <v>0</v>
      </c>
      <c r="S212" s="147">
        <f>'Capacity - Phos Acid'!S212+'Capacity - Nitrophos'!S212+'Capacity - Steam'!S212+'Capacity - Melt'!S212</f>
        <v>0</v>
      </c>
      <c r="T212" s="147">
        <f>'Capacity - Phos Acid'!T212+'Capacity - Nitrophos'!T212+'Capacity - Steam'!T212+'Capacity - Melt'!T212</f>
        <v>0</v>
      </c>
      <c r="U212" s="147">
        <f>'Capacity - Phos Acid'!U212+'Capacity - Nitrophos'!U212+'Capacity - Steam'!U212+'Capacity - Melt'!U212</f>
        <v>0</v>
      </c>
      <c r="V212" s="147">
        <f>'Capacity - Phos Acid'!V212+'Capacity - Nitrophos'!V212+'Capacity - Steam'!V212+'Capacity - Melt'!V212</f>
        <v>0</v>
      </c>
      <c r="W212" s="147">
        <f>'Capacity - Phos Acid'!W212+'Capacity - Nitrophos'!W212+'Capacity - Steam'!W212+'Capacity - Melt'!W212</f>
        <v>0</v>
      </c>
      <c r="X212" s="147">
        <f>'Capacity - Phos Acid'!X212+'Capacity - Nitrophos'!X212+'Capacity - Steam'!X212+'Capacity - Melt'!X212</f>
        <v>0</v>
      </c>
      <c r="Y212" s="147">
        <f>'Capacity - Phos Acid'!Y212+'Capacity - Nitrophos'!Y212+'Capacity - Steam'!Y212+'Capacity - Melt'!Y212</f>
        <v>0</v>
      </c>
      <c r="Z212" s="147">
        <f>'Capacity - Phos Acid'!Z212+'Capacity - Nitrophos'!Z212+'Capacity - Steam'!Z212+'Capacity - Melt'!Z212</f>
        <v>0</v>
      </c>
      <c r="AA212" s="147">
        <f>'Capacity - Phos Acid'!AA212+'Capacity - Nitrophos'!AA212+'Capacity - Steam'!AA212+'Capacity - Melt'!AA212</f>
        <v>0</v>
      </c>
      <c r="AB212" s="147">
        <f>'Capacity - Phos Acid'!AB212+'Capacity - Nitrophos'!AB212+'Capacity - Steam'!AB212+'Capacity - Melt'!AB212</f>
        <v>0</v>
      </c>
      <c r="AC212" s="147">
        <f>'Capacity - Phos Acid'!AC212+'Capacity - Nitrophos'!AC212+'Capacity - Steam'!AC212+'Capacity - Melt'!AC212</f>
        <v>0</v>
      </c>
      <c r="AD212" s="147">
        <f>'Capacity - Phos Acid'!AD212+'Capacity - Nitrophos'!AD212+'Capacity - Steam'!AD212+'Capacity - Melt'!AD212</f>
        <v>0</v>
      </c>
      <c r="AE212" s="147">
        <f>'Capacity - Phos Acid'!AE212+'Capacity - Nitrophos'!AE212+'Capacity - Steam'!AE212+'Capacity - Melt'!AE212</f>
        <v>0</v>
      </c>
      <c r="AF212" s="147">
        <f>'Capacity - Phos Acid'!AF212+'Capacity - Nitrophos'!AF212+'Capacity - Steam'!AF212+'Capacity - Melt'!AF212</f>
        <v>0</v>
      </c>
      <c r="AG212" s="147">
        <f>'Capacity - Phos Acid'!AG212+'Capacity - Nitrophos'!AG212+'Capacity - Steam'!AG212+'Capacity - Melt'!AG212</f>
        <v>0</v>
      </c>
    </row>
  </sheetData>
  <mergeCells count="2">
    <mergeCell ref="B1:D1"/>
    <mergeCell ref="AI1:AO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3C6C-E3F3-4269-8458-CDC09ED41F43}">
  <sheetPr codeName="Sheet16"/>
  <dimension ref="A1:AP212"/>
  <sheetViews>
    <sheetView showGridLines="0" workbookViewId="0">
      <pane xSplit="4"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2" s="129" customFormat="1" ht="18.75" customHeight="1" x14ac:dyDescent="0.3">
      <c r="A1" s="126"/>
      <c r="B1" s="150" t="s">
        <v>276</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52"/>
      <c r="AJ1" s="152"/>
      <c r="AK1" s="152"/>
      <c r="AL1" s="152"/>
      <c r="AM1" s="152"/>
      <c r="AN1" s="152"/>
      <c r="AO1" s="152"/>
      <c r="AP1" s="128"/>
    </row>
    <row r="2" spans="1:42"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row>
    <row r="3" spans="1:42" x14ac:dyDescent="0.2">
      <c r="B3" s="128" t="s">
        <v>277</v>
      </c>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2" s="133" customFormat="1" x14ac:dyDescent="0.2">
      <c r="A4" s="133" t="str">
        <f>CONCATENATE("WPA",D4)</f>
        <v>WPAWorld Total</v>
      </c>
      <c r="B4" s="134" t="s">
        <v>26</v>
      </c>
      <c r="C4" s="134" t="s">
        <v>26</v>
      </c>
      <c r="D4" s="134" t="s">
        <v>26</v>
      </c>
      <c r="E4" s="135">
        <f t="shared" ref="E4" si="0">E5+E57+E117+E121+E154+E198+E210</f>
        <v>34078.423076923078</v>
      </c>
      <c r="F4" s="135">
        <f t="shared" ref="F4:AD4" si="1">F5+F57+F117+F121+F154+F198+F210</f>
        <v>34876.423076923078</v>
      </c>
      <c r="G4" s="135">
        <f t="shared" si="1"/>
        <v>33217.423076923078</v>
      </c>
      <c r="H4" s="135">
        <f t="shared" si="1"/>
        <v>34841.423076923078</v>
      </c>
      <c r="I4" s="135">
        <f t="shared" si="1"/>
        <v>34539.423076923078</v>
      </c>
      <c r="J4" s="135">
        <f t="shared" si="1"/>
        <v>39687.423076923078</v>
      </c>
      <c r="K4" s="135">
        <f t="shared" si="1"/>
        <v>40113.423076923078</v>
      </c>
      <c r="L4" s="135">
        <f t="shared" si="1"/>
        <v>40473.423076923078</v>
      </c>
      <c r="M4" s="135">
        <f t="shared" si="1"/>
        <v>41208.423076923078</v>
      </c>
      <c r="N4" s="135">
        <f t="shared" si="1"/>
        <v>46077.423076923078</v>
      </c>
      <c r="O4" s="135">
        <f t="shared" si="1"/>
        <v>48123.923076923078</v>
      </c>
      <c r="P4" s="135">
        <f t="shared" si="1"/>
        <v>48519.423076923078</v>
      </c>
      <c r="Q4" s="135">
        <f t="shared" si="1"/>
        <v>50911.423076923078</v>
      </c>
      <c r="R4" s="135">
        <f t="shared" si="1"/>
        <v>51378.423074923077</v>
      </c>
      <c r="S4" s="135">
        <f t="shared" si="1"/>
        <v>51743.03845853846</v>
      </c>
      <c r="T4" s="135">
        <f t="shared" si="1"/>
        <v>56110.03845853846</v>
      </c>
      <c r="U4" s="135">
        <f t="shared" si="1"/>
        <v>59000.03845853846</v>
      </c>
      <c r="V4" s="135">
        <f t="shared" si="1"/>
        <v>60388.03845853846</v>
      </c>
      <c r="W4" s="135">
        <f t="shared" si="1"/>
        <v>61388.268458538463</v>
      </c>
      <c r="X4" s="135">
        <f t="shared" si="1"/>
        <v>62468.268458538463</v>
      </c>
      <c r="Y4" s="135">
        <f t="shared" si="1"/>
        <v>62163.268458538463</v>
      </c>
      <c r="Z4" s="135">
        <f t="shared" si="1"/>
        <v>62593.268458538463</v>
      </c>
      <c r="AA4" s="135">
        <f t="shared" si="1"/>
        <v>62004.268458538463</v>
      </c>
      <c r="AB4" s="135">
        <f t="shared" si="1"/>
        <v>62382.268458538463</v>
      </c>
      <c r="AC4" s="135">
        <f t="shared" si="1"/>
        <v>63436.268458538463</v>
      </c>
      <c r="AD4" s="135">
        <f t="shared" si="1"/>
        <v>65836.268458538456</v>
      </c>
      <c r="AE4" s="135">
        <f t="shared" ref="AE4:AF4" si="2">AE5+AE57+AE117+AE121+AE154+AE198+AE210</f>
        <v>67186.268458538456</v>
      </c>
      <c r="AF4" s="135">
        <f t="shared" si="2"/>
        <v>67636.268458538456</v>
      </c>
      <c r="AG4" s="135">
        <f t="shared" ref="AG4" si="3">AG5+AG57+AG117+AG121+AG154+AG198+AG210</f>
        <v>69167.268458538456</v>
      </c>
    </row>
    <row r="5" spans="1:42" s="133" customFormat="1" x14ac:dyDescent="0.2">
      <c r="A5" s="133" t="str">
        <f t="shared" ref="A5:A69" si="4">CONCATENATE("WPA",D5)</f>
        <v>WPAEurope &amp; CIS Total</v>
      </c>
      <c r="B5" s="137" t="s">
        <v>29</v>
      </c>
      <c r="C5" s="137" t="s">
        <v>29</v>
      </c>
      <c r="D5" s="137" t="s">
        <v>29</v>
      </c>
      <c r="E5" s="145">
        <f>SUMIF($B7:$B$212,LEFT($D5,LEN($D5)-6),E7:E$212)</f>
        <v>14338.26923076923</v>
      </c>
      <c r="F5" s="145">
        <f>SUMIF($B7:$B$212,LEFT($D5,LEN($D5)-6),F7:F$212)</f>
        <v>14648.26923076923</v>
      </c>
      <c r="G5" s="145">
        <f>SUMIF($B7:$B$212,LEFT($D5,LEN($D5)-6),G7:G$212)</f>
        <v>13878.26923076923</v>
      </c>
      <c r="H5" s="145">
        <f>SUMIF($B7:$B$212,LEFT($D5,LEN($D5)-6),H7:H$212)</f>
        <v>13610.26923076923</v>
      </c>
      <c r="I5" s="145">
        <f>SUMIF($B7:$B$212,LEFT($D5,LEN($D5)-6),I7:I$212)</f>
        <v>13300.26923076923</v>
      </c>
      <c r="J5" s="145">
        <f>SUMIF($B7:$B$212,LEFT($D5,LEN($D5)-6),J7:J$212)</f>
        <v>13350.26923076923</v>
      </c>
      <c r="K5" s="145">
        <f>SUMIF($B7:$B$212,LEFT($D5,LEN($D5)-6),K7:K$212)</f>
        <v>12814.26923076923</v>
      </c>
      <c r="L5" s="145">
        <f>SUMIF($B7:$B$212,LEFT($D5,LEN($D5)-6),L7:L$212)</f>
        <v>13214.26923076923</v>
      </c>
      <c r="M5" s="145">
        <f>SUMIF($B7:$B$212,LEFT($D5,LEN($D5)-6),M7:M$212)</f>
        <v>13129.26923076923</v>
      </c>
      <c r="N5" s="145">
        <f>SUMIF($B7:$B$212,LEFT($D5,LEN($D5)-6),N7:N$212)</f>
        <v>12689.26923076923</v>
      </c>
      <c r="O5" s="145">
        <f>SUMIF($B7:$B$212,LEFT($D5,LEN($D5)-6),O7:O$212)</f>
        <v>12801.76923076923</v>
      </c>
      <c r="P5" s="145">
        <f>SUMIF($B7:$B$212,LEFT($D5,LEN($D5)-6),P7:P$212)</f>
        <v>12704.26923076923</v>
      </c>
      <c r="Q5" s="145">
        <f>SUMIF($B7:$B$212,LEFT($D5,LEN($D5)-6),Q7:Q$212)</f>
        <v>13284.26923076923</v>
      </c>
      <c r="R5" s="145">
        <f>SUMIF($B7:$B$212,LEFT($D5,LEN($D5)-6),R7:R$212)</f>
        <v>13284.26923076923</v>
      </c>
      <c r="S5" s="145">
        <f>SUMIF($B7:$B$212,LEFT($D5,LEN($D5)-6),S7:S$212)</f>
        <v>13384.26923076923</v>
      </c>
      <c r="T5" s="145">
        <f>SUMIF($B7:$B$212,LEFT($D5,LEN($D5)-6),T7:T$212)</f>
        <v>14459.26923076923</v>
      </c>
      <c r="U5" s="145">
        <f>SUMIF($B7:$B$212,LEFT($D5,LEN($D5)-6),U7:U$212)</f>
        <v>15899.26923076923</v>
      </c>
      <c r="V5" s="145">
        <f>SUMIF($B7:$B$212,LEFT($D5,LEN($D5)-6),V7:V$212)</f>
        <v>15379.26923076923</v>
      </c>
      <c r="W5" s="145">
        <f>SUMIF($B7:$B$212,LEFT($D5,LEN($D5)-6),W7:W$212)</f>
        <v>15013.49923076923</v>
      </c>
      <c r="X5" s="145">
        <f>SUMIF($B7:$B$212,LEFT($D5,LEN($D5)-6),X7:X$212)</f>
        <v>15068.49923076923</v>
      </c>
      <c r="Y5" s="145">
        <f>SUMIF($B7:$B$212,LEFT($D5,LEN($D5)-6),Y7:Y$212)</f>
        <v>15318.49923076923</v>
      </c>
      <c r="Z5" s="145">
        <f>SUMIF($B7:$B$212,LEFT($D5,LEN($D5)-6),Z7:Z$212)</f>
        <v>15818.49923076923</v>
      </c>
      <c r="AA5" s="145">
        <f>SUMIF($B7:$B$212,LEFT($D5,LEN($D5)-6),AA7:AA$212)</f>
        <v>15768.49923076923</v>
      </c>
      <c r="AB5" s="145">
        <f>SUMIF($B7:$B$212,LEFT($D5,LEN($D5)-6),AB7:AB$212)</f>
        <v>16368.49923076923</v>
      </c>
      <c r="AC5" s="145">
        <f>SUMIF($B7:$B$212,LEFT($D5,LEN($D5)-6),AC7:AC$212)</f>
        <v>16108.49923076923</v>
      </c>
      <c r="AD5" s="145">
        <f>SUMIF($B7:$B$212,LEFT($D5,LEN($D5)-6),AD7:AD$212)</f>
        <v>16358.49923076923</v>
      </c>
      <c r="AE5" s="145">
        <f>SUMIF($B7:$B$212,LEFT($D5,LEN($D5)-6),AE7:AE$212)</f>
        <v>17608.49923076923</v>
      </c>
      <c r="AF5" s="145">
        <f>SUMIF($B7:$B$212,LEFT($D5,LEN($D5)-6),AF7:AF$212)</f>
        <v>17608.49923076923</v>
      </c>
      <c r="AG5" s="145">
        <f>SUMIF($B7:$B$212,LEFT($D5,LEN($D5)-6),AG7:AG$212)</f>
        <v>17608.49923076923</v>
      </c>
    </row>
    <row r="6" spans="1:42" s="133" customFormat="1" x14ac:dyDescent="0.2">
      <c r="A6" s="133" t="str">
        <f t="shared" si="4"/>
        <v>WPAWest Europe Total</v>
      </c>
      <c r="B6" s="140" t="s">
        <v>37</v>
      </c>
      <c r="C6" s="140" t="s">
        <v>37</v>
      </c>
      <c r="D6" s="140" t="s">
        <v>37</v>
      </c>
      <c r="E6" s="146">
        <f>SUMIF($C7:$C$212,LEFT($D6,LEN($D6)-6),E7:E$212)</f>
        <v>8435</v>
      </c>
      <c r="F6" s="146">
        <f>SUMIF($C7:$C$212,LEFT($D6,LEN($D6)-6),F7:F$212)</f>
        <v>8435</v>
      </c>
      <c r="G6" s="146">
        <f>SUMIF($C7:$C$212,LEFT($D6,LEN($D6)-6),G7:G$212)</f>
        <v>7665</v>
      </c>
      <c r="H6" s="146">
        <f>SUMIF($C7:$C$212,LEFT($D6,LEN($D6)-6),H7:H$212)</f>
        <v>7415</v>
      </c>
      <c r="I6" s="146">
        <f>SUMIF($C7:$C$212,LEFT($D6,LEN($D6)-6),I7:I$212)</f>
        <v>7015</v>
      </c>
      <c r="J6" s="146">
        <f>SUMIF($C7:$C$212,LEFT($D6,LEN($D6)-6),J7:J$212)</f>
        <v>7015</v>
      </c>
      <c r="K6" s="146">
        <f>SUMIF($C7:$C$212,LEFT($D6,LEN($D6)-6),K7:K$212)</f>
        <v>6265</v>
      </c>
      <c r="L6" s="146">
        <f>SUMIF($C7:$C$212,LEFT($D6,LEN($D6)-6),L7:L$212)</f>
        <v>6415</v>
      </c>
      <c r="M6" s="146">
        <f>SUMIF($C7:$C$212,LEFT($D6,LEN($D6)-6),M7:M$212)</f>
        <v>6450</v>
      </c>
      <c r="N6" s="146">
        <f>SUMIF($C7:$C$212,LEFT($D6,LEN($D6)-6),N7:N$212)</f>
        <v>6270</v>
      </c>
      <c r="O6" s="146">
        <f>SUMIF($C7:$C$212,LEFT($D6,LEN($D6)-6),O7:O$212)</f>
        <v>6040</v>
      </c>
      <c r="P6" s="146">
        <f>SUMIF($C7:$C$212,LEFT($D6,LEN($D6)-6),P7:P$212)</f>
        <v>6030</v>
      </c>
      <c r="Q6" s="146">
        <f>SUMIF($C7:$C$212,LEFT($D6,LEN($D6)-6),Q7:Q$212)</f>
        <v>6030</v>
      </c>
      <c r="R6" s="146">
        <f>SUMIF($C7:$C$212,LEFT($D6,LEN($D6)-6),R7:R$212)</f>
        <v>6030</v>
      </c>
      <c r="S6" s="146">
        <f>SUMIF($C7:$C$212,LEFT($D6,LEN($D6)-6),S7:S$212)</f>
        <v>6030</v>
      </c>
      <c r="T6" s="146">
        <f>SUMIF($C7:$C$212,LEFT($D6,LEN($D6)-6),T7:T$212)</f>
        <v>6030</v>
      </c>
      <c r="U6" s="146">
        <f>SUMIF($C7:$C$212,LEFT($D6,LEN($D6)-6),U7:U$212)</f>
        <v>6030</v>
      </c>
      <c r="V6" s="146">
        <f>SUMIF($C7:$C$212,LEFT($D6,LEN($D6)-6),V7:V$212)</f>
        <v>6030</v>
      </c>
      <c r="W6" s="146">
        <f>SUMIF($C7:$C$212,LEFT($D6,LEN($D6)-6),W7:W$212)</f>
        <v>6030</v>
      </c>
      <c r="X6" s="146">
        <f>SUMIF($C7:$C$212,LEFT($D6,LEN($D6)-6),X7:X$212)</f>
        <v>5670</v>
      </c>
      <c r="Y6" s="146">
        <f>SUMIF($C7:$C$212,LEFT($D6,LEN($D6)-6),Y7:Y$212)</f>
        <v>5670</v>
      </c>
      <c r="Z6" s="146">
        <f>SUMIF($C7:$C$212,LEFT($D6,LEN($D6)-6),Z7:Z$212)</f>
        <v>5670</v>
      </c>
      <c r="AA6" s="146">
        <f>SUMIF($C7:$C$212,LEFT($D6,LEN($D6)-6),AA7:AA$212)</f>
        <v>5120</v>
      </c>
      <c r="AB6" s="146">
        <f>SUMIF($C7:$C$212,LEFT($D6,LEN($D6)-6),AB7:AB$212)</f>
        <v>5120</v>
      </c>
      <c r="AC6" s="146">
        <f>SUMIF($C7:$C$212,LEFT($D6,LEN($D6)-6),AC7:AC$212)</f>
        <v>4860</v>
      </c>
      <c r="AD6" s="146">
        <f>SUMIF($C7:$C$212,LEFT($D6,LEN($D6)-6),AD7:AD$212)</f>
        <v>4860</v>
      </c>
      <c r="AE6" s="146">
        <f>SUMIF($C7:$C$212,LEFT($D6,LEN($D6)-6),AE7:AE$212)</f>
        <v>4860</v>
      </c>
      <c r="AF6" s="146">
        <f>SUMIF($C7:$C$212,LEFT($D6,LEN($D6)-6),AF7:AF$212)</f>
        <v>4860</v>
      </c>
      <c r="AG6" s="146">
        <f>SUMIF($C7:$C$212,LEFT($D6,LEN($D6)-6),AG7:AG$212)</f>
        <v>4860</v>
      </c>
    </row>
    <row r="7" spans="1:42" x14ac:dyDescent="0.2">
      <c r="A7" s="133" t="str">
        <f t="shared" si="4"/>
        <v>WPAAustria</v>
      </c>
      <c r="B7" s="129" t="s">
        <v>254</v>
      </c>
      <c r="C7" s="129" t="s">
        <v>255</v>
      </c>
      <c r="D7" s="129" t="s">
        <v>40</v>
      </c>
      <c r="E7" s="147">
        <v>0</v>
      </c>
      <c r="F7" s="147">
        <v>0</v>
      </c>
      <c r="G7" s="147">
        <v>0</v>
      </c>
      <c r="H7" s="147">
        <v>0</v>
      </c>
      <c r="I7" s="147">
        <v>0</v>
      </c>
      <c r="J7" s="147">
        <v>0</v>
      </c>
      <c r="K7" s="147">
        <v>0</v>
      </c>
      <c r="L7" s="147">
        <v>0</v>
      </c>
      <c r="M7" s="147">
        <v>0</v>
      </c>
      <c r="N7" s="147">
        <v>0</v>
      </c>
      <c r="O7" s="147">
        <v>0</v>
      </c>
      <c r="P7" s="147">
        <v>0</v>
      </c>
      <c r="Q7" s="147">
        <v>0</v>
      </c>
      <c r="R7" s="147">
        <v>0</v>
      </c>
      <c r="S7" s="147">
        <v>0</v>
      </c>
      <c r="T7" s="147">
        <v>0</v>
      </c>
      <c r="U7" s="147">
        <v>0</v>
      </c>
      <c r="V7" s="147">
        <v>0</v>
      </c>
      <c r="W7" s="147">
        <v>0</v>
      </c>
      <c r="X7" s="147">
        <v>0</v>
      </c>
      <c r="Y7" s="147">
        <v>0</v>
      </c>
      <c r="Z7" s="147">
        <v>0</v>
      </c>
      <c r="AA7" s="147">
        <v>0</v>
      </c>
      <c r="AB7" s="147">
        <v>0</v>
      </c>
      <c r="AC7" s="147">
        <v>0</v>
      </c>
      <c r="AD7" s="147">
        <v>0</v>
      </c>
      <c r="AE7" s="147">
        <v>0</v>
      </c>
      <c r="AF7" s="147">
        <v>0</v>
      </c>
      <c r="AG7" s="147">
        <v>0</v>
      </c>
    </row>
    <row r="8" spans="1:42" x14ac:dyDescent="0.2">
      <c r="A8" s="133" t="str">
        <f t="shared" si="4"/>
        <v>WPABelgium</v>
      </c>
      <c r="B8" s="129" t="s">
        <v>254</v>
      </c>
      <c r="C8" s="129" t="s">
        <v>255</v>
      </c>
      <c r="D8" s="129" t="s">
        <v>42</v>
      </c>
      <c r="E8" s="147">
        <v>470</v>
      </c>
      <c r="F8" s="147">
        <v>470</v>
      </c>
      <c r="G8" s="147">
        <v>470</v>
      </c>
      <c r="H8" s="147">
        <v>470</v>
      </c>
      <c r="I8" s="147">
        <v>470</v>
      </c>
      <c r="J8" s="147">
        <v>470</v>
      </c>
      <c r="K8" s="147">
        <v>470</v>
      </c>
      <c r="L8" s="147">
        <v>350</v>
      </c>
      <c r="M8" s="147">
        <v>350</v>
      </c>
      <c r="N8" s="147">
        <v>350</v>
      </c>
      <c r="O8" s="147">
        <v>350</v>
      </c>
      <c r="P8" s="147">
        <v>350</v>
      </c>
      <c r="Q8" s="147">
        <v>350</v>
      </c>
      <c r="R8" s="147">
        <v>350</v>
      </c>
      <c r="S8" s="147">
        <v>350</v>
      </c>
      <c r="T8" s="147">
        <v>350</v>
      </c>
      <c r="U8" s="147">
        <v>350</v>
      </c>
      <c r="V8" s="147">
        <v>350</v>
      </c>
      <c r="W8" s="147">
        <v>350</v>
      </c>
      <c r="X8" s="147">
        <v>350</v>
      </c>
      <c r="Y8" s="147">
        <v>350</v>
      </c>
      <c r="Z8" s="147">
        <v>350</v>
      </c>
      <c r="AA8" s="147">
        <v>350</v>
      </c>
      <c r="AB8" s="147">
        <v>350</v>
      </c>
      <c r="AC8" s="147">
        <v>350</v>
      </c>
      <c r="AD8" s="147">
        <v>350</v>
      </c>
      <c r="AE8" s="147">
        <v>350</v>
      </c>
      <c r="AF8" s="147">
        <v>350</v>
      </c>
      <c r="AG8" s="147">
        <v>350</v>
      </c>
    </row>
    <row r="9" spans="1:42" x14ac:dyDescent="0.2">
      <c r="A9" s="133" t="str">
        <f>CONCATENATE("WPA",D9)</f>
        <v>WPACyprus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row>
    <row r="10" spans="1:42" x14ac:dyDescent="0.2">
      <c r="A10" s="133" t="str">
        <f t="shared" si="4"/>
        <v>WPADenmark</v>
      </c>
      <c r="B10" s="129" t="s">
        <v>254</v>
      </c>
      <c r="C10" s="129" t="s">
        <v>255</v>
      </c>
      <c r="D10" s="129" t="s">
        <v>46</v>
      </c>
      <c r="E10" s="147">
        <v>0</v>
      </c>
      <c r="F10" s="147">
        <v>0</v>
      </c>
      <c r="G10" s="147">
        <v>0</v>
      </c>
      <c r="H10" s="147">
        <v>0</v>
      </c>
      <c r="I10" s="147">
        <v>0</v>
      </c>
      <c r="J10" s="147">
        <v>0</v>
      </c>
      <c r="K10" s="147">
        <v>0</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row>
    <row r="11" spans="1:42" x14ac:dyDescent="0.2">
      <c r="A11" s="133" t="str">
        <f t="shared" si="4"/>
        <v>WPAFinland</v>
      </c>
      <c r="B11" s="129" t="s">
        <v>254</v>
      </c>
      <c r="C11" s="129" t="s">
        <v>255</v>
      </c>
      <c r="D11" s="129" t="s">
        <v>49</v>
      </c>
      <c r="E11" s="147">
        <v>500</v>
      </c>
      <c r="F11" s="147">
        <v>500</v>
      </c>
      <c r="G11" s="147">
        <v>500</v>
      </c>
      <c r="H11" s="147">
        <v>500</v>
      </c>
      <c r="I11" s="147">
        <v>500</v>
      </c>
      <c r="J11" s="147">
        <v>500</v>
      </c>
      <c r="K11" s="147">
        <v>500</v>
      </c>
      <c r="L11" s="147">
        <v>500</v>
      </c>
      <c r="M11" s="147">
        <v>500</v>
      </c>
      <c r="N11" s="147">
        <v>500</v>
      </c>
      <c r="O11" s="147">
        <v>500</v>
      </c>
      <c r="P11" s="147">
        <v>500</v>
      </c>
      <c r="Q11" s="147">
        <v>500</v>
      </c>
      <c r="R11" s="147">
        <v>500</v>
      </c>
      <c r="S11" s="147">
        <v>500</v>
      </c>
      <c r="T11" s="147">
        <v>500</v>
      </c>
      <c r="U11" s="147">
        <v>500</v>
      </c>
      <c r="V11" s="147">
        <v>500</v>
      </c>
      <c r="W11" s="147">
        <v>500</v>
      </c>
      <c r="X11" s="147">
        <v>500</v>
      </c>
      <c r="Y11" s="147">
        <v>500</v>
      </c>
      <c r="Z11" s="147">
        <v>500</v>
      </c>
      <c r="AA11" s="147">
        <v>500</v>
      </c>
      <c r="AB11" s="147">
        <v>500</v>
      </c>
      <c r="AC11" s="147">
        <v>500</v>
      </c>
      <c r="AD11" s="147">
        <v>500</v>
      </c>
      <c r="AE11" s="147">
        <v>500</v>
      </c>
      <c r="AF11" s="147">
        <v>500</v>
      </c>
      <c r="AG11" s="147">
        <v>500</v>
      </c>
    </row>
    <row r="12" spans="1:42" x14ac:dyDescent="0.2">
      <c r="A12" s="133" t="str">
        <f t="shared" si="4"/>
        <v>WPAFrance</v>
      </c>
      <c r="B12" s="129" t="s">
        <v>254</v>
      </c>
      <c r="C12" s="129" t="s">
        <v>255</v>
      </c>
      <c r="D12" s="129" t="s">
        <v>31</v>
      </c>
      <c r="E12" s="147">
        <v>550</v>
      </c>
      <c r="F12" s="147">
        <v>550</v>
      </c>
      <c r="G12" s="147">
        <v>550</v>
      </c>
      <c r="H12" s="147">
        <v>550</v>
      </c>
      <c r="I12" s="147">
        <v>550</v>
      </c>
      <c r="J12" s="147">
        <v>550</v>
      </c>
      <c r="K12" s="147">
        <v>300</v>
      </c>
      <c r="L12" s="147">
        <v>570</v>
      </c>
      <c r="M12" s="147">
        <v>570</v>
      </c>
      <c r="N12" s="147">
        <v>570</v>
      </c>
      <c r="O12" s="147">
        <v>570</v>
      </c>
      <c r="P12" s="147">
        <v>570</v>
      </c>
      <c r="Q12" s="147">
        <v>570</v>
      </c>
      <c r="R12" s="147">
        <v>570</v>
      </c>
      <c r="S12" s="147">
        <v>570</v>
      </c>
      <c r="T12" s="147">
        <v>570</v>
      </c>
      <c r="U12" s="147">
        <v>570</v>
      </c>
      <c r="V12" s="147">
        <v>570</v>
      </c>
      <c r="W12" s="147">
        <v>570</v>
      </c>
      <c r="X12" s="147">
        <v>210</v>
      </c>
      <c r="Y12" s="147">
        <v>210</v>
      </c>
      <c r="Z12" s="147">
        <v>210</v>
      </c>
      <c r="AA12" s="147">
        <v>210</v>
      </c>
      <c r="AB12" s="147">
        <v>210</v>
      </c>
      <c r="AC12" s="147">
        <v>210</v>
      </c>
      <c r="AD12" s="147">
        <v>210</v>
      </c>
      <c r="AE12" s="147">
        <v>210</v>
      </c>
      <c r="AF12" s="147">
        <v>210</v>
      </c>
      <c r="AG12" s="147">
        <v>210</v>
      </c>
    </row>
    <row r="13" spans="1:42" x14ac:dyDescent="0.2">
      <c r="A13" s="133" t="str">
        <f t="shared" si="4"/>
        <v>WPAGermany</v>
      </c>
      <c r="B13" s="129" t="s">
        <v>254</v>
      </c>
      <c r="C13" s="129" t="s">
        <v>255</v>
      </c>
      <c r="D13" s="129" t="s">
        <v>32</v>
      </c>
      <c r="E13" s="147">
        <v>1175</v>
      </c>
      <c r="F13" s="147">
        <v>1175</v>
      </c>
      <c r="G13" s="147">
        <v>525</v>
      </c>
      <c r="H13" s="147">
        <v>525</v>
      </c>
      <c r="I13" s="147">
        <v>525</v>
      </c>
      <c r="J13" s="147">
        <v>525</v>
      </c>
      <c r="K13" s="147">
        <v>525</v>
      </c>
      <c r="L13" s="147">
        <v>525</v>
      </c>
      <c r="M13" s="147">
        <v>525</v>
      </c>
      <c r="N13" s="147">
        <v>525</v>
      </c>
      <c r="O13" s="147">
        <v>525</v>
      </c>
      <c r="P13" s="147">
        <v>525</v>
      </c>
      <c r="Q13" s="147">
        <v>525</v>
      </c>
      <c r="R13" s="147">
        <v>525</v>
      </c>
      <c r="S13" s="147">
        <v>525</v>
      </c>
      <c r="T13" s="147">
        <v>525</v>
      </c>
      <c r="U13" s="147">
        <v>525</v>
      </c>
      <c r="V13" s="147">
        <v>525</v>
      </c>
      <c r="W13" s="147">
        <v>525</v>
      </c>
      <c r="X13" s="147">
        <v>525</v>
      </c>
      <c r="Y13" s="147">
        <v>525</v>
      </c>
      <c r="Z13" s="147">
        <v>525</v>
      </c>
      <c r="AA13" s="147">
        <v>525</v>
      </c>
      <c r="AB13" s="147">
        <v>525</v>
      </c>
      <c r="AC13" s="147">
        <v>525</v>
      </c>
      <c r="AD13" s="147">
        <v>525</v>
      </c>
      <c r="AE13" s="147">
        <v>525</v>
      </c>
      <c r="AF13" s="147">
        <v>525</v>
      </c>
      <c r="AG13" s="147">
        <v>525</v>
      </c>
    </row>
    <row r="14" spans="1:42" x14ac:dyDescent="0.2">
      <c r="A14" s="133" t="str">
        <f t="shared" si="4"/>
        <v>WPAGreece</v>
      </c>
      <c r="B14" s="129" t="s">
        <v>254</v>
      </c>
      <c r="C14" s="129" t="s">
        <v>255</v>
      </c>
      <c r="D14" s="129" t="s">
        <v>33</v>
      </c>
      <c r="E14" s="147">
        <v>1660</v>
      </c>
      <c r="F14" s="147">
        <v>1660</v>
      </c>
      <c r="G14" s="147">
        <v>1500</v>
      </c>
      <c r="H14" s="147">
        <v>1500</v>
      </c>
      <c r="I14" s="147">
        <v>1100</v>
      </c>
      <c r="J14" s="147">
        <v>1100</v>
      </c>
      <c r="K14" s="147">
        <v>600</v>
      </c>
      <c r="L14" s="147">
        <v>600</v>
      </c>
      <c r="M14" s="147">
        <v>600</v>
      </c>
      <c r="N14" s="147">
        <v>600</v>
      </c>
      <c r="O14" s="147">
        <v>600</v>
      </c>
      <c r="P14" s="147">
        <v>600</v>
      </c>
      <c r="Q14" s="147">
        <v>600</v>
      </c>
      <c r="R14" s="147">
        <v>600</v>
      </c>
      <c r="S14" s="147">
        <v>600</v>
      </c>
      <c r="T14" s="147">
        <v>600</v>
      </c>
      <c r="U14" s="147">
        <v>600</v>
      </c>
      <c r="V14" s="147">
        <v>600</v>
      </c>
      <c r="W14" s="147">
        <v>600</v>
      </c>
      <c r="X14" s="147">
        <v>600</v>
      </c>
      <c r="Y14" s="147">
        <v>600</v>
      </c>
      <c r="Z14" s="147">
        <v>600</v>
      </c>
      <c r="AA14" s="147">
        <v>600</v>
      </c>
      <c r="AB14" s="147">
        <v>600</v>
      </c>
      <c r="AC14" s="147">
        <v>600</v>
      </c>
      <c r="AD14" s="147">
        <v>600</v>
      </c>
      <c r="AE14" s="147">
        <v>600</v>
      </c>
      <c r="AF14" s="147">
        <v>600</v>
      </c>
      <c r="AG14" s="147">
        <v>600</v>
      </c>
    </row>
    <row r="15" spans="1:42" x14ac:dyDescent="0.2">
      <c r="A15" s="133" t="str">
        <f t="shared" si="4"/>
        <v>WPAIceland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row>
    <row r="16" spans="1:42" x14ac:dyDescent="0.2">
      <c r="A16" s="133" t="str">
        <f t="shared" si="4"/>
        <v>WPAIreland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4"/>
        <v>WPAItaly</v>
      </c>
      <c r="B17" s="129" t="s">
        <v>254</v>
      </c>
      <c r="C17" s="129" t="s">
        <v>255</v>
      </c>
      <c r="D17" s="129" t="s">
        <v>35</v>
      </c>
      <c r="E17" s="147">
        <v>240</v>
      </c>
      <c r="F17" s="147">
        <v>240</v>
      </c>
      <c r="G17" s="147">
        <v>240</v>
      </c>
      <c r="H17" s="147">
        <v>240</v>
      </c>
      <c r="I17" s="147">
        <v>240</v>
      </c>
      <c r="J17" s="147">
        <v>240</v>
      </c>
      <c r="K17" s="147">
        <v>240</v>
      </c>
      <c r="L17" s="147">
        <v>240</v>
      </c>
      <c r="M17" s="147">
        <v>240</v>
      </c>
      <c r="N17" s="147">
        <v>240</v>
      </c>
      <c r="O17" s="147">
        <v>240</v>
      </c>
      <c r="P17" s="147">
        <v>240</v>
      </c>
      <c r="Q17" s="147">
        <v>240</v>
      </c>
      <c r="R17" s="147">
        <v>240</v>
      </c>
      <c r="S17" s="147">
        <v>240</v>
      </c>
      <c r="T17" s="147">
        <v>240</v>
      </c>
      <c r="U17" s="147">
        <v>240</v>
      </c>
      <c r="V17" s="147">
        <v>240</v>
      </c>
      <c r="W17" s="147">
        <v>240</v>
      </c>
      <c r="X17" s="147">
        <v>240</v>
      </c>
      <c r="Y17" s="147">
        <v>240</v>
      </c>
      <c r="Z17" s="147">
        <v>240</v>
      </c>
      <c r="AA17" s="147">
        <v>240</v>
      </c>
      <c r="AB17" s="147">
        <v>240</v>
      </c>
      <c r="AC17" s="147">
        <v>240</v>
      </c>
      <c r="AD17" s="147">
        <v>240</v>
      </c>
      <c r="AE17" s="147">
        <v>240</v>
      </c>
      <c r="AF17" s="147">
        <v>240</v>
      </c>
      <c r="AG17" s="147">
        <v>240</v>
      </c>
    </row>
    <row r="18" spans="1:33" x14ac:dyDescent="0.2">
      <c r="A18" s="133" t="str">
        <f t="shared" si="4"/>
        <v>WPALuxembourg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4"/>
        <v>WPANetherlands</v>
      </c>
      <c r="B20" s="129" t="s">
        <v>254</v>
      </c>
      <c r="C20" s="129" t="s">
        <v>255</v>
      </c>
      <c r="D20" s="129" t="s">
        <v>51</v>
      </c>
      <c r="E20" s="147">
        <v>1980</v>
      </c>
      <c r="F20" s="147">
        <v>1980</v>
      </c>
      <c r="G20" s="147">
        <v>1980</v>
      </c>
      <c r="H20" s="147">
        <v>1980</v>
      </c>
      <c r="I20" s="147">
        <v>1980</v>
      </c>
      <c r="J20" s="147">
        <v>1980</v>
      </c>
      <c r="K20" s="147">
        <v>1980</v>
      </c>
      <c r="L20" s="147">
        <v>1980</v>
      </c>
      <c r="M20" s="147">
        <v>1980</v>
      </c>
      <c r="N20" s="147">
        <v>1980</v>
      </c>
      <c r="O20" s="147">
        <v>1750</v>
      </c>
      <c r="P20" s="147">
        <v>1750</v>
      </c>
      <c r="Q20" s="147">
        <v>1750</v>
      </c>
      <c r="R20" s="147">
        <v>1750</v>
      </c>
      <c r="S20" s="147">
        <v>1750</v>
      </c>
      <c r="T20" s="147">
        <v>1750</v>
      </c>
      <c r="U20" s="147">
        <v>1750</v>
      </c>
      <c r="V20" s="147">
        <v>1750</v>
      </c>
      <c r="W20" s="147">
        <v>1750</v>
      </c>
      <c r="X20" s="147">
        <v>1750</v>
      </c>
      <c r="Y20" s="147">
        <v>1750</v>
      </c>
      <c r="Z20" s="147">
        <v>1750</v>
      </c>
      <c r="AA20" s="147">
        <v>1750</v>
      </c>
      <c r="AB20" s="147">
        <v>1750</v>
      </c>
      <c r="AC20" s="147">
        <v>1750</v>
      </c>
      <c r="AD20" s="147">
        <v>1750</v>
      </c>
      <c r="AE20" s="147">
        <v>1750</v>
      </c>
      <c r="AF20" s="147">
        <v>1750</v>
      </c>
      <c r="AG20" s="147">
        <v>1750</v>
      </c>
    </row>
    <row r="21" spans="1:33" x14ac:dyDescent="0.2">
      <c r="A21" s="133" t="str">
        <f t="shared" si="4"/>
        <v>WPANorway</v>
      </c>
      <c r="B21" s="129" t="s">
        <v>254</v>
      </c>
      <c r="C21" s="129" t="s">
        <v>255</v>
      </c>
      <c r="D21" s="129" t="s">
        <v>52</v>
      </c>
      <c r="E21" s="147">
        <v>0</v>
      </c>
      <c r="F21" s="147">
        <v>0</v>
      </c>
      <c r="G21" s="147">
        <v>0</v>
      </c>
      <c r="H21" s="147">
        <v>0</v>
      </c>
      <c r="I21" s="147">
        <v>0</v>
      </c>
      <c r="J21" s="147">
        <v>0</v>
      </c>
      <c r="K21" s="147">
        <v>0</v>
      </c>
      <c r="L21" s="147">
        <v>0</v>
      </c>
      <c r="M21" s="147">
        <v>0</v>
      </c>
      <c r="N21" s="147">
        <v>0</v>
      </c>
      <c r="O21" s="147">
        <v>0</v>
      </c>
      <c r="P21" s="147">
        <v>0</v>
      </c>
      <c r="Q21" s="147">
        <v>0</v>
      </c>
      <c r="R21" s="147">
        <v>0</v>
      </c>
      <c r="S21" s="147">
        <v>0</v>
      </c>
      <c r="T21" s="147">
        <v>0</v>
      </c>
      <c r="U21" s="147">
        <v>0</v>
      </c>
      <c r="V21" s="147">
        <v>0</v>
      </c>
      <c r="W21" s="147">
        <v>0</v>
      </c>
      <c r="X21" s="147">
        <v>0</v>
      </c>
      <c r="Y21" s="147">
        <v>0</v>
      </c>
      <c r="Z21" s="147">
        <v>0</v>
      </c>
      <c r="AA21" s="147">
        <v>0</v>
      </c>
      <c r="AB21" s="147">
        <v>0</v>
      </c>
      <c r="AC21" s="147">
        <v>0</v>
      </c>
      <c r="AD21" s="147">
        <v>0</v>
      </c>
      <c r="AE21" s="147">
        <v>0</v>
      </c>
      <c r="AF21" s="147">
        <v>0</v>
      </c>
      <c r="AG21" s="147">
        <v>0</v>
      </c>
    </row>
    <row r="22" spans="1:33" x14ac:dyDescent="0.2">
      <c r="A22" s="133" t="str">
        <f t="shared" si="4"/>
        <v>WPAPortugal</v>
      </c>
      <c r="B22" s="129" t="s">
        <v>254</v>
      </c>
      <c r="C22" s="129" t="s">
        <v>255</v>
      </c>
      <c r="D22" s="129" t="s">
        <v>53</v>
      </c>
      <c r="E22" s="147">
        <v>450</v>
      </c>
      <c r="F22" s="147">
        <v>450</v>
      </c>
      <c r="G22" s="147">
        <v>450</v>
      </c>
      <c r="H22" s="147">
        <v>450</v>
      </c>
      <c r="I22" s="147">
        <v>450</v>
      </c>
      <c r="J22" s="147">
        <v>450</v>
      </c>
      <c r="K22" s="147">
        <v>450</v>
      </c>
      <c r="L22" s="147">
        <v>450</v>
      </c>
      <c r="M22" s="147">
        <v>450</v>
      </c>
      <c r="N22" s="147">
        <v>450</v>
      </c>
      <c r="O22" s="147">
        <v>450</v>
      </c>
      <c r="P22" s="147">
        <v>450</v>
      </c>
      <c r="Q22" s="147">
        <v>450</v>
      </c>
      <c r="R22" s="147">
        <v>450</v>
      </c>
      <c r="S22" s="147">
        <v>450</v>
      </c>
      <c r="T22" s="147">
        <v>450</v>
      </c>
      <c r="U22" s="147">
        <v>450</v>
      </c>
      <c r="V22" s="147">
        <v>450</v>
      </c>
      <c r="W22" s="147">
        <v>450</v>
      </c>
      <c r="X22" s="147">
        <v>450</v>
      </c>
      <c r="Y22" s="147">
        <v>450</v>
      </c>
      <c r="Z22" s="147">
        <v>450</v>
      </c>
      <c r="AA22" s="147">
        <v>450</v>
      </c>
      <c r="AB22" s="147">
        <v>450</v>
      </c>
      <c r="AC22" s="147">
        <v>450</v>
      </c>
      <c r="AD22" s="147">
        <v>450</v>
      </c>
      <c r="AE22" s="147">
        <v>450</v>
      </c>
      <c r="AF22" s="147">
        <v>450</v>
      </c>
      <c r="AG22" s="147">
        <v>450</v>
      </c>
    </row>
    <row r="23" spans="1:33" x14ac:dyDescent="0.2">
      <c r="A23" s="133" t="str">
        <f t="shared" si="4"/>
        <v>WPASpain</v>
      </c>
      <c r="B23" s="129" t="s">
        <v>254</v>
      </c>
      <c r="C23" s="129" t="s">
        <v>255</v>
      </c>
      <c r="D23" s="129" t="s">
        <v>54</v>
      </c>
      <c r="E23" s="147">
        <v>860</v>
      </c>
      <c r="F23" s="147">
        <v>860</v>
      </c>
      <c r="G23" s="147">
        <v>860</v>
      </c>
      <c r="H23" s="147">
        <v>610</v>
      </c>
      <c r="I23" s="147">
        <v>610</v>
      </c>
      <c r="J23" s="147">
        <v>610</v>
      </c>
      <c r="K23" s="147">
        <v>610</v>
      </c>
      <c r="L23" s="147">
        <v>610</v>
      </c>
      <c r="M23" s="147">
        <v>610</v>
      </c>
      <c r="N23" s="147">
        <v>430</v>
      </c>
      <c r="O23" s="147">
        <v>430</v>
      </c>
      <c r="P23" s="147">
        <v>420</v>
      </c>
      <c r="Q23" s="147">
        <v>420</v>
      </c>
      <c r="R23" s="147">
        <v>420</v>
      </c>
      <c r="S23" s="147">
        <v>420</v>
      </c>
      <c r="T23" s="147">
        <v>420</v>
      </c>
      <c r="U23" s="147">
        <v>420</v>
      </c>
      <c r="V23" s="147">
        <v>420</v>
      </c>
      <c r="W23" s="147">
        <v>420</v>
      </c>
      <c r="X23" s="147">
        <v>420</v>
      </c>
      <c r="Y23" s="147">
        <v>420</v>
      </c>
      <c r="Z23" s="147">
        <v>420</v>
      </c>
      <c r="AA23" s="147">
        <v>420</v>
      </c>
      <c r="AB23" s="147">
        <v>420</v>
      </c>
      <c r="AC23" s="147">
        <v>160</v>
      </c>
      <c r="AD23" s="147">
        <v>160</v>
      </c>
      <c r="AE23" s="147">
        <v>160</v>
      </c>
      <c r="AF23" s="147">
        <v>160</v>
      </c>
      <c r="AG23" s="147">
        <v>160</v>
      </c>
    </row>
    <row r="24" spans="1:33" x14ac:dyDescent="0.2">
      <c r="A24" s="133" t="str">
        <f t="shared" si="4"/>
        <v>WPASweden</v>
      </c>
      <c r="B24" s="129" t="s">
        <v>254</v>
      </c>
      <c r="C24" s="129" t="s">
        <v>255</v>
      </c>
      <c r="D24" s="129" t="s">
        <v>55</v>
      </c>
      <c r="E24" s="147">
        <v>0</v>
      </c>
      <c r="F24" s="147">
        <v>0</v>
      </c>
      <c r="G24" s="147">
        <v>0</v>
      </c>
      <c r="H24" s="147">
        <v>0</v>
      </c>
      <c r="I24" s="147">
        <v>0</v>
      </c>
      <c r="J24" s="147">
        <v>0</v>
      </c>
      <c r="K24" s="147">
        <v>0</v>
      </c>
      <c r="L24" s="147">
        <v>0</v>
      </c>
      <c r="M24" s="147">
        <v>0</v>
      </c>
      <c r="N24" s="147">
        <v>0</v>
      </c>
      <c r="O24" s="147">
        <v>0</v>
      </c>
      <c r="P24" s="147">
        <v>0</v>
      </c>
      <c r="Q24" s="147">
        <v>0</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row>
    <row r="25" spans="1:33" x14ac:dyDescent="0.2">
      <c r="A25" s="133" t="str">
        <f t="shared" si="4"/>
        <v>WPASwitzerland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4"/>
        <v>WPAUnited Kingdom</v>
      </c>
      <c r="B26" s="129" t="s">
        <v>254</v>
      </c>
      <c r="C26" s="129" t="s">
        <v>255</v>
      </c>
      <c r="D26" s="129" t="s">
        <v>57</v>
      </c>
      <c r="E26" s="147">
        <v>550</v>
      </c>
      <c r="F26" s="147">
        <v>550</v>
      </c>
      <c r="G26" s="147">
        <v>590</v>
      </c>
      <c r="H26" s="147">
        <v>590</v>
      </c>
      <c r="I26" s="147">
        <v>590</v>
      </c>
      <c r="J26" s="147">
        <v>590</v>
      </c>
      <c r="K26" s="147">
        <v>590</v>
      </c>
      <c r="L26" s="147">
        <v>590</v>
      </c>
      <c r="M26" s="147">
        <v>625</v>
      </c>
      <c r="N26" s="147">
        <v>625</v>
      </c>
      <c r="O26" s="147">
        <v>625</v>
      </c>
      <c r="P26" s="147">
        <v>625</v>
      </c>
      <c r="Q26" s="147">
        <v>625</v>
      </c>
      <c r="R26" s="147">
        <v>625</v>
      </c>
      <c r="S26" s="147">
        <v>625</v>
      </c>
      <c r="T26" s="147">
        <v>625</v>
      </c>
      <c r="U26" s="147">
        <v>625</v>
      </c>
      <c r="V26" s="147">
        <v>625</v>
      </c>
      <c r="W26" s="147">
        <v>625</v>
      </c>
      <c r="X26" s="147">
        <v>625</v>
      </c>
      <c r="Y26" s="147">
        <v>625</v>
      </c>
      <c r="Z26" s="147">
        <v>625</v>
      </c>
      <c r="AA26" s="147">
        <v>75</v>
      </c>
      <c r="AB26" s="147">
        <v>75</v>
      </c>
      <c r="AC26" s="147">
        <v>75</v>
      </c>
      <c r="AD26" s="147">
        <v>75</v>
      </c>
      <c r="AE26" s="147">
        <v>75</v>
      </c>
      <c r="AF26" s="147">
        <v>75</v>
      </c>
      <c r="AG26" s="147">
        <v>75</v>
      </c>
    </row>
    <row r="27" spans="1:33" s="133" customFormat="1" x14ac:dyDescent="0.2">
      <c r="A27" s="133" t="str">
        <f t="shared" si="4"/>
        <v>WPAEast Europe Total</v>
      </c>
      <c r="B27" s="140" t="s">
        <v>58</v>
      </c>
      <c r="C27" s="140" t="s">
        <v>58</v>
      </c>
      <c r="D27" s="140" t="s">
        <v>58</v>
      </c>
      <c r="E27" s="146">
        <f>SUMIF($C28:$C$212,LEFT($D27,LEN($D27)-6),E28:E$212)</f>
        <v>2656</v>
      </c>
      <c r="F27" s="146">
        <f>SUMIF($C28:$C$212,LEFT($D27,LEN($D27)-6),F28:F$212)</f>
        <v>2866</v>
      </c>
      <c r="G27" s="146">
        <f>SUMIF($C28:$C$212,LEFT($D27,LEN($D27)-6),G28:G$212)</f>
        <v>2866</v>
      </c>
      <c r="H27" s="146">
        <f>SUMIF($C28:$C$212,LEFT($D27,LEN($D27)-6),H28:H$212)</f>
        <v>2992</v>
      </c>
      <c r="I27" s="146">
        <f>SUMIF($C28:$C$212,LEFT($D27,LEN($D27)-6),I28:I$212)</f>
        <v>3082</v>
      </c>
      <c r="J27" s="146">
        <f>SUMIF($C28:$C$212,LEFT($D27,LEN($D27)-6),J28:J$212)</f>
        <v>3132</v>
      </c>
      <c r="K27" s="146">
        <f>SUMIF($C28:$C$212,LEFT($D27,LEN($D27)-6),K28:K$212)</f>
        <v>2946</v>
      </c>
      <c r="L27" s="146">
        <f>SUMIF($C28:$C$212,LEFT($D27,LEN($D27)-6),L28:L$212)</f>
        <v>3196</v>
      </c>
      <c r="M27" s="146">
        <f>SUMIF($C28:$C$212,LEFT($D27,LEN($D27)-6),M28:M$212)</f>
        <v>3076</v>
      </c>
      <c r="N27" s="146">
        <f>SUMIF($C28:$C$212,LEFT($D27,LEN($D27)-6),N28:N$212)</f>
        <v>3076</v>
      </c>
      <c r="O27" s="146">
        <f>SUMIF($C28:$C$212,LEFT($D27,LEN($D27)-6),O28:O$212)</f>
        <v>3076</v>
      </c>
      <c r="P27" s="146">
        <f>SUMIF($C28:$C$212,LEFT($D27,LEN($D27)-6),P28:P$212)</f>
        <v>3076</v>
      </c>
      <c r="Q27" s="146">
        <f>SUMIF($C28:$C$212,LEFT($D27,LEN($D27)-6),Q28:Q$212)</f>
        <v>3076</v>
      </c>
      <c r="R27" s="146">
        <f>SUMIF($C28:$C$212,LEFT($D27,LEN($D27)-6),R28:R$212)</f>
        <v>3076</v>
      </c>
      <c r="S27" s="146">
        <f>SUMIF($C28:$C$212,LEFT($D27,LEN($D27)-6),S28:S$212)</f>
        <v>3076</v>
      </c>
      <c r="T27" s="146">
        <f>SUMIF($C28:$C$212,LEFT($D27,LEN($D27)-6),T28:T$212)</f>
        <v>3276</v>
      </c>
      <c r="U27" s="146">
        <f>SUMIF($C28:$C$212,LEFT($D27,LEN($D27)-6),U28:U$212)</f>
        <v>3276</v>
      </c>
      <c r="V27" s="146">
        <f>SUMIF($C28:$C$212,LEFT($D27,LEN($D27)-6),V28:V$212)</f>
        <v>3276</v>
      </c>
      <c r="W27" s="146">
        <f>SUMIF($C28:$C$212,LEFT($D27,LEN($D27)-6),W28:W$212)</f>
        <v>3291</v>
      </c>
      <c r="X27" s="146">
        <f>SUMIF($C28:$C$212,LEFT($D27,LEN($D27)-6),X28:X$212)</f>
        <v>3706</v>
      </c>
      <c r="Y27" s="146">
        <f>SUMIF($C28:$C$212,LEFT($D27,LEN($D27)-6),Y28:Y$212)</f>
        <v>3706</v>
      </c>
      <c r="Z27" s="146">
        <f>SUMIF($C28:$C$212,LEFT($D27,LEN($D27)-6),Z28:Z$212)</f>
        <v>3706</v>
      </c>
      <c r="AA27" s="146">
        <f>SUMIF($C28:$C$212,LEFT($D27,LEN($D27)-6),AA28:AA$212)</f>
        <v>3706</v>
      </c>
      <c r="AB27" s="146">
        <f>SUMIF($C28:$C$212,LEFT($D27,LEN($D27)-6),AB28:AB$212)</f>
        <v>3706</v>
      </c>
      <c r="AC27" s="146">
        <f>SUMIF($C28:$C$212,LEFT($D27,LEN($D27)-6),AC28:AC$212)</f>
        <v>3706</v>
      </c>
      <c r="AD27" s="146">
        <f>SUMIF($C28:$C$212,LEFT($D27,LEN($D27)-6),AD28:AD$212)</f>
        <v>3706</v>
      </c>
      <c r="AE27" s="146">
        <f>SUMIF($C28:$C$212,LEFT($D27,LEN($D27)-6),AE28:AE$212)</f>
        <v>3706</v>
      </c>
      <c r="AF27" s="146">
        <f>SUMIF($C28:$C$212,LEFT($D27,LEN($D27)-6),AF28:AF$212)</f>
        <v>3706</v>
      </c>
      <c r="AG27" s="146">
        <f>SUMIF($C28:$C$212,LEFT($D27,LEN($D27)-6),AG28:AG$212)</f>
        <v>3706</v>
      </c>
    </row>
    <row r="28" spans="1:33" x14ac:dyDescent="0.2">
      <c r="A28" s="133" t="str">
        <f t="shared" si="4"/>
        <v>WPAAlbania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4"/>
        <v>WPABosnia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row>
    <row r="30" spans="1:33" x14ac:dyDescent="0.2">
      <c r="A30" s="133" t="str">
        <f t="shared" si="4"/>
        <v>WPABulgaria</v>
      </c>
      <c r="B30" s="129" t="s">
        <v>254</v>
      </c>
      <c r="C30" s="129" t="s">
        <v>257</v>
      </c>
      <c r="D30" s="129" t="s">
        <v>61</v>
      </c>
      <c r="E30" s="147">
        <v>400</v>
      </c>
      <c r="F30" s="147">
        <v>400</v>
      </c>
      <c r="G30" s="147">
        <v>400</v>
      </c>
      <c r="H30" s="147">
        <v>400</v>
      </c>
      <c r="I30" s="147">
        <v>400</v>
      </c>
      <c r="J30" s="147">
        <v>400</v>
      </c>
      <c r="K30" s="147">
        <v>400</v>
      </c>
      <c r="L30" s="147">
        <v>400</v>
      </c>
      <c r="M30" s="147">
        <v>400</v>
      </c>
      <c r="N30" s="147">
        <v>400</v>
      </c>
      <c r="O30" s="147">
        <v>400</v>
      </c>
      <c r="P30" s="147">
        <v>400</v>
      </c>
      <c r="Q30" s="147">
        <v>400</v>
      </c>
      <c r="R30" s="147">
        <v>400</v>
      </c>
      <c r="S30" s="147">
        <v>400</v>
      </c>
      <c r="T30" s="147">
        <v>400</v>
      </c>
      <c r="U30" s="147">
        <v>400</v>
      </c>
      <c r="V30" s="147">
        <v>400</v>
      </c>
      <c r="W30" s="147">
        <v>400</v>
      </c>
      <c r="X30" s="147">
        <v>400</v>
      </c>
      <c r="Y30" s="147">
        <v>400</v>
      </c>
      <c r="Z30" s="147">
        <v>400</v>
      </c>
      <c r="AA30" s="147">
        <v>400</v>
      </c>
      <c r="AB30" s="147">
        <v>400</v>
      </c>
      <c r="AC30" s="147">
        <v>400</v>
      </c>
      <c r="AD30" s="147">
        <v>400</v>
      </c>
      <c r="AE30" s="147">
        <v>400</v>
      </c>
      <c r="AF30" s="147">
        <v>400</v>
      </c>
      <c r="AG30" s="147">
        <v>400</v>
      </c>
    </row>
    <row r="31" spans="1:33" x14ac:dyDescent="0.2">
      <c r="A31" s="133" t="str">
        <f t="shared" si="4"/>
        <v>WPACroatia</v>
      </c>
      <c r="B31" s="129" t="s">
        <v>254</v>
      </c>
      <c r="C31" s="129" t="s">
        <v>257</v>
      </c>
      <c r="D31" s="129" t="s">
        <v>62</v>
      </c>
      <c r="E31" s="147">
        <v>0</v>
      </c>
      <c r="F31" s="147">
        <v>0</v>
      </c>
      <c r="G31" s="147">
        <v>0</v>
      </c>
      <c r="H31" s="147">
        <v>0</v>
      </c>
      <c r="I31" s="147">
        <v>0</v>
      </c>
      <c r="J31" s="147">
        <v>0</v>
      </c>
      <c r="K31" s="147">
        <v>0</v>
      </c>
      <c r="L31" s="147">
        <v>0</v>
      </c>
      <c r="M31" s="147">
        <v>0</v>
      </c>
      <c r="N31" s="147">
        <v>0</v>
      </c>
      <c r="O31" s="147">
        <v>0</v>
      </c>
      <c r="P31" s="147">
        <v>0</v>
      </c>
      <c r="Q31" s="147">
        <v>0</v>
      </c>
      <c r="R31" s="147">
        <v>0</v>
      </c>
      <c r="S31" s="147">
        <v>0</v>
      </c>
      <c r="T31" s="147">
        <v>0</v>
      </c>
      <c r="U31" s="147">
        <v>0</v>
      </c>
      <c r="V31" s="147">
        <v>0</v>
      </c>
      <c r="W31" s="147">
        <v>0</v>
      </c>
      <c r="X31" s="147">
        <v>0</v>
      </c>
      <c r="Y31" s="147">
        <v>0</v>
      </c>
      <c r="Z31" s="147">
        <v>0</v>
      </c>
      <c r="AA31" s="147">
        <v>0</v>
      </c>
      <c r="AB31" s="147">
        <v>0</v>
      </c>
      <c r="AC31" s="147">
        <v>0</v>
      </c>
      <c r="AD31" s="147">
        <v>0</v>
      </c>
      <c r="AE31" s="147">
        <v>0</v>
      </c>
      <c r="AF31" s="147">
        <v>0</v>
      </c>
      <c r="AG31" s="147">
        <v>0</v>
      </c>
    </row>
    <row r="32" spans="1:33" x14ac:dyDescent="0.2">
      <c r="A32" s="133" t="str">
        <f t="shared" si="4"/>
        <v>WPACzech Republic</v>
      </c>
      <c r="B32" s="129" t="s">
        <v>254</v>
      </c>
      <c r="C32" s="129" t="s">
        <v>257</v>
      </c>
      <c r="D32" s="129" t="s">
        <v>63</v>
      </c>
      <c r="E32" s="147">
        <v>0</v>
      </c>
      <c r="F32" s="147">
        <v>0</v>
      </c>
      <c r="G32" s="147">
        <v>0</v>
      </c>
      <c r="H32" s="147">
        <v>0</v>
      </c>
      <c r="I32" s="147">
        <v>0</v>
      </c>
      <c r="J32" s="147">
        <v>0</v>
      </c>
      <c r="K32" s="147">
        <v>0</v>
      </c>
      <c r="L32" s="147">
        <v>0</v>
      </c>
      <c r="M32" s="147">
        <v>0</v>
      </c>
      <c r="N32" s="147">
        <v>0</v>
      </c>
      <c r="O32" s="147">
        <v>0</v>
      </c>
      <c r="P32" s="147">
        <v>0</v>
      </c>
      <c r="Q32" s="147">
        <v>0</v>
      </c>
      <c r="R32" s="147">
        <v>0</v>
      </c>
      <c r="S32" s="147">
        <v>0</v>
      </c>
      <c r="T32" s="147">
        <v>0</v>
      </c>
      <c r="U32" s="147">
        <v>0</v>
      </c>
      <c r="V32" s="147">
        <v>0</v>
      </c>
      <c r="W32" s="147">
        <v>0</v>
      </c>
      <c r="X32" s="147">
        <v>0</v>
      </c>
      <c r="Y32" s="147">
        <v>0</v>
      </c>
      <c r="Z32" s="147">
        <v>0</v>
      </c>
      <c r="AA32" s="147">
        <v>0</v>
      </c>
      <c r="AB32" s="147">
        <v>0</v>
      </c>
      <c r="AC32" s="147">
        <v>0</v>
      </c>
      <c r="AD32" s="147">
        <v>0</v>
      </c>
      <c r="AE32" s="147">
        <v>0</v>
      </c>
      <c r="AF32" s="147">
        <v>0</v>
      </c>
      <c r="AG32" s="147">
        <v>0</v>
      </c>
    </row>
    <row r="33" spans="1:33" x14ac:dyDescent="0.2">
      <c r="A33" s="133" t="str">
        <f t="shared" si="4"/>
        <v>WPAEstonia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4"/>
        <v>WPAGeorgia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4"/>
        <v>WPAHungary</v>
      </c>
      <c r="B35" s="129" t="s">
        <v>254</v>
      </c>
      <c r="C35" s="129" t="s">
        <v>257</v>
      </c>
      <c r="D35" s="129" t="s">
        <v>66</v>
      </c>
      <c r="E35" s="147">
        <v>0</v>
      </c>
      <c r="F35" s="147">
        <v>0</v>
      </c>
      <c r="G35" s="147">
        <v>0</v>
      </c>
      <c r="H35" s="147">
        <v>0</v>
      </c>
      <c r="I35" s="147">
        <v>0</v>
      </c>
      <c r="J35" s="147">
        <v>0</v>
      </c>
      <c r="K35" s="147">
        <v>0</v>
      </c>
      <c r="L35" s="147">
        <v>0</v>
      </c>
      <c r="M35" s="147">
        <v>0</v>
      </c>
      <c r="N35" s="147">
        <v>0</v>
      </c>
      <c r="O35" s="147">
        <v>0</v>
      </c>
      <c r="P35" s="147">
        <v>0</v>
      </c>
      <c r="Q35" s="147">
        <v>0</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row>
    <row r="36" spans="1:33" x14ac:dyDescent="0.2">
      <c r="A36" s="133" t="str">
        <f t="shared" si="4"/>
        <v>WPALatvia</v>
      </c>
      <c r="B36" s="129" t="s">
        <v>254</v>
      </c>
      <c r="C36" s="129" t="s">
        <v>257</v>
      </c>
      <c r="D36" s="129" t="s">
        <v>67</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4"/>
        <v>WPALithuania</v>
      </c>
      <c r="B37" s="129" t="s">
        <v>254</v>
      </c>
      <c r="C37" s="129" t="s">
        <v>257</v>
      </c>
      <c r="D37" s="129" t="s">
        <v>68</v>
      </c>
      <c r="E37" s="147">
        <v>200</v>
      </c>
      <c r="F37" s="147">
        <v>200</v>
      </c>
      <c r="G37" s="147">
        <v>200</v>
      </c>
      <c r="H37" s="147">
        <v>200</v>
      </c>
      <c r="I37" s="147">
        <v>200</v>
      </c>
      <c r="J37" s="147">
        <v>250</v>
      </c>
      <c r="K37" s="147">
        <v>250</v>
      </c>
      <c r="L37" s="147">
        <v>250</v>
      </c>
      <c r="M37" s="147">
        <v>0</v>
      </c>
      <c r="N37" s="147">
        <v>0</v>
      </c>
      <c r="O37" s="147">
        <v>0</v>
      </c>
      <c r="P37" s="147">
        <v>0</v>
      </c>
      <c r="Q37" s="147">
        <v>0</v>
      </c>
      <c r="R37" s="147">
        <v>0</v>
      </c>
      <c r="S37" s="147">
        <v>0</v>
      </c>
      <c r="T37" s="147">
        <v>0</v>
      </c>
      <c r="U37" s="147">
        <v>0</v>
      </c>
      <c r="V37" s="147">
        <v>0</v>
      </c>
      <c r="W37" s="147">
        <v>15</v>
      </c>
      <c r="X37" s="147">
        <v>430</v>
      </c>
      <c r="Y37" s="147">
        <v>430</v>
      </c>
      <c r="Z37" s="147">
        <v>430</v>
      </c>
      <c r="AA37" s="147">
        <v>430</v>
      </c>
      <c r="AB37" s="147">
        <v>430</v>
      </c>
      <c r="AC37" s="147">
        <v>430</v>
      </c>
      <c r="AD37" s="147">
        <v>430</v>
      </c>
      <c r="AE37" s="147">
        <v>430</v>
      </c>
      <c r="AF37" s="147">
        <v>430</v>
      </c>
      <c r="AG37" s="147">
        <v>430</v>
      </c>
    </row>
    <row r="38" spans="1:33" x14ac:dyDescent="0.2">
      <c r="A38" s="133" t="str">
        <f t="shared" si="4"/>
        <v>WPAMacedonia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4"/>
        <v>WPAMoldova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4"/>
        <v>WPAMontenegro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4"/>
        <v>WPAPoland</v>
      </c>
      <c r="B41" s="129" t="s">
        <v>254</v>
      </c>
      <c r="C41" s="129" t="s">
        <v>257</v>
      </c>
      <c r="D41" s="129" t="s">
        <v>72</v>
      </c>
      <c r="E41" s="147">
        <v>1370</v>
      </c>
      <c r="F41" s="147">
        <v>1580</v>
      </c>
      <c r="G41" s="147">
        <v>1580</v>
      </c>
      <c r="H41" s="147">
        <v>1706</v>
      </c>
      <c r="I41" s="147">
        <v>1706</v>
      </c>
      <c r="J41" s="147">
        <v>1706</v>
      </c>
      <c r="K41" s="147">
        <v>1706</v>
      </c>
      <c r="L41" s="147">
        <v>1956</v>
      </c>
      <c r="M41" s="147">
        <v>1956</v>
      </c>
      <c r="N41" s="147">
        <v>1956</v>
      </c>
      <c r="O41" s="147">
        <v>1956</v>
      </c>
      <c r="P41" s="147">
        <v>1956</v>
      </c>
      <c r="Q41" s="147">
        <v>1956</v>
      </c>
      <c r="R41" s="147">
        <v>1956</v>
      </c>
      <c r="S41" s="147">
        <v>1956</v>
      </c>
      <c r="T41" s="147">
        <v>1956</v>
      </c>
      <c r="U41" s="147">
        <v>1956</v>
      </c>
      <c r="V41" s="147">
        <v>1956</v>
      </c>
      <c r="W41" s="147">
        <v>1956</v>
      </c>
      <c r="X41" s="147">
        <v>1956</v>
      </c>
      <c r="Y41" s="147">
        <v>1956</v>
      </c>
      <c r="Z41" s="147">
        <v>1956</v>
      </c>
      <c r="AA41" s="147">
        <v>1956</v>
      </c>
      <c r="AB41" s="147">
        <v>1956</v>
      </c>
      <c r="AC41" s="147">
        <v>1956</v>
      </c>
      <c r="AD41" s="147">
        <v>1956</v>
      </c>
      <c r="AE41" s="147">
        <v>1956</v>
      </c>
      <c r="AF41" s="147">
        <v>1956</v>
      </c>
      <c r="AG41" s="147">
        <v>1956</v>
      </c>
    </row>
    <row r="42" spans="1:33" x14ac:dyDescent="0.2">
      <c r="A42" s="133" t="str">
        <f t="shared" si="4"/>
        <v>WPARomania</v>
      </c>
      <c r="B42" s="129" t="s">
        <v>254</v>
      </c>
      <c r="C42" s="129" t="s">
        <v>257</v>
      </c>
      <c r="D42" s="129" t="s">
        <v>73</v>
      </c>
      <c r="E42" s="147">
        <v>0</v>
      </c>
      <c r="F42" s="147">
        <v>0</v>
      </c>
      <c r="G42" s="147">
        <v>0</v>
      </c>
      <c r="H42" s="147">
        <v>0</v>
      </c>
      <c r="I42" s="147">
        <v>0</v>
      </c>
      <c r="J42" s="147">
        <v>0</v>
      </c>
      <c r="K42" s="147">
        <v>0</v>
      </c>
      <c r="L42" s="147">
        <v>0</v>
      </c>
      <c r="M42" s="147">
        <v>0</v>
      </c>
      <c r="N42" s="147">
        <v>0</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row>
    <row r="43" spans="1:33" x14ac:dyDescent="0.2">
      <c r="A43" s="133" t="str">
        <f t="shared" si="4"/>
        <v>WPASerbia</v>
      </c>
      <c r="B43" s="129" t="s">
        <v>254</v>
      </c>
      <c r="C43" s="129" t="s">
        <v>257</v>
      </c>
      <c r="D43" s="129" t="s">
        <v>74</v>
      </c>
      <c r="E43" s="147">
        <v>500</v>
      </c>
      <c r="F43" s="147">
        <v>500</v>
      </c>
      <c r="G43" s="147">
        <v>500</v>
      </c>
      <c r="H43" s="147">
        <v>500</v>
      </c>
      <c r="I43" s="147">
        <v>500</v>
      </c>
      <c r="J43" s="147">
        <v>500</v>
      </c>
      <c r="K43" s="147">
        <v>500</v>
      </c>
      <c r="L43" s="147">
        <v>500</v>
      </c>
      <c r="M43" s="147">
        <v>500</v>
      </c>
      <c r="N43" s="147">
        <v>500</v>
      </c>
      <c r="O43" s="147">
        <v>500</v>
      </c>
      <c r="P43" s="147">
        <v>500</v>
      </c>
      <c r="Q43" s="147">
        <v>500</v>
      </c>
      <c r="R43" s="147">
        <v>500</v>
      </c>
      <c r="S43" s="147">
        <v>500</v>
      </c>
      <c r="T43" s="147">
        <v>700</v>
      </c>
      <c r="U43" s="147">
        <v>700</v>
      </c>
      <c r="V43" s="147">
        <v>700</v>
      </c>
      <c r="W43" s="147">
        <v>700</v>
      </c>
      <c r="X43" s="147">
        <v>700</v>
      </c>
      <c r="Y43" s="147">
        <v>700</v>
      </c>
      <c r="Z43" s="147">
        <v>700</v>
      </c>
      <c r="AA43" s="147">
        <v>700</v>
      </c>
      <c r="AB43" s="147">
        <v>700</v>
      </c>
      <c r="AC43" s="147">
        <v>700</v>
      </c>
      <c r="AD43" s="147">
        <v>700</v>
      </c>
      <c r="AE43" s="147">
        <v>700</v>
      </c>
      <c r="AF43" s="147">
        <v>700</v>
      </c>
      <c r="AG43" s="147">
        <v>700</v>
      </c>
    </row>
    <row r="44" spans="1:33" x14ac:dyDescent="0.2">
      <c r="A44" s="133" t="str">
        <f t="shared" si="4"/>
        <v>WPASlovakia</v>
      </c>
      <c r="B44" s="129" t="s">
        <v>254</v>
      </c>
      <c r="C44" s="129" t="s">
        <v>257</v>
      </c>
      <c r="D44" s="129" t="s">
        <v>75</v>
      </c>
      <c r="E44" s="147">
        <v>0</v>
      </c>
      <c r="F44" s="147">
        <v>0</v>
      </c>
      <c r="G44" s="147">
        <v>0</v>
      </c>
      <c r="H44" s="147">
        <v>0</v>
      </c>
      <c r="I44" s="147">
        <v>0</v>
      </c>
      <c r="J44" s="147">
        <v>0</v>
      </c>
      <c r="K44" s="147">
        <v>0</v>
      </c>
      <c r="L44" s="147">
        <v>0</v>
      </c>
      <c r="M44" s="147">
        <v>0</v>
      </c>
      <c r="N44" s="147">
        <v>0</v>
      </c>
      <c r="O44" s="147">
        <v>0</v>
      </c>
      <c r="P44" s="147">
        <v>0</v>
      </c>
      <c r="Q44" s="147">
        <v>0</v>
      </c>
      <c r="R44" s="147">
        <v>0</v>
      </c>
      <c r="S44" s="147">
        <v>0</v>
      </c>
      <c r="T44" s="147">
        <v>0</v>
      </c>
      <c r="U44" s="147">
        <v>0</v>
      </c>
      <c r="V44" s="147">
        <v>0</v>
      </c>
      <c r="W44" s="147">
        <v>0</v>
      </c>
      <c r="X44" s="147">
        <v>0</v>
      </c>
      <c r="Y44" s="147">
        <v>0</v>
      </c>
      <c r="Z44" s="147">
        <v>0</v>
      </c>
      <c r="AA44" s="147">
        <v>0</v>
      </c>
      <c r="AB44" s="147">
        <v>0</v>
      </c>
      <c r="AC44" s="147">
        <v>0</v>
      </c>
      <c r="AD44" s="147">
        <v>0</v>
      </c>
      <c r="AE44" s="147">
        <v>0</v>
      </c>
      <c r="AF44" s="147">
        <v>0</v>
      </c>
      <c r="AG44" s="147">
        <v>0</v>
      </c>
    </row>
    <row r="45" spans="1:33" x14ac:dyDescent="0.2">
      <c r="A45" s="133" t="str">
        <f t="shared" si="4"/>
        <v>WPASlovenia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row>
    <row r="46" spans="1:33" x14ac:dyDescent="0.2">
      <c r="A46" s="133" t="str">
        <f t="shared" si="4"/>
        <v>WPAUkraine</v>
      </c>
      <c r="B46" s="129" t="s">
        <v>254</v>
      </c>
      <c r="C46" s="129" t="s">
        <v>257</v>
      </c>
      <c r="D46" s="129" t="s">
        <v>77</v>
      </c>
      <c r="E46" s="147">
        <v>186</v>
      </c>
      <c r="F46" s="147">
        <v>186</v>
      </c>
      <c r="G46" s="147">
        <v>186</v>
      </c>
      <c r="H46" s="147">
        <v>186</v>
      </c>
      <c r="I46" s="147">
        <v>276</v>
      </c>
      <c r="J46" s="147">
        <v>276</v>
      </c>
      <c r="K46" s="147">
        <v>90</v>
      </c>
      <c r="L46" s="147">
        <v>90</v>
      </c>
      <c r="M46" s="147">
        <v>220</v>
      </c>
      <c r="N46" s="147">
        <v>220</v>
      </c>
      <c r="O46" s="147">
        <v>220</v>
      </c>
      <c r="P46" s="147">
        <v>220</v>
      </c>
      <c r="Q46" s="147">
        <v>220</v>
      </c>
      <c r="R46" s="147">
        <v>220</v>
      </c>
      <c r="S46" s="147">
        <v>220</v>
      </c>
      <c r="T46" s="147">
        <v>220</v>
      </c>
      <c r="U46" s="147">
        <v>220</v>
      </c>
      <c r="V46" s="147">
        <v>220</v>
      </c>
      <c r="W46" s="147">
        <v>220</v>
      </c>
      <c r="X46" s="147">
        <v>220</v>
      </c>
      <c r="Y46" s="147">
        <v>220</v>
      </c>
      <c r="Z46" s="147">
        <v>220</v>
      </c>
      <c r="AA46" s="147">
        <v>220</v>
      </c>
      <c r="AB46" s="147">
        <v>220</v>
      </c>
      <c r="AC46" s="147">
        <v>220</v>
      </c>
      <c r="AD46" s="147">
        <v>220</v>
      </c>
      <c r="AE46" s="147">
        <v>220</v>
      </c>
      <c r="AF46" s="147">
        <v>220</v>
      </c>
      <c r="AG46" s="147">
        <v>220</v>
      </c>
    </row>
    <row r="47" spans="1:33" s="133" customFormat="1" x14ac:dyDescent="0.2">
      <c r="A47" s="133" t="str">
        <f t="shared" si="4"/>
        <v>WPACIS Total</v>
      </c>
      <c r="B47" s="140" t="s">
        <v>78</v>
      </c>
      <c r="C47" s="140" t="s">
        <v>78</v>
      </c>
      <c r="D47" s="140" t="s">
        <v>78</v>
      </c>
      <c r="E47" s="146">
        <f>SUMIF($C48:$C$212,LEFT($D47,LEN($D47)-6),E48:E$212)</f>
        <v>3247.2692307692309</v>
      </c>
      <c r="F47" s="146">
        <f>SUMIF($C48:$C$212,LEFT($D47,LEN($D47)-6),F48:F$212)</f>
        <v>3347.2692307692309</v>
      </c>
      <c r="G47" s="146">
        <f>SUMIF($C48:$C$212,LEFT($D47,LEN($D47)-6),G48:G$212)</f>
        <v>3347.2692307692309</v>
      </c>
      <c r="H47" s="146">
        <f>SUMIF($C48:$C$212,LEFT($D47,LEN($D47)-6),H48:H$212)</f>
        <v>3203.2692307692309</v>
      </c>
      <c r="I47" s="146">
        <f>SUMIF($C48:$C$212,LEFT($D47,LEN($D47)-6),I48:I$212)</f>
        <v>3203.2692307692309</v>
      </c>
      <c r="J47" s="146">
        <f>SUMIF($C48:$C$212,LEFT($D47,LEN($D47)-6),J48:J$212)</f>
        <v>3203.2692307692309</v>
      </c>
      <c r="K47" s="146">
        <f>SUMIF($C48:$C$212,LEFT($D47,LEN($D47)-6),K48:K$212)</f>
        <v>3603.2692307692309</v>
      </c>
      <c r="L47" s="146">
        <f>SUMIF($C48:$C$212,LEFT($D47,LEN($D47)-6),L48:L$212)</f>
        <v>3603.2692307692309</v>
      </c>
      <c r="M47" s="146">
        <f>SUMIF($C48:$C$212,LEFT($D47,LEN($D47)-6),M48:M$212)</f>
        <v>3603.2692307692309</v>
      </c>
      <c r="N47" s="146">
        <f>SUMIF($C48:$C$212,LEFT($D47,LEN($D47)-6),N48:N$212)</f>
        <v>3343.2692307692309</v>
      </c>
      <c r="O47" s="146">
        <f>SUMIF($C48:$C$212,LEFT($D47,LEN($D47)-6),O48:O$212)</f>
        <v>3685.7692307692309</v>
      </c>
      <c r="P47" s="146">
        <f>SUMIF($C48:$C$212,LEFT($D47,LEN($D47)-6),P48:P$212)</f>
        <v>3598.2692307692309</v>
      </c>
      <c r="Q47" s="146">
        <f>SUMIF($C48:$C$212,LEFT($D47,LEN($D47)-6),Q48:Q$212)</f>
        <v>4178.2692307692305</v>
      </c>
      <c r="R47" s="146">
        <f>SUMIF($C48:$C$212,LEFT($D47,LEN($D47)-6),R48:R$212)</f>
        <v>4178.2692307692305</v>
      </c>
      <c r="S47" s="146">
        <f>SUMIF($C48:$C$212,LEFT($D47,LEN($D47)-6),S48:S$212)</f>
        <v>4278.2692307692305</v>
      </c>
      <c r="T47" s="146">
        <f>SUMIF($C48:$C$212,LEFT($D47,LEN($D47)-6),T48:T$212)</f>
        <v>5153.2692307692305</v>
      </c>
      <c r="U47" s="146">
        <f>SUMIF($C48:$C$212,LEFT($D47,LEN($D47)-6),U48:U$212)</f>
        <v>6593.2692307692305</v>
      </c>
      <c r="V47" s="146">
        <f>SUMIF($C48:$C$212,LEFT($D47,LEN($D47)-6),V48:V$212)</f>
        <v>6073.2692307692305</v>
      </c>
      <c r="W47" s="146">
        <f>SUMIF($C48:$C$212,LEFT($D47,LEN($D47)-6),W48:W$212)</f>
        <v>5692.499230769231</v>
      </c>
      <c r="X47" s="146">
        <f>SUMIF($C48:$C$212,LEFT($D47,LEN($D47)-6),X48:X$212)</f>
        <v>5692.499230769231</v>
      </c>
      <c r="Y47" s="146">
        <f>SUMIF($C48:$C$212,LEFT($D47,LEN($D47)-6),Y48:Y$212)</f>
        <v>5942.499230769231</v>
      </c>
      <c r="Z47" s="146">
        <f>SUMIF($C48:$C$212,LEFT($D47,LEN($D47)-6),Z48:Z$212)</f>
        <v>6442.499230769231</v>
      </c>
      <c r="AA47" s="146">
        <f>SUMIF($C48:$C$212,LEFT($D47,LEN($D47)-6),AA48:AA$212)</f>
        <v>6942.499230769231</v>
      </c>
      <c r="AB47" s="146">
        <f>SUMIF($C48:$C$212,LEFT($D47,LEN($D47)-6),AB48:AB$212)</f>
        <v>7542.499230769231</v>
      </c>
      <c r="AC47" s="146">
        <f>SUMIF($C48:$C$212,LEFT($D47,LEN($D47)-6),AC48:AC$212)</f>
        <v>7542.499230769231</v>
      </c>
      <c r="AD47" s="146">
        <f>SUMIF($C48:$C$212,LEFT($D47,LEN($D47)-6),AD48:AD$212)</f>
        <v>7792.499230769231</v>
      </c>
      <c r="AE47" s="146">
        <f>SUMIF($C48:$C$212,LEFT($D47,LEN($D47)-6),AE48:AE$212)</f>
        <v>9042.4992307692301</v>
      </c>
      <c r="AF47" s="146">
        <f>SUMIF($C48:$C$212,LEFT($D47,LEN($D47)-6),AF48:AF$212)</f>
        <v>9042.4992307692301</v>
      </c>
      <c r="AG47" s="146">
        <f>SUMIF($C48:$C$212,LEFT($D47,LEN($D47)-6),AG48:AG$212)</f>
        <v>9042.4992307692301</v>
      </c>
    </row>
    <row r="48" spans="1:33" x14ac:dyDescent="0.2">
      <c r="A48" s="133" t="str">
        <f t="shared" si="4"/>
        <v>WPAArmenia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4"/>
        <v>WPAAzerbaijan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4"/>
        <v>WPABelarus</v>
      </c>
      <c r="B50" s="129" t="s">
        <v>254</v>
      </c>
      <c r="C50" s="129" t="s">
        <v>258</v>
      </c>
      <c r="D50" s="129" t="s">
        <v>81</v>
      </c>
      <c r="E50" s="147">
        <v>187.5</v>
      </c>
      <c r="F50" s="147">
        <v>187.5</v>
      </c>
      <c r="G50" s="147">
        <v>187.5</v>
      </c>
      <c r="H50" s="147">
        <v>187.5</v>
      </c>
      <c r="I50" s="147">
        <v>187.5</v>
      </c>
      <c r="J50" s="147">
        <v>187.5</v>
      </c>
      <c r="K50" s="147">
        <v>187.5</v>
      </c>
      <c r="L50" s="147">
        <v>187.5</v>
      </c>
      <c r="M50" s="147">
        <v>187.5</v>
      </c>
      <c r="N50" s="147">
        <v>187.5</v>
      </c>
      <c r="O50" s="147">
        <v>250</v>
      </c>
      <c r="P50" s="147">
        <v>312.5</v>
      </c>
      <c r="Q50" s="147">
        <v>437.5</v>
      </c>
      <c r="R50" s="147">
        <v>437.5</v>
      </c>
      <c r="S50" s="147">
        <v>437.5</v>
      </c>
      <c r="T50" s="147">
        <v>1312.5</v>
      </c>
      <c r="U50" s="147">
        <v>1312.5</v>
      </c>
      <c r="V50" s="147">
        <v>1312.5</v>
      </c>
      <c r="W50" s="147">
        <v>1312.5</v>
      </c>
      <c r="X50" s="147">
        <v>1312.5</v>
      </c>
      <c r="Y50" s="147">
        <v>1312.5</v>
      </c>
      <c r="Z50" s="147">
        <v>1312.5</v>
      </c>
      <c r="AA50" s="147">
        <v>1312.5</v>
      </c>
      <c r="AB50" s="147">
        <v>1312.5</v>
      </c>
      <c r="AC50" s="147">
        <v>1312.5</v>
      </c>
      <c r="AD50" s="147">
        <v>1312.5</v>
      </c>
      <c r="AE50" s="147">
        <v>1312.5</v>
      </c>
      <c r="AF50" s="147">
        <v>1312.5</v>
      </c>
      <c r="AG50" s="147">
        <v>1312.5</v>
      </c>
    </row>
    <row r="51" spans="1:33" x14ac:dyDescent="0.2">
      <c r="A51" s="133" t="str">
        <f t="shared" si="4"/>
        <v>WPAKazakhstan</v>
      </c>
      <c r="B51" s="129" t="s">
        <v>254</v>
      </c>
      <c r="C51" s="129" t="s">
        <v>258</v>
      </c>
      <c r="D51" s="129" t="s">
        <v>82</v>
      </c>
      <c r="E51" s="147">
        <v>465</v>
      </c>
      <c r="F51" s="147">
        <v>465</v>
      </c>
      <c r="G51" s="147">
        <v>465</v>
      </c>
      <c r="H51" s="147">
        <v>465</v>
      </c>
      <c r="I51" s="147">
        <v>465</v>
      </c>
      <c r="J51" s="147">
        <v>465</v>
      </c>
      <c r="K51" s="147">
        <v>865</v>
      </c>
      <c r="L51" s="147">
        <v>865</v>
      </c>
      <c r="M51" s="147">
        <v>865</v>
      </c>
      <c r="N51" s="147">
        <v>865</v>
      </c>
      <c r="O51" s="147">
        <v>865</v>
      </c>
      <c r="P51" s="147">
        <v>865</v>
      </c>
      <c r="Q51" s="147">
        <v>520</v>
      </c>
      <c r="R51" s="147">
        <v>520</v>
      </c>
      <c r="S51" s="147">
        <v>520</v>
      </c>
      <c r="T51" s="147">
        <v>520</v>
      </c>
      <c r="U51" s="147">
        <v>520</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4"/>
        <v>WPAKyrgyzstan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4"/>
        <v>WPARussia</v>
      </c>
      <c r="B53" s="129" t="s">
        <v>254</v>
      </c>
      <c r="C53" s="129" t="s">
        <v>258</v>
      </c>
      <c r="D53" s="129" t="s">
        <v>84</v>
      </c>
      <c r="E53" s="147">
        <v>2414.7692307692309</v>
      </c>
      <c r="F53" s="147">
        <v>2514.7692307692309</v>
      </c>
      <c r="G53" s="147">
        <v>2514.7692307692309</v>
      </c>
      <c r="H53" s="147">
        <v>2370.7692307692309</v>
      </c>
      <c r="I53" s="147">
        <v>2370.7692307692309</v>
      </c>
      <c r="J53" s="147">
        <v>2370.7692307692309</v>
      </c>
      <c r="K53" s="147">
        <v>2370.7692307692309</v>
      </c>
      <c r="L53" s="147">
        <v>2370.7692307692309</v>
      </c>
      <c r="M53" s="147">
        <v>2370.7692307692309</v>
      </c>
      <c r="N53" s="147">
        <v>2110.7692307692309</v>
      </c>
      <c r="O53" s="147">
        <v>2390.7692307692309</v>
      </c>
      <c r="P53" s="147">
        <v>2240.7692307692309</v>
      </c>
      <c r="Q53" s="147">
        <v>3040.7692307692309</v>
      </c>
      <c r="R53" s="147">
        <v>3040.7692307692309</v>
      </c>
      <c r="S53" s="147">
        <v>3140.7692307692309</v>
      </c>
      <c r="T53" s="147">
        <v>3140.7692307692309</v>
      </c>
      <c r="U53" s="147">
        <v>4340.7692307692305</v>
      </c>
      <c r="V53" s="147">
        <v>4340.7692307692305</v>
      </c>
      <c r="W53" s="147">
        <v>3959.999230769231</v>
      </c>
      <c r="X53" s="147">
        <v>3959.999230769231</v>
      </c>
      <c r="Y53" s="147">
        <v>4209.999230769231</v>
      </c>
      <c r="Z53" s="147">
        <v>4709.999230769231</v>
      </c>
      <c r="AA53" s="147">
        <v>5209.999230769231</v>
      </c>
      <c r="AB53" s="147">
        <v>5809.999230769231</v>
      </c>
      <c r="AC53" s="147">
        <v>5809.999230769231</v>
      </c>
      <c r="AD53" s="147">
        <v>6059.999230769231</v>
      </c>
      <c r="AE53" s="147">
        <v>7309.999230769231</v>
      </c>
      <c r="AF53" s="147">
        <v>7309.999230769231</v>
      </c>
      <c r="AG53" s="147">
        <v>7309.999230769231</v>
      </c>
    </row>
    <row r="54" spans="1:33" x14ac:dyDescent="0.2">
      <c r="A54" s="133" t="str">
        <f t="shared" si="4"/>
        <v>WPATajikistan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4"/>
        <v>WPATurkmenistan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4"/>
        <v>WPAUzbekistan</v>
      </c>
      <c r="B56" s="129" t="s">
        <v>254</v>
      </c>
      <c r="C56" s="129" t="s">
        <v>258</v>
      </c>
      <c r="D56" s="129" t="s">
        <v>87</v>
      </c>
      <c r="E56" s="147">
        <v>180</v>
      </c>
      <c r="F56" s="147">
        <v>180</v>
      </c>
      <c r="G56" s="147">
        <v>180</v>
      </c>
      <c r="H56" s="147">
        <v>180</v>
      </c>
      <c r="I56" s="147">
        <v>180</v>
      </c>
      <c r="J56" s="147">
        <v>180</v>
      </c>
      <c r="K56" s="147">
        <v>180</v>
      </c>
      <c r="L56" s="147">
        <v>180</v>
      </c>
      <c r="M56" s="147">
        <v>180</v>
      </c>
      <c r="N56" s="147">
        <v>180</v>
      </c>
      <c r="O56" s="147">
        <v>180</v>
      </c>
      <c r="P56" s="147">
        <v>180</v>
      </c>
      <c r="Q56" s="147">
        <v>180</v>
      </c>
      <c r="R56" s="147">
        <v>180</v>
      </c>
      <c r="S56" s="147">
        <v>180</v>
      </c>
      <c r="T56" s="147">
        <v>180</v>
      </c>
      <c r="U56" s="147">
        <v>420</v>
      </c>
      <c r="V56" s="147">
        <v>420</v>
      </c>
      <c r="W56" s="147">
        <v>420</v>
      </c>
      <c r="X56" s="147">
        <v>420</v>
      </c>
      <c r="Y56" s="147">
        <v>420</v>
      </c>
      <c r="Z56" s="147">
        <v>420</v>
      </c>
      <c r="AA56" s="147">
        <v>420</v>
      </c>
      <c r="AB56" s="147">
        <v>420</v>
      </c>
      <c r="AC56" s="147">
        <v>420</v>
      </c>
      <c r="AD56" s="147">
        <v>420</v>
      </c>
      <c r="AE56" s="147">
        <v>420</v>
      </c>
      <c r="AF56" s="147">
        <v>420</v>
      </c>
      <c r="AG56" s="147">
        <v>420</v>
      </c>
    </row>
    <row r="57" spans="1:33" s="133" customFormat="1" x14ac:dyDescent="0.2">
      <c r="A57" s="133" t="str">
        <f t="shared" si="4"/>
        <v>WPAAfrica Total</v>
      </c>
      <c r="B57" s="137" t="s">
        <v>88</v>
      </c>
      <c r="C57" s="137" t="s">
        <v>88</v>
      </c>
      <c r="D57" s="137" t="s">
        <v>88</v>
      </c>
      <c r="E57" s="145">
        <f>SUMIF($B59:$B$212,LEFT($D57,LEN($D57)-6),E59:E$212)</f>
        <v>550</v>
      </c>
      <c r="F57" s="145">
        <f>SUMIF($B59:$B$212,LEFT($D57,LEN($D57)-6),F59:F$212)</f>
        <v>550</v>
      </c>
      <c r="G57" s="145">
        <f>SUMIF($B59:$B$212,LEFT($D57,LEN($D57)-6),G59:G$212)</f>
        <v>550</v>
      </c>
      <c r="H57" s="145">
        <f>SUMIF($B59:$B$212,LEFT($D57,LEN($D57)-6),H59:H$212)</f>
        <v>550</v>
      </c>
      <c r="I57" s="145">
        <f>SUMIF($B59:$B$212,LEFT($D57,LEN($D57)-6),I59:I$212)</f>
        <v>550</v>
      </c>
      <c r="J57" s="145">
        <f>SUMIF($B59:$B$212,LEFT($D57,LEN($D57)-6),J59:J$212)</f>
        <v>550</v>
      </c>
      <c r="K57" s="145">
        <f>SUMIF($B59:$B$212,LEFT($D57,LEN($D57)-6),K59:K$212)</f>
        <v>550</v>
      </c>
      <c r="L57" s="145">
        <f>SUMIF($B59:$B$212,LEFT($D57,LEN($D57)-6),L59:L$212)</f>
        <v>550</v>
      </c>
      <c r="M57" s="145">
        <f>SUMIF($B59:$B$212,LEFT($D57,LEN($D57)-6),M59:M$212)</f>
        <v>550</v>
      </c>
      <c r="N57" s="145">
        <f>SUMIF($B59:$B$212,LEFT($D57,LEN($D57)-6),N59:N$212)</f>
        <v>550</v>
      </c>
      <c r="O57" s="145">
        <f>SUMIF($B59:$B$212,LEFT($D57,LEN($D57)-6),O59:O$212)</f>
        <v>550</v>
      </c>
      <c r="P57" s="145">
        <f>SUMIF($B59:$B$212,LEFT($D57,LEN($D57)-6),P59:P$212)</f>
        <v>770</v>
      </c>
      <c r="Q57" s="145">
        <f>SUMIF($B59:$B$212,LEFT($D57,LEN($D57)-6),Q59:Q$212)</f>
        <v>2049</v>
      </c>
      <c r="R57" s="145">
        <f>SUMIF($B59:$B$212,LEFT($D57,LEN($D57)-6),R59:R$212)</f>
        <v>2299.9999980000002</v>
      </c>
      <c r="S57" s="145">
        <f>SUMIF($B59:$B$212,LEFT($D57,LEN($D57)-6),S59:S$212)</f>
        <v>2399.9999969999999</v>
      </c>
      <c r="T57" s="145">
        <f>SUMIF($B59:$B$212,LEFT($D57,LEN($D57)-6),T59:T$212)</f>
        <v>2399.9999969999999</v>
      </c>
      <c r="U57" s="145">
        <f>SUMIF($B59:$B$212,LEFT($D57,LEN($D57)-6),U59:U$212)</f>
        <v>2399.9999969999999</v>
      </c>
      <c r="V57" s="145">
        <f>SUMIF($B59:$B$212,LEFT($D57,LEN($D57)-6),V59:V$212)</f>
        <v>2549.9999969999999</v>
      </c>
      <c r="W57" s="145">
        <f>SUMIF($B59:$B$212,LEFT($D57,LEN($D57)-6),W59:W$212)</f>
        <v>2849.9999969999999</v>
      </c>
      <c r="X57" s="145">
        <f>SUMIF($B59:$B$212,LEFT($D57,LEN($D57)-6),X59:X$212)</f>
        <v>3149.9999969999999</v>
      </c>
      <c r="Y57" s="145">
        <f>SUMIF($B59:$B$212,LEFT($D57,LEN($D57)-6),Y59:Y$212)</f>
        <v>3449.9999969999999</v>
      </c>
      <c r="Z57" s="145">
        <f>SUMIF($B59:$B$212,LEFT($D57,LEN($D57)-6),Z59:Z$212)</f>
        <v>3749.9999969999999</v>
      </c>
      <c r="AA57" s="145">
        <f>SUMIF($B59:$B$212,LEFT($D57,LEN($D57)-6),AA59:AA$212)</f>
        <v>3749.9999969999999</v>
      </c>
      <c r="AB57" s="145">
        <f>SUMIF($B59:$B$212,LEFT($D57,LEN($D57)-6),AB59:AB$212)</f>
        <v>3949.9999969999999</v>
      </c>
      <c r="AC57" s="145">
        <f>SUMIF($B59:$B$212,LEFT($D57,LEN($D57)-6),AC59:AC$212)</f>
        <v>4323.9999969999999</v>
      </c>
      <c r="AD57" s="145">
        <f>SUMIF($B59:$B$212,LEFT($D57,LEN($D57)-6),AD59:AD$212)</f>
        <v>4773.9999969999999</v>
      </c>
      <c r="AE57" s="145">
        <f>SUMIF($B59:$B$212,LEFT($D57,LEN($D57)-6),AE59:AE$212)</f>
        <v>4773.9999969999999</v>
      </c>
      <c r="AF57" s="145">
        <f>SUMIF($B59:$B$212,LEFT($D57,LEN($D57)-6),AF59:AF$212)</f>
        <v>4773.9999969999999</v>
      </c>
      <c r="AG57" s="145">
        <f>SUMIF($B59:$B$212,LEFT($D57,LEN($D57)-6),AG59:AG$212)</f>
        <v>4773.9999969999999</v>
      </c>
    </row>
    <row r="58" spans="1:33" s="133" customFormat="1" x14ac:dyDescent="0.2">
      <c r="A58" s="133" t="str">
        <f t="shared" si="4"/>
        <v>WPANorth Africa Total</v>
      </c>
      <c r="B58" s="140" t="s">
        <v>89</v>
      </c>
      <c r="C58" s="140" t="s">
        <v>89</v>
      </c>
      <c r="D58" s="140" t="s">
        <v>89</v>
      </c>
      <c r="E58" s="146">
        <f>SUMIF($C59:$C$212,LEFT($D58,LEN($D58)-6),E59:E$212)</f>
        <v>350</v>
      </c>
      <c r="F58" s="146">
        <f>SUMIF($C59:$C$212,LEFT($D58,LEN($D58)-6),F59:F$212)</f>
        <v>350</v>
      </c>
      <c r="G58" s="146">
        <f>SUMIF($C59:$C$212,LEFT($D58,LEN($D58)-6),G59:G$212)</f>
        <v>350</v>
      </c>
      <c r="H58" s="146">
        <f>SUMIF($C59:$C$212,LEFT($D58,LEN($D58)-6),H59:H$212)</f>
        <v>350</v>
      </c>
      <c r="I58" s="146">
        <f>SUMIF($C59:$C$212,LEFT($D58,LEN($D58)-6),I59:I$212)</f>
        <v>350</v>
      </c>
      <c r="J58" s="146">
        <f>SUMIF($C59:$C$212,LEFT($D58,LEN($D58)-6),J59:J$212)</f>
        <v>350</v>
      </c>
      <c r="K58" s="146">
        <f>SUMIF($C59:$C$212,LEFT($D58,LEN($D58)-6),K59:K$212)</f>
        <v>350</v>
      </c>
      <c r="L58" s="146">
        <f>SUMIF($C59:$C$212,LEFT($D58,LEN($D58)-6),L59:L$212)</f>
        <v>350</v>
      </c>
      <c r="M58" s="146">
        <f>SUMIF($C59:$C$212,LEFT($D58,LEN($D58)-6),M59:M$212)</f>
        <v>350</v>
      </c>
      <c r="N58" s="146">
        <f>SUMIF($C59:$C$212,LEFT($D58,LEN($D58)-6),N59:N$212)</f>
        <v>350</v>
      </c>
      <c r="O58" s="146">
        <f>SUMIF($C59:$C$212,LEFT($D58,LEN($D58)-6),O59:O$212)</f>
        <v>350</v>
      </c>
      <c r="P58" s="146">
        <f>SUMIF($C59:$C$212,LEFT($D58,LEN($D58)-6),P59:P$212)</f>
        <v>570</v>
      </c>
      <c r="Q58" s="146">
        <f>SUMIF($C59:$C$212,LEFT($D58,LEN($D58)-6),Q59:Q$212)</f>
        <v>1849</v>
      </c>
      <c r="R58" s="146">
        <f>SUMIF($C59:$C$212,LEFT($D58,LEN($D58)-6),R59:R$212)</f>
        <v>2099.9999980000002</v>
      </c>
      <c r="S58" s="146">
        <f>SUMIF($C59:$C$212,LEFT($D58,LEN($D58)-6),S59:S$212)</f>
        <v>2199.9999969999999</v>
      </c>
      <c r="T58" s="146">
        <f>SUMIF($C59:$C$212,LEFT($D58,LEN($D58)-6),T59:T$212)</f>
        <v>2199.9999969999999</v>
      </c>
      <c r="U58" s="146">
        <f>SUMIF($C59:$C$212,LEFT($D58,LEN($D58)-6),U59:U$212)</f>
        <v>2199.9999969999999</v>
      </c>
      <c r="V58" s="146">
        <f>SUMIF($C59:$C$212,LEFT($D58,LEN($D58)-6),V59:V$212)</f>
        <v>2349.9999969999999</v>
      </c>
      <c r="W58" s="146">
        <f>SUMIF($C59:$C$212,LEFT($D58,LEN($D58)-6),W59:W$212)</f>
        <v>2649.9999969999999</v>
      </c>
      <c r="X58" s="146">
        <f>SUMIF($C59:$C$212,LEFT($D58,LEN($D58)-6),X59:X$212)</f>
        <v>2949.9999969999999</v>
      </c>
      <c r="Y58" s="146">
        <f>SUMIF($C59:$C$212,LEFT($D58,LEN($D58)-6),Y59:Y$212)</f>
        <v>3249.9999969999999</v>
      </c>
      <c r="Z58" s="146">
        <f>SUMIF($C59:$C$212,LEFT($D58,LEN($D58)-6),Z59:Z$212)</f>
        <v>3549.9999969999999</v>
      </c>
      <c r="AA58" s="146">
        <f>SUMIF($C59:$C$212,LEFT($D58,LEN($D58)-6),AA59:AA$212)</f>
        <v>3549.9999969999999</v>
      </c>
      <c r="AB58" s="146">
        <f>SUMIF($C59:$C$212,LEFT($D58,LEN($D58)-6),AB59:AB$212)</f>
        <v>3749.9999969999999</v>
      </c>
      <c r="AC58" s="146">
        <f>SUMIF($C59:$C$212,LEFT($D58,LEN($D58)-6),AC59:AC$212)</f>
        <v>4123.9999969999999</v>
      </c>
      <c r="AD58" s="146">
        <f>SUMIF($C59:$C$212,LEFT($D58,LEN($D58)-6),AD59:AD$212)</f>
        <v>4573.9999969999999</v>
      </c>
      <c r="AE58" s="146">
        <f>SUMIF($C59:$C$212,LEFT($D58,LEN($D58)-6),AE59:AE$212)</f>
        <v>4573.9999969999999</v>
      </c>
      <c r="AF58" s="146">
        <f>SUMIF($C59:$C$212,LEFT($D58,LEN($D58)-6),AF59:AF$212)</f>
        <v>4573.9999969999999</v>
      </c>
      <c r="AG58" s="146">
        <f>SUMIF($C59:$C$212,LEFT($D58,LEN($D58)-6),AG59:AG$212)</f>
        <v>4573.9999969999999</v>
      </c>
    </row>
    <row r="59" spans="1:33" x14ac:dyDescent="0.2">
      <c r="A59" s="133" t="str">
        <f t="shared" si="4"/>
        <v>WPAAlgeria</v>
      </c>
      <c r="B59" s="129" t="s">
        <v>259</v>
      </c>
      <c r="C59" s="129" t="s">
        <v>260</v>
      </c>
      <c r="D59" s="129" t="s">
        <v>90</v>
      </c>
      <c r="E59" s="147">
        <v>350</v>
      </c>
      <c r="F59" s="147">
        <v>350</v>
      </c>
      <c r="G59" s="147">
        <v>350</v>
      </c>
      <c r="H59" s="147">
        <v>350</v>
      </c>
      <c r="I59" s="147">
        <v>350</v>
      </c>
      <c r="J59" s="147">
        <v>350</v>
      </c>
      <c r="K59" s="147">
        <v>350</v>
      </c>
      <c r="L59" s="147">
        <v>350</v>
      </c>
      <c r="M59" s="147">
        <v>350</v>
      </c>
      <c r="N59" s="147">
        <v>350</v>
      </c>
      <c r="O59" s="147">
        <v>350</v>
      </c>
      <c r="P59" s="147">
        <v>350</v>
      </c>
      <c r="Q59" s="147">
        <v>350</v>
      </c>
      <c r="R59" s="147">
        <v>350</v>
      </c>
      <c r="S59" s="147">
        <v>350</v>
      </c>
      <c r="T59" s="147">
        <v>350</v>
      </c>
      <c r="U59" s="147">
        <v>350</v>
      </c>
      <c r="V59" s="147">
        <v>350</v>
      </c>
      <c r="W59" s="147">
        <v>350</v>
      </c>
      <c r="X59" s="147">
        <v>350</v>
      </c>
      <c r="Y59" s="147">
        <v>350</v>
      </c>
      <c r="Z59" s="147">
        <v>350</v>
      </c>
      <c r="AA59" s="147">
        <v>350</v>
      </c>
      <c r="AB59" s="147">
        <v>350</v>
      </c>
      <c r="AC59" s="147">
        <v>350</v>
      </c>
      <c r="AD59" s="147">
        <v>350</v>
      </c>
      <c r="AE59" s="147">
        <v>350</v>
      </c>
      <c r="AF59" s="147">
        <v>350</v>
      </c>
      <c r="AG59" s="147">
        <v>350</v>
      </c>
    </row>
    <row r="60" spans="1:33" x14ac:dyDescent="0.2">
      <c r="A60" s="133" t="str">
        <f t="shared" si="4"/>
        <v>WPAEgypt</v>
      </c>
      <c r="B60" s="129" t="s">
        <v>259</v>
      </c>
      <c r="C60" s="129" t="s">
        <v>260</v>
      </c>
      <c r="D60" s="129" t="s">
        <v>91</v>
      </c>
      <c r="E60" s="147">
        <v>0</v>
      </c>
      <c r="F60" s="147">
        <v>0</v>
      </c>
      <c r="G60" s="147">
        <v>0</v>
      </c>
      <c r="H60" s="147">
        <v>0</v>
      </c>
      <c r="I60" s="147">
        <v>0</v>
      </c>
      <c r="J60" s="147">
        <v>0</v>
      </c>
      <c r="K60" s="147">
        <v>0</v>
      </c>
      <c r="L60" s="147">
        <v>0</v>
      </c>
      <c r="M60" s="147">
        <v>0</v>
      </c>
      <c r="N60" s="147">
        <v>0</v>
      </c>
      <c r="O60" s="147">
        <v>0</v>
      </c>
      <c r="P60" s="147">
        <v>150</v>
      </c>
      <c r="Q60" s="147">
        <v>150</v>
      </c>
      <c r="R60" s="147">
        <v>150</v>
      </c>
      <c r="S60" s="147">
        <v>150</v>
      </c>
      <c r="T60" s="147">
        <v>150</v>
      </c>
      <c r="U60" s="147">
        <v>150</v>
      </c>
      <c r="V60" s="147">
        <v>150</v>
      </c>
      <c r="W60" s="147">
        <v>150</v>
      </c>
      <c r="X60" s="147">
        <v>150</v>
      </c>
      <c r="Y60" s="147">
        <v>150</v>
      </c>
      <c r="Z60" s="147">
        <v>150</v>
      </c>
      <c r="AA60" s="147">
        <v>150</v>
      </c>
      <c r="AB60" s="147">
        <v>150</v>
      </c>
      <c r="AC60" s="147">
        <v>150</v>
      </c>
      <c r="AD60" s="147">
        <v>150</v>
      </c>
      <c r="AE60" s="147">
        <v>150</v>
      </c>
      <c r="AF60" s="147">
        <v>150</v>
      </c>
      <c r="AG60" s="147">
        <v>150</v>
      </c>
    </row>
    <row r="61" spans="1:33" x14ac:dyDescent="0.2">
      <c r="A61" s="133" t="str">
        <f t="shared" si="4"/>
        <v>WPALibya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4"/>
        <v>WPAMorocco</v>
      </c>
      <c r="B62" s="129" t="s">
        <v>259</v>
      </c>
      <c r="C62" s="129" t="s">
        <v>260</v>
      </c>
      <c r="D62" s="129" t="s">
        <v>93</v>
      </c>
      <c r="E62" s="147">
        <v>0</v>
      </c>
      <c r="F62" s="147">
        <v>0</v>
      </c>
      <c r="G62" s="147">
        <v>0</v>
      </c>
      <c r="H62" s="147">
        <v>0</v>
      </c>
      <c r="I62" s="147">
        <v>0</v>
      </c>
      <c r="J62" s="147">
        <v>0</v>
      </c>
      <c r="K62" s="147">
        <v>0</v>
      </c>
      <c r="L62" s="147">
        <v>0</v>
      </c>
      <c r="M62" s="147">
        <v>0</v>
      </c>
      <c r="N62" s="147">
        <v>0</v>
      </c>
      <c r="O62" s="147">
        <v>0</v>
      </c>
      <c r="P62" s="147">
        <v>70</v>
      </c>
      <c r="Q62" s="147">
        <v>1349</v>
      </c>
      <c r="R62" s="147">
        <v>1599.999998</v>
      </c>
      <c r="S62" s="147">
        <v>1699.9999969999999</v>
      </c>
      <c r="T62" s="147">
        <v>1699.9999969999999</v>
      </c>
      <c r="U62" s="147">
        <v>1699.9999969999999</v>
      </c>
      <c r="V62" s="147">
        <v>1849.9999969999999</v>
      </c>
      <c r="W62" s="147">
        <v>2149.9999969999999</v>
      </c>
      <c r="X62" s="147">
        <v>2449.9999969999999</v>
      </c>
      <c r="Y62" s="147">
        <v>2749.9999969999999</v>
      </c>
      <c r="Z62" s="147">
        <v>3049.9999969999999</v>
      </c>
      <c r="AA62" s="147">
        <v>3049.9999969999999</v>
      </c>
      <c r="AB62" s="147">
        <v>3249.9999969999999</v>
      </c>
      <c r="AC62" s="147">
        <v>3623.9999969999999</v>
      </c>
      <c r="AD62" s="147">
        <v>4073.9999969999999</v>
      </c>
      <c r="AE62" s="147">
        <v>4073.9999969999999</v>
      </c>
      <c r="AF62" s="147">
        <v>4073.9999969999999</v>
      </c>
      <c r="AG62" s="147">
        <v>4073.9999969999999</v>
      </c>
    </row>
    <row r="63" spans="1:33" x14ac:dyDescent="0.2">
      <c r="A63" s="133" t="str">
        <f t="shared" si="4"/>
        <v>WPASudan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4"/>
        <v>WPATunisia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4"/>
        <v>WPAEast Africa Total</v>
      </c>
      <c r="B65" s="140" t="s">
        <v>96</v>
      </c>
      <c r="C65" s="140" t="s">
        <v>96</v>
      </c>
      <c r="D65" s="140" t="s">
        <v>96</v>
      </c>
      <c r="E65" s="146">
        <f>SUMIF($C66:$C$212,LEFT($D65,LEN($D65)-6),E66:E$212)</f>
        <v>0</v>
      </c>
      <c r="F65" s="146">
        <f>SUMIF($C66:$C$212,LEFT($D65,LEN($D65)-6),F66:F$212)</f>
        <v>0</v>
      </c>
      <c r="G65" s="146">
        <f>SUMIF($C66:$C$212,LEFT($D65,LEN($D65)-6),G66:G$212)</f>
        <v>0</v>
      </c>
      <c r="H65" s="146">
        <f>SUMIF($C66:$C$212,LEFT($D65,LEN($D65)-6),H66:H$212)</f>
        <v>0</v>
      </c>
      <c r="I65" s="146">
        <f>SUMIF($C66:$C$212,LEFT($D65,LEN($D65)-6),I66:I$212)</f>
        <v>0</v>
      </c>
      <c r="J65" s="146">
        <f>SUMIF($C66:$C$212,LEFT($D65,LEN($D65)-6),J66:J$212)</f>
        <v>0</v>
      </c>
      <c r="K65" s="146">
        <f>SUMIF($C66:$C$212,LEFT($D65,LEN($D65)-6),K66:K$212)</f>
        <v>0</v>
      </c>
      <c r="L65" s="146">
        <f>SUMIF($C66:$C$212,LEFT($D65,LEN($D65)-6),L66:L$212)</f>
        <v>0</v>
      </c>
      <c r="M65" s="146">
        <f>SUMIF($C66:$C$212,LEFT($D65,LEN($D65)-6),M66:M$212)</f>
        <v>0</v>
      </c>
      <c r="N65" s="146">
        <f>SUMIF($C66:$C$212,LEFT($D65,LEN($D65)-6),N66:N$212)</f>
        <v>0</v>
      </c>
      <c r="O65" s="146">
        <f>SUMIF($C66:$C$212,LEFT($D65,LEN($D65)-6),O66:O$212)</f>
        <v>0</v>
      </c>
      <c r="P65" s="146">
        <f>SUMIF($C66:$C$212,LEFT($D65,LEN($D65)-6),P66:P$212)</f>
        <v>0</v>
      </c>
      <c r="Q65" s="146">
        <f>SUMIF($C66:$C$212,LEFT($D65,LEN($D65)-6),Q66:Q$212)</f>
        <v>0</v>
      </c>
      <c r="R65" s="146">
        <f>SUMIF($C66:$C$212,LEFT($D65,LEN($D65)-6),R66:R$212)</f>
        <v>0</v>
      </c>
      <c r="S65" s="146">
        <f>SUMIF($C66:$C$212,LEFT($D65,LEN($D65)-6),S66:S$212)</f>
        <v>0</v>
      </c>
      <c r="T65" s="146">
        <f>SUMIF($C66:$C$212,LEFT($D65,LEN($D65)-6),T66:T$212)</f>
        <v>0</v>
      </c>
      <c r="U65" s="146">
        <f>SUMIF($C66:$C$212,LEFT($D65,LEN($D65)-6),U66:U$212)</f>
        <v>0</v>
      </c>
      <c r="V65" s="146">
        <f>SUMIF($C66:$C$212,LEFT($D65,LEN($D65)-6),V66:V$212)</f>
        <v>0</v>
      </c>
      <c r="W65" s="146">
        <f>SUMIF($C66:$C$212,LEFT($D65,LEN($D65)-6),W66:W$212)</f>
        <v>0</v>
      </c>
      <c r="X65" s="146">
        <f>SUMIF($C66:$C$212,LEFT($D65,LEN($D65)-6),X66:X$212)</f>
        <v>0</v>
      </c>
      <c r="Y65" s="146">
        <f>SUMIF($C66:$C$212,LEFT($D65,LEN($D65)-6),Y66:Y$212)</f>
        <v>0</v>
      </c>
      <c r="Z65" s="146">
        <f>SUMIF($C66:$C$212,LEFT($D65,LEN($D65)-6),Z66:Z$212)</f>
        <v>0</v>
      </c>
      <c r="AA65" s="146">
        <f>SUMIF($C66:$C$212,LEFT($D65,LEN($D65)-6),AA66:AA$212)</f>
        <v>0</v>
      </c>
      <c r="AB65" s="146">
        <f>SUMIF($C66:$C$212,LEFT($D65,LEN($D65)-6),AB66:AB$212)</f>
        <v>0</v>
      </c>
      <c r="AC65" s="146">
        <f>SUMIF($C66:$C$212,LEFT($D65,LEN($D65)-6),AC66:AC$212)</f>
        <v>0</v>
      </c>
      <c r="AD65" s="146">
        <f>SUMIF($C66:$C$212,LEFT($D65,LEN($D65)-6),AD66:AD$212)</f>
        <v>0</v>
      </c>
      <c r="AE65" s="146">
        <f>SUMIF($C66:$C$212,LEFT($D65,LEN($D65)-6),AE66:AE$212)</f>
        <v>0</v>
      </c>
      <c r="AF65" s="146">
        <f>SUMIF($C66:$C$212,LEFT($D65,LEN($D65)-6),AF66:AF$212)</f>
        <v>0</v>
      </c>
      <c r="AG65" s="146">
        <f>SUMIF($C66:$C$212,LEFT($D65,LEN($D65)-6),AG66:AG$212)</f>
        <v>0</v>
      </c>
    </row>
    <row r="66" spans="1:33" x14ac:dyDescent="0.2">
      <c r="A66" s="133" t="str">
        <f t="shared" si="4"/>
        <v>WPABurundi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4"/>
        <v>WPAComoros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4"/>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4"/>
        <v>WPAEritrea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5">CONCATENATE("WPA",D70)</f>
        <v>WPAEthiopia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5"/>
        <v>WPAKenya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5"/>
        <v>WPAMadagascar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5"/>
        <v>WPAMalawi</v>
      </c>
      <c r="B73" s="129" t="s">
        <v>259</v>
      </c>
      <c r="C73" s="129" t="s">
        <v>261</v>
      </c>
      <c r="D73" s="129" t="s">
        <v>104</v>
      </c>
      <c r="E73" s="147">
        <v>0</v>
      </c>
      <c r="F73" s="147">
        <v>0</v>
      </c>
      <c r="G73" s="147">
        <v>0</v>
      </c>
      <c r="H73" s="147">
        <v>0</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5"/>
        <v>WPAMauritius</v>
      </c>
      <c r="B74" s="129" t="s">
        <v>259</v>
      </c>
      <c r="C74" s="129" t="s">
        <v>261</v>
      </c>
      <c r="D74" s="129" t="s">
        <v>105</v>
      </c>
      <c r="E74" s="147">
        <v>0</v>
      </c>
      <c r="F74" s="147">
        <v>0</v>
      </c>
      <c r="G74" s="147">
        <v>0</v>
      </c>
      <c r="H74" s="147">
        <v>0</v>
      </c>
      <c r="I74" s="147">
        <v>0</v>
      </c>
      <c r="J74" s="147">
        <v>0</v>
      </c>
      <c r="K74" s="147">
        <v>0</v>
      </c>
      <c r="L74" s="147">
        <v>0</v>
      </c>
      <c r="M74" s="147">
        <v>0</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row>
    <row r="75" spans="1:33" x14ac:dyDescent="0.2">
      <c r="A75" s="133" t="str">
        <f t="shared" si="5"/>
        <v>WPAMozambique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5"/>
        <v>WPAReunion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5"/>
        <v>WPARwanda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5"/>
        <v>WPASeychelles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5"/>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5"/>
        <v>WPATanzania</v>
      </c>
      <c r="B80" s="129" t="s">
        <v>259</v>
      </c>
      <c r="C80" s="129" t="s">
        <v>261</v>
      </c>
      <c r="D80" s="129" t="s">
        <v>111</v>
      </c>
      <c r="E80" s="147">
        <v>0</v>
      </c>
      <c r="F80" s="147">
        <v>0</v>
      </c>
      <c r="G80" s="147">
        <v>0</v>
      </c>
      <c r="H80" s="147">
        <v>0</v>
      </c>
      <c r="I80" s="147">
        <v>0</v>
      </c>
      <c r="J80" s="147">
        <v>0</v>
      </c>
      <c r="K80" s="147">
        <v>0</v>
      </c>
      <c r="L80" s="147">
        <v>0</v>
      </c>
      <c r="M80" s="147">
        <v>0</v>
      </c>
      <c r="N80" s="147">
        <v>0</v>
      </c>
      <c r="O80" s="147">
        <v>0</v>
      </c>
      <c r="P80" s="147">
        <v>0</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row>
    <row r="81" spans="1:33" x14ac:dyDescent="0.2">
      <c r="A81" s="133" t="str">
        <f t="shared" si="5"/>
        <v>WPAUganda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5"/>
        <v>WPAZambia</v>
      </c>
      <c r="B82" s="129" t="s">
        <v>259</v>
      </c>
      <c r="C82" s="129" t="s">
        <v>261</v>
      </c>
      <c r="D82" s="129" t="s">
        <v>113</v>
      </c>
      <c r="E82" s="147">
        <v>0</v>
      </c>
      <c r="F82" s="147">
        <v>0</v>
      </c>
      <c r="G82" s="147">
        <v>0</v>
      </c>
      <c r="H82" s="147">
        <v>0</v>
      </c>
      <c r="I82" s="147">
        <v>0</v>
      </c>
      <c r="J82" s="147">
        <v>0</v>
      </c>
      <c r="K82" s="147">
        <v>0</v>
      </c>
      <c r="L82" s="147">
        <v>0</v>
      </c>
      <c r="M82" s="147">
        <v>0</v>
      </c>
      <c r="N82" s="147">
        <v>0</v>
      </c>
      <c r="O82" s="147">
        <v>0</v>
      </c>
      <c r="P82" s="147">
        <v>0</v>
      </c>
      <c r="Q82" s="147">
        <v>0</v>
      </c>
      <c r="R82" s="147">
        <v>0</v>
      </c>
      <c r="S82" s="147">
        <v>0</v>
      </c>
      <c r="T82" s="147">
        <v>0</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5"/>
        <v>WPAZimbabwe</v>
      </c>
      <c r="B83" s="129" t="s">
        <v>259</v>
      </c>
      <c r="C83" s="129" t="s">
        <v>261</v>
      </c>
      <c r="D83" s="129" t="s">
        <v>114</v>
      </c>
      <c r="E83" s="147">
        <v>0</v>
      </c>
      <c r="F83" s="147">
        <v>0</v>
      </c>
      <c r="G83" s="147">
        <v>0</v>
      </c>
      <c r="H83" s="147">
        <v>0</v>
      </c>
      <c r="I83" s="147">
        <v>0</v>
      </c>
      <c r="J83" s="147">
        <v>0</v>
      </c>
      <c r="K83" s="147">
        <v>0</v>
      </c>
      <c r="L83" s="147">
        <v>0</v>
      </c>
      <c r="M83" s="147">
        <v>0</v>
      </c>
      <c r="N83" s="147">
        <v>0</v>
      </c>
      <c r="O83" s="147">
        <v>0</v>
      </c>
      <c r="P83" s="147">
        <v>0</v>
      </c>
      <c r="Q83" s="147">
        <v>0</v>
      </c>
      <c r="R83" s="147">
        <v>0</v>
      </c>
      <c r="S83" s="147">
        <v>0</v>
      </c>
      <c r="T83" s="147">
        <v>0</v>
      </c>
      <c r="U83" s="147">
        <v>0</v>
      </c>
      <c r="V83" s="147">
        <v>0</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5"/>
        <v>WPAWest Africa Total</v>
      </c>
      <c r="B84" s="140" t="s">
        <v>115</v>
      </c>
      <c r="C84" s="140" t="s">
        <v>115</v>
      </c>
      <c r="D84" s="140" t="s">
        <v>115</v>
      </c>
      <c r="E84" s="146">
        <f>SUMIF($C85:$C$212,LEFT($D84,LEN($D84)-6),E85:E$212)</f>
        <v>200</v>
      </c>
      <c r="F84" s="146">
        <f>SUMIF($C85:$C$212,LEFT($D84,LEN($D84)-6),F85:F$212)</f>
        <v>200</v>
      </c>
      <c r="G84" s="146">
        <f>SUMIF($C85:$C$212,LEFT($D84,LEN($D84)-6),G85:G$212)</f>
        <v>200</v>
      </c>
      <c r="H84" s="146">
        <f>SUMIF($C85:$C$212,LEFT($D84,LEN($D84)-6),H85:H$212)</f>
        <v>200</v>
      </c>
      <c r="I84" s="146">
        <f>SUMIF($C85:$C$212,LEFT($D84,LEN($D84)-6),I85:I$212)</f>
        <v>200</v>
      </c>
      <c r="J84" s="146">
        <f>SUMIF($C85:$C$212,LEFT($D84,LEN($D84)-6),J85:J$212)</f>
        <v>200</v>
      </c>
      <c r="K84" s="146">
        <f>SUMIF($C85:$C$212,LEFT($D84,LEN($D84)-6),K85:K$212)</f>
        <v>200</v>
      </c>
      <c r="L84" s="146">
        <f>SUMIF($C85:$C$212,LEFT($D84,LEN($D84)-6),L85:L$212)</f>
        <v>200</v>
      </c>
      <c r="M84" s="146">
        <f>SUMIF($C85:$C$212,LEFT($D84,LEN($D84)-6),M85:M$212)</f>
        <v>200</v>
      </c>
      <c r="N84" s="146">
        <f>SUMIF($C85:$C$212,LEFT($D84,LEN($D84)-6),N85:N$212)</f>
        <v>200</v>
      </c>
      <c r="O84" s="146">
        <f>SUMIF($C85:$C$212,LEFT($D84,LEN($D84)-6),O85:O$212)</f>
        <v>200</v>
      </c>
      <c r="P84" s="146">
        <f>SUMIF($C85:$C$212,LEFT($D84,LEN($D84)-6),P85:P$212)</f>
        <v>200</v>
      </c>
      <c r="Q84" s="146">
        <f>SUMIF($C85:$C$212,LEFT($D84,LEN($D84)-6),Q85:Q$212)</f>
        <v>200</v>
      </c>
      <c r="R84" s="146">
        <f>SUMIF($C85:$C$212,LEFT($D84,LEN($D84)-6),R85:R$212)</f>
        <v>200</v>
      </c>
      <c r="S84" s="146">
        <f>SUMIF($C85:$C$212,LEFT($D84,LEN($D84)-6),S85:S$212)</f>
        <v>200</v>
      </c>
      <c r="T84" s="146">
        <f>SUMIF($C85:$C$212,LEFT($D84,LEN($D84)-6),T85:T$212)</f>
        <v>200</v>
      </c>
      <c r="U84" s="146">
        <f>SUMIF($C85:$C$212,LEFT($D84,LEN($D84)-6),U85:U$212)</f>
        <v>200</v>
      </c>
      <c r="V84" s="146">
        <f>SUMIF($C85:$C$212,LEFT($D84,LEN($D84)-6),V85:V$212)</f>
        <v>200</v>
      </c>
      <c r="W84" s="146">
        <f>SUMIF($C85:$C$212,LEFT($D84,LEN($D84)-6),W85:W$212)</f>
        <v>200</v>
      </c>
      <c r="X84" s="146">
        <f>SUMIF($C85:$C$212,LEFT($D84,LEN($D84)-6),X85:X$212)</f>
        <v>200</v>
      </c>
      <c r="Y84" s="146">
        <f>SUMIF($C85:$C$212,LEFT($D84,LEN($D84)-6),Y85:Y$212)</f>
        <v>200</v>
      </c>
      <c r="Z84" s="146">
        <f>SUMIF($C85:$C$212,LEFT($D84,LEN($D84)-6),Z85:Z$212)</f>
        <v>200</v>
      </c>
      <c r="AA84" s="146">
        <f>SUMIF($C85:$C$212,LEFT($D84,LEN($D84)-6),AA85:AA$212)</f>
        <v>200</v>
      </c>
      <c r="AB84" s="146">
        <f>SUMIF($C85:$C$212,LEFT($D84,LEN($D84)-6),AB85:AB$212)</f>
        <v>200</v>
      </c>
      <c r="AC84" s="146">
        <f>SUMIF($C85:$C$212,LEFT($D84,LEN($D84)-6),AC85:AC$212)</f>
        <v>200</v>
      </c>
      <c r="AD84" s="146">
        <f>SUMIF($C85:$C$212,LEFT($D84,LEN($D84)-6),AD85:AD$212)</f>
        <v>200</v>
      </c>
      <c r="AE84" s="146">
        <f>SUMIF($C85:$C$212,LEFT($D84,LEN($D84)-6),AE85:AE$212)</f>
        <v>200</v>
      </c>
      <c r="AF84" s="146">
        <f>SUMIF($C85:$C$212,LEFT($D84,LEN($D84)-6),AF85:AF$212)</f>
        <v>200</v>
      </c>
      <c r="AG84" s="146">
        <f>SUMIF($C85:$C$212,LEFT($D84,LEN($D84)-6),AG85:AG$212)</f>
        <v>200</v>
      </c>
    </row>
    <row r="85" spans="1:33" x14ac:dyDescent="0.2">
      <c r="A85" s="133" t="str">
        <f t="shared" si="5"/>
        <v>WPABenin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5"/>
        <v>WPABurkina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5"/>
        <v>WPACape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5"/>
        <v>WPACote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5"/>
        <v>WPAGambia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5"/>
        <v>WPAGhana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5"/>
        <v>WPAGuinea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5"/>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5"/>
        <v>WPALiberia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5"/>
        <v>WPAMali</v>
      </c>
      <c r="B94" s="129" t="s">
        <v>259</v>
      </c>
      <c r="C94" s="129" t="s">
        <v>262</v>
      </c>
      <c r="D94" s="129" t="s">
        <v>125</v>
      </c>
      <c r="E94" s="147">
        <v>0</v>
      </c>
      <c r="F94" s="147">
        <v>0</v>
      </c>
      <c r="G94" s="147">
        <v>0</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5"/>
        <v>WPAMauritania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5"/>
        <v>WPANiger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5"/>
        <v>WPANigeria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5"/>
        <v>WPASenegal</v>
      </c>
      <c r="B98" s="129" t="s">
        <v>259</v>
      </c>
      <c r="C98" s="129" t="s">
        <v>262</v>
      </c>
      <c r="D98" s="129" t="s">
        <v>129</v>
      </c>
      <c r="E98" s="147">
        <v>200</v>
      </c>
      <c r="F98" s="147">
        <v>200</v>
      </c>
      <c r="G98" s="147">
        <v>200</v>
      </c>
      <c r="H98" s="147">
        <v>200</v>
      </c>
      <c r="I98" s="147">
        <v>200</v>
      </c>
      <c r="J98" s="147">
        <v>200</v>
      </c>
      <c r="K98" s="147">
        <v>200</v>
      </c>
      <c r="L98" s="147">
        <v>200</v>
      </c>
      <c r="M98" s="147">
        <v>200</v>
      </c>
      <c r="N98" s="147">
        <v>200</v>
      </c>
      <c r="O98" s="147">
        <v>200</v>
      </c>
      <c r="P98" s="147">
        <v>200</v>
      </c>
      <c r="Q98" s="147">
        <v>200</v>
      </c>
      <c r="R98" s="147">
        <v>200</v>
      </c>
      <c r="S98" s="147">
        <v>200</v>
      </c>
      <c r="T98" s="147">
        <v>200</v>
      </c>
      <c r="U98" s="147">
        <v>200</v>
      </c>
      <c r="V98" s="147">
        <v>200</v>
      </c>
      <c r="W98" s="147">
        <v>200</v>
      </c>
      <c r="X98" s="147">
        <v>200</v>
      </c>
      <c r="Y98" s="147">
        <v>200</v>
      </c>
      <c r="Z98" s="147">
        <v>200</v>
      </c>
      <c r="AA98" s="147">
        <v>200</v>
      </c>
      <c r="AB98" s="147">
        <v>200</v>
      </c>
      <c r="AC98" s="147">
        <v>200</v>
      </c>
      <c r="AD98" s="147">
        <v>200</v>
      </c>
      <c r="AE98" s="147">
        <v>200</v>
      </c>
      <c r="AF98" s="147">
        <v>200</v>
      </c>
      <c r="AG98" s="147">
        <v>200</v>
      </c>
    </row>
    <row r="99" spans="1:33" x14ac:dyDescent="0.2">
      <c r="A99" s="133" t="str">
        <f t="shared" si="5"/>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5"/>
        <v>WPATogo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5"/>
        <v>WPACentral Africa Total</v>
      </c>
      <c r="B101" s="140" t="s">
        <v>132</v>
      </c>
      <c r="C101" s="140" t="s">
        <v>132</v>
      </c>
      <c r="D101" s="140" t="s">
        <v>132</v>
      </c>
      <c r="E101" s="146">
        <f>SUMIF($C102:$C$212,LEFT($D101,LEN($D101)-6),E102:E$212)</f>
        <v>0</v>
      </c>
      <c r="F101" s="146">
        <f>SUMIF($C102:$C$212,LEFT($D101,LEN($D101)-6),F102:F$212)</f>
        <v>0</v>
      </c>
      <c r="G101" s="146">
        <f>SUMIF($C102:$C$212,LEFT($D101,LEN($D101)-6),G102:G$212)</f>
        <v>0</v>
      </c>
      <c r="H101" s="146">
        <f>SUMIF($C102:$C$212,LEFT($D101,LEN($D101)-6),H102:H$212)</f>
        <v>0</v>
      </c>
      <c r="I101" s="146">
        <f>SUMIF($C102:$C$212,LEFT($D101,LEN($D101)-6),I102:I$212)</f>
        <v>0</v>
      </c>
      <c r="J101" s="146">
        <f>SUMIF($C102:$C$212,LEFT($D101,LEN($D101)-6),J102:J$212)</f>
        <v>0</v>
      </c>
      <c r="K101" s="146">
        <f>SUMIF($C102:$C$212,LEFT($D101,LEN($D101)-6),K102:K$212)</f>
        <v>0</v>
      </c>
      <c r="L101" s="146">
        <f>SUMIF($C102:$C$212,LEFT($D101,LEN($D101)-6),L102:L$212)</f>
        <v>0</v>
      </c>
      <c r="M101" s="146">
        <f>SUMIF($C102:$C$212,LEFT($D101,LEN($D101)-6),M102:M$212)</f>
        <v>0</v>
      </c>
      <c r="N101" s="146">
        <f>SUMIF($C102:$C$212,LEFT($D101,LEN($D101)-6),N102:N$212)</f>
        <v>0</v>
      </c>
      <c r="O101" s="146">
        <f>SUMIF($C102:$C$212,LEFT($D101,LEN($D101)-6),O102:O$212)</f>
        <v>0</v>
      </c>
      <c r="P101" s="146">
        <f>SUMIF($C102:$C$212,LEFT($D101,LEN($D101)-6),P102:P$212)</f>
        <v>0</v>
      </c>
      <c r="Q101" s="146">
        <f>SUMIF($C102:$C$212,LEFT($D101,LEN($D101)-6),Q102:Q$212)</f>
        <v>0</v>
      </c>
      <c r="R101" s="146">
        <f>SUMIF($C102:$C$212,LEFT($D101,LEN($D101)-6),R102:R$212)</f>
        <v>0</v>
      </c>
      <c r="S101" s="146">
        <f>SUMIF($C102:$C$212,LEFT($D101,LEN($D101)-6),S102:S$212)</f>
        <v>0</v>
      </c>
      <c r="T101" s="146">
        <f>SUMIF($C102:$C$212,LEFT($D101,LEN($D101)-6),T102:T$212)</f>
        <v>0</v>
      </c>
      <c r="U101" s="146">
        <f>SUMIF($C102:$C$212,LEFT($D101,LEN($D101)-6),U102:U$212)</f>
        <v>0</v>
      </c>
      <c r="V101" s="146">
        <f>SUMIF($C102:$C$212,LEFT($D101,LEN($D101)-6),V102:V$212)</f>
        <v>0</v>
      </c>
      <c r="W101" s="146">
        <f>SUMIF($C102:$C$212,LEFT($D101,LEN($D101)-6),W102:W$212)</f>
        <v>0</v>
      </c>
      <c r="X101" s="146">
        <f>SUMIF($C102:$C$212,LEFT($D101,LEN($D101)-6),X102:X$212)</f>
        <v>0</v>
      </c>
      <c r="Y101" s="146">
        <f>SUMIF($C102:$C$212,LEFT($D101,LEN($D101)-6),Y102:Y$212)</f>
        <v>0</v>
      </c>
      <c r="Z101" s="146">
        <f>SUMIF($C102:$C$212,LEFT($D101,LEN($D101)-6),Z102:Z$212)</f>
        <v>0</v>
      </c>
      <c r="AA101" s="146">
        <f>SUMIF($C102:$C$212,LEFT($D101,LEN($D101)-6),AA102:AA$212)</f>
        <v>0</v>
      </c>
      <c r="AB101" s="146">
        <f>SUMIF($C102:$C$212,LEFT($D101,LEN($D101)-6),AB102:AB$212)</f>
        <v>0</v>
      </c>
      <c r="AC101" s="146">
        <f>SUMIF($C102:$C$212,LEFT($D101,LEN($D101)-6),AC102:AC$212)</f>
        <v>0</v>
      </c>
      <c r="AD101" s="146">
        <f>SUMIF($C102:$C$212,LEFT($D101,LEN($D101)-6),AD102:AD$212)</f>
        <v>0</v>
      </c>
      <c r="AE101" s="146">
        <f>SUMIF($C102:$C$212,LEFT($D101,LEN($D101)-6),AE102:AE$212)</f>
        <v>0</v>
      </c>
      <c r="AF101" s="146">
        <f>SUMIF($C102:$C$212,LEFT($D101,LEN($D101)-6),AF102:AF$212)</f>
        <v>0</v>
      </c>
      <c r="AG101" s="146">
        <f>SUMIF($C102:$C$212,LEFT($D101,LEN($D101)-6),AG102:AG$212)</f>
        <v>0</v>
      </c>
    </row>
    <row r="102" spans="1:33" x14ac:dyDescent="0.2">
      <c r="A102" s="133" t="str">
        <f t="shared" si="5"/>
        <v>WPAAngola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5"/>
        <v>WPACameroon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5"/>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5"/>
        <v>WPAChad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5"/>
        <v>WPACongo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5"/>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5"/>
        <v>WPAEquatorial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5"/>
        <v>WPAGabon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5"/>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5"/>
        <v>WPASouthern Africa Total</v>
      </c>
      <c r="B111" s="140" t="s">
        <v>142</v>
      </c>
      <c r="C111" s="140" t="s">
        <v>142</v>
      </c>
      <c r="D111" s="140" t="s">
        <v>142</v>
      </c>
      <c r="E111" s="146">
        <f>SUMIF($C112:$C$212,LEFT($D111,LEN($D111)-6),E112:E$212)</f>
        <v>0</v>
      </c>
      <c r="F111" s="146">
        <f>SUMIF($C112:$C$212,LEFT($D111,LEN($D111)-6),F112:F$212)</f>
        <v>0</v>
      </c>
      <c r="G111" s="146">
        <f>SUMIF($C112:$C$212,LEFT($D111,LEN($D111)-6),G112:G$212)</f>
        <v>0</v>
      </c>
      <c r="H111" s="146">
        <f>SUMIF($C112:$C$212,LEFT($D111,LEN($D111)-6),H112:H$212)</f>
        <v>0</v>
      </c>
      <c r="I111" s="146">
        <f>SUMIF($C112:$C$212,LEFT($D111,LEN($D111)-6),I112:I$212)</f>
        <v>0</v>
      </c>
      <c r="J111" s="146">
        <f>SUMIF($C112:$C$212,LEFT($D111,LEN($D111)-6),J112:J$212)</f>
        <v>0</v>
      </c>
      <c r="K111" s="146">
        <f>SUMIF($C112:$C$212,LEFT($D111,LEN($D111)-6),K112:K$212)</f>
        <v>0</v>
      </c>
      <c r="L111" s="146">
        <f>SUMIF($C112:$C$212,LEFT($D111,LEN($D111)-6),L112:L$212)</f>
        <v>0</v>
      </c>
      <c r="M111" s="146">
        <f>SUMIF($C112:$C$212,LEFT($D111,LEN($D111)-6),M112:M$212)</f>
        <v>0</v>
      </c>
      <c r="N111" s="146">
        <f>SUMIF($C112:$C$212,LEFT($D111,LEN($D111)-6),N112:N$212)</f>
        <v>0</v>
      </c>
      <c r="O111" s="146">
        <f>SUMIF($C112:$C$212,LEFT($D111,LEN($D111)-6),O112:O$212)</f>
        <v>0</v>
      </c>
      <c r="P111" s="146">
        <f>SUMIF($C112:$C$212,LEFT($D111,LEN($D111)-6),P112:P$212)</f>
        <v>0</v>
      </c>
      <c r="Q111" s="146">
        <f>SUMIF($C112:$C$212,LEFT($D111,LEN($D111)-6),Q112:Q$212)</f>
        <v>0</v>
      </c>
      <c r="R111" s="146">
        <f>SUMIF($C112:$C$212,LEFT($D111,LEN($D111)-6),R112:R$212)</f>
        <v>0</v>
      </c>
      <c r="S111" s="146">
        <f>SUMIF($C112:$C$212,LEFT($D111,LEN($D111)-6),S112:S$212)</f>
        <v>0</v>
      </c>
      <c r="T111" s="146">
        <f>SUMIF($C112:$C$212,LEFT($D111,LEN($D111)-6),T112:T$212)</f>
        <v>0</v>
      </c>
      <c r="U111" s="146">
        <f>SUMIF($C112:$C$212,LEFT($D111,LEN($D111)-6),U112:U$212)</f>
        <v>0</v>
      </c>
      <c r="V111" s="146">
        <f>SUMIF($C112:$C$212,LEFT($D111,LEN($D111)-6),V112:V$212)</f>
        <v>0</v>
      </c>
      <c r="W111" s="146">
        <f>SUMIF($C112:$C$212,LEFT($D111,LEN($D111)-6),W112:W$212)</f>
        <v>0</v>
      </c>
      <c r="X111" s="146">
        <f>SUMIF($C112:$C$212,LEFT($D111,LEN($D111)-6),X112:X$212)</f>
        <v>0</v>
      </c>
      <c r="Y111" s="146">
        <f>SUMIF($C112:$C$212,LEFT($D111,LEN($D111)-6),Y112:Y$212)</f>
        <v>0</v>
      </c>
      <c r="Z111" s="146">
        <f>SUMIF($C112:$C$212,LEFT($D111,LEN($D111)-6),Z112:Z$212)</f>
        <v>0</v>
      </c>
      <c r="AA111" s="146">
        <f>SUMIF($C112:$C$212,LEFT($D111,LEN($D111)-6),AA112:AA$212)</f>
        <v>0</v>
      </c>
      <c r="AB111" s="146">
        <f>SUMIF($C112:$C$212,LEFT($D111,LEN($D111)-6),AB112:AB$212)</f>
        <v>0</v>
      </c>
      <c r="AC111" s="146">
        <f>SUMIF($C112:$C$212,LEFT($D111,LEN($D111)-6),AC112:AC$212)</f>
        <v>0</v>
      </c>
      <c r="AD111" s="146">
        <f>SUMIF($C112:$C$212,LEFT($D111,LEN($D111)-6),AD112:AD$212)</f>
        <v>0</v>
      </c>
      <c r="AE111" s="146">
        <f>SUMIF($C112:$C$212,LEFT($D111,LEN($D111)-6),AE112:AE$212)</f>
        <v>0</v>
      </c>
      <c r="AF111" s="146">
        <f>SUMIF($C112:$C$212,LEFT($D111,LEN($D111)-6),AF112:AF$212)</f>
        <v>0</v>
      </c>
      <c r="AG111" s="146">
        <f>SUMIF($C112:$C$212,LEFT($D111,LEN($D111)-6),AG112:AG$212)</f>
        <v>0</v>
      </c>
    </row>
    <row r="112" spans="1:33" x14ac:dyDescent="0.2">
      <c r="A112" s="133" t="str">
        <f t="shared" si="5"/>
        <v>WPABotswana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5"/>
        <v>WPALesotho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5"/>
        <v>WPANamibia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5"/>
        <v>WPASouth Africa</v>
      </c>
      <c r="B115" s="129" t="s">
        <v>259</v>
      </c>
      <c r="C115" s="129" t="s">
        <v>264</v>
      </c>
      <c r="D115" s="129" t="s">
        <v>146</v>
      </c>
      <c r="E115" s="147">
        <v>0</v>
      </c>
      <c r="F115" s="147">
        <v>0</v>
      </c>
      <c r="G115" s="147">
        <v>0</v>
      </c>
      <c r="H115" s="147">
        <v>0</v>
      </c>
      <c r="I115" s="147">
        <v>0</v>
      </c>
      <c r="J115" s="147">
        <v>0</v>
      </c>
      <c r="K115" s="147">
        <v>0</v>
      </c>
      <c r="L115" s="147">
        <v>0</v>
      </c>
      <c r="M115" s="147">
        <v>0</v>
      </c>
      <c r="N115" s="147">
        <v>0</v>
      </c>
      <c r="O115" s="147">
        <v>0</v>
      </c>
      <c r="P115" s="147">
        <v>0</v>
      </c>
      <c r="Q115" s="147">
        <v>0</v>
      </c>
      <c r="R115" s="147">
        <v>0</v>
      </c>
      <c r="S115" s="147">
        <v>0</v>
      </c>
      <c r="T115" s="147">
        <v>0</v>
      </c>
      <c r="U115" s="147">
        <v>0</v>
      </c>
      <c r="V115" s="147">
        <v>0</v>
      </c>
      <c r="W115" s="147">
        <v>0</v>
      </c>
      <c r="X115" s="147">
        <v>0</v>
      </c>
      <c r="Y115" s="147">
        <v>0</v>
      </c>
      <c r="Z115" s="147">
        <v>0</v>
      </c>
      <c r="AA115" s="147">
        <v>0</v>
      </c>
      <c r="AB115" s="147">
        <v>0</v>
      </c>
      <c r="AC115" s="147">
        <v>0</v>
      </c>
      <c r="AD115" s="147">
        <v>0</v>
      </c>
      <c r="AE115" s="147">
        <v>0</v>
      </c>
      <c r="AF115" s="147">
        <v>0</v>
      </c>
      <c r="AG115" s="147">
        <v>0</v>
      </c>
    </row>
    <row r="116" spans="1:33" x14ac:dyDescent="0.2">
      <c r="A116" s="133" t="str">
        <f t="shared" si="5"/>
        <v>WPASwaziland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5"/>
        <v>WPANorth America Total</v>
      </c>
      <c r="B117" s="137" t="s">
        <v>148</v>
      </c>
      <c r="C117" s="137" t="s">
        <v>148</v>
      </c>
      <c r="D117" s="137" t="s">
        <v>148</v>
      </c>
      <c r="E117" s="145">
        <f>SUMIF($B119:$B$212,LEFT($D117,LEN($D117)-6),E119:E$212)</f>
        <v>1016</v>
      </c>
      <c r="F117" s="145">
        <f>SUMIF($B119:$B$212,LEFT($D117,LEN($D117)-6),F119:F$212)</f>
        <v>1216</v>
      </c>
      <c r="G117" s="145">
        <f>SUMIF($B119:$B$212,LEFT($D117,LEN($D117)-6),G119:G$212)</f>
        <v>1088</v>
      </c>
      <c r="H117" s="145">
        <f>SUMIF($B119:$B$212,LEFT($D117,LEN($D117)-6),H119:H$212)</f>
        <v>1088</v>
      </c>
      <c r="I117" s="145">
        <f>SUMIF($B119:$B$212,LEFT($D117,LEN($D117)-6),I119:I$212)</f>
        <v>1006</v>
      </c>
      <c r="J117" s="145">
        <f>SUMIF($B119:$B$212,LEFT($D117,LEN($D117)-6),J119:J$212)</f>
        <v>1006</v>
      </c>
      <c r="K117" s="145">
        <f>SUMIF($B119:$B$212,LEFT($D117,LEN($D117)-6),K119:K$212)</f>
        <v>2188</v>
      </c>
      <c r="L117" s="145">
        <f>SUMIF($B119:$B$212,LEFT($D117,LEN($D117)-6),L119:L$212)</f>
        <v>1898</v>
      </c>
      <c r="M117" s="145">
        <f>SUMIF($B119:$B$212,LEFT($D117,LEN($D117)-6),M119:M$212)</f>
        <v>1898</v>
      </c>
      <c r="N117" s="145">
        <f>SUMIF($B119:$B$212,LEFT($D117,LEN($D117)-6),N119:N$212)</f>
        <v>1813</v>
      </c>
      <c r="O117" s="145">
        <f>SUMIF($B119:$B$212,LEFT($D117,LEN($D117)-6),O119:O$212)</f>
        <v>2547</v>
      </c>
      <c r="P117" s="145">
        <f>SUMIF($B119:$B$212,LEFT($D117,LEN($D117)-6),P119:P$212)</f>
        <v>2382</v>
      </c>
      <c r="Q117" s="145">
        <f>SUMIF($B119:$B$212,LEFT($D117,LEN($D117)-6),Q119:Q$212)</f>
        <v>2382</v>
      </c>
      <c r="R117" s="145">
        <f>SUMIF($B119:$B$212,LEFT($D117,LEN($D117)-6),R119:R$212)</f>
        <v>3232</v>
      </c>
      <c r="S117" s="145">
        <f>SUMIF($B119:$B$212,LEFT($D117,LEN($D117)-6),S119:S$212)</f>
        <v>3232</v>
      </c>
      <c r="T117" s="145">
        <f>SUMIF($B119:$B$212,LEFT($D117,LEN($D117)-6),T119:T$212)</f>
        <v>3232</v>
      </c>
      <c r="U117" s="145">
        <f>SUMIF($B119:$B$212,LEFT($D117,LEN($D117)-6),U119:U$212)</f>
        <v>4132</v>
      </c>
      <c r="V117" s="145">
        <f>SUMIF($B119:$B$212,LEFT($D117,LEN($D117)-6),V119:V$212)</f>
        <v>4373</v>
      </c>
      <c r="W117" s="145">
        <f>SUMIF($B119:$B$212,LEFT($D117,LEN($D117)-6),W119:W$212)</f>
        <v>4373</v>
      </c>
      <c r="X117" s="145">
        <f>SUMIF($B119:$B$212,LEFT($D117,LEN($D117)-6),X119:X$212)</f>
        <v>4398</v>
      </c>
      <c r="Y117" s="145">
        <f>SUMIF($B119:$B$212,LEFT($D117,LEN($D117)-6),Y119:Y$212)</f>
        <v>4473</v>
      </c>
      <c r="Z117" s="145">
        <f>SUMIF($B119:$B$212,LEFT($D117,LEN($D117)-6),Z119:Z$212)</f>
        <v>4473</v>
      </c>
      <c r="AA117" s="145">
        <f>SUMIF($B119:$B$212,LEFT($D117,LEN($D117)-6),AA119:AA$212)</f>
        <v>4409</v>
      </c>
      <c r="AB117" s="145">
        <f>SUMIF($B119:$B$212,LEFT($D117,LEN($D117)-6),AB119:AB$212)</f>
        <v>4409</v>
      </c>
      <c r="AC117" s="145">
        <f>SUMIF($B119:$B$212,LEFT($D117,LEN($D117)-6),AC119:AC$212)</f>
        <v>4409</v>
      </c>
      <c r="AD117" s="145">
        <f>SUMIF($B119:$B$212,LEFT($D117,LEN($D117)-6),AD119:AD$212)</f>
        <v>4409</v>
      </c>
      <c r="AE117" s="145">
        <f>SUMIF($B119:$B$212,LEFT($D117,LEN($D117)-6),AE119:AE$212)</f>
        <v>4409</v>
      </c>
      <c r="AF117" s="145">
        <f>SUMIF($B119:$B$212,LEFT($D117,LEN($D117)-6),AF119:AF$212)</f>
        <v>4409</v>
      </c>
      <c r="AG117" s="145">
        <f>SUMIF($B119:$B$212,LEFT($D117,LEN($D117)-6),AG119:AG$212)</f>
        <v>4409</v>
      </c>
    </row>
    <row r="118" spans="1:33" s="133" customFormat="1" x14ac:dyDescent="0.2">
      <c r="A118" s="133" t="str">
        <f t="shared" si="5"/>
        <v>WPANorth America Total</v>
      </c>
      <c r="B118" s="140" t="s">
        <v>148</v>
      </c>
      <c r="C118" s="140" t="s">
        <v>148</v>
      </c>
      <c r="D118" s="140" t="s">
        <v>148</v>
      </c>
      <c r="E118" s="146">
        <f>SUMIF($C119:$C$212,LEFT($D118,LEN($D118)-6),E119:E$212)</f>
        <v>1016</v>
      </c>
      <c r="F118" s="146">
        <f>SUMIF($C119:$C$212,LEFT($D118,LEN($D118)-6),F119:F$212)</f>
        <v>1216</v>
      </c>
      <c r="G118" s="146">
        <f>SUMIF($C119:$C$212,LEFT($D118,LEN($D118)-6),G119:G$212)</f>
        <v>1088</v>
      </c>
      <c r="H118" s="146">
        <f>SUMIF($C119:$C$212,LEFT($D118,LEN($D118)-6),H119:H$212)</f>
        <v>1088</v>
      </c>
      <c r="I118" s="146">
        <f>SUMIF($C119:$C$212,LEFT($D118,LEN($D118)-6),I119:I$212)</f>
        <v>1006</v>
      </c>
      <c r="J118" s="146">
        <f>SUMIF($C119:$C$212,LEFT($D118,LEN($D118)-6),J119:J$212)</f>
        <v>1006</v>
      </c>
      <c r="K118" s="146">
        <f>SUMIF($C119:$C$212,LEFT($D118,LEN($D118)-6),K119:K$212)</f>
        <v>2188</v>
      </c>
      <c r="L118" s="146">
        <f>SUMIF($C119:$C$212,LEFT($D118,LEN($D118)-6),L119:L$212)</f>
        <v>1898</v>
      </c>
      <c r="M118" s="146">
        <f>SUMIF($C119:$C$212,LEFT($D118,LEN($D118)-6),M119:M$212)</f>
        <v>1898</v>
      </c>
      <c r="N118" s="146">
        <f>SUMIF($C119:$C$212,LEFT($D118,LEN($D118)-6),N119:N$212)</f>
        <v>1813</v>
      </c>
      <c r="O118" s="146">
        <f>SUMIF($C119:$C$212,LEFT($D118,LEN($D118)-6),O119:O$212)</f>
        <v>2547</v>
      </c>
      <c r="P118" s="146">
        <f>SUMIF($C119:$C$212,LEFT($D118,LEN($D118)-6),P119:P$212)</f>
        <v>2382</v>
      </c>
      <c r="Q118" s="146">
        <f>SUMIF($C119:$C$212,LEFT($D118,LEN($D118)-6),Q119:Q$212)</f>
        <v>2382</v>
      </c>
      <c r="R118" s="146">
        <f>SUMIF($C119:$C$212,LEFT($D118,LEN($D118)-6),R119:R$212)</f>
        <v>3232</v>
      </c>
      <c r="S118" s="146">
        <f>SUMIF($C119:$C$212,LEFT($D118,LEN($D118)-6),S119:S$212)</f>
        <v>3232</v>
      </c>
      <c r="T118" s="146">
        <f>SUMIF($C119:$C$212,LEFT($D118,LEN($D118)-6),T119:T$212)</f>
        <v>3232</v>
      </c>
      <c r="U118" s="146">
        <f>SUMIF($C119:$C$212,LEFT($D118,LEN($D118)-6),U119:U$212)</f>
        <v>4132</v>
      </c>
      <c r="V118" s="146">
        <f>SUMIF($C119:$C$212,LEFT($D118,LEN($D118)-6),V119:V$212)</f>
        <v>4373</v>
      </c>
      <c r="W118" s="146">
        <f>SUMIF($C119:$C$212,LEFT($D118,LEN($D118)-6),W119:W$212)</f>
        <v>4373</v>
      </c>
      <c r="X118" s="146">
        <f>SUMIF($C119:$C$212,LEFT($D118,LEN($D118)-6),X119:X$212)</f>
        <v>4398</v>
      </c>
      <c r="Y118" s="146">
        <f>SUMIF($C119:$C$212,LEFT($D118,LEN($D118)-6),Y119:Y$212)</f>
        <v>4473</v>
      </c>
      <c r="Z118" s="146">
        <f>SUMIF($C119:$C$212,LEFT($D118,LEN($D118)-6),Z119:Z$212)</f>
        <v>4473</v>
      </c>
      <c r="AA118" s="146">
        <f>SUMIF($C119:$C$212,LEFT($D118,LEN($D118)-6),AA119:AA$212)</f>
        <v>4409</v>
      </c>
      <c r="AB118" s="146">
        <f>SUMIF($C119:$C$212,LEFT($D118,LEN($D118)-6),AB119:AB$212)</f>
        <v>4409</v>
      </c>
      <c r="AC118" s="146">
        <f>SUMIF($C119:$C$212,LEFT($D118,LEN($D118)-6),AC119:AC$212)</f>
        <v>4409</v>
      </c>
      <c r="AD118" s="146">
        <f>SUMIF($C119:$C$212,LEFT($D118,LEN($D118)-6),AD119:AD$212)</f>
        <v>4409</v>
      </c>
      <c r="AE118" s="146">
        <f>SUMIF($C119:$C$212,LEFT($D118,LEN($D118)-6),AE119:AE$212)</f>
        <v>4409</v>
      </c>
      <c r="AF118" s="146">
        <f>SUMIF($C119:$C$212,LEFT($D118,LEN($D118)-6),AF119:AF$212)</f>
        <v>4409</v>
      </c>
      <c r="AG118" s="146">
        <f>SUMIF($C119:$C$212,LEFT($D118,LEN($D118)-6),AG119:AG$212)</f>
        <v>4409</v>
      </c>
    </row>
    <row r="119" spans="1:33" x14ac:dyDescent="0.2">
      <c r="A119" s="133" t="str">
        <f t="shared" si="5"/>
        <v>WPACanada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47">
        <v>0</v>
      </c>
      <c r="AG119" s="147">
        <v>0</v>
      </c>
    </row>
    <row r="120" spans="1:33" x14ac:dyDescent="0.2">
      <c r="A120" s="133" t="str">
        <f t="shared" si="5"/>
        <v>WPAUnited States</v>
      </c>
      <c r="B120" s="129" t="s">
        <v>265</v>
      </c>
      <c r="C120" s="129" t="s">
        <v>265</v>
      </c>
      <c r="D120" s="129" t="s">
        <v>150</v>
      </c>
      <c r="E120" s="147">
        <v>1016</v>
      </c>
      <c r="F120" s="147">
        <v>1216</v>
      </c>
      <c r="G120" s="147">
        <v>1088</v>
      </c>
      <c r="H120" s="147">
        <v>1088</v>
      </c>
      <c r="I120" s="147">
        <v>1006</v>
      </c>
      <c r="J120" s="147">
        <v>1006</v>
      </c>
      <c r="K120" s="147">
        <v>2188</v>
      </c>
      <c r="L120" s="147">
        <v>1898</v>
      </c>
      <c r="M120" s="147">
        <v>1898</v>
      </c>
      <c r="N120" s="147">
        <v>1813</v>
      </c>
      <c r="O120" s="147">
        <v>2547</v>
      </c>
      <c r="P120" s="147">
        <v>2382</v>
      </c>
      <c r="Q120" s="147">
        <v>2382</v>
      </c>
      <c r="R120" s="147">
        <v>3232</v>
      </c>
      <c r="S120" s="147">
        <v>3232</v>
      </c>
      <c r="T120" s="147">
        <v>3232</v>
      </c>
      <c r="U120" s="147">
        <v>4132</v>
      </c>
      <c r="V120" s="147">
        <v>4373</v>
      </c>
      <c r="W120" s="147">
        <v>4373</v>
      </c>
      <c r="X120" s="147">
        <v>4398</v>
      </c>
      <c r="Y120" s="147">
        <v>4473</v>
      </c>
      <c r="Z120" s="147">
        <v>4473</v>
      </c>
      <c r="AA120" s="147">
        <v>4409</v>
      </c>
      <c r="AB120" s="147">
        <v>4409</v>
      </c>
      <c r="AC120" s="147">
        <v>4409</v>
      </c>
      <c r="AD120" s="147">
        <v>4409</v>
      </c>
      <c r="AE120" s="147">
        <v>4409</v>
      </c>
      <c r="AF120" s="147">
        <v>4409</v>
      </c>
      <c r="AG120" s="147">
        <v>4409</v>
      </c>
    </row>
    <row r="121" spans="1:33" s="133" customFormat="1" x14ac:dyDescent="0.2">
      <c r="A121" s="133" t="str">
        <f t="shared" si="5"/>
        <v>WPACentral &amp; South America Total</v>
      </c>
      <c r="B121" s="137" t="s">
        <v>151</v>
      </c>
      <c r="C121" s="137" t="s">
        <v>151</v>
      </c>
      <c r="D121" s="137" t="s">
        <v>151</v>
      </c>
      <c r="E121" s="145">
        <f>SUMIF($B123:$B$212,LEFT($D121,LEN($D121)-6),E123:E$212)</f>
        <v>2024</v>
      </c>
      <c r="F121" s="145">
        <f>SUMIF($B123:$B$212,LEFT($D121,LEN($D121)-6),F123:F$212)</f>
        <v>1774</v>
      </c>
      <c r="G121" s="145">
        <f>SUMIF($B123:$B$212,LEFT($D121,LEN($D121)-6),G123:G$212)</f>
        <v>430</v>
      </c>
      <c r="H121" s="145">
        <f>SUMIF($B123:$B$212,LEFT($D121,LEN($D121)-6),H123:H$212)</f>
        <v>430</v>
      </c>
      <c r="I121" s="145">
        <f>SUMIF($B123:$B$212,LEFT($D121,LEN($D121)-6),I123:I$212)</f>
        <v>430</v>
      </c>
      <c r="J121" s="145">
        <f>SUMIF($B123:$B$212,LEFT($D121,LEN($D121)-6),J123:J$212)</f>
        <v>430</v>
      </c>
      <c r="K121" s="145">
        <f>SUMIF($B123:$B$212,LEFT($D121,LEN($D121)-6),K123:K$212)</f>
        <v>430</v>
      </c>
      <c r="L121" s="145">
        <f>SUMIF($B123:$B$212,LEFT($D121,LEN($D121)-6),L123:L$212)</f>
        <v>430</v>
      </c>
      <c r="M121" s="145">
        <f>SUMIF($B123:$B$212,LEFT($D121,LEN($D121)-6),M123:M$212)</f>
        <v>430</v>
      </c>
      <c r="N121" s="145">
        <f>SUMIF($B123:$B$212,LEFT($D121,LEN($D121)-6),N123:N$212)</f>
        <v>430</v>
      </c>
      <c r="O121" s="145">
        <f>SUMIF($B123:$B$212,LEFT($D121,LEN($D121)-6),O123:O$212)</f>
        <v>430</v>
      </c>
      <c r="P121" s="145">
        <f>SUMIF($B123:$B$212,LEFT($D121,LEN($D121)-6),P123:P$212)</f>
        <v>430</v>
      </c>
      <c r="Q121" s="145">
        <f>SUMIF($B123:$B$212,LEFT($D121,LEN($D121)-6),Q123:Q$212)</f>
        <v>463</v>
      </c>
      <c r="R121" s="145">
        <f>SUMIF($B123:$B$212,LEFT($D121,LEN($D121)-6),R123:R$212)</f>
        <v>496</v>
      </c>
      <c r="S121" s="145">
        <f>SUMIF($B123:$B$212,LEFT($D121,LEN($D121)-6),S123:S$212)</f>
        <v>496</v>
      </c>
      <c r="T121" s="145">
        <f>SUMIF($B123:$B$212,LEFT($D121,LEN($D121)-6),T123:T$212)</f>
        <v>496</v>
      </c>
      <c r="U121" s="145">
        <f>SUMIF($B123:$B$212,LEFT($D121,LEN($D121)-6),U123:U$212)</f>
        <v>496</v>
      </c>
      <c r="V121" s="145">
        <f>SUMIF($B123:$B$212,LEFT($D121,LEN($D121)-6),V123:V$212)</f>
        <v>496</v>
      </c>
      <c r="W121" s="145">
        <f>SUMIF($B123:$B$212,LEFT($D121,LEN($D121)-6),W123:W$212)</f>
        <v>496</v>
      </c>
      <c r="X121" s="145">
        <f>SUMIF($B123:$B$212,LEFT($D121,LEN($D121)-6),X123:X$212)</f>
        <v>496</v>
      </c>
      <c r="Y121" s="145">
        <f>SUMIF($B123:$B$212,LEFT($D121,LEN($D121)-6),Y123:Y$212)</f>
        <v>496</v>
      </c>
      <c r="Z121" s="145">
        <f>SUMIF($B123:$B$212,LEFT($D121,LEN($D121)-6),Z123:Z$212)</f>
        <v>496</v>
      </c>
      <c r="AA121" s="145">
        <f>SUMIF($B123:$B$212,LEFT($D121,LEN($D121)-6),AA123:AA$212)</f>
        <v>496</v>
      </c>
      <c r="AB121" s="145">
        <f>SUMIF($B123:$B$212,LEFT($D121,LEN($D121)-6),AB123:AB$212)</f>
        <v>496</v>
      </c>
      <c r="AC121" s="145">
        <f>SUMIF($B123:$B$212,LEFT($D121,LEN($D121)-6),AC123:AC$212)</f>
        <v>646</v>
      </c>
      <c r="AD121" s="145">
        <f>SUMIF($B123:$B$212,LEFT($D121,LEN($D121)-6),AD123:AD$212)</f>
        <v>646</v>
      </c>
      <c r="AE121" s="145">
        <f>SUMIF($B123:$B$212,LEFT($D121,LEN($D121)-6),AE123:AE$212)</f>
        <v>646</v>
      </c>
      <c r="AF121" s="145">
        <f>SUMIF($B123:$B$212,LEFT($D121,LEN($D121)-6),AF123:AF$212)</f>
        <v>646</v>
      </c>
      <c r="AG121" s="145">
        <f>SUMIF($B123:$B$212,LEFT($D121,LEN($D121)-6),AG123:AG$212)</f>
        <v>646</v>
      </c>
    </row>
    <row r="122" spans="1:33" s="133" customFormat="1" x14ac:dyDescent="0.2">
      <c r="A122" s="133" t="str">
        <f t="shared" si="5"/>
        <v>WPACaribbean Total</v>
      </c>
      <c r="B122" s="140" t="s">
        <v>152</v>
      </c>
      <c r="C122" s="140" t="s">
        <v>152</v>
      </c>
      <c r="D122" s="140" t="s">
        <v>152</v>
      </c>
      <c r="E122" s="146">
        <f>SUMIF($C123:$C$212,LEFT($D122,LEN($D122)-6),E123:E$212)</f>
        <v>0</v>
      </c>
      <c r="F122" s="146">
        <f>SUMIF($C123:$C$212,LEFT($D122,LEN($D122)-6),F123:F$212)</f>
        <v>0</v>
      </c>
      <c r="G122" s="146">
        <f>SUMIF($C123:$C$212,LEFT($D122,LEN($D122)-6),G123:G$212)</f>
        <v>0</v>
      </c>
      <c r="H122" s="146">
        <f>SUMIF($C123:$C$212,LEFT($D122,LEN($D122)-6),H123:H$212)</f>
        <v>0</v>
      </c>
      <c r="I122" s="146">
        <f>SUMIF($C123:$C$212,LEFT($D122,LEN($D122)-6),I123:I$212)</f>
        <v>0</v>
      </c>
      <c r="J122" s="146">
        <f>SUMIF($C123:$C$212,LEFT($D122,LEN($D122)-6),J123:J$212)</f>
        <v>0</v>
      </c>
      <c r="K122" s="146">
        <f>SUMIF($C123:$C$212,LEFT($D122,LEN($D122)-6),K123:K$212)</f>
        <v>0</v>
      </c>
      <c r="L122" s="146">
        <f>SUMIF($C123:$C$212,LEFT($D122,LEN($D122)-6),L123:L$212)</f>
        <v>0</v>
      </c>
      <c r="M122" s="146">
        <f>SUMIF($C123:$C$212,LEFT($D122,LEN($D122)-6),M123:M$212)</f>
        <v>0</v>
      </c>
      <c r="N122" s="146">
        <f>SUMIF($C123:$C$212,LEFT($D122,LEN($D122)-6),N123:N$212)</f>
        <v>0</v>
      </c>
      <c r="O122" s="146">
        <f>SUMIF($C123:$C$212,LEFT($D122,LEN($D122)-6),O123:O$212)</f>
        <v>0</v>
      </c>
      <c r="P122" s="146">
        <f>SUMIF($C123:$C$212,LEFT($D122,LEN($D122)-6),P123:P$212)</f>
        <v>0</v>
      </c>
      <c r="Q122" s="146">
        <f>SUMIF($C123:$C$212,LEFT($D122,LEN($D122)-6),Q123:Q$212)</f>
        <v>0</v>
      </c>
      <c r="R122" s="146">
        <f>SUMIF($C123:$C$212,LEFT($D122,LEN($D122)-6),R123:R$212)</f>
        <v>0</v>
      </c>
      <c r="S122" s="146">
        <f>SUMIF($C123:$C$212,LEFT($D122,LEN($D122)-6),S123:S$212)</f>
        <v>0</v>
      </c>
      <c r="T122" s="146">
        <f>SUMIF($C123:$C$212,LEFT($D122,LEN($D122)-6),T123:T$212)</f>
        <v>0</v>
      </c>
      <c r="U122" s="146">
        <f>SUMIF($C123:$C$212,LEFT($D122,LEN($D122)-6),U123:U$212)</f>
        <v>0</v>
      </c>
      <c r="V122" s="146">
        <f>SUMIF($C123:$C$212,LEFT($D122,LEN($D122)-6),V123:V$212)</f>
        <v>0</v>
      </c>
      <c r="W122" s="146">
        <f>SUMIF($C123:$C$212,LEFT($D122,LEN($D122)-6),W123:W$212)</f>
        <v>0</v>
      </c>
      <c r="X122" s="146">
        <f>SUMIF($C123:$C$212,LEFT($D122,LEN($D122)-6),X123:X$212)</f>
        <v>0</v>
      </c>
      <c r="Y122" s="146">
        <f>SUMIF($C123:$C$212,LEFT($D122,LEN($D122)-6),Y123:Y$212)</f>
        <v>0</v>
      </c>
      <c r="Z122" s="146">
        <f>SUMIF($C123:$C$212,LEFT($D122,LEN($D122)-6),Z123:Z$212)</f>
        <v>0</v>
      </c>
      <c r="AA122" s="146">
        <f>SUMIF($C123:$C$212,LEFT($D122,LEN($D122)-6),AA123:AA$212)</f>
        <v>0</v>
      </c>
      <c r="AB122" s="146">
        <f>SUMIF($C123:$C$212,LEFT($D122,LEN($D122)-6),AB123:AB$212)</f>
        <v>0</v>
      </c>
      <c r="AC122" s="146">
        <f>SUMIF($C123:$C$212,LEFT($D122,LEN($D122)-6),AC123:AC$212)</f>
        <v>0</v>
      </c>
      <c r="AD122" s="146">
        <f>SUMIF($C123:$C$212,LEFT($D122,LEN($D122)-6),AD123:AD$212)</f>
        <v>0</v>
      </c>
      <c r="AE122" s="146">
        <f>SUMIF($C123:$C$212,LEFT($D122,LEN($D122)-6),AE123:AE$212)</f>
        <v>0</v>
      </c>
      <c r="AF122" s="146">
        <f>SUMIF($C123:$C$212,LEFT($D122,LEN($D122)-6),AF123:AF$212)</f>
        <v>0</v>
      </c>
      <c r="AG122" s="146">
        <f>SUMIF($C123:$C$212,LEFT($D122,LEN($D122)-6),AG123:AG$212)</f>
        <v>0</v>
      </c>
    </row>
    <row r="123" spans="1:33" x14ac:dyDescent="0.2">
      <c r="A123" s="133" t="str">
        <f t="shared" si="5"/>
        <v>WPABahamas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5"/>
        <v>WPACuba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5"/>
        <v>WPADominican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5"/>
        <v>WPAHaiti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5"/>
        <v>WPAJamaica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5"/>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5"/>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5"/>
        <v>WPATrinidad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5"/>
        <v>WPACentral America Total</v>
      </c>
      <c r="B131" s="140" t="s">
        <v>161</v>
      </c>
      <c r="C131" s="140" t="s">
        <v>161</v>
      </c>
      <c r="D131" s="140" t="s">
        <v>161</v>
      </c>
      <c r="E131" s="146">
        <f>SUMIF($C132:$C$212,LEFT($D131,LEN($D131)-6),E132:E$212)</f>
        <v>1344</v>
      </c>
      <c r="F131" s="146">
        <f>SUMIF($C132:$C$212,LEFT($D131,LEN($D131)-6),F132:F$212)</f>
        <v>1344</v>
      </c>
      <c r="G131" s="146">
        <f>SUMIF($C132:$C$212,LEFT($D131,LEN($D131)-6),G132:G$212)</f>
        <v>0</v>
      </c>
      <c r="H131" s="146">
        <f>SUMIF($C132:$C$212,LEFT($D131,LEN($D131)-6),H132:H$212)</f>
        <v>0</v>
      </c>
      <c r="I131" s="146">
        <f>SUMIF($C132:$C$212,LEFT($D131,LEN($D131)-6),I132:I$212)</f>
        <v>0</v>
      </c>
      <c r="J131" s="146">
        <f>SUMIF($C132:$C$212,LEFT($D131,LEN($D131)-6),J132:J$212)</f>
        <v>0</v>
      </c>
      <c r="K131" s="146">
        <f>SUMIF($C132:$C$212,LEFT($D131,LEN($D131)-6),K132:K$212)</f>
        <v>0</v>
      </c>
      <c r="L131" s="146">
        <f>SUMIF($C132:$C$212,LEFT($D131,LEN($D131)-6),L132:L$212)</f>
        <v>0</v>
      </c>
      <c r="M131" s="146">
        <f>SUMIF($C132:$C$212,LEFT($D131,LEN($D131)-6),M132:M$212)</f>
        <v>0</v>
      </c>
      <c r="N131" s="146">
        <f>SUMIF($C132:$C$212,LEFT($D131,LEN($D131)-6),N132:N$212)</f>
        <v>0</v>
      </c>
      <c r="O131" s="146">
        <f>SUMIF($C132:$C$212,LEFT($D131,LEN($D131)-6),O132:O$212)</f>
        <v>0</v>
      </c>
      <c r="P131" s="146">
        <f>SUMIF($C132:$C$212,LEFT($D131,LEN($D131)-6),P132:P$212)</f>
        <v>0</v>
      </c>
      <c r="Q131" s="146">
        <f>SUMIF($C132:$C$212,LEFT($D131,LEN($D131)-6),Q132:Q$212)</f>
        <v>0</v>
      </c>
      <c r="R131" s="146">
        <f>SUMIF($C132:$C$212,LEFT($D131,LEN($D131)-6),R132:R$212)</f>
        <v>0</v>
      </c>
      <c r="S131" s="146">
        <f>SUMIF($C132:$C$212,LEFT($D131,LEN($D131)-6),S132:S$212)</f>
        <v>0</v>
      </c>
      <c r="T131" s="146">
        <f>SUMIF($C132:$C$212,LEFT($D131,LEN($D131)-6),T132:T$212)</f>
        <v>0</v>
      </c>
      <c r="U131" s="146">
        <f>SUMIF($C132:$C$212,LEFT($D131,LEN($D131)-6),U132:U$212)</f>
        <v>0</v>
      </c>
      <c r="V131" s="146">
        <f>SUMIF($C132:$C$212,LEFT($D131,LEN($D131)-6),V132:V$212)</f>
        <v>0</v>
      </c>
      <c r="W131" s="146">
        <f>SUMIF($C132:$C$212,LEFT($D131,LEN($D131)-6),W132:W$212)</f>
        <v>0</v>
      </c>
      <c r="X131" s="146">
        <f>SUMIF($C132:$C$212,LEFT($D131,LEN($D131)-6),X132:X$212)</f>
        <v>0</v>
      </c>
      <c r="Y131" s="146">
        <f>SUMIF($C132:$C$212,LEFT($D131,LEN($D131)-6),Y132:Y$212)</f>
        <v>0</v>
      </c>
      <c r="Z131" s="146">
        <f>SUMIF($C132:$C$212,LEFT($D131,LEN($D131)-6),Z132:Z$212)</f>
        <v>0</v>
      </c>
      <c r="AA131" s="146">
        <f>SUMIF($C132:$C$212,LEFT($D131,LEN($D131)-6),AA132:AA$212)</f>
        <v>0</v>
      </c>
      <c r="AB131" s="146">
        <f>SUMIF($C132:$C$212,LEFT($D131,LEN($D131)-6),AB132:AB$212)</f>
        <v>0</v>
      </c>
      <c r="AC131" s="146">
        <f>SUMIF($C132:$C$212,LEFT($D131,LEN($D131)-6),AC132:AC$212)</f>
        <v>0</v>
      </c>
      <c r="AD131" s="146">
        <f>SUMIF($C132:$C$212,LEFT($D131,LEN($D131)-6),AD132:AD$212)</f>
        <v>0</v>
      </c>
      <c r="AE131" s="146">
        <f>SUMIF($C132:$C$212,LEFT($D131,LEN($D131)-6),AE132:AE$212)</f>
        <v>0</v>
      </c>
      <c r="AF131" s="146">
        <f>SUMIF($C132:$C$212,LEFT($D131,LEN($D131)-6),AF132:AF$212)</f>
        <v>0</v>
      </c>
      <c r="AG131" s="146">
        <f>SUMIF($C132:$C$212,LEFT($D131,LEN($D131)-6),AG132:AG$212)</f>
        <v>0</v>
      </c>
    </row>
    <row r="132" spans="1:33" x14ac:dyDescent="0.2">
      <c r="A132" s="133" t="str">
        <f t="shared" si="5"/>
        <v>WPABelize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5"/>
        <v>WPACosta Rica</v>
      </c>
      <c r="B133" s="129" t="s">
        <v>266</v>
      </c>
      <c r="C133" s="129" t="s">
        <v>268</v>
      </c>
      <c r="D133" s="129" t="s">
        <v>163</v>
      </c>
      <c r="E133" s="147">
        <v>0</v>
      </c>
      <c r="F133" s="147">
        <v>0</v>
      </c>
      <c r="G133" s="147">
        <v>0</v>
      </c>
      <c r="H133" s="147">
        <v>0</v>
      </c>
      <c r="I133" s="147">
        <v>0</v>
      </c>
      <c r="J133" s="147">
        <v>0</v>
      </c>
      <c r="K133" s="147">
        <v>0</v>
      </c>
      <c r="L133" s="147">
        <v>0</v>
      </c>
      <c r="M133" s="147">
        <v>0</v>
      </c>
      <c r="N133" s="147">
        <v>0</v>
      </c>
      <c r="O133" s="147">
        <v>0</v>
      </c>
      <c r="P133" s="147">
        <v>0</v>
      </c>
      <c r="Q133" s="147">
        <v>0</v>
      </c>
      <c r="R133" s="147">
        <v>0</v>
      </c>
      <c r="S133" s="147">
        <v>0</v>
      </c>
      <c r="T133" s="147">
        <v>0</v>
      </c>
      <c r="U133" s="147">
        <v>0</v>
      </c>
      <c r="V133" s="147">
        <v>0</v>
      </c>
      <c r="W133" s="147">
        <v>0</v>
      </c>
      <c r="X133" s="147">
        <v>0</v>
      </c>
      <c r="Y133" s="147">
        <v>0</v>
      </c>
      <c r="Z133" s="147">
        <v>0</v>
      </c>
      <c r="AA133" s="147">
        <v>0</v>
      </c>
      <c r="AB133" s="147">
        <v>0</v>
      </c>
      <c r="AC133" s="147">
        <v>0</v>
      </c>
      <c r="AD133" s="147">
        <v>0</v>
      </c>
      <c r="AE133" s="147">
        <v>0</v>
      </c>
      <c r="AF133" s="147">
        <v>0</v>
      </c>
      <c r="AG133" s="147">
        <v>0</v>
      </c>
    </row>
    <row r="134" spans="1:33" x14ac:dyDescent="0.2">
      <c r="A134" s="133" t="str">
        <f t="shared" ref="A134:A197" si="6">CONCATENATE("WPA",D134)</f>
        <v>WPAEl Salvador</v>
      </c>
      <c r="B134" s="129" t="s">
        <v>266</v>
      </c>
      <c r="C134" s="129" t="s">
        <v>268</v>
      </c>
      <c r="D134" s="129" t="s">
        <v>164</v>
      </c>
      <c r="E134" s="147">
        <v>0</v>
      </c>
      <c r="F134" s="147">
        <v>0</v>
      </c>
      <c r="G134" s="147">
        <v>0</v>
      </c>
      <c r="H134" s="147">
        <v>0</v>
      </c>
      <c r="I134" s="147">
        <v>0</v>
      </c>
      <c r="J134" s="147">
        <v>0</v>
      </c>
      <c r="K134" s="147">
        <v>0</v>
      </c>
      <c r="L134" s="147">
        <v>0</v>
      </c>
      <c r="M134" s="147">
        <v>0</v>
      </c>
      <c r="N134" s="147">
        <v>0</v>
      </c>
      <c r="O134" s="147">
        <v>0</v>
      </c>
      <c r="P134" s="147">
        <v>0</v>
      </c>
      <c r="Q134" s="147">
        <v>0</v>
      </c>
      <c r="R134" s="147">
        <v>0</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row>
    <row r="135" spans="1:33" x14ac:dyDescent="0.2">
      <c r="A135" s="133" t="str">
        <f t="shared" si="6"/>
        <v>WPAGuatemala</v>
      </c>
      <c r="B135" s="129" t="s">
        <v>266</v>
      </c>
      <c r="C135" s="129" t="s">
        <v>268</v>
      </c>
      <c r="D135" s="129" t="s">
        <v>165</v>
      </c>
      <c r="E135" s="147">
        <v>0</v>
      </c>
      <c r="F135" s="147">
        <v>0</v>
      </c>
      <c r="G135" s="147">
        <v>0</v>
      </c>
      <c r="H135" s="147">
        <v>0</v>
      </c>
      <c r="I135" s="147">
        <v>0</v>
      </c>
      <c r="J135" s="147">
        <v>0</v>
      </c>
      <c r="K135" s="147">
        <v>0</v>
      </c>
      <c r="L135" s="147">
        <v>0</v>
      </c>
      <c r="M135" s="147">
        <v>0</v>
      </c>
      <c r="N135" s="147">
        <v>0</v>
      </c>
      <c r="O135" s="147">
        <v>0</v>
      </c>
      <c r="P135" s="147">
        <v>0</v>
      </c>
      <c r="Q135" s="147">
        <v>0</v>
      </c>
      <c r="R135" s="147">
        <v>0</v>
      </c>
      <c r="S135" s="147">
        <v>0</v>
      </c>
      <c r="T135" s="147">
        <v>0</v>
      </c>
      <c r="U135" s="147">
        <v>0</v>
      </c>
      <c r="V135" s="147">
        <v>0</v>
      </c>
      <c r="W135" s="147">
        <v>0</v>
      </c>
      <c r="X135" s="147">
        <v>0</v>
      </c>
      <c r="Y135" s="147">
        <v>0</v>
      </c>
      <c r="Z135" s="147">
        <v>0</v>
      </c>
      <c r="AA135" s="147">
        <v>0</v>
      </c>
      <c r="AB135" s="147">
        <v>0</v>
      </c>
      <c r="AC135" s="147">
        <v>0</v>
      </c>
      <c r="AD135" s="147">
        <v>0</v>
      </c>
      <c r="AE135" s="147">
        <v>0</v>
      </c>
      <c r="AF135" s="147">
        <v>0</v>
      </c>
      <c r="AG135" s="147">
        <v>0</v>
      </c>
    </row>
    <row r="136" spans="1:33" x14ac:dyDescent="0.2">
      <c r="A136" s="133" t="str">
        <f t="shared" si="6"/>
        <v>WPAHonduras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row>
    <row r="137" spans="1:33" x14ac:dyDescent="0.2">
      <c r="A137" s="133" t="str">
        <f t="shared" si="6"/>
        <v>WPAMexico</v>
      </c>
      <c r="B137" s="129" t="s">
        <v>266</v>
      </c>
      <c r="C137" s="129" t="s">
        <v>268</v>
      </c>
      <c r="D137" s="129" t="s">
        <v>167</v>
      </c>
      <c r="E137" s="147">
        <v>1344</v>
      </c>
      <c r="F137" s="147">
        <v>1344</v>
      </c>
      <c r="G137" s="147">
        <v>0</v>
      </c>
      <c r="H137" s="147">
        <v>0</v>
      </c>
      <c r="I137" s="147">
        <v>0</v>
      </c>
      <c r="J137" s="147">
        <v>0</v>
      </c>
      <c r="K137" s="147">
        <v>0</v>
      </c>
      <c r="L137" s="147">
        <v>0</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47">
        <v>0</v>
      </c>
      <c r="AG137" s="147">
        <v>0</v>
      </c>
    </row>
    <row r="138" spans="1:33" x14ac:dyDescent="0.2">
      <c r="A138" s="133" t="str">
        <f t="shared" si="6"/>
        <v>WPANicaragua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6"/>
        <v>WPAPanama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6"/>
        <v>WPASouth America Total</v>
      </c>
      <c r="B140" s="140" t="s">
        <v>170</v>
      </c>
      <c r="C140" s="140" t="s">
        <v>170</v>
      </c>
      <c r="D140" s="140" t="s">
        <v>170</v>
      </c>
      <c r="E140" s="146">
        <f>SUMIF($C141:$C$212,LEFT($D140,LEN($D140)-6),E141:E$212)</f>
        <v>680</v>
      </c>
      <c r="F140" s="146">
        <f>SUMIF($C141:$C$212,LEFT($D140,LEN($D140)-6),F141:F$212)</f>
        <v>430</v>
      </c>
      <c r="G140" s="146">
        <f>SUMIF($C141:$C$212,LEFT($D140,LEN($D140)-6),G141:G$212)</f>
        <v>430</v>
      </c>
      <c r="H140" s="146">
        <f>SUMIF($C141:$C$212,LEFT($D140,LEN($D140)-6),H141:H$212)</f>
        <v>430</v>
      </c>
      <c r="I140" s="146">
        <f>SUMIF($C141:$C$212,LEFT($D140,LEN($D140)-6),I141:I$212)</f>
        <v>430</v>
      </c>
      <c r="J140" s="146">
        <f>SUMIF($C141:$C$212,LEFT($D140,LEN($D140)-6),J141:J$212)</f>
        <v>430</v>
      </c>
      <c r="K140" s="146">
        <f>SUMIF($C141:$C$212,LEFT($D140,LEN($D140)-6),K141:K$212)</f>
        <v>430</v>
      </c>
      <c r="L140" s="146">
        <f>SUMIF($C141:$C$212,LEFT($D140,LEN($D140)-6),L141:L$212)</f>
        <v>430</v>
      </c>
      <c r="M140" s="146">
        <f>SUMIF($C141:$C$212,LEFT($D140,LEN($D140)-6),M141:M$212)</f>
        <v>430</v>
      </c>
      <c r="N140" s="146">
        <f>SUMIF($C141:$C$212,LEFT($D140,LEN($D140)-6),N141:N$212)</f>
        <v>430</v>
      </c>
      <c r="O140" s="146">
        <f>SUMIF($C141:$C$212,LEFT($D140,LEN($D140)-6),O141:O$212)</f>
        <v>430</v>
      </c>
      <c r="P140" s="146">
        <f>SUMIF($C141:$C$212,LEFT($D140,LEN($D140)-6),P141:P$212)</f>
        <v>430</v>
      </c>
      <c r="Q140" s="146">
        <f>SUMIF($C141:$C$212,LEFT($D140,LEN($D140)-6),Q141:Q$212)</f>
        <v>463</v>
      </c>
      <c r="R140" s="146">
        <f>SUMIF($C141:$C$212,LEFT($D140,LEN($D140)-6),R141:R$212)</f>
        <v>496</v>
      </c>
      <c r="S140" s="146">
        <f>SUMIF($C141:$C$212,LEFT($D140,LEN($D140)-6),S141:S$212)</f>
        <v>496</v>
      </c>
      <c r="T140" s="146">
        <f>SUMIF($C141:$C$212,LEFT($D140,LEN($D140)-6),T141:T$212)</f>
        <v>496</v>
      </c>
      <c r="U140" s="146">
        <f>SUMIF($C141:$C$212,LEFT($D140,LEN($D140)-6),U141:U$212)</f>
        <v>496</v>
      </c>
      <c r="V140" s="146">
        <f>SUMIF($C141:$C$212,LEFT($D140,LEN($D140)-6),V141:V$212)</f>
        <v>496</v>
      </c>
      <c r="W140" s="146">
        <f>SUMIF($C141:$C$212,LEFT($D140,LEN($D140)-6),W141:W$212)</f>
        <v>496</v>
      </c>
      <c r="X140" s="146">
        <f>SUMIF($C141:$C$212,LEFT($D140,LEN($D140)-6),X141:X$212)</f>
        <v>496</v>
      </c>
      <c r="Y140" s="146">
        <f>SUMIF($C141:$C$212,LEFT($D140,LEN($D140)-6),Y141:Y$212)</f>
        <v>496</v>
      </c>
      <c r="Z140" s="146">
        <f>SUMIF($C141:$C$212,LEFT($D140,LEN($D140)-6),Z141:Z$212)</f>
        <v>496</v>
      </c>
      <c r="AA140" s="146">
        <f>SUMIF($C141:$C$212,LEFT($D140,LEN($D140)-6),AA141:AA$212)</f>
        <v>496</v>
      </c>
      <c r="AB140" s="146">
        <f>SUMIF($C141:$C$212,LEFT($D140,LEN($D140)-6),AB141:AB$212)</f>
        <v>496</v>
      </c>
      <c r="AC140" s="146">
        <f>SUMIF($C141:$C$212,LEFT($D140,LEN($D140)-6),AC141:AC$212)</f>
        <v>646</v>
      </c>
      <c r="AD140" s="146">
        <f>SUMIF($C141:$C$212,LEFT($D140,LEN($D140)-6),AD141:AD$212)</f>
        <v>646</v>
      </c>
      <c r="AE140" s="146">
        <f>SUMIF($C141:$C$212,LEFT($D140,LEN($D140)-6),AE141:AE$212)</f>
        <v>646</v>
      </c>
      <c r="AF140" s="146">
        <f>SUMIF($C141:$C$212,LEFT($D140,LEN($D140)-6),AF141:AF$212)</f>
        <v>646</v>
      </c>
      <c r="AG140" s="146">
        <f>SUMIF($C141:$C$212,LEFT($D140,LEN($D140)-6),AG141:AG$212)</f>
        <v>646</v>
      </c>
    </row>
    <row r="141" spans="1:33" x14ac:dyDescent="0.2">
      <c r="A141" s="133" t="str">
        <f t="shared" si="6"/>
        <v>WPAArgentina</v>
      </c>
      <c r="B141" s="129" t="s">
        <v>266</v>
      </c>
      <c r="C141" s="129" t="s">
        <v>269</v>
      </c>
      <c r="D141" s="129" t="s">
        <v>171</v>
      </c>
      <c r="E141" s="147">
        <v>0</v>
      </c>
      <c r="F141" s="147">
        <v>0</v>
      </c>
      <c r="G141" s="147">
        <v>0</v>
      </c>
      <c r="H141" s="147">
        <v>0</v>
      </c>
      <c r="I141" s="147">
        <v>0</v>
      </c>
      <c r="J141" s="147">
        <v>0</v>
      </c>
      <c r="K141" s="147">
        <v>0</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row>
    <row r="142" spans="1:33" x14ac:dyDescent="0.2">
      <c r="A142" s="133" t="str">
        <f t="shared" si="6"/>
        <v>WPABolivia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6"/>
        <v>WPABrazil</v>
      </c>
      <c r="B143" s="129" t="s">
        <v>266</v>
      </c>
      <c r="C143" s="129" t="s">
        <v>269</v>
      </c>
      <c r="D143" s="129" t="s">
        <v>173</v>
      </c>
      <c r="E143" s="147">
        <v>350</v>
      </c>
      <c r="F143" s="147">
        <v>100</v>
      </c>
      <c r="G143" s="147">
        <v>100</v>
      </c>
      <c r="H143" s="147">
        <v>100</v>
      </c>
      <c r="I143" s="147">
        <v>100</v>
      </c>
      <c r="J143" s="147">
        <v>100</v>
      </c>
      <c r="K143" s="147">
        <v>100</v>
      </c>
      <c r="L143" s="147">
        <v>100</v>
      </c>
      <c r="M143" s="147">
        <v>100</v>
      </c>
      <c r="N143" s="147">
        <v>100</v>
      </c>
      <c r="O143" s="147">
        <v>100</v>
      </c>
      <c r="P143" s="147">
        <v>100</v>
      </c>
      <c r="Q143" s="147">
        <v>100</v>
      </c>
      <c r="R143" s="147">
        <v>100</v>
      </c>
      <c r="S143" s="147">
        <v>100</v>
      </c>
      <c r="T143" s="147">
        <v>100</v>
      </c>
      <c r="U143" s="147">
        <v>100</v>
      </c>
      <c r="V143" s="147">
        <v>100</v>
      </c>
      <c r="W143" s="147">
        <v>100</v>
      </c>
      <c r="X143" s="147">
        <v>100</v>
      </c>
      <c r="Y143" s="147">
        <v>100</v>
      </c>
      <c r="Z143" s="147">
        <v>100</v>
      </c>
      <c r="AA143" s="147">
        <v>100</v>
      </c>
      <c r="AB143" s="147">
        <v>100</v>
      </c>
      <c r="AC143" s="147">
        <v>250</v>
      </c>
      <c r="AD143" s="147">
        <v>250</v>
      </c>
      <c r="AE143" s="147">
        <v>250</v>
      </c>
      <c r="AF143" s="147">
        <v>250</v>
      </c>
      <c r="AG143" s="147">
        <v>250</v>
      </c>
    </row>
    <row r="144" spans="1:33" x14ac:dyDescent="0.2">
      <c r="A144" s="133" t="str">
        <f t="shared" si="6"/>
        <v>WPAChile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row>
    <row r="145" spans="1:33" x14ac:dyDescent="0.2">
      <c r="A145" s="133" t="str">
        <f t="shared" si="6"/>
        <v>WPAColombia</v>
      </c>
      <c r="B145" s="129" t="s">
        <v>266</v>
      </c>
      <c r="C145" s="129" t="s">
        <v>269</v>
      </c>
      <c r="D145" s="129" t="s">
        <v>175</v>
      </c>
      <c r="E145" s="147">
        <v>0</v>
      </c>
      <c r="F145" s="147">
        <v>0</v>
      </c>
      <c r="G145" s="147">
        <v>0</v>
      </c>
      <c r="H145" s="147">
        <v>0</v>
      </c>
      <c r="I145" s="147">
        <v>0</v>
      </c>
      <c r="J145" s="147">
        <v>0</v>
      </c>
      <c r="K145" s="147">
        <v>0</v>
      </c>
      <c r="L145" s="147">
        <v>0</v>
      </c>
      <c r="M145" s="147">
        <v>0</v>
      </c>
      <c r="N145" s="147">
        <v>0</v>
      </c>
      <c r="O145" s="147">
        <v>0</v>
      </c>
      <c r="P145" s="147">
        <v>0</v>
      </c>
      <c r="Q145" s="147">
        <v>0</v>
      </c>
      <c r="R145" s="147">
        <v>0</v>
      </c>
      <c r="S145" s="147">
        <v>0</v>
      </c>
      <c r="T145" s="147">
        <v>0</v>
      </c>
      <c r="U145" s="147">
        <v>0</v>
      </c>
      <c r="V145" s="147">
        <v>0</v>
      </c>
      <c r="W145" s="147">
        <v>0</v>
      </c>
      <c r="X145" s="147">
        <v>0</v>
      </c>
      <c r="Y145" s="147">
        <v>0</v>
      </c>
      <c r="Z145" s="147">
        <v>0</v>
      </c>
      <c r="AA145" s="147">
        <v>0</v>
      </c>
      <c r="AB145" s="147">
        <v>0</v>
      </c>
      <c r="AC145" s="147">
        <v>0</v>
      </c>
      <c r="AD145" s="147">
        <v>0</v>
      </c>
      <c r="AE145" s="147">
        <v>0</v>
      </c>
      <c r="AF145" s="147">
        <v>0</v>
      </c>
      <c r="AG145" s="147">
        <v>0</v>
      </c>
    </row>
    <row r="146" spans="1:33" x14ac:dyDescent="0.2">
      <c r="A146" s="133" t="str">
        <f t="shared" si="6"/>
        <v>WPAEcuador</v>
      </c>
      <c r="B146" s="129" t="s">
        <v>266</v>
      </c>
      <c r="C146" s="129" t="s">
        <v>269</v>
      </c>
      <c r="D146" s="129" t="s">
        <v>176</v>
      </c>
      <c r="E146" s="147">
        <v>0</v>
      </c>
      <c r="F146" s="147">
        <v>0</v>
      </c>
      <c r="G146" s="147">
        <v>0</v>
      </c>
      <c r="H146" s="147">
        <v>0</v>
      </c>
      <c r="I146" s="147">
        <v>0</v>
      </c>
      <c r="J146" s="147">
        <v>0</v>
      </c>
      <c r="K146" s="147">
        <v>0</v>
      </c>
      <c r="L146" s="147">
        <v>0</v>
      </c>
      <c r="M146" s="147">
        <v>0</v>
      </c>
      <c r="N146" s="147">
        <v>0</v>
      </c>
      <c r="O146" s="147">
        <v>0</v>
      </c>
      <c r="P146" s="147">
        <v>0</v>
      </c>
      <c r="Q146" s="147">
        <v>0</v>
      </c>
      <c r="R146" s="147">
        <v>0</v>
      </c>
      <c r="S146" s="147">
        <v>0</v>
      </c>
      <c r="T146" s="147">
        <v>0</v>
      </c>
      <c r="U146" s="147">
        <v>0</v>
      </c>
      <c r="V146" s="147">
        <v>0</v>
      </c>
      <c r="W146" s="147">
        <v>0</v>
      </c>
      <c r="X146" s="147">
        <v>0</v>
      </c>
      <c r="Y146" s="147">
        <v>0</v>
      </c>
      <c r="Z146" s="147">
        <v>0</v>
      </c>
      <c r="AA146" s="147">
        <v>0</v>
      </c>
      <c r="AB146" s="147">
        <v>0</v>
      </c>
      <c r="AC146" s="147">
        <v>0</v>
      </c>
      <c r="AD146" s="147">
        <v>0</v>
      </c>
      <c r="AE146" s="147">
        <v>0</v>
      </c>
      <c r="AF146" s="147">
        <v>0</v>
      </c>
      <c r="AG146" s="147">
        <v>0</v>
      </c>
    </row>
    <row r="147" spans="1:33" x14ac:dyDescent="0.2">
      <c r="A147" s="133" t="str">
        <f t="shared" si="6"/>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6"/>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6"/>
        <v>WPAParaguay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6"/>
        <v>WPAPeru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6"/>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6"/>
        <v>WPAUruguay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6"/>
        <v>WPAVenezuela</v>
      </c>
      <c r="B153" s="129" t="s">
        <v>266</v>
      </c>
      <c r="C153" s="129" t="s">
        <v>269</v>
      </c>
      <c r="D153" s="129" t="s">
        <v>183</v>
      </c>
      <c r="E153" s="147">
        <v>330</v>
      </c>
      <c r="F153" s="147">
        <v>330</v>
      </c>
      <c r="G153" s="147">
        <v>330</v>
      </c>
      <c r="H153" s="147">
        <v>330</v>
      </c>
      <c r="I153" s="147">
        <v>330</v>
      </c>
      <c r="J153" s="147">
        <v>330</v>
      </c>
      <c r="K153" s="147">
        <v>330</v>
      </c>
      <c r="L153" s="147">
        <v>330</v>
      </c>
      <c r="M153" s="147">
        <v>330</v>
      </c>
      <c r="N153" s="147">
        <v>330</v>
      </c>
      <c r="O153" s="147">
        <v>330</v>
      </c>
      <c r="P153" s="147">
        <v>330</v>
      </c>
      <c r="Q153" s="147">
        <v>363</v>
      </c>
      <c r="R153" s="147">
        <v>396</v>
      </c>
      <c r="S153" s="147">
        <v>396</v>
      </c>
      <c r="T153" s="147">
        <v>396</v>
      </c>
      <c r="U153" s="147">
        <v>396</v>
      </c>
      <c r="V153" s="147">
        <v>396</v>
      </c>
      <c r="W153" s="147">
        <v>396</v>
      </c>
      <c r="X153" s="147">
        <v>396</v>
      </c>
      <c r="Y153" s="147">
        <v>396</v>
      </c>
      <c r="Z153" s="147">
        <v>396</v>
      </c>
      <c r="AA153" s="147">
        <v>396</v>
      </c>
      <c r="AB153" s="147">
        <v>396</v>
      </c>
      <c r="AC153" s="147">
        <v>396</v>
      </c>
      <c r="AD153" s="147">
        <v>396</v>
      </c>
      <c r="AE153" s="147">
        <v>396</v>
      </c>
      <c r="AF153" s="147">
        <v>396</v>
      </c>
      <c r="AG153" s="147">
        <v>396</v>
      </c>
    </row>
    <row r="154" spans="1:33" s="133" customFormat="1" x14ac:dyDescent="0.2">
      <c r="A154" s="133" t="str">
        <f t="shared" si="6"/>
        <v>WPAAsia Total</v>
      </c>
      <c r="B154" s="137" t="s">
        <v>184</v>
      </c>
      <c r="C154" s="137" t="s">
        <v>184</v>
      </c>
      <c r="D154" s="137" t="s">
        <v>184</v>
      </c>
      <c r="E154" s="145">
        <f>SUMIF($B156:$B$212,LEFT($D154,LEN($D154)-6),E156:E$212)</f>
        <v>16150.153846153846</v>
      </c>
      <c r="F154" s="145">
        <f>SUMIF($B156:$B$212,LEFT($D154,LEN($D154)-6),F156:F$212)</f>
        <v>16688.153846153844</v>
      </c>
      <c r="G154" s="145">
        <f>SUMIF($B156:$B$212,LEFT($D154,LEN($D154)-6),G156:G$212)</f>
        <v>17271.153846153844</v>
      </c>
      <c r="H154" s="145">
        <f>SUMIF($B156:$B$212,LEFT($D154,LEN($D154)-6),H156:H$212)</f>
        <v>19163.153846153844</v>
      </c>
      <c r="I154" s="145">
        <f>SUMIF($B156:$B$212,LEFT($D154,LEN($D154)-6),I156:I$212)</f>
        <v>19253.153846153844</v>
      </c>
      <c r="J154" s="145">
        <f>SUMIF($B156:$B$212,LEFT($D154,LEN($D154)-6),J156:J$212)</f>
        <v>24351.153846153844</v>
      </c>
      <c r="K154" s="145">
        <f>SUMIF($B156:$B$212,LEFT($D154,LEN($D154)-6),K156:K$212)</f>
        <v>24131.153846153844</v>
      </c>
      <c r="L154" s="145">
        <f>SUMIF($B156:$B$212,LEFT($D154,LEN($D154)-6),L156:L$212)</f>
        <v>24381.153846153844</v>
      </c>
      <c r="M154" s="145">
        <f>SUMIF($B156:$B$212,LEFT($D154,LEN($D154)-6),M156:M$212)</f>
        <v>25201.153846153844</v>
      </c>
      <c r="N154" s="145">
        <f>SUMIF($B156:$B$212,LEFT($D154,LEN($D154)-6),N156:N$212)</f>
        <v>30595.153846153844</v>
      </c>
      <c r="O154" s="145">
        <f>SUMIF($B156:$B$212,LEFT($D154,LEN($D154)-6),O156:O$212)</f>
        <v>31795.153846153844</v>
      </c>
      <c r="P154" s="145">
        <f>SUMIF($B156:$B$212,LEFT($D154,LEN($D154)-6),P156:P$212)</f>
        <v>32233.153846153844</v>
      </c>
      <c r="Q154" s="145">
        <f>SUMIF($B156:$B$212,LEFT($D154,LEN($D154)-6),Q156:Q$212)</f>
        <v>32733.153846153844</v>
      </c>
      <c r="R154" s="145">
        <f>SUMIF($B156:$B$212,LEFT($D154,LEN($D154)-6),R156:R$212)</f>
        <v>32066.153846153844</v>
      </c>
      <c r="S154" s="145">
        <f>SUMIF($B156:$B$212,LEFT($D154,LEN($D154)-6),S156:S$212)</f>
        <v>32230.76923076923</v>
      </c>
      <c r="T154" s="145">
        <f>SUMIF($B156:$B$212,LEFT($D154,LEN($D154)-6),T156:T$212)</f>
        <v>35522.769230769234</v>
      </c>
      <c r="U154" s="145">
        <f>SUMIF($B156:$B$212,LEFT($D154,LEN($D154)-6),U156:U$212)</f>
        <v>36072.769230769234</v>
      </c>
      <c r="V154" s="145">
        <f>SUMIF($B156:$B$212,LEFT($D154,LEN($D154)-6),V156:V$212)</f>
        <v>37589.769230769234</v>
      </c>
      <c r="W154" s="145">
        <f>SUMIF($B156:$B$212,LEFT($D154,LEN($D154)-6),W156:W$212)</f>
        <v>38655.769230769234</v>
      </c>
      <c r="X154" s="145">
        <f>SUMIF($B156:$B$212,LEFT($D154,LEN($D154)-6),X156:X$212)</f>
        <v>39355.769230769234</v>
      </c>
      <c r="Y154" s="145">
        <f>SUMIF($B156:$B$212,LEFT($D154,LEN($D154)-6),Y156:Y$212)</f>
        <v>38425.769230769234</v>
      </c>
      <c r="Z154" s="145">
        <f>SUMIF($B156:$B$212,LEFT($D154,LEN($D154)-6),Z156:Z$212)</f>
        <v>38055.769230769234</v>
      </c>
      <c r="AA154" s="145">
        <f>SUMIF($B156:$B$212,LEFT($D154,LEN($D154)-6),AA156:AA$212)</f>
        <v>37580.769230769234</v>
      </c>
      <c r="AB154" s="145">
        <f>SUMIF($B156:$B$212,LEFT($D154,LEN($D154)-6),AB156:AB$212)</f>
        <v>37158.769230769234</v>
      </c>
      <c r="AC154" s="145">
        <f>SUMIF($B156:$B$212,LEFT($D154,LEN($D154)-6),AC156:AC$212)</f>
        <v>37948.769230769234</v>
      </c>
      <c r="AD154" s="145">
        <f>SUMIF($B156:$B$212,LEFT($D154,LEN($D154)-6),AD156:AD$212)</f>
        <v>39648.769230769234</v>
      </c>
      <c r="AE154" s="145">
        <f>SUMIF($B156:$B$212,LEFT($D154,LEN($D154)-6),AE156:AE$212)</f>
        <v>39748.769230769234</v>
      </c>
      <c r="AF154" s="145">
        <f>SUMIF($B156:$B$212,LEFT($D154,LEN($D154)-6),AF156:AF$212)</f>
        <v>40198.769230769234</v>
      </c>
      <c r="AG154" s="145">
        <f>SUMIF($B156:$B$212,LEFT($D154,LEN($D154)-6),AG156:AG$212)</f>
        <v>41729.769230769234</v>
      </c>
    </row>
    <row r="155" spans="1:33" s="133" customFormat="1" x14ac:dyDescent="0.2">
      <c r="A155" s="133" t="str">
        <f t="shared" si="6"/>
        <v>WPAMiddle East Total</v>
      </c>
      <c r="B155" s="140" t="s">
        <v>185</v>
      </c>
      <c r="C155" s="140" t="s">
        <v>185</v>
      </c>
      <c r="D155" s="140" t="s">
        <v>185</v>
      </c>
      <c r="E155" s="146">
        <f>SUMIF($C156:$C$212,LEFT($D155,LEN($D155)-6),E156:E$212)</f>
        <v>3264.1538461538462</v>
      </c>
      <c r="F155" s="146">
        <f>SUMIF($C156:$C$212,LEFT($D155,LEN($D155)-6),F156:F$212)</f>
        <v>3264.1538461538462</v>
      </c>
      <c r="G155" s="146">
        <f>SUMIF($C156:$C$212,LEFT($D155,LEN($D155)-6),G156:G$212)</f>
        <v>3264.1538461538462</v>
      </c>
      <c r="H155" s="146">
        <f>SUMIF($C156:$C$212,LEFT($D155,LEN($D155)-6),H156:H$212)</f>
        <v>2744.1538461538462</v>
      </c>
      <c r="I155" s="146">
        <f>SUMIF($C156:$C$212,LEFT($D155,LEN($D155)-6),I156:I$212)</f>
        <v>2744.1538461538462</v>
      </c>
      <c r="J155" s="146">
        <f>SUMIF($C156:$C$212,LEFT($D155,LEN($D155)-6),J156:J$212)</f>
        <v>3264.1538461538462</v>
      </c>
      <c r="K155" s="146">
        <f>SUMIF($C156:$C$212,LEFT($D155,LEN($D155)-6),K156:K$212)</f>
        <v>3264.1538461538462</v>
      </c>
      <c r="L155" s="146">
        <f>SUMIF($C156:$C$212,LEFT($D155,LEN($D155)-6),L156:L$212)</f>
        <v>3264.1538461538462</v>
      </c>
      <c r="M155" s="146">
        <f>SUMIF($C156:$C$212,LEFT($D155,LEN($D155)-6),M156:M$212)</f>
        <v>3964.1538461538462</v>
      </c>
      <c r="N155" s="146">
        <f>SUMIF($C156:$C$212,LEFT($D155,LEN($D155)-6),N156:N$212)</f>
        <v>4171.1538461538457</v>
      </c>
      <c r="O155" s="146">
        <f>SUMIF($C156:$C$212,LEFT($D155,LEN($D155)-6),O156:O$212)</f>
        <v>4171.1538461538457</v>
      </c>
      <c r="P155" s="146">
        <f>SUMIF($C156:$C$212,LEFT($D155,LEN($D155)-6),P156:P$212)</f>
        <v>3991.1538461538462</v>
      </c>
      <c r="Q155" s="146">
        <f>SUMIF($C156:$C$212,LEFT($D155,LEN($D155)-6),Q156:Q$212)</f>
        <v>4491.1538461538457</v>
      </c>
      <c r="R155" s="146">
        <f>SUMIF($C156:$C$212,LEFT($D155,LEN($D155)-6),R156:R$212)</f>
        <v>4491.1538461538457</v>
      </c>
      <c r="S155" s="146">
        <f>SUMIF($C156:$C$212,LEFT($D155,LEN($D155)-6),S156:S$212)</f>
        <v>4525.7692307692305</v>
      </c>
      <c r="T155" s="146">
        <f>SUMIF($C156:$C$212,LEFT($D155,LEN($D155)-6),T156:T$212)</f>
        <v>4775.7692307692305</v>
      </c>
      <c r="U155" s="146">
        <f>SUMIF($C156:$C$212,LEFT($D155,LEN($D155)-6),U156:U$212)</f>
        <v>4775.7692307692305</v>
      </c>
      <c r="V155" s="146">
        <f>SUMIF($C156:$C$212,LEFT($D155,LEN($D155)-6),V156:V$212)</f>
        <v>5475.7692307692305</v>
      </c>
      <c r="W155" s="146">
        <f>SUMIF($C156:$C$212,LEFT($D155,LEN($D155)-6),W156:W$212)</f>
        <v>6241.7692307692305</v>
      </c>
      <c r="X155" s="146">
        <f>SUMIF($C156:$C$212,LEFT($D155,LEN($D155)-6),X156:X$212)</f>
        <v>6241.7692307692305</v>
      </c>
      <c r="Y155" s="146">
        <f>SUMIF($C156:$C$212,LEFT($D155,LEN($D155)-6),Y156:Y$212)</f>
        <v>6391.7692307692305</v>
      </c>
      <c r="Z155" s="146">
        <f>SUMIF($C156:$C$212,LEFT($D155,LEN($D155)-6),Z156:Z$212)</f>
        <v>6541.7692307692305</v>
      </c>
      <c r="AA155" s="146">
        <f>SUMIF($C156:$C$212,LEFT($D155,LEN($D155)-6),AA156:AA$212)</f>
        <v>6541.7692307692305</v>
      </c>
      <c r="AB155" s="146">
        <f>SUMIF($C156:$C$212,LEFT($D155,LEN($D155)-6),AB156:AB$212)</f>
        <v>6541.7692307692305</v>
      </c>
      <c r="AC155" s="146">
        <f>SUMIF($C156:$C$212,LEFT($D155,LEN($D155)-6),AC156:AC$212)</f>
        <v>6541.7692307692305</v>
      </c>
      <c r="AD155" s="146">
        <f>SUMIF($C156:$C$212,LEFT($D155,LEN($D155)-6),AD156:AD$212)</f>
        <v>6541.7692307692305</v>
      </c>
      <c r="AE155" s="146">
        <f>SUMIF($C156:$C$212,LEFT($D155,LEN($D155)-6),AE156:AE$212)</f>
        <v>6541.7692307692305</v>
      </c>
      <c r="AF155" s="146">
        <f>SUMIF($C156:$C$212,LEFT($D155,LEN($D155)-6),AF156:AF$212)</f>
        <v>6891.7692307692305</v>
      </c>
      <c r="AG155" s="146">
        <f>SUMIF($C156:$C$212,LEFT($D155,LEN($D155)-6),AG156:AG$212)</f>
        <v>7241.7692307692305</v>
      </c>
    </row>
    <row r="156" spans="1:33" x14ac:dyDescent="0.2">
      <c r="A156" s="133" t="str">
        <f t="shared" si="6"/>
        <v>WPABahrain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6"/>
        <v>WPAIran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6"/>
        <v>WPAIraq</v>
      </c>
      <c r="B158" s="129" t="s">
        <v>270</v>
      </c>
      <c r="C158" s="129" t="s">
        <v>271</v>
      </c>
      <c r="D158" s="129" t="s">
        <v>188</v>
      </c>
      <c r="E158" s="147">
        <v>166.66666666666666</v>
      </c>
      <c r="F158" s="147">
        <v>166.66666666666666</v>
      </c>
      <c r="G158" s="147">
        <v>166.66666666666666</v>
      </c>
      <c r="H158" s="147">
        <v>166.66666666666666</v>
      </c>
      <c r="I158" s="147">
        <v>166.66666666666666</v>
      </c>
      <c r="J158" s="147">
        <v>166.66666666666666</v>
      </c>
      <c r="K158" s="147">
        <v>166.66666666666666</v>
      </c>
      <c r="L158" s="147">
        <v>166.66666666666666</v>
      </c>
      <c r="M158" s="147">
        <v>166.66666666666666</v>
      </c>
      <c r="N158" s="147">
        <v>166.66666666666666</v>
      </c>
      <c r="O158" s="147">
        <v>166.66666666666666</v>
      </c>
      <c r="P158" s="147">
        <v>166.66666666666666</v>
      </c>
      <c r="Q158" s="147">
        <v>666.66666666666663</v>
      </c>
      <c r="R158" s="147">
        <v>666.66666666666663</v>
      </c>
      <c r="S158" s="147">
        <v>666.66666666666663</v>
      </c>
      <c r="T158" s="147">
        <v>666.66666666666663</v>
      </c>
      <c r="U158" s="147">
        <v>666.66666666666663</v>
      </c>
      <c r="V158" s="147">
        <v>666.66666666666663</v>
      </c>
      <c r="W158" s="147">
        <v>666.66666666666663</v>
      </c>
      <c r="X158" s="147">
        <v>666.66666666666663</v>
      </c>
      <c r="Y158" s="147">
        <v>666.66666666666663</v>
      </c>
      <c r="Z158" s="147">
        <v>666.66666666666663</v>
      </c>
      <c r="AA158" s="147">
        <v>666.66666666666663</v>
      </c>
      <c r="AB158" s="147">
        <v>666.66666666666663</v>
      </c>
      <c r="AC158" s="147">
        <v>666.66666666666663</v>
      </c>
      <c r="AD158" s="147">
        <v>666.66666666666663</v>
      </c>
      <c r="AE158" s="147">
        <v>666.66666666666663</v>
      </c>
      <c r="AF158" s="147">
        <v>666.66666666666663</v>
      </c>
      <c r="AG158" s="147">
        <v>666.66666666666663</v>
      </c>
    </row>
    <row r="159" spans="1:33" x14ac:dyDescent="0.2">
      <c r="A159" s="133" t="str">
        <f t="shared" si="6"/>
        <v>WPAIsrael</v>
      </c>
      <c r="B159" s="129" t="s">
        <v>270</v>
      </c>
      <c r="C159" s="129" t="s">
        <v>271</v>
      </c>
      <c r="D159" s="129" t="s">
        <v>189</v>
      </c>
      <c r="E159" s="147">
        <v>259.48717948717956</v>
      </c>
      <c r="F159" s="147">
        <v>259.48717948717956</v>
      </c>
      <c r="G159" s="147">
        <v>259.48717948717956</v>
      </c>
      <c r="H159" s="147">
        <v>259.48717948717956</v>
      </c>
      <c r="I159" s="147">
        <v>259.48717948717956</v>
      </c>
      <c r="J159" s="147">
        <v>259.48717948717956</v>
      </c>
      <c r="K159" s="147">
        <v>259.48717948717956</v>
      </c>
      <c r="L159" s="147">
        <v>259.48717948717956</v>
      </c>
      <c r="M159" s="147">
        <v>259.48717948717956</v>
      </c>
      <c r="N159" s="147">
        <v>259.48717948717956</v>
      </c>
      <c r="O159" s="147">
        <v>259.48717948717956</v>
      </c>
      <c r="P159" s="147">
        <v>79.487179487179546</v>
      </c>
      <c r="Q159" s="147">
        <v>79.487179487179546</v>
      </c>
      <c r="R159" s="147">
        <v>79.487179487179546</v>
      </c>
      <c r="S159" s="147">
        <v>114.10256410256414</v>
      </c>
      <c r="T159" s="147">
        <v>114.10256410256414</v>
      </c>
      <c r="U159" s="147">
        <v>114.10256410256414</v>
      </c>
      <c r="V159" s="147">
        <v>114.10256410256414</v>
      </c>
      <c r="W159" s="147">
        <v>114.10256410256414</v>
      </c>
      <c r="X159" s="147">
        <v>114.10256410256414</v>
      </c>
      <c r="Y159" s="147">
        <v>114.10256410256414</v>
      </c>
      <c r="Z159" s="147">
        <v>114.10256410256414</v>
      </c>
      <c r="AA159" s="147">
        <v>114.10256410256414</v>
      </c>
      <c r="AB159" s="147">
        <v>114.10256410256414</v>
      </c>
      <c r="AC159" s="147">
        <v>114.10256410256414</v>
      </c>
      <c r="AD159" s="147">
        <v>114.10256410256414</v>
      </c>
      <c r="AE159" s="147">
        <v>114.10256410256414</v>
      </c>
      <c r="AF159" s="147">
        <v>114.10256410256414</v>
      </c>
      <c r="AG159" s="147">
        <v>114.10256410256414</v>
      </c>
    </row>
    <row r="160" spans="1:33" x14ac:dyDescent="0.2">
      <c r="A160" s="133" t="str">
        <f t="shared" si="6"/>
        <v>WPAJordan</v>
      </c>
      <c r="B160" s="129" t="s">
        <v>270</v>
      </c>
      <c r="C160" s="129" t="s">
        <v>271</v>
      </c>
      <c r="D160" s="129" t="s">
        <v>190</v>
      </c>
      <c r="E160" s="147">
        <v>200</v>
      </c>
      <c r="F160" s="147">
        <v>200</v>
      </c>
      <c r="G160" s="147">
        <v>200</v>
      </c>
      <c r="H160" s="147">
        <v>200</v>
      </c>
      <c r="I160" s="147">
        <v>200</v>
      </c>
      <c r="J160" s="147">
        <v>200</v>
      </c>
      <c r="K160" s="147">
        <v>200</v>
      </c>
      <c r="L160" s="147">
        <v>200</v>
      </c>
      <c r="M160" s="147">
        <v>200</v>
      </c>
      <c r="N160" s="147">
        <v>200</v>
      </c>
      <c r="O160" s="147">
        <v>200</v>
      </c>
      <c r="P160" s="147">
        <v>200</v>
      </c>
      <c r="Q160" s="147">
        <v>200</v>
      </c>
      <c r="R160" s="147">
        <v>200</v>
      </c>
      <c r="S160" s="147">
        <v>200</v>
      </c>
      <c r="T160" s="147">
        <v>200</v>
      </c>
      <c r="U160" s="147">
        <v>200</v>
      </c>
      <c r="V160" s="147">
        <v>200</v>
      </c>
      <c r="W160" s="147">
        <v>200</v>
      </c>
      <c r="X160" s="147">
        <v>200</v>
      </c>
      <c r="Y160" s="147">
        <v>200</v>
      </c>
      <c r="Z160" s="147">
        <v>200</v>
      </c>
      <c r="AA160" s="147">
        <v>200</v>
      </c>
      <c r="AB160" s="147">
        <v>200</v>
      </c>
      <c r="AC160" s="147">
        <v>200</v>
      </c>
      <c r="AD160" s="147">
        <v>200</v>
      </c>
      <c r="AE160" s="147">
        <v>200</v>
      </c>
      <c r="AF160" s="147">
        <v>200</v>
      </c>
      <c r="AG160" s="147">
        <v>200</v>
      </c>
    </row>
    <row r="161" spans="1:33" x14ac:dyDescent="0.2">
      <c r="A161" s="133" t="str">
        <f t="shared" si="6"/>
        <v>WPAKuwait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6"/>
        <v>WPALebanon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6"/>
        <v>WPAOman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6"/>
        <v>WPAQatar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6"/>
        <v>WPASaudi Arabia</v>
      </c>
      <c r="B165" s="129" t="s">
        <v>270</v>
      </c>
      <c r="C165" s="129" t="s">
        <v>271</v>
      </c>
      <c r="D165" s="129" t="s">
        <v>195</v>
      </c>
      <c r="E165" s="147">
        <v>500</v>
      </c>
      <c r="F165" s="147">
        <v>500</v>
      </c>
      <c r="G165" s="147">
        <v>500</v>
      </c>
      <c r="H165" s="147">
        <v>500</v>
      </c>
      <c r="I165" s="147">
        <v>500</v>
      </c>
      <c r="J165" s="147">
        <v>500</v>
      </c>
      <c r="K165" s="147">
        <v>500</v>
      </c>
      <c r="L165" s="147">
        <v>500</v>
      </c>
      <c r="M165" s="147">
        <v>500</v>
      </c>
      <c r="N165" s="147">
        <v>500</v>
      </c>
      <c r="O165" s="147">
        <v>500</v>
      </c>
      <c r="P165" s="147">
        <v>500</v>
      </c>
      <c r="Q165" s="147">
        <v>500</v>
      </c>
      <c r="R165" s="147">
        <v>500</v>
      </c>
      <c r="S165" s="147">
        <v>500</v>
      </c>
      <c r="T165" s="147">
        <v>500</v>
      </c>
      <c r="U165" s="147">
        <v>500</v>
      </c>
      <c r="V165" s="147">
        <v>1200</v>
      </c>
      <c r="W165" s="147">
        <v>1966</v>
      </c>
      <c r="X165" s="147">
        <v>1966</v>
      </c>
      <c r="Y165" s="147">
        <v>1966</v>
      </c>
      <c r="Z165" s="147">
        <v>1966</v>
      </c>
      <c r="AA165" s="147">
        <v>1966</v>
      </c>
      <c r="AB165" s="147">
        <v>1966</v>
      </c>
      <c r="AC165" s="147">
        <v>1966</v>
      </c>
      <c r="AD165" s="147">
        <v>1966</v>
      </c>
      <c r="AE165" s="147">
        <v>1966</v>
      </c>
      <c r="AF165" s="147">
        <v>2316</v>
      </c>
      <c r="AG165" s="147">
        <v>2666</v>
      </c>
    </row>
    <row r="166" spans="1:33" x14ac:dyDescent="0.2">
      <c r="A166" s="133" t="str">
        <f t="shared" si="6"/>
        <v>WPASyria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6"/>
        <v>WPATurkey</v>
      </c>
      <c r="B167" s="129" t="s">
        <v>270</v>
      </c>
      <c r="C167" s="129" t="s">
        <v>271</v>
      </c>
      <c r="D167" s="129" t="s">
        <v>197</v>
      </c>
      <c r="E167" s="147">
        <v>2138</v>
      </c>
      <c r="F167" s="147">
        <v>2138</v>
      </c>
      <c r="G167" s="147">
        <v>2138</v>
      </c>
      <c r="H167" s="147">
        <v>1618</v>
      </c>
      <c r="I167" s="147">
        <v>1618</v>
      </c>
      <c r="J167" s="147">
        <v>2138</v>
      </c>
      <c r="K167" s="147">
        <v>2138</v>
      </c>
      <c r="L167" s="147">
        <v>2138</v>
      </c>
      <c r="M167" s="147">
        <v>2838</v>
      </c>
      <c r="N167" s="147">
        <v>3045</v>
      </c>
      <c r="O167" s="147">
        <v>3045</v>
      </c>
      <c r="P167" s="147">
        <v>3045</v>
      </c>
      <c r="Q167" s="147">
        <v>3045</v>
      </c>
      <c r="R167" s="147">
        <v>3045</v>
      </c>
      <c r="S167" s="147">
        <v>3045</v>
      </c>
      <c r="T167" s="147">
        <v>3295</v>
      </c>
      <c r="U167" s="147">
        <v>3295</v>
      </c>
      <c r="V167" s="147">
        <v>3295</v>
      </c>
      <c r="W167" s="147">
        <v>3295</v>
      </c>
      <c r="X167" s="147">
        <v>3295</v>
      </c>
      <c r="Y167" s="147">
        <v>3445</v>
      </c>
      <c r="Z167" s="147">
        <v>3595</v>
      </c>
      <c r="AA167" s="147">
        <v>3595</v>
      </c>
      <c r="AB167" s="147">
        <v>3595</v>
      </c>
      <c r="AC167" s="147">
        <v>3595</v>
      </c>
      <c r="AD167" s="147">
        <v>3595</v>
      </c>
      <c r="AE167" s="147">
        <v>3595</v>
      </c>
      <c r="AF167" s="147">
        <v>3595</v>
      </c>
      <c r="AG167" s="147">
        <v>3595</v>
      </c>
    </row>
    <row r="168" spans="1:33" x14ac:dyDescent="0.2">
      <c r="A168" s="133" t="str">
        <f t="shared" si="6"/>
        <v>WPAUnited Arab Emirates</v>
      </c>
      <c r="B168" s="129" t="s">
        <v>270</v>
      </c>
      <c r="C168" s="129" t="s">
        <v>271</v>
      </c>
      <c r="D168" s="129" t="s">
        <v>198</v>
      </c>
      <c r="E168" s="147">
        <v>0</v>
      </c>
      <c r="F168" s="147">
        <v>0</v>
      </c>
      <c r="G168" s="147">
        <v>0</v>
      </c>
      <c r="H168" s="147">
        <v>0</v>
      </c>
      <c r="I168" s="147">
        <v>0</v>
      </c>
      <c r="J168" s="147">
        <v>0</v>
      </c>
      <c r="K168" s="147">
        <v>0</v>
      </c>
      <c r="L168" s="147">
        <v>0</v>
      </c>
      <c r="M168" s="147">
        <v>0</v>
      </c>
      <c r="N168" s="147">
        <v>0</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6"/>
        <v>WPAYemen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6"/>
        <v>WPASouth Asia Total</v>
      </c>
      <c r="B170" s="140" t="s">
        <v>200</v>
      </c>
      <c r="C170" s="140" t="s">
        <v>200</v>
      </c>
      <c r="D170" s="140" t="s">
        <v>200</v>
      </c>
      <c r="E170" s="146">
        <f>SUMIF($C171:$C$212,LEFT($D170,LEN($D170)-6),E171:E$212)</f>
        <v>3558</v>
      </c>
      <c r="F170" s="146">
        <f>SUMIF($C171:$C$212,LEFT($D170,LEN($D170)-6),F171:F$212)</f>
        <v>4058</v>
      </c>
      <c r="G170" s="146">
        <f>SUMIF($C171:$C$212,LEFT($D170,LEN($D170)-6),G171:G$212)</f>
        <v>4208</v>
      </c>
      <c r="H170" s="146">
        <f>SUMIF($C171:$C$212,LEFT($D170,LEN($D170)-6),H171:H$212)</f>
        <v>4208</v>
      </c>
      <c r="I170" s="146">
        <f>SUMIF($C171:$C$212,LEFT($D170,LEN($D170)-6),I171:I$212)</f>
        <v>4208</v>
      </c>
      <c r="J170" s="146">
        <f>SUMIF($C171:$C$212,LEFT($D170,LEN($D170)-6),J171:J$212)</f>
        <v>7106</v>
      </c>
      <c r="K170" s="146">
        <f>SUMIF($C171:$C$212,LEFT($D170,LEN($D170)-6),K171:K$212)</f>
        <v>7226</v>
      </c>
      <c r="L170" s="146">
        <f>SUMIF($C171:$C$212,LEFT($D170,LEN($D170)-6),L171:L$212)</f>
        <v>7276</v>
      </c>
      <c r="M170" s="146">
        <f>SUMIF($C171:$C$212,LEFT($D170,LEN($D170)-6),M171:M$212)</f>
        <v>7276</v>
      </c>
      <c r="N170" s="146">
        <f>SUMIF($C171:$C$212,LEFT($D170,LEN($D170)-6),N171:N$212)</f>
        <v>7276</v>
      </c>
      <c r="O170" s="146">
        <f>SUMIF($C171:$C$212,LEFT($D170,LEN($D170)-6),O171:O$212)</f>
        <v>7276</v>
      </c>
      <c r="P170" s="146">
        <f>SUMIF($C171:$C$212,LEFT($D170,LEN($D170)-6),P171:P$212)</f>
        <v>7294</v>
      </c>
      <c r="Q170" s="146">
        <f>SUMIF($C171:$C$212,LEFT($D170,LEN($D170)-6),Q171:Q$212)</f>
        <v>7294</v>
      </c>
      <c r="R170" s="146">
        <f>SUMIF($C171:$C$212,LEFT($D170,LEN($D170)-6),R171:R$212)</f>
        <v>7294</v>
      </c>
      <c r="S170" s="146">
        <f>SUMIF($C171:$C$212,LEFT($D170,LEN($D170)-6),S171:S$212)</f>
        <v>7294</v>
      </c>
      <c r="T170" s="146">
        <f>SUMIF($C171:$C$212,LEFT($D170,LEN($D170)-6),T171:T$212)</f>
        <v>9536</v>
      </c>
      <c r="U170" s="146">
        <f>SUMIF($C171:$C$212,LEFT($D170,LEN($D170)-6),U171:U$212)</f>
        <v>9486</v>
      </c>
      <c r="V170" s="146">
        <f>SUMIF($C171:$C$212,LEFT($D170,LEN($D170)-6),V171:V$212)</f>
        <v>10303</v>
      </c>
      <c r="W170" s="146">
        <f>SUMIF($C171:$C$212,LEFT($D170,LEN($D170)-6),W171:W$212)</f>
        <v>10303</v>
      </c>
      <c r="X170" s="146">
        <f>SUMIF($C171:$C$212,LEFT($D170,LEN($D170)-6),X171:X$212)</f>
        <v>10303</v>
      </c>
      <c r="Y170" s="146">
        <f>SUMIF($C171:$C$212,LEFT($D170,LEN($D170)-6),Y171:Y$212)</f>
        <v>10303</v>
      </c>
      <c r="Z170" s="146">
        <f>SUMIF($C171:$C$212,LEFT($D170,LEN($D170)-6),Z171:Z$212)</f>
        <v>10323</v>
      </c>
      <c r="AA170" s="146">
        <f>SUMIF($C171:$C$212,LEFT($D170,LEN($D170)-6),AA171:AA$212)</f>
        <v>9848</v>
      </c>
      <c r="AB170" s="146">
        <f>SUMIF($C171:$C$212,LEFT($D170,LEN($D170)-6),AB171:AB$212)</f>
        <v>10073</v>
      </c>
      <c r="AC170" s="146">
        <f>SUMIF($C171:$C$212,LEFT($D170,LEN($D170)-6),AC171:AC$212)</f>
        <v>10863</v>
      </c>
      <c r="AD170" s="146">
        <f>SUMIF($C171:$C$212,LEFT($D170,LEN($D170)-6),AD171:AD$212)</f>
        <v>11063</v>
      </c>
      <c r="AE170" s="146">
        <f>SUMIF($C171:$C$212,LEFT($D170,LEN($D170)-6),AE171:AE$212)</f>
        <v>11163</v>
      </c>
      <c r="AF170" s="146">
        <f>SUMIF($C171:$C$212,LEFT($D170,LEN($D170)-6),AF171:AF$212)</f>
        <v>11263</v>
      </c>
      <c r="AG170" s="146">
        <f>SUMIF($C171:$C$212,LEFT($D170,LEN($D170)-6),AG171:AG$212)</f>
        <v>12444</v>
      </c>
    </row>
    <row r="171" spans="1:33" x14ac:dyDescent="0.2">
      <c r="A171" s="133" t="str">
        <f t="shared" si="6"/>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6"/>
        <v>WPABangladesh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6"/>
        <v>WPABhutan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6"/>
        <v>WPAIndia</v>
      </c>
      <c r="B174" s="129" t="s">
        <v>270</v>
      </c>
      <c r="C174" s="129" t="s">
        <v>272</v>
      </c>
      <c r="D174" s="129" t="s">
        <v>204</v>
      </c>
      <c r="E174" s="147">
        <v>3558</v>
      </c>
      <c r="F174" s="147">
        <v>3958</v>
      </c>
      <c r="G174" s="147">
        <v>4108</v>
      </c>
      <c r="H174" s="147">
        <v>4108</v>
      </c>
      <c r="I174" s="147">
        <v>4108</v>
      </c>
      <c r="J174" s="147">
        <v>6966</v>
      </c>
      <c r="K174" s="147">
        <v>7026</v>
      </c>
      <c r="L174" s="147">
        <v>7076</v>
      </c>
      <c r="M174" s="147">
        <v>7076</v>
      </c>
      <c r="N174" s="147">
        <v>7076</v>
      </c>
      <c r="O174" s="147">
        <v>7076</v>
      </c>
      <c r="P174" s="147">
        <v>7094</v>
      </c>
      <c r="Q174" s="147">
        <v>7094</v>
      </c>
      <c r="R174" s="147">
        <v>7094</v>
      </c>
      <c r="S174" s="147">
        <v>7094</v>
      </c>
      <c r="T174" s="147">
        <v>9336</v>
      </c>
      <c r="U174" s="147">
        <v>9286</v>
      </c>
      <c r="V174" s="147">
        <v>10103</v>
      </c>
      <c r="W174" s="147">
        <v>10103</v>
      </c>
      <c r="X174" s="147">
        <v>10103</v>
      </c>
      <c r="Y174" s="147">
        <v>10103</v>
      </c>
      <c r="Z174" s="147">
        <v>10123</v>
      </c>
      <c r="AA174" s="147">
        <v>9848</v>
      </c>
      <c r="AB174" s="147">
        <v>10073</v>
      </c>
      <c r="AC174" s="147">
        <v>10863</v>
      </c>
      <c r="AD174" s="147">
        <v>11063</v>
      </c>
      <c r="AE174" s="147">
        <v>11163</v>
      </c>
      <c r="AF174" s="147">
        <v>11263</v>
      </c>
      <c r="AG174" s="147">
        <v>12444</v>
      </c>
    </row>
    <row r="175" spans="1:33" x14ac:dyDescent="0.2">
      <c r="A175" s="133" t="str">
        <f t="shared" si="6"/>
        <v>WPAMaldives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6"/>
        <v>WPANepal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6"/>
        <v>WPAPakistan</v>
      </c>
      <c r="B177" s="129" t="s">
        <v>270</v>
      </c>
      <c r="C177" s="129" t="s">
        <v>272</v>
      </c>
      <c r="D177" s="129" t="s">
        <v>207</v>
      </c>
      <c r="E177" s="147">
        <v>0</v>
      </c>
      <c r="F177" s="147">
        <v>100</v>
      </c>
      <c r="G177" s="147">
        <v>100</v>
      </c>
      <c r="H177" s="147">
        <v>100</v>
      </c>
      <c r="I177" s="147">
        <v>100</v>
      </c>
      <c r="J177" s="147">
        <v>140</v>
      </c>
      <c r="K177" s="147">
        <v>200</v>
      </c>
      <c r="L177" s="147">
        <v>200</v>
      </c>
      <c r="M177" s="147">
        <v>200</v>
      </c>
      <c r="N177" s="147">
        <v>200</v>
      </c>
      <c r="O177" s="147">
        <v>200</v>
      </c>
      <c r="P177" s="147">
        <v>200</v>
      </c>
      <c r="Q177" s="147">
        <v>200</v>
      </c>
      <c r="R177" s="147">
        <v>200</v>
      </c>
      <c r="S177" s="147">
        <v>200</v>
      </c>
      <c r="T177" s="147">
        <v>200</v>
      </c>
      <c r="U177" s="147">
        <v>200</v>
      </c>
      <c r="V177" s="147">
        <v>200</v>
      </c>
      <c r="W177" s="147">
        <v>200</v>
      </c>
      <c r="X177" s="147">
        <v>200</v>
      </c>
      <c r="Y177" s="147">
        <v>200</v>
      </c>
      <c r="Z177" s="147">
        <v>200</v>
      </c>
      <c r="AA177" s="147">
        <v>0</v>
      </c>
      <c r="AB177" s="147">
        <v>0</v>
      </c>
      <c r="AC177" s="147">
        <v>0</v>
      </c>
      <c r="AD177" s="147">
        <v>0</v>
      </c>
      <c r="AE177" s="147">
        <v>0</v>
      </c>
      <c r="AF177" s="147">
        <v>0</v>
      </c>
      <c r="AG177" s="147">
        <v>0</v>
      </c>
    </row>
    <row r="178" spans="1:33" x14ac:dyDescent="0.2">
      <c r="A178" s="133" t="str">
        <f t="shared" si="6"/>
        <v>WPASri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6"/>
        <v>WPASouth-East Asia Total</v>
      </c>
      <c r="B179" s="140" t="s">
        <v>209</v>
      </c>
      <c r="C179" s="140" t="s">
        <v>209</v>
      </c>
      <c r="D179" s="140" t="s">
        <v>209</v>
      </c>
      <c r="E179" s="146">
        <f>SUMIF($C180:$C$212,LEFT($D179,LEN($D179)-6),E180:E$212)</f>
        <v>1620</v>
      </c>
      <c r="F179" s="146">
        <f>SUMIF($C180:$C$212,LEFT($D179,LEN($D179)-6),F180:F$212)</f>
        <v>1620</v>
      </c>
      <c r="G179" s="146">
        <f>SUMIF($C180:$C$212,LEFT($D179,LEN($D179)-6),G180:G$212)</f>
        <v>1620</v>
      </c>
      <c r="H179" s="146">
        <f>SUMIF($C180:$C$212,LEFT($D179,LEN($D179)-6),H180:H$212)</f>
        <v>1620</v>
      </c>
      <c r="I179" s="146">
        <f>SUMIF($C180:$C$212,LEFT($D179,LEN($D179)-6),I180:I$212)</f>
        <v>1620</v>
      </c>
      <c r="J179" s="146">
        <f>SUMIF($C180:$C$212,LEFT($D179,LEN($D179)-6),J180:J$212)</f>
        <v>2250</v>
      </c>
      <c r="K179" s="146">
        <f>SUMIF($C180:$C$212,LEFT($D179,LEN($D179)-6),K180:K$212)</f>
        <v>2310</v>
      </c>
      <c r="L179" s="146">
        <f>SUMIF($C180:$C$212,LEFT($D179,LEN($D179)-6),L180:L$212)</f>
        <v>2310</v>
      </c>
      <c r="M179" s="146">
        <f>SUMIF($C180:$C$212,LEFT($D179,LEN($D179)-6),M180:M$212)</f>
        <v>2430</v>
      </c>
      <c r="N179" s="146">
        <f>SUMIF($C180:$C$212,LEFT($D179,LEN($D179)-6),N180:N$212)</f>
        <v>3270</v>
      </c>
      <c r="O179" s="146">
        <f>SUMIF($C180:$C$212,LEFT($D179,LEN($D179)-6),O180:O$212)</f>
        <v>3270</v>
      </c>
      <c r="P179" s="146">
        <f>SUMIF($C180:$C$212,LEFT($D179,LEN($D179)-6),P180:P$212)</f>
        <v>3870</v>
      </c>
      <c r="Q179" s="146">
        <f>SUMIF($C180:$C$212,LEFT($D179,LEN($D179)-6),Q180:Q$212)</f>
        <v>3870</v>
      </c>
      <c r="R179" s="146">
        <f>SUMIF($C180:$C$212,LEFT($D179,LEN($D179)-6),R180:R$212)</f>
        <v>3870</v>
      </c>
      <c r="S179" s="146">
        <f>SUMIF($C180:$C$212,LEFT($D179,LEN($D179)-6),S180:S$212)</f>
        <v>2750</v>
      </c>
      <c r="T179" s="146">
        <f>SUMIF($C180:$C$212,LEFT($D179,LEN($D179)-6),T180:T$212)</f>
        <v>2800</v>
      </c>
      <c r="U179" s="146">
        <f>SUMIF($C180:$C$212,LEFT($D179,LEN($D179)-6),U180:U$212)</f>
        <v>2800</v>
      </c>
      <c r="V179" s="146">
        <f>SUMIF($C180:$C$212,LEFT($D179,LEN($D179)-6),V180:V$212)</f>
        <v>2800</v>
      </c>
      <c r="W179" s="146">
        <f>SUMIF($C180:$C$212,LEFT($D179,LEN($D179)-6),W180:W$212)</f>
        <v>2800</v>
      </c>
      <c r="X179" s="146">
        <f>SUMIF($C180:$C$212,LEFT($D179,LEN($D179)-6),X180:X$212)</f>
        <v>2800</v>
      </c>
      <c r="Y179" s="146">
        <f>SUMIF($C180:$C$212,LEFT($D179,LEN($D179)-6),Y180:Y$212)</f>
        <v>2800</v>
      </c>
      <c r="Z179" s="146">
        <f>SUMIF($C180:$C$212,LEFT($D179,LEN($D179)-6),Z180:Z$212)</f>
        <v>2800</v>
      </c>
      <c r="AA179" s="146">
        <f>SUMIF($C180:$C$212,LEFT($D179,LEN($D179)-6),AA180:AA$212)</f>
        <v>2800</v>
      </c>
      <c r="AB179" s="146">
        <f>SUMIF($C180:$C$212,LEFT($D179,LEN($D179)-6),AB180:AB$212)</f>
        <v>2800</v>
      </c>
      <c r="AC179" s="146">
        <f>SUMIF($C180:$C$212,LEFT($D179,LEN($D179)-6),AC180:AC$212)</f>
        <v>2800</v>
      </c>
      <c r="AD179" s="146">
        <f>SUMIF($C180:$C$212,LEFT($D179,LEN($D179)-6),AD180:AD$212)</f>
        <v>2800</v>
      </c>
      <c r="AE179" s="146">
        <f>SUMIF($C180:$C$212,LEFT($D179,LEN($D179)-6),AE180:AE$212)</f>
        <v>2800</v>
      </c>
      <c r="AF179" s="146">
        <f>SUMIF($C180:$C$212,LEFT($D179,LEN($D179)-6),AF180:AF$212)</f>
        <v>2800</v>
      </c>
      <c r="AG179" s="146">
        <f>SUMIF($C180:$C$212,LEFT($D179,LEN($D179)-6),AG180:AG$212)</f>
        <v>2800</v>
      </c>
    </row>
    <row r="180" spans="1:33" x14ac:dyDescent="0.2">
      <c r="A180" s="133" t="str">
        <f t="shared" si="6"/>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6"/>
        <v>WPACambodia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6"/>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6"/>
        <v>WPAIndonesia</v>
      </c>
      <c r="B183" s="129" t="s">
        <v>270</v>
      </c>
      <c r="C183" s="129" t="s">
        <v>273</v>
      </c>
      <c r="D183" s="129" t="s">
        <v>213</v>
      </c>
      <c r="E183" s="147">
        <v>450</v>
      </c>
      <c r="F183" s="147">
        <v>450</v>
      </c>
      <c r="G183" s="147">
        <v>450</v>
      </c>
      <c r="H183" s="147">
        <v>450</v>
      </c>
      <c r="I183" s="147">
        <v>450</v>
      </c>
      <c r="J183" s="147">
        <v>1080</v>
      </c>
      <c r="K183" s="147">
        <v>1140</v>
      </c>
      <c r="L183" s="147">
        <v>1140</v>
      </c>
      <c r="M183" s="147">
        <v>1260</v>
      </c>
      <c r="N183" s="147">
        <v>2100</v>
      </c>
      <c r="O183" s="147">
        <v>2100</v>
      </c>
      <c r="P183" s="147">
        <v>2700</v>
      </c>
      <c r="Q183" s="147">
        <v>2700</v>
      </c>
      <c r="R183" s="147">
        <v>2700</v>
      </c>
      <c r="S183" s="147">
        <v>2700</v>
      </c>
      <c r="T183" s="147">
        <v>2700</v>
      </c>
      <c r="U183" s="147">
        <v>2700</v>
      </c>
      <c r="V183" s="147">
        <v>2700</v>
      </c>
      <c r="W183" s="147">
        <v>2700</v>
      </c>
      <c r="X183" s="147">
        <v>2700</v>
      </c>
      <c r="Y183" s="147">
        <v>2700</v>
      </c>
      <c r="Z183" s="147">
        <v>2700</v>
      </c>
      <c r="AA183" s="147">
        <v>2700</v>
      </c>
      <c r="AB183" s="147">
        <v>2700</v>
      </c>
      <c r="AC183" s="147">
        <v>2700</v>
      </c>
      <c r="AD183" s="147">
        <v>2700</v>
      </c>
      <c r="AE183" s="147">
        <v>2700</v>
      </c>
      <c r="AF183" s="147">
        <v>2700</v>
      </c>
      <c r="AG183" s="147">
        <v>2700</v>
      </c>
    </row>
    <row r="184" spans="1:33" x14ac:dyDescent="0.2">
      <c r="A184" s="133" t="str">
        <f t="shared" si="6"/>
        <v>WPALaos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6"/>
        <v>WPAMalaysia</v>
      </c>
      <c r="B185" s="129" t="s">
        <v>270</v>
      </c>
      <c r="C185" s="129" t="s">
        <v>273</v>
      </c>
      <c r="D185" s="129" t="s">
        <v>215</v>
      </c>
      <c r="E185" s="147">
        <v>0</v>
      </c>
      <c r="F185" s="147">
        <v>0</v>
      </c>
      <c r="G185" s="147">
        <v>0</v>
      </c>
      <c r="H185" s="147">
        <v>0</v>
      </c>
      <c r="I185" s="147">
        <v>0</v>
      </c>
      <c r="J185" s="147">
        <v>0</v>
      </c>
      <c r="K185" s="147">
        <v>0</v>
      </c>
      <c r="L185" s="147">
        <v>0</v>
      </c>
      <c r="M185" s="147">
        <v>0</v>
      </c>
      <c r="N185" s="147">
        <v>0</v>
      </c>
      <c r="O185" s="147">
        <v>0</v>
      </c>
      <c r="P185" s="147">
        <v>0</v>
      </c>
      <c r="Q185" s="147">
        <v>0</v>
      </c>
      <c r="R185" s="147">
        <v>0</v>
      </c>
      <c r="S185" s="147">
        <v>0</v>
      </c>
      <c r="T185" s="147">
        <v>0</v>
      </c>
      <c r="U185" s="147">
        <v>0</v>
      </c>
      <c r="V185" s="147">
        <v>0</v>
      </c>
      <c r="W185" s="147">
        <v>0</v>
      </c>
      <c r="X185" s="147">
        <v>0</v>
      </c>
      <c r="Y185" s="147">
        <v>0</v>
      </c>
      <c r="Z185" s="147">
        <v>0</v>
      </c>
      <c r="AA185" s="147">
        <v>0</v>
      </c>
      <c r="AB185" s="147">
        <v>0</v>
      </c>
      <c r="AC185" s="147">
        <v>0</v>
      </c>
      <c r="AD185" s="147">
        <v>0</v>
      </c>
      <c r="AE185" s="147">
        <v>0</v>
      </c>
      <c r="AF185" s="147">
        <v>0</v>
      </c>
      <c r="AG185" s="147">
        <v>0</v>
      </c>
    </row>
    <row r="186" spans="1:33" x14ac:dyDescent="0.2">
      <c r="A186" s="133" t="str">
        <f t="shared" si="6"/>
        <v>WPAMyanmar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6"/>
        <v>WPAPhilippines</v>
      </c>
      <c r="B187" s="129" t="s">
        <v>270</v>
      </c>
      <c r="C187" s="129" t="s">
        <v>273</v>
      </c>
      <c r="D187" s="129" t="s">
        <v>217</v>
      </c>
      <c r="E187" s="147">
        <v>1170</v>
      </c>
      <c r="F187" s="147">
        <v>1170</v>
      </c>
      <c r="G187" s="147">
        <v>1170</v>
      </c>
      <c r="H187" s="147">
        <v>1170</v>
      </c>
      <c r="I187" s="147">
        <v>1170</v>
      </c>
      <c r="J187" s="147">
        <v>1170</v>
      </c>
      <c r="K187" s="147">
        <v>1170</v>
      </c>
      <c r="L187" s="147">
        <v>1170</v>
      </c>
      <c r="M187" s="147">
        <v>1170</v>
      </c>
      <c r="N187" s="147">
        <v>1170</v>
      </c>
      <c r="O187" s="147">
        <v>1170</v>
      </c>
      <c r="P187" s="147">
        <v>1170</v>
      </c>
      <c r="Q187" s="147">
        <v>1170</v>
      </c>
      <c r="R187" s="147">
        <v>1170</v>
      </c>
      <c r="S187" s="147">
        <v>0</v>
      </c>
      <c r="T187" s="147">
        <v>0</v>
      </c>
      <c r="U187" s="147">
        <v>0</v>
      </c>
      <c r="V187" s="147">
        <v>0</v>
      </c>
      <c r="W187" s="147">
        <v>0</v>
      </c>
      <c r="X187" s="147">
        <v>0</v>
      </c>
      <c r="Y187" s="147">
        <v>0</v>
      </c>
      <c r="Z187" s="147">
        <v>0</v>
      </c>
      <c r="AA187" s="147">
        <v>0</v>
      </c>
      <c r="AB187" s="147">
        <v>0</v>
      </c>
      <c r="AC187" s="147">
        <v>0</v>
      </c>
      <c r="AD187" s="147">
        <v>0</v>
      </c>
      <c r="AE187" s="147">
        <v>0</v>
      </c>
      <c r="AF187" s="147">
        <v>0</v>
      </c>
      <c r="AG187" s="147">
        <v>0</v>
      </c>
    </row>
    <row r="188" spans="1:33" x14ac:dyDescent="0.2">
      <c r="A188" s="133" t="str">
        <f t="shared" si="6"/>
        <v>WPASingapore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6"/>
        <v>WPAThailand</v>
      </c>
      <c r="B189" s="129" t="s">
        <v>270</v>
      </c>
      <c r="C189" s="129" t="s">
        <v>273</v>
      </c>
      <c r="D189" s="129" t="s">
        <v>219</v>
      </c>
      <c r="E189" s="147">
        <v>0</v>
      </c>
      <c r="F189" s="147">
        <v>0</v>
      </c>
      <c r="G189" s="147">
        <v>0</v>
      </c>
      <c r="H189" s="147">
        <v>0</v>
      </c>
      <c r="I189" s="147">
        <v>0</v>
      </c>
      <c r="J189" s="147">
        <v>0</v>
      </c>
      <c r="K189" s="147">
        <v>0</v>
      </c>
      <c r="L189" s="147">
        <v>0</v>
      </c>
      <c r="M189" s="147">
        <v>0</v>
      </c>
      <c r="N189" s="147">
        <v>0</v>
      </c>
      <c r="O189" s="147">
        <v>0</v>
      </c>
      <c r="P189" s="147">
        <v>0</v>
      </c>
      <c r="Q189" s="147">
        <v>0</v>
      </c>
      <c r="R189" s="147">
        <v>0</v>
      </c>
      <c r="S189" s="147">
        <v>0</v>
      </c>
      <c r="T189" s="147">
        <v>0</v>
      </c>
      <c r="U189" s="147">
        <v>0</v>
      </c>
      <c r="V189" s="147">
        <v>0</v>
      </c>
      <c r="W189" s="147">
        <v>0</v>
      </c>
      <c r="X189" s="147">
        <v>0</v>
      </c>
      <c r="Y189" s="147">
        <v>0</v>
      </c>
      <c r="Z189" s="147">
        <v>0</v>
      </c>
      <c r="AA189" s="147">
        <v>0</v>
      </c>
      <c r="AB189" s="147">
        <v>0</v>
      </c>
      <c r="AC189" s="147">
        <v>0</v>
      </c>
      <c r="AD189" s="147">
        <v>0</v>
      </c>
      <c r="AE189" s="147">
        <v>0</v>
      </c>
      <c r="AF189" s="147">
        <v>0</v>
      </c>
      <c r="AG189" s="147">
        <v>0</v>
      </c>
    </row>
    <row r="190" spans="1:33" x14ac:dyDescent="0.2">
      <c r="A190" s="133" t="str">
        <f t="shared" si="6"/>
        <v>WPAVietnam</v>
      </c>
      <c r="B190" s="129" t="s">
        <v>270</v>
      </c>
      <c r="C190" s="129" t="s">
        <v>273</v>
      </c>
      <c r="D190" s="129" t="s">
        <v>220</v>
      </c>
      <c r="E190" s="147">
        <v>0</v>
      </c>
      <c r="F190" s="147">
        <v>0</v>
      </c>
      <c r="G190" s="147">
        <v>0</v>
      </c>
      <c r="H190" s="147">
        <v>0</v>
      </c>
      <c r="I190" s="147">
        <v>0</v>
      </c>
      <c r="J190" s="147">
        <v>0</v>
      </c>
      <c r="K190" s="147">
        <v>0</v>
      </c>
      <c r="L190" s="147">
        <v>0</v>
      </c>
      <c r="M190" s="147">
        <v>0</v>
      </c>
      <c r="N190" s="147">
        <v>0</v>
      </c>
      <c r="O190" s="147">
        <v>0</v>
      </c>
      <c r="P190" s="147">
        <v>0</v>
      </c>
      <c r="Q190" s="147">
        <v>0</v>
      </c>
      <c r="R190" s="147">
        <v>0</v>
      </c>
      <c r="S190" s="147">
        <v>50</v>
      </c>
      <c r="T190" s="147">
        <v>100</v>
      </c>
      <c r="U190" s="147">
        <v>100</v>
      </c>
      <c r="V190" s="147">
        <v>100</v>
      </c>
      <c r="W190" s="147">
        <v>100</v>
      </c>
      <c r="X190" s="147">
        <v>100</v>
      </c>
      <c r="Y190" s="147">
        <v>100</v>
      </c>
      <c r="Z190" s="147">
        <v>100</v>
      </c>
      <c r="AA190" s="147">
        <v>100</v>
      </c>
      <c r="AB190" s="147">
        <v>100</v>
      </c>
      <c r="AC190" s="147">
        <v>100</v>
      </c>
      <c r="AD190" s="147">
        <v>100</v>
      </c>
      <c r="AE190" s="147">
        <v>100</v>
      </c>
      <c r="AF190" s="147">
        <v>100</v>
      </c>
      <c r="AG190" s="147">
        <v>100</v>
      </c>
    </row>
    <row r="191" spans="1:33" s="133" customFormat="1" x14ac:dyDescent="0.2">
      <c r="A191" s="133" t="str">
        <f t="shared" si="6"/>
        <v>WPAEast Asia Total</v>
      </c>
      <c r="B191" s="140" t="s">
        <v>221</v>
      </c>
      <c r="C191" s="140" t="s">
        <v>221</v>
      </c>
      <c r="D191" s="140" t="s">
        <v>221</v>
      </c>
      <c r="E191" s="146">
        <f>SUMIF($C192:$C$212,LEFT($D191,LEN($D191)-6),E192:E$212)</f>
        <v>7708</v>
      </c>
      <c r="F191" s="146">
        <f>SUMIF($C192:$C$212,LEFT($D191,LEN($D191)-6),F192:F$212)</f>
        <v>7746</v>
      </c>
      <c r="G191" s="146">
        <f>SUMIF($C192:$C$212,LEFT($D191,LEN($D191)-6),G192:G$212)</f>
        <v>8179</v>
      </c>
      <c r="H191" s="146">
        <f>SUMIF($C192:$C$212,LEFT($D191,LEN($D191)-6),H192:H$212)</f>
        <v>10591</v>
      </c>
      <c r="I191" s="146">
        <f>SUMIF($C192:$C$212,LEFT($D191,LEN($D191)-6),I192:I$212)</f>
        <v>10681</v>
      </c>
      <c r="J191" s="146">
        <f>SUMIF($C192:$C$212,LEFT($D191,LEN($D191)-6),J192:J$212)</f>
        <v>11731</v>
      </c>
      <c r="K191" s="146">
        <f>SUMIF($C192:$C$212,LEFT($D191,LEN($D191)-6),K192:K$212)</f>
        <v>11331</v>
      </c>
      <c r="L191" s="146">
        <f>SUMIF($C192:$C$212,LEFT($D191,LEN($D191)-6),L192:L$212)</f>
        <v>11531</v>
      </c>
      <c r="M191" s="146">
        <f>SUMIF($C192:$C$212,LEFT($D191,LEN($D191)-6),M192:M$212)</f>
        <v>11531</v>
      </c>
      <c r="N191" s="146">
        <f>SUMIF($C192:$C$212,LEFT($D191,LEN($D191)-6),N192:N$212)</f>
        <v>15878</v>
      </c>
      <c r="O191" s="146">
        <f>SUMIF($C192:$C$212,LEFT($D191,LEN($D191)-6),O192:O$212)</f>
        <v>17078</v>
      </c>
      <c r="P191" s="146">
        <f>SUMIF($C192:$C$212,LEFT($D191,LEN($D191)-6),P192:P$212)</f>
        <v>17078</v>
      </c>
      <c r="Q191" s="146">
        <f>SUMIF($C192:$C$212,LEFT($D191,LEN($D191)-6),Q192:Q$212)</f>
        <v>17078</v>
      </c>
      <c r="R191" s="146">
        <f>SUMIF($C192:$C$212,LEFT($D191,LEN($D191)-6),R192:R$212)</f>
        <v>16411</v>
      </c>
      <c r="S191" s="146">
        <f>SUMIF($C192:$C$212,LEFT($D191,LEN($D191)-6),S192:S$212)</f>
        <v>17661</v>
      </c>
      <c r="T191" s="146">
        <f>SUMIF($C192:$C$212,LEFT($D191,LEN($D191)-6),T192:T$212)</f>
        <v>18411</v>
      </c>
      <c r="U191" s="146">
        <f>SUMIF($C192:$C$212,LEFT($D191,LEN($D191)-6),U192:U$212)</f>
        <v>19011</v>
      </c>
      <c r="V191" s="146">
        <f>SUMIF($C192:$C$212,LEFT($D191,LEN($D191)-6),V192:V$212)</f>
        <v>19011</v>
      </c>
      <c r="W191" s="146">
        <f>SUMIF($C192:$C$212,LEFT($D191,LEN($D191)-6),W192:W$212)</f>
        <v>19311</v>
      </c>
      <c r="X191" s="146">
        <f>SUMIF($C192:$C$212,LEFT($D191,LEN($D191)-6),X192:X$212)</f>
        <v>20011</v>
      </c>
      <c r="Y191" s="146">
        <f>SUMIF($C192:$C$212,LEFT($D191,LEN($D191)-6),Y192:Y$212)</f>
        <v>18931</v>
      </c>
      <c r="Z191" s="146">
        <f>SUMIF($C192:$C$212,LEFT($D191,LEN($D191)-6),Z192:Z$212)</f>
        <v>18391</v>
      </c>
      <c r="AA191" s="146">
        <f>SUMIF($C192:$C$212,LEFT($D191,LEN($D191)-6),AA192:AA$212)</f>
        <v>18391</v>
      </c>
      <c r="AB191" s="146">
        <f>SUMIF($C192:$C$212,LEFT($D191,LEN($D191)-6),AB192:AB$212)</f>
        <v>17744</v>
      </c>
      <c r="AC191" s="146">
        <f>SUMIF($C192:$C$212,LEFT($D191,LEN($D191)-6),AC192:AC$212)</f>
        <v>17744</v>
      </c>
      <c r="AD191" s="146">
        <f>SUMIF($C192:$C$212,LEFT($D191,LEN($D191)-6),AD192:AD$212)</f>
        <v>19244</v>
      </c>
      <c r="AE191" s="146">
        <f>SUMIF($C192:$C$212,LEFT($D191,LEN($D191)-6),AE192:AE$212)</f>
        <v>19244</v>
      </c>
      <c r="AF191" s="146">
        <f>SUMIF($C192:$C$212,LEFT($D191,LEN($D191)-6),AF192:AF$212)</f>
        <v>19244</v>
      </c>
      <c r="AG191" s="146">
        <f>SUMIF($C192:$C$212,LEFT($D191,LEN($D191)-6),AG192:AG$212)</f>
        <v>19244</v>
      </c>
    </row>
    <row r="192" spans="1:33" x14ac:dyDescent="0.2">
      <c r="A192" s="133" t="str">
        <f t="shared" si="6"/>
        <v>WPAChina</v>
      </c>
      <c r="B192" s="129" t="s">
        <v>270</v>
      </c>
      <c r="C192" s="129" t="s">
        <v>274</v>
      </c>
      <c r="D192" s="129" t="s">
        <v>222</v>
      </c>
      <c r="E192" s="147">
        <v>3947</v>
      </c>
      <c r="F192" s="147">
        <v>3947</v>
      </c>
      <c r="G192" s="147">
        <v>4380</v>
      </c>
      <c r="H192" s="147">
        <v>6792</v>
      </c>
      <c r="I192" s="147">
        <v>6882</v>
      </c>
      <c r="J192" s="147">
        <v>7932</v>
      </c>
      <c r="K192" s="147">
        <v>7532</v>
      </c>
      <c r="L192" s="147">
        <v>7732</v>
      </c>
      <c r="M192" s="147">
        <v>7732</v>
      </c>
      <c r="N192" s="147">
        <v>12079</v>
      </c>
      <c r="O192" s="147">
        <v>13279</v>
      </c>
      <c r="P192" s="147">
        <v>13279</v>
      </c>
      <c r="Q192" s="147">
        <v>13279</v>
      </c>
      <c r="R192" s="147">
        <v>12612</v>
      </c>
      <c r="S192" s="147">
        <v>13862</v>
      </c>
      <c r="T192" s="147">
        <v>14612</v>
      </c>
      <c r="U192" s="147">
        <v>15212</v>
      </c>
      <c r="V192" s="147">
        <v>15212</v>
      </c>
      <c r="W192" s="147">
        <v>15512</v>
      </c>
      <c r="X192" s="147">
        <v>16212</v>
      </c>
      <c r="Y192" s="147">
        <v>15132</v>
      </c>
      <c r="Z192" s="147">
        <v>14592</v>
      </c>
      <c r="AA192" s="147">
        <v>14592</v>
      </c>
      <c r="AB192" s="147">
        <v>13945</v>
      </c>
      <c r="AC192" s="147">
        <v>13945</v>
      </c>
      <c r="AD192" s="147">
        <v>15445</v>
      </c>
      <c r="AE192" s="147">
        <v>15445</v>
      </c>
      <c r="AF192" s="147">
        <v>15445</v>
      </c>
      <c r="AG192" s="147">
        <v>15445</v>
      </c>
    </row>
    <row r="193" spans="1:33" x14ac:dyDescent="0.2">
      <c r="A193" s="133" t="str">
        <f t="shared" si="6"/>
        <v>WPAJapan</v>
      </c>
      <c r="B193" s="129" t="s">
        <v>270</v>
      </c>
      <c r="C193" s="129" t="s">
        <v>274</v>
      </c>
      <c r="D193" s="129" t="s">
        <v>223</v>
      </c>
      <c r="E193" s="147">
        <v>2001</v>
      </c>
      <c r="F193" s="147">
        <v>2039</v>
      </c>
      <c r="G193" s="147">
        <v>2039</v>
      </c>
      <c r="H193" s="147">
        <v>2039</v>
      </c>
      <c r="I193" s="147">
        <v>2039</v>
      </c>
      <c r="J193" s="147">
        <v>2039</v>
      </c>
      <c r="K193" s="147">
        <v>2039</v>
      </c>
      <c r="L193" s="147">
        <v>2039</v>
      </c>
      <c r="M193" s="147">
        <v>2039</v>
      </c>
      <c r="N193" s="147">
        <v>2039</v>
      </c>
      <c r="O193" s="147">
        <v>2039</v>
      </c>
      <c r="P193" s="147">
        <v>2039</v>
      </c>
      <c r="Q193" s="147">
        <v>2039</v>
      </c>
      <c r="R193" s="147">
        <v>2039</v>
      </c>
      <c r="S193" s="147">
        <v>2039</v>
      </c>
      <c r="T193" s="147">
        <v>2039</v>
      </c>
      <c r="U193" s="147">
        <v>2039</v>
      </c>
      <c r="V193" s="147">
        <v>2039</v>
      </c>
      <c r="W193" s="147">
        <v>2039</v>
      </c>
      <c r="X193" s="147">
        <v>2039</v>
      </c>
      <c r="Y193" s="147">
        <v>2039</v>
      </c>
      <c r="Z193" s="147">
        <v>2039</v>
      </c>
      <c r="AA193" s="147">
        <v>2039</v>
      </c>
      <c r="AB193" s="147">
        <v>2039</v>
      </c>
      <c r="AC193" s="147">
        <v>2039</v>
      </c>
      <c r="AD193" s="147">
        <v>2039</v>
      </c>
      <c r="AE193" s="147">
        <v>2039</v>
      </c>
      <c r="AF193" s="147">
        <v>2039</v>
      </c>
      <c r="AG193" s="147">
        <v>2039</v>
      </c>
    </row>
    <row r="194" spans="1:33" x14ac:dyDescent="0.2">
      <c r="A194" s="133" t="str">
        <f t="shared" si="6"/>
        <v>WPAMongolia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6"/>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6"/>
        <v>WPASouth Korea</v>
      </c>
      <c r="B196" s="129" t="s">
        <v>270</v>
      </c>
      <c r="C196" s="129" t="s">
        <v>274</v>
      </c>
      <c r="D196" s="129" t="s">
        <v>226</v>
      </c>
      <c r="E196" s="147">
        <v>1760</v>
      </c>
      <c r="F196" s="147">
        <v>1760</v>
      </c>
      <c r="G196" s="147">
        <v>1760</v>
      </c>
      <c r="H196" s="147">
        <v>1760</v>
      </c>
      <c r="I196" s="147">
        <v>1760</v>
      </c>
      <c r="J196" s="147">
        <v>1760</v>
      </c>
      <c r="K196" s="147">
        <v>1760</v>
      </c>
      <c r="L196" s="147">
        <v>1760</v>
      </c>
      <c r="M196" s="147">
        <v>1760</v>
      </c>
      <c r="N196" s="147">
        <v>1760</v>
      </c>
      <c r="O196" s="147">
        <v>1760</v>
      </c>
      <c r="P196" s="147">
        <v>1760</v>
      </c>
      <c r="Q196" s="147">
        <v>1760</v>
      </c>
      <c r="R196" s="147">
        <v>1760</v>
      </c>
      <c r="S196" s="147">
        <v>1760</v>
      </c>
      <c r="T196" s="147">
        <v>1760</v>
      </c>
      <c r="U196" s="147">
        <v>1760</v>
      </c>
      <c r="V196" s="147">
        <v>1760</v>
      </c>
      <c r="W196" s="147">
        <v>1760</v>
      </c>
      <c r="X196" s="147">
        <v>1760</v>
      </c>
      <c r="Y196" s="147">
        <v>1760</v>
      </c>
      <c r="Z196" s="147">
        <v>1760</v>
      </c>
      <c r="AA196" s="147">
        <v>1760</v>
      </c>
      <c r="AB196" s="147">
        <v>1760</v>
      </c>
      <c r="AC196" s="147">
        <v>1760</v>
      </c>
      <c r="AD196" s="147">
        <v>1760</v>
      </c>
      <c r="AE196" s="147">
        <v>1760</v>
      </c>
      <c r="AF196" s="147">
        <v>1760</v>
      </c>
      <c r="AG196" s="147">
        <v>1760</v>
      </c>
    </row>
    <row r="197" spans="1:33" x14ac:dyDescent="0.2">
      <c r="A197" s="133" t="str">
        <f t="shared" si="6"/>
        <v>WPATaiwan, China</v>
      </c>
      <c r="B197" s="129" t="s">
        <v>270</v>
      </c>
      <c r="C197" s="129" t="s">
        <v>274</v>
      </c>
      <c r="D197" s="129" t="s">
        <v>227</v>
      </c>
      <c r="E197" s="147">
        <v>0</v>
      </c>
      <c r="F197" s="147">
        <v>0</v>
      </c>
      <c r="G197" s="147">
        <v>0</v>
      </c>
      <c r="H197" s="147">
        <v>0</v>
      </c>
      <c r="I197" s="147">
        <v>0</v>
      </c>
      <c r="J197" s="147">
        <v>0</v>
      </c>
      <c r="K197" s="147">
        <v>0</v>
      </c>
      <c r="L197" s="147">
        <v>0</v>
      </c>
      <c r="M197" s="147">
        <v>0</v>
      </c>
      <c r="N197" s="147">
        <v>0</v>
      </c>
      <c r="O197" s="147">
        <v>0</v>
      </c>
      <c r="P197" s="147">
        <v>0</v>
      </c>
      <c r="Q197" s="147">
        <v>0</v>
      </c>
      <c r="R197" s="147">
        <v>0</v>
      </c>
      <c r="S197" s="147">
        <v>0</v>
      </c>
      <c r="T197" s="147">
        <v>0</v>
      </c>
      <c r="U197" s="147">
        <v>0</v>
      </c>
      <c r="V197" s="147">
        <v>0</v>
      </c>
      <c r="W197" s="147">
        <v>0</v>
      </c>
      <c r="X197" s="147">
        <v>0</v>
      </c>
      <c r="Y197" s="147">
        <v>0</v>
      </c>
      <c r="Z197" s="147">
        <v>0</v>
      </c>
      <c r="AA197" s="147">
        <v>0</v>
      </c>
      <c r="AB197" s="147">
        <v>0</v>
      </c>
      <c r="AC197" s="147">
        <v>0</v>
      </c>
      <c r="AD197" s="147">
        <v>0</v>
      </c>
      <c r="AE197" s="147">
        <v>0</v>
      </c>
      <c r="AF197" s="147">
        <v>0</v>
      </c>
      <c r="AG197" s="147">
        <v>0</v>
      </c>
    </row>
    <row r="198" spans="1:33" s="133" customFormat="1" x14ac:dyDescent="0.2">
      <c r="A198" s="133" t="str">
        <f t="shared" ref="A198:A212" si="7">CONCATENATE("WPA",D198)</f>
        <v>WPAOceania Total</v>
      </c>
      <c r="B198" s="137" t="s">
        <v>228</v>
      </c>
      <c r="C198" s="137" t="s">
        <v>228</v>
      </c>
      <c r="D198" s="137" t="s">
        <v>228</v>
      </c>
      <c r="E198" s="145">
        <f>SUMIF($B200:$B$212,LEFT($D198,LEN($D198)-6),E200:E$212)</f>
        <v>0</v>
      </c>
      <c r="F198" s="145">
        <f>SUMIF($B200:$B$212,LEFT($D198,LEN($D198)-6),F200:F$212)</f>
        <v>0</v>
      </c>
      <c r="G198" s="145">
        <f>SUMIF($B200:$B$212,LEFT($D198,LEN($D198)-6),G200:G$212)</f>
        <v>0</v>
      </c>
      <c r="H198" s="145">
        <f>SUMIF($B200:$B$212,LEFT($D198,LEN($D198)-6),H200:H$212)</f>
        <v>0</v>
      </c>
      <c r="I198" s="145">
        <f>SUMIF($B200:$B$212,LEFT($D198,LEN($D198)-6),I200:I$212)</f>
        <v>0</v>
      </c>
      <c r="J198" s="145">
        <f>SUMIF($B200:$B$212,LEFT($D198,LEN($D198)-6),J200:J$212)</f>
        <v>0</v>
      </c>
      <c r="K198" s="145">
        <f>SUMIF($B200:$B$212,LEFT($D198,LEN($D198)-6),K200:K$212)</f>
        <v>0</v>
      </c>
      <c r="L198" s="145">
        <f>SUMIF($B200:$B$212,LEFT($D198,LEN($D198)-6),L200:L$212)</f>
        <v>0</v>
      </c>
      <c r="M198" s="145">
        <f>SUMIF($B200:$B$212,LEFT($D198,LEN($D198)-6),M200:M$212)</f>
        <v>0</v>
      </c>
      <c r="N198" s="145">
        <f>SUMIF($B200:$B$212,LEFT($D198,LEN($D198)-6),N200:N$212)</f>
        <v>0</v>
      </c>
      <c r="O198" s="145">
        <f>SUMIF($B200:$B$212,LEFT($D198,LEN($D198)-6),O200:O$212)</f>
        <v>0</v>
      </c>
      <c r="P198" s="145">
        <f>SUMIF($B200:$B$212,LEFT($D198,LEN($D198)-6),P200:P$212)</f>
        <v>0</v>
      </c>
      <c r="Q198" s="145">
        <f>SUMIF($B200:$B$212,LEFT($D198,LEN($D198)-6),Q200:Q$212)</f>
        <v>0</v>
      </c>
      <c r="R198" s="145">
        <f>SUMIF($B200:$B$212,LEFT($D198,LEN($D198)-6),R200:R$212)</f>
        <v>0</v>
      </c>
      <c r="S198" s="145">
        <f>SUMIF($B200:$B$212,LEFT($D198,LEN($D198)-6),S200:S$212)</f>
        <v>0</v>
      </c>
      <c r="T198" s="145">
        <f>SUMIF($B200:$B$212,LEFT($D198,LEN($D198)-6),T200:T$212)</f>
        <v>0</v>
      </c>
      <c r="U198" s="145">
        <f>SUMIF($B200:$B$212,LEFT($D198,LEN($D198)-6),U200:U$212)</f>
        <v>0</v>
      </c>
      <c r="V198" s="145">
        <f>SUMIF($B200:$B$212,LEFT($D198,LEN($D198)-6),V200:V$212)</f>
        <v>0</v>
      </c>
      <c r="W198" s="145">
        <f>SUMIF($B200:$B$212,LEFT($D198,LEN($D198)-6),W200:W$212)</f>
        <v>0</v>
      </c>
      <c r="X198" s="145">
        <f>SUMIF($B200:$B$212,LEFT($D198,LEN($D198)-6),X200:X$212)</f>
        <v>0</v>
      </c>
      <c r="Y198" s="145">
        <f>SUMIF($B200:$B$212,LEFT($D198,LEN($D198)-6),Y200:Y$212)</f>
        <v>0</v>
      </c>
      <c r="Z198" s="145">
        <f>SUMIF($B200:$B$212,LEFT($D198,LEN($D198)-6),Z200:Z$212)</f>
        <v>0</v>
      </c>
      <c r="AA198" s="145">
        <f>SUMIF($B200:$B$212,LEFT($D198,LEN($D198)-6),AA200:AA$212)</f>
        <v>0</v>
      </c>
      <c r="AB198" s="145">
        <f>SUMIF($B200:$B$212,LEFT($D198,LEN($D198)-6),AB200:AB$212)</f>
        <v>0</v>
      </c>
      <c r="AC198" s="145">
        <f>SUMIF($B200:$B$212,LEFT($D198,LEN($D198)-6),AC200:AC$212)</f>
        <v>0</v>
      </c>
      <c r="AD198" s="145">
        <f>SUMIF($B200:$B$212,LEFT($D198,LEN($D198)-6),AD200:AD$212)</f>
        <v>0</v>
      </c>
      <c r="AE198" s="145">
        <f>SUMIF($B200:$B$212,LEFT($D198,LEN($D198)-6),AE200:AE$212)</f>
        <v>0</v>
      </c>
      <c r="AF198" s="145">
        <f>SUMIF($B200:$B$212,LEFT($D198,LEN($D198)-6),AF200:AF$212)</f>
        <v>0</v>
      </c>
      <c r="AG198" s="145">
        <f>SUMIF($B200:$B$212,LEFT($D198,LEN($D198)-6),AG200:AG$212)</f>
        <v>0</v>
      </c>
    </row>
    <row r="199" spans="1:33" s="133" customFormat="1" x14ac:dyDescent="0.2">
      <c r="A199" s="133" t="str">
        <f t="shared" si="7"/>
        <v>WPAOceania Total</v>
      </c>
      <c r="B199" s="140" t="s">
        <v>228</v>
      </c>
      <c r="C199" s="140" t="s">
        <v>228</v>
      </c>
      <c r="D199" s="140" t="s">
        <v>228</v>
      </c>
      <c r="E199" s="146">
        <f>SUMIF($C200:$C$212,LEFT($D199,LEN($D199)-6),E200:E$212)</f>
        <v>0</v>
      </c>
      <c r="F199" s="146">
        <f>SUMIF($C200:$C$212,LEFT($D199,LEN($D199)-6),F200:F$212)</f>
        <v>0</v>
      </c>
      <c r="G199" s="146">
        <f>SUMIF($C200:$C$212,LEFT($D199,LEN($D199)-6),G200:G$212)</f>
        <v>0</v>
      </c>
      <c r="H199" s="146">
        <f>SUMIF($C200:$C$212,LEFT($D199,LEN($D199)-6),H200:H$212)</f>
        <v>0</v>
      </c>
      <c r="I199" s="146">
        <f>SUMIF($C200:$C$212,LEFT($D199,LEN($D199)-6),I200:I$212)</f>
        <v>0</v>
      </c>
      <c r="J199" s="146">
        <f>SUMIF($C200:$C$212,LEFT($D199,LEN($D199)-6),J200:J$212)</f>
        <v>0</v>
      </c>
      <c r="K199" s="146">
        <f>SUMIF($C200:$C$212,LEFT($D199,LEN($D199)-6),K200:K$212)</f>
        <v>0</v>
      </c>
      <c r="L199" s="146">
        <f>SUMIF($C200:$C$212,LEFT($D199,LEN($D199)-6),L200:L$212)</f>
        <v>0</v>
      </c>
      <c r="M199" s="146">
        <f>SUMIF($C200:$C$212,LEFT($D199,LEN($D199)-6),M200:M$212)</f>
        <v>0</v>
      </c>
      <c r="N199" s="146">
        <f>SUMIF($C200:$C$212,LEFT($D199,LEN($D199)-6),N200:N$212)</f>
        <v>0</v>
      </c>
      <c r="O199" s="146">
        <f>SUMIF($C200:$C$212,LEFT($D199,LEN($D199)-6),O200:O$212)</f>
        <v>0</v>
      </c>
      <c r="P199" s="146">
        <f>SUMIF($C200:$C$212,LEFT($D199,LEN($D199)-6),P200:P$212)</f>
        <v>0</v>
      </c>
      <c r="Q199" s="146">
        <f>SUMIF($C200:$C$212,LEFT($D199,LEN($D199)-6),Q200:Q$212)</f>
        <v>0</v>
      </c>
      <c r="R199" s="146">
        <f>SUMIF($C200:$C$212,LEFT($D199,LEN($D199)-6),R200:R$212)</f>
        <v>0</v>
      </c>
      <c r="S199" s="146">
        <f>SUMIF($C200:$C$212,LEFT($D199,LEN($D199)-6),S200:S$212)</f>
        <v>0</v>
      </c>
      <c r="T199" s="146">
        <f>SUMIF($C200:$C$212,LEFT($D199,LEN($D199)-6),T200:T$212)</f>
        <v>0</v>
      </c>
      <c r="U199" s="146">
        <f>SUMIF($C200:$C$212,LEFT($D199,LEN($D199)-6),U200:U$212)</f>
        <v>0</v>
      </c>
      <c r="V199" s="146">
        <f>SUMIF($C200:$C$212,LEFT($D199,LEN($D199)-6),V200:V$212)</f>
        <v>0</v>
      </c>
      <c r="W199" s="146">
        <f>SUMIF($C200:$C$212,LEFT($D199,LEN($D199)-6),W200:W$212)</f>
        <v>0</v>
      </c>
      <c r="X199" s="146">
        <f>SUMIF($C200:$C$212,LEFT($D199,LEN($D199)-6),X200:X$212)</f>
        <v>0</v>
      </c>
      <c r="Y199" s="146">
        <f>SUMIF($C200:$C$212,LEFT($D199,LEN($D199)-6),Y200:Y$212)</f>
        <v>0</v>
      </c>
      <c r="Z199" s="146">
        <f>SUMIF($C200:$C$212,LEFT($D199,LEN($D199)-6),Z200:Z$212)</f>
        <v>0</v>
      </c>
      <c r="AA199" s="146">
        <f>SUMIF($C200:$C$212,LEFT($D199,LEN($D199)-6),AA200:AA$212)</f>
        <v>0</v>
      </c>
      <c r="AB199" s="146">
        <f>SUMIF($C200:$C$212,LEFT($D199,LEN($D199)-6),AB200:AB$212)</f>
        <v>0</v>
      </c>
      <c r="AC199" s="146">
        <f>SUMIF($C200:$C$212,LEFT($D199,LEN($D199)-6),AC200:AC$212)</f>
        <v>0</v>
      </c>
      <c r="AD199" s="146">
        <f>SUMIF($C200:$C$212,LEFT($D199,LEN($D199)-6),AD200:AD$212)</f>
        <v>0</v>
      </c>
      <c r="AE199" s="146">
        <f>SUMIF($C200:$C$212,LEFT($D199,LEN($D199)-6),AE200:AE$212)</f>
        <v>0</v>
      </c>
      <c r="AF199" s="146">
        <f>SUMIF($C200:$C$212,LEFT($D199,LEN($D199)-6),AF200:AF$212)</f>
        <v>0</v>
      </c>
      <c r="AG199" s="146">
        <f>SUMIF($C200:$C$212,LEFT($D199,LEN($D199)-6),AG200:AG$212)</f>
        <v>0</v>
      </c>
    </row>
    <row r="200" spans="1:33" x14ac:dyDescent="0.2">
      <c r="A200" s="133" t="str">
        <f t="shared" si="7"/>
        <v>WPAAustralia</v>
      </c>
      <c r="B200" s="129" t="s">
        <v>275</v>
      </c>
      <c r="C200" s="129" t="s">
        <v>275</v>
      </c>
      <c r="D200" s="129" t="s">
        <v>229</v>
      </c>
      <c r="E200" s="147">
        <v>0</v>
      </c>
      <c r="F200" s="147">
        <v>0</v>
      </c>
      <c r="G200" s="147">
        <v>0</v>
      </c>
      <c r="H200" s="147">
        <v>0</v>
      </c>
      <c r="I200" s="147">
        <v>0</v>
      </c>
      <c r="J200" s="147">
        <v>0</v>
      </c>
      <c r="K200" s="147">
        <v>0</v>
      </c>
      <c r="L200" s="147">
        <v>0</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47">
        <v>0</v>
      </c>
      <c r="AG200" s="147">
        <v>0</v>
      </c>
    </row>
    <row r="201" spans="1:33" x14ac:dyDescent="0.2">
      <c r="A201" s="133" t="str">
        <f t="shared" si="7"/>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7"/>
        <v>WPAFiji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7"/>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7"/>
        <v>WPANew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7"/>
        <v>WPANew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7"/>
        <v>WPAPapua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7"/>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7"/>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7"/>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row r="210" spans="1:33" s="133" customFormat="1" x14ac:dyDescent="0.2">
      <c r="A210" s="133" t="str">
        <f t="shared" si="7"/>
        <v>WPAUnidentified Total</v>
      </c>
      <c r="B210" s="137" t="s">
        <v>239</v>
      </c>
      <c r="C210" s="137" t="s">
        <v>239</v>
      </c>
      <c r="D210" s="137" t="s">
        <v>239</v>
      </c>
      <c r="E210" s="145">
        <f>SUMIF($B212:$B$212,LEFT($D210,LEN($D210)-6),E212:E$212)</f>
        <v>0</v>
      </c>
      <c r="F210" s="145">
        <f>SUMIF($B212:$B$212,LEFT($D210,LEN($D210)-6),F212:F$212)</f>
        <v>0</v>
      </c>
      <c r="G210" s="145">
        <f>SUMIF($B212:$B$212,LEFT($D210,LEN($D210)-6),G212:G$212)</f>
        <v>0</v>
      </c>
      <c r="H210" s="145">
        <f>SUMIF($B212:$B$212,LEFT($D210,LEN($D210)-6),H212:H$212)</f>
        <v>0</v>
      </c>
      <c r="I210" s="145">
        <f>SUMIF($B212:$B$212,LEFT($D210,LEN($D210)-6),I212:I$212)</f>
        <v>0</v>
      </c>
      <c r="J210" s="145">
        <f>SUMIF($B212:$B$212,LEFT($D210,LEN($D210)-6),J212:J$212)</f>
        <v>0</v>
      </c>
      <c r="K210" s="145">
        <f>SUMIF($B212:$B$212,LEFT($D210,LEN($D210)-6),K212:K$212)</f>
        <v>0</v>
      </c>
      <c r="L210" s="145">
        <f>SUMIF($B212:$B$212,LEFT($D210,LEN($D210)-6),L212:L$212)</f>
        <v>0</v>
      </c>
      <c r="M210" s="145">
        <f>SUMIF($B212:$B$212,LEFT($D210,LEN($D210)-6),M212:M$212)</f>
        <v>0</v>
      </c>
      <c r="N210" s="145">
        <f>SUMIF($B212:$B$212,LEFT($D210,LEN($D210)-6),N212:N$212)</f>
        <v>0</v>
      </c>
      <c r="O210" s="145">
        <f>SUMIF($B212:$B$212,LEFT($D210,LEN($D210)-6),O212:O$212)</f>
        <v>0</v>
      </c>
      <c r="P210" s="145">
        <f>SUMIF($B212:$B$212,LEFT($D210,LEN($D210)-6),P212:P$212)</f>
        <v>0</v>
      </c>
      <c r="Q210" s="145">
        <f>SUMIF($B212:$B$212,LEFT($D210,LEN($D210)-6),Q212:Q$212)</f>
        <v>0</v>
      </c>
      <c r="R210" s="145">
        <f>SUMIF($B212:$B$212,LEFT($D210,LEN($D210)-6),R212:R$212)</f>
        <v>0</v>
      </c>
      <c r="S210" s="145">
        <f>SUMIF($B212:$B$212,LEFT($D210,LEN($D210)-6),S212:S$212)</f>
        <v>0</v>
      </c>
      <c r="T210" s="145">
        <f>SUMIF($B212:$B$212,LEFT($D210,LEN($D210)-6),T212:T$212)</f>
        <v>0</v>
      </c>
      <c r="U210" s="145">
        <f>SUMIF($B212:$B$212,LEFT($D210,LEN($D210)-6),U212:U$212)</f>
        <v>0</v>
      </c>
      <c r="V210" s="145">
        <f>SUMIF($B212:$B$212,LEFT($D210,LEN($D210)-6),V212:V$212)</f>
        <v>0</v>
      </c>
      <c r="W210" s="145">
        <f>SUMIF($B212:$B$212,LEFT($D210,LEN($D210)-6),W212:W$212)</f>
        <v>0</v>
      </c>
      <c r="X210" s="145">
        <f>SUMIF($B212:$B$212,LEFT($D210,LEN($D210)-6),X212:X$212)</f>
        <v>0</v>
      </c>
      <c r="Y210" s="145">
        <f>SUMIF($B212:$B$212,LEFT($D210,LEN($D210)-6),Y212:Y$212)</f>
        <v>0</v>
      </c>
      <c r="Z210" s="145">
        <f>SUMIF($B212:$B$212,LEFT($D210,LEN($D210)-6),Z212:Z$212)</f>
        <v>0</v>
      </c>
      <c r="AA210" s="145">
        <f>SUMIF($B212:$B$212,LEFT($D210,LEN($D210)-6),AA212:AA$212)</f>
        <v>0</v>
      </c>
      <c r="AB210" s="145">
        <f>SUMIF($B212:$B$212,LEFT($D210,LEN($D210)-6),AB212:AB$212)</f>
        <v>0</v>
      </c>
      <c r="AC210" s="145">
        <f>SUMIF($B212:$B$212,LEFT($D210,LEN($D210)-6),AC212:AC$212)</f>
        <v>0</v>
      </c>
      <c r="AD210" s="145">
        <f>SUMIF($B212:$B$212,LEFT($D210,LEN($D210)-6),AD212:AD$212)</f>
        <v>0</v>
      </c>
      <c r="AE210" s="145">
        <f>SUMIF($B212:$B$212,LEFT($D210,LEN($D210)-6),AE212:AE$212)</f>
        <v>0</v>
      </c>
      <c r="AF210" s="145">
        <f>SUMIF($B212:$B$212,LEFT($D210,LEN($D210)-6),AF212:AF$212)</f>
        <v>0</v>
      </c>
      <c r="AG210" s="145">
        <f>SUMIF($B212:$B$212,LEFT($D210,LEN($D210)-6),AG212:AG$212)</f>
        <v>0</v>
      </c>
    </row>
    <row r="211" spans="1:33" s="133" customFormat="1" x14ac:dyDescent="0.2">
      <c r="A211" s="133" t="str">
        <f t="shared" si="7"/>
        <v>WPAUnidentified Total</v>
      </c>
      <c r="B211" s="140" t="s">
        <v>239</v>
      </c>
      <c r="C211" s="140" t="s">
        <v>239</v>
      </c>
      <c r="D211" s="140" t="s">
        <v>239</v>
      </c>
      <c r="E211" s="146">
        <f>SUMIF($C212:$C$212,LEFT($D211,LEN($D211)-6),E212:E$212)</f>
        <v>0</v>
      </c>
      <c r="F211" s="146">
        <f>SUMIF($C212:$C$212,LEFT($D211,LEN($D211)-6),F212:F$212)</f>
        <v>0</v>
      </c>
      <c r="G211" s="146">
        <f>SUMIF($C212:$C$212,LEFT($D211,LEN($D211)-6),G212:G$212)</f>
        <v>0</v>
      </c>
      <c r="H211" s="146">
        <f>SUMIF($C212:$C$212,LEFT($D211,LEN($D211)-6),H212:H$212)</f>
        <v>0</v>
      </c>
      <c r="I211" s="146">
        <f>SUMIF($C212:$C$212,LEFT($D211,LEN($D211)-6),I212:I$212)</f>
        <v>0</v>
      </c>
      <c r="J211" s="146">
        <f>SUMIF($C212:$C$212,LEFT($D211,LEN($D211)-6),J212:J$212)</f>
        <v>0</v>
      </c>
      <c r="K211" s="146">
        <f>SUMIF($C212:$C$212,LEFT($D211,LEN($D211)-6),K212:K$212)</f>
        <v>0</v>
      </c>
      <c r="L211" s="146">
        <f>SUMIF($C212:$C$212,LEFT($D211,LEN($D211)-6),L212:L$212)</f>
        <v>0</v>
      </c>
      <c r="M211" s="146">
        <f>SUMIF($C212:$C$212,LEFT($D211,LEN($D211)-6),M212:M$212)</f>
        <v>0</v>
      </c>
      <c r="N211" s="146">
        <f>SUMIF($C212:$C$212,LEFT($D211,LEN($D211)-6),N212:N$212)</f>
        <v>0</v>
      </c>
      <c r="O211" s="146">
        <f>SUMIF($C212:$C$212,LEFT($D211,LEN($D211)-6),O212:O$212)</f>
        <v>0</v>
      </c>
      <c r="P211" s="146">
        <f>SUMIF($C212:$C$212,LEFT($D211,LEN($D211)-6),P212:P$212)</f>
        <v>0</v>
      </c>
      <c r="Q211" s="146">
        <f>SUMIF($C212:$C$212,LEFT($D211,LEN($D211)-6),Q212:Q$212)</f>
        <v>0</v>
      </c>
      <c r="R211" s="146">
        <f>SUMIF($C212:$C$212,LEFT($D211,LEN($D211)-6),R212:R$212)</f>
        <v>0</v>
      </c>
      <c r="S211" s="146">
        <f>SUMIF($C212:$C$212,LEFT($D211,LEN($D211)-6),S212:S$212)</f>
        <v>0</v>
      </c>
      <c r="T211" s="146">
        <f>SUMIF($C212:$C$212,LEFT($D211,LEN($D211)-6),T212:T$212)</f>
        <v>0</v>
      </c>
      <c r="U211" s="146">
        <f>SUMIF($C212:$C$212,LEFT($D211,LEN($D211)-6),U212:U$212)</f>
        <v>0</v>
      </c>
      <c r="V211" s="146">
        <f>SUMIF($C212:$C$212,LEFT($D211,LEN($D211)-6),V212:V$212)</f>
        <v>0</v>
      </c>
      <c r="W211" s="146">
        <f>SUMIF($C212:$C$212,LEFT($D211,LEN($D211)-6),W212:W$212)</f>
        <v>0</v>
      </c>
      <c r="X211" s="146">
        <f>SUMIF($C212:$C$212,LEFT($D211,LEN($D211)-6),X212:X$212)</f>
        <v>0</v>
      </c>
      <c r="Y211" s="146">
        <f>SUMIF($C212:$C$212,LEFT($D211,LEN($D211)-6),Y212:Y$212)</f>
        <v>0</v>
      </c>
      <c r="Z211" s="146">
        <f>SUMIF($C212:$C$212,LEFT($D211,LEN($D211)-6),Z212:Z$212)</f>
        <v>0</v>
      </c>
      <c r="AA211" s="146">
        <f>SUMIF($C212:$C$212,LEFT($D211,LEN($D211)-6),AA212:AA$212)</f>
        <v>0</v>
      </c>
      <c r="AB211" s="146">
        <f>SUMIF($C212:$C$212,LEFT($D211,LEN($D211)-6),AB212:AB$212)</f>
        <v>0</v>
      </c>
      <c r="AC211" s="146">
        <f>SUMIF($C212:$C$212,LEFT($D211,LEN($D211)-6),AC212:AC$212)</f>
        <v>0</v>
      </c>
      <c r="AD211" s="146">
        <f>SUMIF($C212:$C$212,LEFT($D211,LEN($D211)-6),AD212:AD$212)</f>
        <v>0</v>
      </c>
      <c r="AE211" s="146">
        <f>SUMIF($C212:$C$212,LEFT($D211,LEN($D211)-6),AE212:AE$212)</f>
        <v>0</v>
      </c>
      <c r="AF211" s="146">
        <f>SUMIF($C212:$C$212,LEFT($D211,LEN($D211)-6),AF212:AF$212)</f>
        <v>0</v>
      </c>
      <c r="AG211" s="146">
        <f>SUMIF($C212:$C$212,LEFT($D211,LEN($D211)-6),AG212:AG$212)</f>
        <v>0</v>
      </c>
    </row>
    <row r="212" spans="1:33" x14ac:dyDescent="0.2">
      <c r="A212" s="133" t="str">
        <f t="shared" si="7"/>
        <v>WPAUnidentified</v>
      </c>
      <c r="B212" s="129" t="s">
        <v>240</v>
      </c>
      <c r="C212" s="129" t="s">
        <v>240</v>
      </c>
      <c r="D212" s="129" t="s">
        <v>240</v>
      </c>
      <c r="E212" s="147">
        <v>0</v>
      </c>
      <c r="F212" s="147">
        <v>0</v>
      </c>
      <c r="G212" s="147">
        <v>0</v>
      </c>
      <c r="H212" s="147">
        <v>0</v>
      </c>
      <c r="I212" s="147">
        <v>0</v>
      </c>
      <c r="J212" s="147">
        <v>0</v>
      </c>
      <c r="K212" s="147">
        <v>0</v>
      </c>
      <c r="L212" s="147">
        <v>0</v>
      </c>
      <c r="M212" s="147">
        <v>0</v>
      </c>
      <c r="N212" s="147">
        <v>0</v>
      </c>
      <c r="O212" s="147">
        <v>0</v>
      </c>
      <c r="P212" s="147">
        <v>0</v>
      </c>
      <c r="Q212" s="147">
        <v>0</v>
      </c>
      <c r="R212" s="147">
        <v>0</v>
      </c>
      <c r="S212" s="147">
        <v>0</v>
      </c>
      <c r="T212" s="147">
        <v>0</v>
      </c>
      <c r="U212" s="147">
        <v>0</v>
      </c>
      <c r="V212" s="147">
        <v>0</v>
      </c>
      <c r="W212" s="147">
        <v>0</v>
      </c>
      <c r="X212" s="147">
        <v>0</v>
      </c>
      <c r="Y212" s="147">
        <v>0</v>
      </c>
      <c r="Z212" s="147">
        <v>0</v>
      </c>
      <c r="AA212" s="147">
        <v>0</v>
      </c>
      <c r="AB212" s="147">
        <v>0</v>
      </c>
      <c r="AC212" s="147">
        <v>0</v>
      </c>
      <c r="AD212" s="147">
        <v>0</v>
      </c>
      <c r="AE212" s="147">
        <v>0</v>
      </c>
      <c r="AF212" s="147">
        <v>0</v>
      </c>
      <c r="AG212" s="147">
        <v>0</v>
      </c>
    </row>
  </sheetData>
  <mergeCells count="2">
    <mergeCell ref="B1:D1"/>
    <mergeCell ref="AI1:AO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5E41-FC41-44FE-94C9-2BDAA26E390B}">
  <sheetPr codeName="Sheet21"/>
  <dimension ref="A1:AP212"/>
  <sheetViews>
    <sheetView showGridLines="0" topLeftCell="B1"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2" s="129" customFormat="1" ht="18.75" customHeight="1" x14ac:dyDescent="0.3">
      <c r="A1" s="126"/>
      <c r="B1" s="150" t="s">
        <v>278</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52"/>
      <c r="AJ1" s="152"/>
      <c r="AK1" s="152"/>
      <c r="AL1" s="152"/>
      <c r="AM1" s="152"/>
      <c r="AN1" s="152"/>
      <c r="AO1" s="152"/>
      <c r="AP1" s="128"/>
    </row>
    <row r="2" spans="1:42"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row>
    <row r="3" spans="1:42" x14ac:dyDescent="0.2">
      <c r="B3" s="128" t="s">
        <v>43</v>
      </c>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2" s="133" customFormat="1" x14ac:dyDescent="0.2">
      <c r="A4" s="133" t="str">
        <f>CONCATENATE("WPA",D4)</f>
        <v>WPAWorld Total</v>
      </c>
      <c r="B4" s="134" t="s">
        <v>26</v>
      </c>
      <c r="C4" s="134" t="s">
        <v>26</v>
      </c>
      <c r="D4" s="134" t="s">
        <v>26</v>
      </c>
      <c r="E4" s="135">
        <f t="shared" ref="E4:AG4" si="0">E5+E57+E117+E121+E154+E198+E210</f>
        <v>18488.333333333336</v>
      </c>
      <c r="F4" s="135">
        <f t="shared" si="0"/>
        <v>19423.333333333336</v>
      </c>
      <c r="G4" s="135">
        <f t="shared" si="0"/>
        <v>19423.333333333336</v>
      </c>
      <c r="H4" s="135">
        <f t="shared" si="0"/>
        <v>19423.333333333336</v>
      </c>
      <c r="I4" s="135">
        <f t="shared" si="0"/>
        <v>18753.333333333336</v>
      </c>
      <c r="J4" s="135">
        <f t="shared" si="0"/>
        <v>17293.333333333336</v>
      </c>
      <c r="K4" s="135">
        <f t="shared" si="0"/>
        <v>16828.333333333336</v>
      </c>
      <c r="L4" s="135">
        <f t="shared" si="0"/>
        <v>16478.333333333336</v>
      </c>
      <c r="M4" s="135">
        <f t="shared" si="0"/>
        <v>16818.333333333336</v>
      </c>
      <c r="N4" s="135">
        <f t="shared" si="0"/>
        <v>17201.333333333336</v>
      </c>
      <c r="O4" s="135">
        <f t="shared" si="0"/>
        <v>17201.333333333336</v>
      </c>
      <c r="P4" s="135">
        <f t="shared" si="0"/>
        <v>17551.333333333336</v>
      </c>
      <c r="Q4" s="135">
        <f t="shared" si="0"/>
        <v>18417.333333333336</v>
      </c>
      <c r="R4" s="135">
        <f t="shared" si="0"/>
        <v>18817.333333333336</v>
      </c>
      <c r="S4" s="135">
        <f t="shared" si="0"/>
        <v>20017.333333333336</v>
      </c>
      <c r="T4" s="135">
        <f t="shared" si="0"/>
        <v>20067.333333333336</v>
      </c>
      <c r="U4" s="135">
        <f t="shared" si="0"/>
        <v>20067.333333333336</v>
      </c>
      <c r="V4" s="135">
        <f t="shared" si="0"/>
        <v>20417.333333333336</v>
      </c>
      <c r="W4" s="135">
        <f t="shared" si="0"/>
        <v>20667.333333333336</v>
      </c>
      <c r="X4" s="135">
        <f t="shared" si="0"/>
        <v>20937.333333333336</v>
      </c>
      <c r="Y4" s="135">
        <f t="shared" si="0"/>
        <v>20987.333333333336</v>
      </c>
      <c r="Z4" s="135">
        <f t="shared" si="0"/>
        <v>21087.333333333336</v>
      </c>
      <c r="AA4" s="135">
        <f t="shared" si="0"/>
        <v>21287.333333333336</v>
      </c>
      <c r="AB4" s="135">
        <f t="shared" si="0"/>
        <v>20987.333333333336</v>
      </c>
      <c r="AC4" s="135">
        <f t="shared" si="0"/>
        <v>20987.333333333336</v>
      </c>
      <c r="AD4" s="135">
        <f t="shared" si="0"/>
        <v>20987.333333333336</v>
      </c>
      <c r="AE4" s="135">
        <f t="shared" si="0"/>
        <v>20987.333333333336</v>
      </c>
      <c r="AF4" s="135">
        <f t="shared" si="0"/>
        <v>20987.333333333336</v>
      </c>
      <c r="AG4" s="135">
        <f t="shared" si="0"/>
        <v>20987.333333333336</v>
      </c>
    </row>
    <row r="5" spans="1:42" s="133" customFormat="1" x14ac:dyDescent="0.2">
      <c r="A5" s="133" t="str">
        <f t="shared" ref="A5:A69" si="1">CONCATENATE("WPA",D5)</f>
        <v>WPAEurope &amp; CIS Total</v>
      </c>
      <c r="B5" s="137" t="s">
        <v>29</v>
      </c>
      <c r="C5" s="137" t="s">
        <v>29</v>
      </c>
      <c r="D5" s="137" t="s">
        <v>29</v>
      </c>
      <c r="E5" s="145">
        <f>SUMIF($B7:$B$212,LEFT($D5,LEN($D5)-6),E7:E$212)</f>
        <v>14152</v>
      </c>
      <c r="F5" s="145">
        <f>SUMIF($B7:$B$212,LEFT($D5,LEN($D5)-6),F7:F$212)</f>
        <v>14187</v>
      </c>
      <c r="G5" s="145">
        <f>SUMIF($B7:$B$212,LEFT($D5,LEN($D5)-6),G7:G$212)</f>
        <v>14187</v>
      </c>
      <c r="H5" s="145">
        <f>SUMIF($B7:$B$212,LEFT($D5,LEN($D5)-6),H7:H$212)</f>
        <v>14187</v>
      </c>
      <c r="I5" s="145">
        <f>SUMIF($B7:$B$212,LEFT($D5,LEN($D5)-6),I7:I$212)</f>
        <v>13517</v>
      </c>
      <c r="J5" s="145">
        <f>SUMIF($B7:$B$212,LEFT($D5,LEN($D5)-6),J7:J$212)</f>
        <v>13117</v>
      </c>
      <c r="K5" s="145">
        <f>SUMIF($B7:$B$212,LEFT($D5,LEN($D5)-6),K7:K$212)</f>
        <v>12652</v>
      </c>
      <c r="L5" s="145">
        <f>SUMIF($B7:$B$212,LEFT($D5,LEN($D5)-6),L7:L$212)</f>
        <v>12302</v>
      </c>
      <c r="M5" s="145">
        <f>SUMIF($B7:$B$212,LEFT($D5,LEN($D5)-6),M7:M$212)</f>
        <v>12642</v>
      </c>
      <c r="N5" s="145">
        <f>SUMIF($B7:$B$212,LEFT($D5,LEN($D5)-6),N7:N$212)</f>
        <v>12692</v>
      </c>
      <c r="O5" s="145">
        <f>SUMIF($B7:$B$212,LEFT($D5,LEN($D5)-6),O7:O$212)</f>
        <v>12692</v>
      </c>
      <c r="P5" s="145">
        <f>SUMIF($B7:$B$212,LEFT($D5,LEN($D5)-6),P7:P$212)</f>
        <v>12692</v>
      </c>
      <c r="Q5" s="145">
        <f>SUMIF($B7:$B$212,LEFT($D5,LEN($D5)-6),Q7:Q$212)</f>
        <v>12692</v>
      </c>
      <c r="R5" s="145">
        <f>SUMIF($B7:$B$212,LEFT($D5,LEN($D5)-6),R7:R$212)</f>
        <v>12692</v>
      </c>
      <c r="S5" s="145">
        <f>SUMIF($B7:$B$212,LEFT($D5,LEN($D5)-6),S7:S$212)</f>
        <v>12692</v>
      </c>
      <c r="T5" s="145">
        <f>SUMIF($B7:$B$212,LEFT($D5,LEN($D5)-6),T7:T$212)</f>
        <v>12742</v>
      </c>
      <c r="U5" s="145">
        <f>SUMIF($B7:$B$212,LEFT($D5,LEN($D5)-6),U7:U$212)</f>
        <v>12742</v>
      </c>
      <c r="V5" s="145">
        <f>SUMIF($B7:$B$212,LEFT($D5,LEN($D5)-6),V7:V$212)</f>
        <v>13092</v>
      </c>
      <c r="W5" s="145">
        <f>SUMIF($B7:$B$212,LEFT($D5,LEN($D5)-6),W7:W$212)</f>
        <v>13342</v>
      </c>
      <c r="X5" s="145">
        <f>SUMIF($B7:$B$212,LEFT($D5,LEN($D5)-6),X7:X$212)</f>
        <v>13412</v>
      </c>
      <c r="Y5" s="145">
        <f>SUMIF($B7:$B$212,LEFT($D5,LEN($D5)-6),Y7:Y$212)</f>
        <v>13412</v>
      </c>
      <c r="Z5" s="145">
        <f>SUMIF($B7:$B$212,LEFT($D5,LEN($D5)-6),Z7:Z$212)</f>
        <v>13512</v>
      </c>
      <c r="AA5" s="145">
        <f>SUMIF($B7:$B$212,LEFT($D5,LEN($D5)-6),AA7:AA$212)</f>
        <v>13712</v>
      </c>
      <c r="AB5" s="145">
        <f>SUMIF($B7:$B$212,LEFT($D5,LEN($D5)-6),AB7:AB$212)</f>
        <v>13412</v>
      </c>
      <c r="AC5" s="145">
        <f>SUMIF($B7:$B$212,LEFT($D5,LEN($D5)-6),AC7:AC$212)</f>
        <v>13412</v>
      </c>
      <c r="AD5" s="145">
        <f>SUMIF($B7:$B$212,LEFT($D5,LEN($D5)-6),AD7:AD$212)</f>
        <v>13412</v>
      </c>
      <c r="AE5" s="145">
        <f>SUMIF($B7:$B$212,LEFT($D5,LEN($D5)-6),AE7:AE$212)</f>
        <v>13412</v>
      </c>
      <c r="AF5" s="145">
        <f>SUMIF($B7:$B$212,LEFT($D5,LEN($D5)-6),AF7:AF$212)</f>
        <v>13412</v>
      </c>
      <c r="AG5" s="145">
        <f>SUMIF($B7:$B$212,LEFT($D5,LEN($D5)-6),AG7:AG$212)</f>
        <v>13412</v>
      </c>
    </row>
    <row r="6" spans="1:42" s="133" customFormat="1" x14ac:dyDescent="0.2">
      <c r="A6" s="133" t="str">
        <f t="shared" si="1"/>
        <v>WPAWest Europe Total</v>
      </c>
      <c r="B6" s="140" t="s">
        <v>37</v>
      </c>
      <c r="C6" s="140" t="s">
        <v>37</v>
      </c>
      <c r="D6" s="140" t="s">
        <v>37</v>
      </c>
      <c r="E6" s="146">
        <f>SUMIF($C7:$C$212,LEFT($D6,LEN($D6)-6),E7:E$212)</f>
        <v>9055</v>
      </c>
      <c r="F6" s="146">
        <f>SUMIF($C7:$C$212,LEFT($D6,LEN($D6)-6),F7:F$212)</f>
        <v>8590</v>
      </c>
      <c r="G6" s="146">
        <f>SUMIF($C7:$C$212,LEFT($D6,LEN($D6)-6),G7:G$212)</f>
        <v>8590</v>
      </c>
      <c r="H6" s="146">
        <f>SUMIF($C7:$C$212,LEFT($D6,LEN($D6)-6),H7:H$212)</f>
        <v>8590</v>
      </c>
      <c r="I6" s="146">
        <f>SUMIF($C7:$C$212,LEFT($D6,LEN($D6)-6),I7:I$212)</f>
        <v>6820</v>
      </c>
      <c r="J6" s="146">
        <f>SUMIF($C7:$C$212,LEFT($D6,LEN($D6)-6),J7:J$212)</f>
        <v>6420</v>
      </c>
      <c r="K6" s="146">
        <f>SUMIF($C7:$C$212,LEFT($D6,LEN($D6)-6),K7:K$212)</f>
        <v>6420</v>
      </c>
      <c r="L6" s="146">
        <f>SUMIF($C7:$C$212,LEFT($D6,LEN($D6)-6),L7:L$212)</f>
        <v>6070</v>
      </c>
      <c r="M6" s="146">
        <f>SUMIF($C7:$C$212,LEFT($D6,LEN($D6)-6),M7:M$212)</f>
        <v>6070</v>
      </c>
      <c r="N6" s="146">
        <f>SUMIF($C7:$C$212,LEFT($D6,LEN($D6)-6),N7:N$212)</f>
        <v>6120</v>
      </c>
      <c r="O6" s="146">
        <f>SUMIF($C7:$C$212,LEFT($D6,LEN($D6)-6),O7:O$212)</f>
        <v>6120</v>
      </c>
      <c r="P6" s="146">
        <f>SUMIF($C7:$C$212,LEFT($D6,LEN($D6)-6),P7:P$212)</f>
        <v>6120</v>
      </c>
      <c r="Q6" s="146">
        <f>SUMIF($C7:$C$212,LEFT($D6,LEN($D6)-6),Q7:Q$212)</f>
        <v>6120</v>
      </c>
      <c r="R6" s="146">
        <f>SUMIF($C7:$C$212,LEFT($D6,LEN($D6)-6),R7:R$212)</f>
        <v>6120</v>
      </c>
      <c r="S6" s="146">
        <f>SUMIF($C7:$C$212,LEFT($D6,LEN($D6)-6),S7:S$212)</f>
        <v>6120</v>
      </c>
      <c r="T6" s="146">
        <f>SUMIF($C7:$C$212,LEFT($D6,LEN($D6)-6),T7:T$212)</f>
        <v>6170</v>
      </c>
      <c r="U6" s="146">
        <f>SUMIF($C7:$C$212,LEFT($D6,LEN($D6)-6),U7:U$212)</f>
        <v>6170</v>
      </c>
      <c r="V6" s="146">
        <f>SUMIF($C7:$C$212,LEFT($D6,LEN($D6)-6),V7:V$212)</f>
        <v>6320</v>
      </c>
      <c r="W6" s="146">
        <f>SUMIF($C7:$C$212,LEFT($D6,LEN($D6)-6),W7:W$212)</f>
        <v>6570</v>
      </c>
      <c r="X6" s="146">
        <f>SUMIF($C7:$C$212,LEFT($D6,LEN($D6)-6),X7:X$212)</f>
        <v>6570</v>
      </c>
      <c r="Y6" s="146">
        <f>SUMIF($C7:$C$212,LEFT($D6,LEN($D6)-6),Y7:Y$212)</f>
        <v>6570</v>
      </c>
      <c r="Z6" s="146">
        <f>SUMIF($C7:$C$212,LEFT($D6,LEN($D6)-6),Z7:Z$212)</f>
        <v>6570</v>
      </c>
      <c r="AA6" s="146">
        <f>SUMIF($C7:$C$212,LEFT($D6,LEN($D6)-6),AA7:AA$212)</f>
        <v>6570</v>
      </c>
      <c r="AB6" s="146">
        <f>SUMIF($C7:$C$212,LEFT($D6,LEN($D6)-6),AB7:AB$212)</f>
        <v>6570</v>
      </c>
      <c r="AC6" s="146">
        <f>SUMIF($C7:$C$212,LEFT($D6,LEN($D6)-6),AC7:AC$212)</f>
        <v>6570</v>
      </c>
      <c r="AD6" s="146">
        <f>SUMIF($C7:$C$212,LEFT($D6,LEN($D6)-6),AD7:AD$212)</f>
        <v>6570</v>
      </c>
      <c r="AE6" s="146">
        <f>SUMIF($C7:$C$212,LEFT($D6,LEN($D6)-6),AE7:AE$212)</f>
        <v>6570</v>
      </c>
      <c r="AF6" s="146">
        <f>SUMIF($C7:$C$212,LEFT($D6,LEN($D6)-6),AF7:AF$212)</f>
        <v>6570</v>
      </c>
      <c r="AG6" s="146">
        <f>SUMIF($C7:$C$212,LEFT($D6,LEN($D6)-6),AG7:AG$212)</f>
        <v>6570</v>
      </c>
    </row>
    <row r="7" spans="1:42" x14ac:dyDescent="0.2">
      <c r="A7" s="133" t="str">
        <f t="shared" si="1"/>
        <v>WPAAustria</v>
      </c>
      <c r="B7" s="129" t="s">
        <v>254</v>
      </c>
      <c r="C7" s="129" t="s">
        <v>255</v>
      </c>
      <c r="D7" s="129" t="s">
        <v>40</v>
      </c>
      <c r="E7" s="147">
        <v>320</v>
      </c>
      <c r="F7" s="147">
        <v>320</v>
      </c>
      <c r="G7" s="147">
        <v>320</v>
      </c>
      <c r="H7" s="147">
        <v>320</v>
      </c>
      <c r="I7" s="147">
        <v>400</v>
      </c>
      <c r="J7" s="147">
        <v>400</v>
      </c>
      <c r="K7" s="147">
        <v>400</v>
      </c>
      <c r="L7" s="147">
        <v>400</v>
      </c>
      <c r="M7" s="147">
        <v>400</v>
      </c>
      <c r="N7" s="147">
        <v>400</v>
      </c>
      <c r="O7" s="147">
        <v>400</v>
      </c>
      <c r="P7" s="147">
        <v>400</v>
      </c>
      <c r="Q7" s="147">
        <v>400</v>
      </c>
      <c r="R7" s="147">
        <v>400</v>
      </c>
      <c r="S7" s="147">
        <v>400</v>
      </c>
      <c r="T7" s="147">
        <v>400</v>
      </c>
      <c r="U7" s="147">
        <v>400</v>
      </c>
      <c r="V7" s="147">
        <v>400</v>
      </c>
      <c r="W7" s="147">
        <v>400</v>
      </c>
      <c r="X7" s="147">
        <v>400</v>
      </c>
      <c r="Y7" s="147">
        <v>400</v>
      </c>
      <c r="Z7" s="147">
        <v>400</v>
      </c>
      <c r="AA7" s="147">
        <v>400</v>
      </c>
      <c r="AB7" s="147">
        <v>400</v>
      </c>
      <c r="AC7" s="147">
        <v>400</v>
      </c>
      <c r="AD7" s="147">
        <v>400</v>
      </c>
      <c r="AE7" s="147">
        <v>400</v>
      </c>
      <c r="AF7" s="147">
        <v>400</v>
      </c>
      <c r="AG7" s="147">
        <v>400</v>
      </c>
    </row>
    <row r="8" spans="1:42" x14ac:dyDescent="0.2">
      <c r="A8" s="133" t="str">
        <f t="shared" si="1"/>
        <v>WPABelgium</v>
      </c>
      <c r="B8" s="129" t="s">
        <v>254</v>
      </c>
      <c r="C8" s="129" t="s">
        <v>255</v>
      </c>
      <c r="D8" s="129" t="s">
        <v>42</v>
      </c>
      <c r="E8" s="147">
        <v>1200</v>
      </c>
      <c r="F8" s="147">
        <v>1200</v>
      </c>
      <c r="G8" s="147">
        <v>1200</v>
      </c>
      <c r="H8" s="147">
        <v>1200</v>
      </c>
      <c r="I8" s="147">
        <v>1200</v>
      </c>
      <c r="J8" s="147">
        <v>1200</v>
      </c>
      <c r="K8" s="147">
        <v>1200</v>
      </c>
      <c r="L8" s="147">
        <v>1200</v>
      </c>
      <c r="M8" s="147">
        <v>1200</v>
      </c>
      <c r="N8" s="147">
        <v>1250</v>
      </c>
      <c r="O8" s="147">
        <v>1250</v>
      </c>
      <c r="P8" s="147">
        <v>1250</v>
      </c>
      <c r="Q8" s="147">
        <v>1250</v>
      </c>
      <c r="R8" s="147">
        <v>1250</v>
      </c>
      <c r="S8" s="147">
        <v>1250</v>
      </c>
      <c r="T8" s="147">
        <v>1250</v>
      </c>
      <c r="U8" s="147">
        <v>1250</v>
      </c>
      <c r="V8" s="147">
        <v>1250</v>
      </c>
      <c r="W8" s="147">
        <v>1250</v>
      </c>
      <c r="X8" s="147">
        <v>1250</v>
      </c>
      <c r="Y8" s="147">
        <v>1250</v>
      </c>
      <c r="Z8" s="147">
        <v>1250</v>
      </c>
      <c r="AA8" s="147">
        <v>1250</v>
      </c>
      <c r="AB8" s="147">
        <v>1250</v>
      </c>
      <c r="AC8" s="147">
        <v>1250</v>
      </c>
      <c r="AD8" s="147">
        <v>1250</v>
      </c>
      <c r="AE8" s="147">
        <v>1250</v>
      </c>
      <c r="AF8" s="147">
        <v>1250</v>
      </c>
      <c r="AG8" s="147">
        <v>1250</v>
      </c>
    </row>
    <row r="9" spans="1:42" x14ac:dyDescent="0.2">
      <c r="A9" s="133" t="str">
        <f>CONCATENATE("WPA",D9)</f>
        <v>WPACyprus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row>
    <row r="10" spans="1:42" x14ac:dyDescent="0.2">
      <c r="A10" s="133" t="str">
        <f t="shared" si="1"/>
        <v>WPADenmark</v>
      </c>
      <c r="B10" s="129" t="s">
        <v>254</v>
      </c>
      <c r="C10" s="129" t="s">
        <v>255</v>
      </c>
      <c r="D10" s="129" t="s">
        <v>46</v>
      </c>
      <c r="E10" s="147">
        <v>650</v>
      </c>
      <c r="F10" s="147">
        <v>650</v>
      </c>
      <c r="G10" s="147">
        <v>650</v>
      </c>
      <c r="H10" s="147">
        <v>650</v>
      </c>
      <c r="I10" s="147">
        <v>200</v>
      </c>
      <c r="J10" s="147">
        <v>0</v>
      </c>
      <c r="K10" s="147">
        <v>0</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row>
    <row r="11" spans="1:42" x14ac:dyDescent="0.2">
      <c r="A11" s="133" t="str">
        <f t="shared" si="1"/>
        <v>WPAFinland</v>
      </c>
      <c r="B11" s="129" t="s">
        <v>254</v>
      </c>
      <c r="C11" s="129" t="s">
        <v>255</v>
      </c>
      <c r="D11" s="129" t="s">
        <v>49</v>
      </c>
      <c r="E11" s="147">
        <v>900</v>
      </c>
      <c r="F11" s="147">
        <v>900</v>
      </c>
      <c r="G11" s="147">
        <v>900</v>
      </c>
      <c r="H11" s="147">
        <v>900</v>
      </c>
      <c r="I11" s="147">
        <v>1000</v>
      </c>
      <c r="J11" s="147">
        <v>1000</v>
      </c>
      <c r="K11" s="147">
        <v>1000</v>
      </c>
      <c r="L11" s="147">
        <v>1000</v>
      </c>
      <c r="M11" s="147">
        <v>1000</v>
      </c>
      <c r="N11" s="147">
        <v>1000</v>
      </c>
      <c r="O11" s="147">
        <v>1000</v>
      </c>
      <c r="P11" s="147">
        <v>1000</v>
      </c>
      <c r="Q11" s="147">
        <v>1000</v>
      </c>
      <c r="R11" s="147">
        <v>1000</v>
      </c>
      <c r="S11" s="147">
        <v>1000</v>
      </c>
      <c r="T11" s="147">
        <v>1000</v>
      </c>
      <c r="U11" s="147">
        <v>1000</v>
      </c>
      <c r="V11" s="147">
        <v>1150</v>
      </c>
      <c r="W11" s="147">
        <v>1150</v>
      </c>
      <c r="X11" s="147">
        <v>1150</v>
      </c>
      <c r="Y11" s="147">
        <v>1150</v>
      </c>
      <c r="Z11" s="147">
        <v>1150</v>
      </c>
      <c r="AA11" s="147">
        <v>1150</v>
      </c>
      <c r="AB11" s="147">
        <v>1150</v>
      </c>
      <c r="AC11" s="147">
        <v>1150</v>
      </c>
      <c r="AD11" s="147">
        <v>1150</v>
      </c>
      <c r="AE11" s="147">
        <v>1150</v>
      </c>
      <c r="AF11" s="147">
        <v>1150</v>
      </c>
      <c r="AG11" s="147">
        <v>1150</v>
      </c>
    </row>
    <row r="12" spans="1:42" x14ac:dyDescent="0.2">
      <c r="A12" s="133" t="str">
        <f t="shared" si="1"/>
        <v>WPAFrance</v>
      </c>
      <c r="B12" s="129" t="s">
        <v>254</v>
      </c>
      <c r="C12" s="129" t="s">
        <v>255</v>
      </c>
      <c r="D12" s="129" t="s">
        <v>31</v>
      </c>
      <c r="E12" s="147">
        <v>1085</v>
      </c>
      <c r="F12" s="147">
        <v>620</v>
      </c>
      <c r="G12" s="147">
        <v>620</v>
      </c>
      <c r="H12" s="147">
        <v>620</v>
      </c>
      <c r="I12" s="147">
        <v>620</v>
      </c>
      <c r="J12" s="147">
        <v>420</v>
      </c>
      <c r="K12" s="147">
        <v>420</v>
      </c>
      <c r="L12" s="147">
        <v>420</v>
      </c>
      <c r="M12" s="147">
        <v>420</v>
      </c>
      <c r="N12" s="147">
        <v>420</v>
      </c>
      <c r="O12" s="147">
        <v>420</v>
      </c>
      <c r="P12" s="147">
        <v>420</v>
      </c>
      <c r="Q12" s="147">
        <v>420</v>
      </c>
      <c r="R12" s="147">
        <v>420</v>
      </c>
      <c r="S12" s="147">
        <v>420</v>
      </c>
      <c r="T12" s="147">
        <v>420</v>
      </c>
      <c r="U12" s="147">
        <v>420</v>
      </c>
      <c r="V12" s="147">
        <v>420</v>
      </c>
      <c r="W12" s="147">
        <v>420</v>
      </c>
      <c r="X12" s="147">
        <v>420</v>
      </c>
      <c r="Y12" s="147">
        <v>420</v>
      </c>
      <c r="Z12" s="147">
        <v>420</v>
      </c>
      <c r="AA12" s="147">
        <v>420</v>
      </c>
      <c r="AB12" s="147">
        <v>420</v>
      </c>
      <c r="AC12" s="147">
        <v>420</v>
      </c>
      <c r="AD12" s="147">
        <v>420</v>
      </c>
      <c r="AE12" s="147">
        <v>420</v>
      </c>
      <c r="AF12" s="147">
        <v>420</v>
      </c>
      <c r="AG12" s="147">
        <v>420</v>
      </c>
    </row>
    <row r="13" spans="1:42" x14ac:dyDescent="0.2">
      <c r="A13" s="133" t="str">
        <f t="shared" si="1"/>
        <v>WPAGermany</v>
      </c>
      <c r="B13" s="129" t="s">
        <v>254</v>
      </c>
      <c r="C13" s="129" t="s">
        <v>255</v>
      </c>
      <c r="D13" s="129" t="s">
        <v>32</v>
      </c>
      <c r="E13" s="147">
        <v>0</v>
      </c>
      <c r="F13" s="147">
        <v>0</v>
      </c>
      <c r="G13" s="147">
        <v>0</v>
      </c>
      <c r="H13" s="147">
        <v>0</v>
      </c>
      <c r="I13" s="147">
        <v>0</v>
      </c>
      <c r="J13" s="147">
        <v>0</v>
      </c>
      <c r="K13" s="147">
        <v>0</v>
      </c>
      <c r="L13" s="147">
        <v>0</v>
      </c>
      <c r="M13" s="147">
        <v>0</v>
      </c>
      <c r="N13" s="147">
        <v>0</v>
      </c>
      <c r="O13" s="147">
        <v>0</v>
      </c>
      <c r="P13" s="147">
        <v>0</v>
      </c>
      <c r="Q13" s="147">
        <v>0</v>
      </c>
      <c r="R13" s="147">
        <v>0</v>
      </c>
      <c r="S13" s="147">
        <v>0</v>
      </c>
      <c r="T13" s="147">
        <v>0</v>
      </c>
      <c r="U13" s="147">
        <v>0</v>
      </c>
      <c r="V13" s="147">
        <v>0</v>
      </c>
      <c r="W13" s="147">
        <v>0</v>
      </c>
      <c r="X13" s="147">
        <v>0</v>
      </c>
      <c r="Y13" s="147">
        <v>0</v>
      </c>
      <c r="Z13" s="147">
        <v>0</v>
      </c>
      <c r="AA13" s="147">
        <v>0</v>
      </c>
      <c r="AB13" s="147">
        <v>0</v>
      </c>
      <c r="AC13" s="147">
        <v>0</v>
      </c>
      <c r="AD13" s="147">
        <v>0</v>
      </c>
      <c r="AE13" s="147">
        <v>0</v>
      </c>
      <c r="AF13" s="147">
        <v>0</v>
      </c>
      <c r="AG13" s="147">
        <v>0</v>
      </c>
    </row>
    <row r="14" spans="1:42" x14ac:dyDescent="0.2">
      <c r="A14" s="133" t="str">
        <f t="shared" si="1"/>
        <v>WPAGreece</v>
      </c>
      <c r="B14" s="129" t="s">
        <v>254</v>
      </c>
      <c r="C14" s="129" t="s">
        <v>255</v>
      </c>
      <c r="D14" s="129" t="s">
        <v>33</v>
      </c>
      <c r="E14" s="147">
        <v>0</v>
      </c>
      <c r="F14" s="147">
        <v>0</v>
      </c>
      <c r="G14" s="147">
        <v>0</v>
      </c>
      <c r="H14" s="147">
        <v>0</v>
      </c>
      <c r="I14" s="147">
        <v>0</v>
      </c>
      <c r="J14" s="147">
        <v>0</v>
      </c>
      <c r="K14" s="147">
        <v>0</v>
      </c>
      <c r="L14" s="147">
        <v>0</v>
      </c>
      <c r="M14" s="147">
        <v>0</v>
      </c>
      <c r="N14" s="147">
        <v>0</v>
      </c>
      <c r="O14" s="147">
        <v>0</v>
      </c>
      <c r="P14" s="147">
        <v>0</v>
      </c>
      <c r="Q14" s="147">
        <v>0</v>
      </c>
      <c r="R14" s="147">
        <v>0</v>
      </c>
      <c r="S14" s="147">
        <v>0</v>
      </c>
      <c r="T14" s="147">
        <v>0</v>
      </c>
      <c r="U14" s="147">
        <v>0</v>
      </c>
      <c r="V14" s="147">
        <v>0</v>
      </c>
      <c r="W14" s="147">
        <v>0</v>
      </c>
      <c r="X14" s="147">
        <v>0</v>
      </c>
      <c r="Y14" s="147">
        <v>0</v>
      </c>
      <c r="Z14" s="147">
        <v>0</v>
      </c>
      <c r="AA14" s="147">
        <v>0</v>
      </c>
      <c r="AB14" s="147">
        <v>0</v>
      </c>
      <c r="AC14" s="147">
        <v>0</v>
      </c>
      <c r="AD14" s="147">
        <v>0</v>
      </c>
      <c r="AE14" s="147">
        <v>0</v>
      </c>
      <c r="AF14" s="147">
        <v>0</v>
      </c>
      <c r="AG14" s="147">
        <v>0</v>
      </c>
    </row>
    <row r="15" spans="1:42" x14ac:dyDescent="0.2">
      <c r="A15" s="133" t="str">
        <f t="shared" si="1"/>
        <v>WPAIceland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row>
    <row r="16" spans="1:42" x14ac:dyDescent="0.2">
      <c r="A16" s="133" t="str">
        <f t="shared" si="1"/>
        <v>WPAIreland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1"/>
        <v>WPAItaly</v>
      </c>
      <c r="B17" s="129" t="s">
        <v>254</v>
      </c>
      <c r="C17" s="129" t="s">
        <v>255</v>
      </c>
      <c r="D17" s="129" t="s">
        <v>35</v>
      </c>
      <c r="E17" s="147">
        <v>400</v>
      </c>
      <c r="F17" s="147">
        <v>400</v>
      </c>
      <c r="G17" s="147">
        <v>400</v>
      </c>
      <c r="H17" s="147">
        <v>400</v>
      </c>
      <c r="I17" s="147">
        <v>400</v>
      </c>
      <c r="J17" s="147">
        <v>400</v>
      </c>
      <c r="K17" s="147">
        <v>400</v>
      </c>
      <c r="L17" s="147">
        <v>400</v>
      </c>
      <c r="M17" s="147">
        <v>400</v>
      </c>
      <c r="N17" s="147">
        <v>400</v>
      </c>
      <c r="O17" s="147">
        <v>400</v>
      </c>
      <c r="P17" s="147">
        <v>400</v>
      </c>
      <c r="Q17" s="147">
        <v>400</v>
      </c>
      <c r="R17" s="147">
        <v>400</v>
      </c>
      <c r="S17" s="147">
        <v>400</v>
      </c>
      <c r="T17" s="147">
        <v>400</v>
      </c>
      <c r="U17" s="147">
        <v>400</v>
      </c>
      <c r="V17" s="147">
        <v>400</v>
      </c>
      <c r="W17" s="147">
        <v>400</v>
      </c>
      <c r="X17" s="147">
        <v>400</v>
      </c>
      <c r="Y17" s="147">
        <v>400</v>
      </c>
      <c r="Z17" s="147">
        <v>400</v>
      </c>
      <c r="AA17" s="147">
        <v>400</v>
      </c>
      <c r="AB17" s="147">
        <v>400</v>
      </c>
      <c r="AC17" s="147">
        <v>400</v>
      </c>
      <c r="AD17" s="147">
        <v>400</v>
      </c>
      <c r="AE17" s="147">
        <v>400</v>
      </c>
      <c r="AF17" s="147">
        <v>400</v>
      </c>
      <c r="AG17" s="147">
        <v>400</v>
      </c>
    </row>
    <row r="18" spans="1:33" x14ac:dyDescent="0.2">
      <c r="A18" s="133" t="str">
        <f t="shared" si="1"/>
        <v>WPALuxembourg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1"/>
        <v>WPANetherlands</v>
      </c>
      <c r="B20" s="129" t="s">
        <v>254</v>
      </c>
      <c r="C20" s="129" t="s">
        <v>255</v>
      </c>
      <c r="D20" s="129" t="s">
        <v>51</v>
      </c>
      <c r="E20" s="147">
        <v>0</v>
      </c>
      <c r="F20" s="147">
        <v>0</v>
      </c>
      <c r="G20" s="147">
        <v>0</v>
      </c>
      <c r="H20" s="147">
        <v>0</v>
      </c>
      <c r="I20" s="147">
        <v>0</v>
      </c>
      <c r="J20" s="147">
        <v>0</v>
      </c>
      <c r="K20" s="147">
        <v>0</v>
      </c>
      <c r="L20" s="147">
        <v>0</v>
      </c>
      <c r="M20" s="147">
        <v>0</v>
      </c>
      <c r="N20" s="147">
        <v>0</v>
      </c>
      <c r="O20" s="147">
        <v>0</v>
      </c>
      <c r="P20" s="147">
        <v>0</v>
      </c>
      <c r="Q20" s="147">
        <v>0</v>
      </c>
      <c r="R20" s="147">
        <v>0</v>
      </c>
      <c r="S20" s="147">
        <v>0</v>
      </c>
      <c r="T20" s="147">
        <v>0</v>
      </c>
      <c r="U20" s="147">
        <v>0</v>
      </c>
      <c r="V20" s="147">
        <v>0</v>
      </c>
      <c r="W20" s="147">
        <v>0</v>
      </c>
      <c r="X20" s="147">
        <v>0</v>
      </c>
      <c r="Y20" s="147">
        <v>0</v>
      </c>
      <c r="Z20" s="147">
        <v>0</v>
      </c>
      <c r="AA20" s="147">
        <v>0</v>
      </c>
      <c r="AB20" s="147">
        <v>0</v>
      </c>
      <c r="AC20" s="147">
        <v>0</v>
      </c>
      <c r="AD20" s="147">
        <v>0</v>
      </c>
      <c r="AE20" s="147">
        <v>0</v>
      </c>
      <c r="AF20" s="147">
        <v>0</v>
      </c>
      <c r="AG20" s="147">
        <v>0</v>
      </c>
    </row>
    <row r="21" spans="1:33" x14ac:dyDescent="0.2">
      <c r="A21" s="133" t="str">
        <f t="shared" si="1"/>
        <v>WPANorway</v>
      </c>
      <c r="B21" s="129" t="s">
        <v>254</v>
      </c>
      <c r="C21" s="129" t="s">
        <v>255</v>
      </c>
      <c r="D21" s="129" t="s">
        <v>52</v>
      </c>
      <c r="E21" s="147">
        <v>2650</v>
      </c>
      <c r="F21" s="147">
        <v>2650</v>
      </c>
      <c r="G21" s="147">
        <v>2650</v>
      </c>
      <c r="H21" s="147">
        <v>2650</v>
      </c>
      <c r="I21" s="147">
        <v>2650</v>
      </c>
      <c r="J21" s="147">
        <v>2650</v>
      </c>
      <c r="K21" s="147">
        <v>2650</v>
      </c>
      <c r="L21" s="147">
        <v>2650</v>
      </c>
      <c r="M21" s="147">
        <v>2650</v>
      </c>
      <c r="N21" s="147">
        <v>2650</v>
      </c>
      <c r="O21" s="147">
        <v>2650</v>
      </c>
      <c r="P21" s="147">
        <v>2650</v>
      </c>
      <c r="Q21" s="147">
        <v>2650</v>
      </c>
      <c r="R21" s="147">
        <v>2650</v>
      </c>
      <c r="S21" s="147">
        <v>2650</v>
      </c>
      <c r="T21" s="147">
        <v>2700</v>
      </c>
      <c r="U21" s="147">
        <v>2700</v>
      </c>
      <c r="V21" s="147">
        <v>2700</v>
      </c>
      <c r="W21" s="147">
        <v>2950</v>
      </c>
      <c r="X21" s="147">
        <v>2950</v>
      </c>
      <c r="Y21" s="147">
        <v>2950</v>
      </c>
      <c r="Z21" s="147">
        <v>2950</v>
      </c>
      <c r="AA21" s="147">
        <v>2950</v>
      </c>
      <c r="AB21" s="147">
        <v>2950</v>
      </c>
      <c r="AC21" s="147">
        <v>2950</v>
      </c>
      <c r="AD21" s="147">
        <v>2950</v>
      </c>
      <c r="AE21" s="147">
        <v>2950</v>
      </c>
      <c r="AF21" s="147">
        <v>2950</v>
      </c>
      <c r="AG21" s="147">
        <v>2950</v>
      </c>
    </row>
    <row r="22" spans="1:33" x14ac:dyDescent="0.2">
      <c r="A22" s="133" t="str">
        <f t="shared" si="1"/>
        <v>WPAPortugal</v>
      </c>
      <c r="B22" s="129" t="s">
        <v>254</v>
      </c>
      <c r="C22" s="129" t="s">
        <v>255</v>
      </c>
      <c r="D22" s="129" t="s">
        <v>53</v>
      </c>
      <c r="E22" s="147">
        <v>0</v>
      </c>
      <c r="F22" s="147">
        <v>0</v>
      </c>
      <c r="G22" s="147">
        <v>0</v>
      </c>
      <c r="H22" s="147">
        <v>0</v>
      </c>
      <c r="I22" s="147">
        <v>0</v>
      </c>
      <c r="J22" s="147">
        <v>0</v>
      </c>
      <c r="K22" s="147">
        <v>0</v>
      </c>
      <c r="L22" s="147">
        <v>0</v>
      </c>
      <c r="M22" s="147">
        <v>0</v>
      </c>
      <c r="N22" s="147">
        <v>0</v>
      </c>
      <c r="O22" s="147">
        <v>0</v>
      </c>
      <c r="P22" s="147">
        <v>0</v>
      </c>
      <c r="Q22" s="147">
        <v>0</v>
      </c>
      <c r="R22" s="147">
        <v>0</v>
      </c>
      <c r="S22" s="147">
        <v>0</v>
      </c>
      <c r="T22" s="147">
        <v>0</v>
      </c>
      <c r="U22" s="147">
        <v>0</v>
      </c>
      <c r="V22" s="147">
        <v>0</v>
      </c>
      <c r="W22" s="147">
        <v>0</v>
      </c>
      <c r="X22" s="147">
        <v>0</v>
      </c>
      <c r="Y22" s="147">
        <v>0</v>
      </c>
      <c r="Z22" s="147">
        <v>0</v>
      </c>
      <c r="AA22" s="147">
        <v>0</v>
      </c>
      <c r="AB22" s="147">
        <v>0</v>
      </c>
      <c r="AC22" s="147">
        <v>0</v>
      </c>
      <c r="AD22" s="147">
        <v>0</v>
      </c>
      <c r="AE22" s="147">
        <v>0</v>
      </c>
      <c r="AF22" s="147">
        <v>0</v>
      </c>
      <c r="AG22" s="147">
        <v>0</v>
      </c>
    </row>
    <row r="23" spans="1:33" x14ac:dyDescent="0.2">
      <c r="A23" s="133" t="str">
        <f t="shared" si="1"/>
        <v>WPASpain</v>
      </c>
      <c r="B23" s="129" t="s">
        <v>254</v>
      </c>
      <c r="C23" s="129" t="s">
        <v>255</v>
      </c>
      <c r="D23" s="129" t="s">
        <v>54</v>
      </c>
      <c r="E23" s="147">
        <v>0</v>
      </c>
      <c r="F23" s="147">
        <v>0</v>
      </c>
      <c r="G23" s="147">
        <v>0</v>
      </c>
      <c r="H23" s="147">
        <v>0</v>
      </c>
      <c r="I23" s="147">
        <v>0</v>
      </c>
      <c r="J23" s="147">
        <v>0</v>
      </c>
      <c r="K23" s="147">
        <v>0</v>
      </c>
      <c r="L23" s="147">
        <v>0</v>
      </c>
      <c r="M23" s="147">
        <v>0</v>
      </c>
      <c r="N23" s="147">
        <v>0</v>
      </c>
      <c r="O23" s="147">
        <v>0</v>
      </c>
      <c r="P23" s="147">
        <v>0</v>
      </c>
      <c r="Q23" s="147">
        <v>0</v>
      </c>
      <c r="R23" s="147">
        <v>0</v>
      </c>
      <c r="S23" s="147">
        <v>0</v>
      </c>
      <c r="T23" s="147">
        <v>0</v>
      </c>
      <c r="U23" s="147">
        <v>0</v>
      </c>
      <c r="V23" s="147">
        <v>0</v>
      </c>
      <c r="W23" s="147">
        <v>0</v>
      </c>
      <c r="X23" s="147">
        <v>0</v>
      </c>
      <c r="Y23" s="147">
        <v>0</v>
      </c>
      <c r="Z23" s="147">
        <v>0</v>
      </c>
      <c r="AA23" s="147">
        <v>0</v>
      </c>
      <c r="AB23" s="147">
        <v>0</v>
      </c>
      <c r="AC23" s="147">
        <v>0</v>
      </c>
      <c r="AD23" s="147">
        <v>0</v>
      </c>
      <c r="AE23" s="147">
        <v>0</v>
      </c>
      <c r="AF23" s="147">
        <v>0</v>
      </c>
      <c r="AG23" s="147">
        <v>0</v>
      </c>
    </row>
    <row r="24" spans="1:33" x14ac:dyDescent="0.2">
      <c r="A24" s="133" t="str">
        <f t="shared" si="1"/>
        <v>WPASweden</v>
      </c>
      <c r="B24" s="129" t="s">
        <v>254</v>
      </c>
      <c r="C24" s="129" t="s">
        <v>255</v>
      </c>
      <c r="D24" s="129" t="s">
        <v>55</v>
      </c>
      <c r="E24" s="147">
        <v>350</v>
      </c>
      <c r="F24" s="147">
        <v>350</v>
      </c>
      <c r="G24" s="147">
        <v>350</v>
      </c>
      <c r="H24" s="147">
        <v>350</v>
      </c>
      <c r="I24" s="147">
        <v>350</v>
      </c>
      <c r="J24" s="147">
        <v>350</v>
      </c>
      <c r="K24" s="147">
        <v>350</v>
      </c>
      <c r="L24" s="147">
        <v>0</v>
      </c>
      <c r="M24" s="147">
        <v>0</v>
      </c>
      <c r="N24" s="147">
        <v>0</v>
      </c>
      <c r="O24" s="147">
        <v>0</v>
      </c>
      <c r="P24" s="147">
        <v>0</v>
      </c>
      <c r="Q24" s="147">
        <v>0</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row>
    <row r="25" spans="1:33" x14ac:dyDescent="0.2">
      <c r="A25" s="133" t="str">
        <f t="shared" si="1"/>
        <v>WPASwitzerland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1"/>
        <v>WPAUnited Kingdom</v>
      </c>
      <c r="B26" s="129" t="s">
        <v>254</v>
      </c>
      <c r="C26" s="129" t="s">
        <v>255</v>
      </c>
      <c r="D26" s="129" t="s">
        <v>57</v>
      </c>
      <c r="E26" s="147">
        <v>1500</v>
      </c>
      <c r="F26" s="147">
        <v>1500</v>
      </c>
      <c r="G26" s="147">
        <v>1500</v>
      </c>
      <c r="H26" s="147">
        <v>1500</v>
      </c>
      <c r="I26" s="147">
        <v>0</v>
      </c>
      <c r="J26" s="147">
        <v>0</v>
      </c>
      <c r="K26" s="147">
        <v>0</v>
      </c>
      <c r="L26" s="147">
        <v>0</v>
      </c>
      <c r="M26" s="147">
        <v>0</v>
      </c>
      <c r="N26" s="147">
        <v>0</v>
      </c>
      <c r="O26" s="147">
        <v>0</v>
      </c>
      <c r="P26" s="147">
        <v>0</v>
      </c>
      <c r="Q26" s="147">
        <v>0</v>
      </c>
      <c r="R26" s="147">
        <v>0</v>
      </c>
      <c r="S26" s="147">
        <v>0</v>
      </c>
      <c r="T26" s="147">
        <v>0</v>
      </c>
      <c r="U26" s="147">
        <v>0</v>
      </c>
      <c r="V26" s="147">
        <v>0</v>
      </c>
      <c r="W26" s="147">
        <v>0</v>
      </c>
      <c r="X26" s="147">
        <v>0</v>
      </c>
      <c r="Y26" s="147">
        <v>0</v>
      </c>
      <c r="Z26" s="147">
        <v>0</v>
      </c>
      <c r="AA26" s="147">
        <v>0</v>
      </c>
      <c r="AB26" s="147">
        <v>0</v>
      </c>
      <c r="AC26" s="147">
        <v>0</v>
      </c>
      <c r="AD26" s="147">
        <v>0</v>
      </c>
      <c r="AE26" s="147">
        <v>0</v>
      </c>
      <c r="AF26" s="147">
        <v>0</v>
      </c>
      <c r="AG26" s="147">
        <v>0</v>
      </c>
    </row>
    <row r="27" spans="1:33" s="133" customFormat="1" x14ac:dyDescent="0.2">
      <c r="A27" s="133" t="str">
        <f t="shared" si="1"/>
        <v>WPAEast Europe Total</v>
      </c>
      <c r="B27" s="140" t="s">
        <v>58</v>
      </c>
      <c r="C27" s="140" t="s">
        <v>58</v>
      </c>
      <c r="D27" s="140" t="s">
        <v>58</v>
      </c>
      <c r="E27" s="146">
        <f>SUMIF($C28:$C$212,LEFT($D27,LEN($D27)-6),E28:E$212)</f>
        <v>2147</v>
      </c>
      <c r="F27" s="146">
        <f>SUMIF($C28:$C$212,LEFT($D27,LEN($D27)-6),F28:F$212)</f>
        <v>2147</v>
      </c>
      <c r="G27" s="146">
        <f>SUMIF($C28:$C$212,LEFT($D27,LEN($D27)-6),G28:G$212)</f>
        <v>2147</v>
      </c>
      <c r="H27" s="146">
        <f>SUMIF($C28:$C$212,LEFT($D27,LEN($D27)-6),H28:H$212)</f>
        <v>2147</v>
      </c>
      <c r="I27" s="146">
        <f>SUMIF($C28:$C$212,LEFT($D27,LEN($D27)-6),I28:I$212)</f>
        <v>2647</v>
      </c>
      <c r="J27" s="146">
        <f>SUMIF($C28:$C$212,LEFT($D27,LEN($D27)-6),J28:J$212)</f>
        <v>2447</v>
      </c>
      <c r="K27" s="146">
        <f>SUMIF($C28:$C$212,LEFT($D27,LEN($D27)-6),K28:K$212)</f>
        <v>1982</v>
      </c>
      <c r="L27" s="146">
        <f>SUMIF($C28:$C$212,LEFT($D27,LEN($D27)-6),L28:L$212)</f>
        <v>1982</v>
      </c>
      <c r="M27" s="146">
        <f>SUMIF($C28:$C$212,LEFT($D27,LEN($D27)-6),M28:M$212)</f>
        <v>2322</v>
      </c>
      <c r="N27" s="146">
        <f>SUMIF($C28:$C$212,LEFT($D27,LEN($D27)-6),N28:N$212)</f>
        <v>2322</v>
      </c>
      <c r="O27" s="146">
        <f>SUMIF($C28:$C$212,LEFT($D27,LEN($D27)-6),O28:O$212)</f>
        <v>2322</v>
      </c>
      <c r="P27" s="146">
        <f>SUMIF($C28:$C$212,LEFT($D27,LEN($D27)-6),P28:P$212)</f>
        <v>2322</v>
      </c>
      <c r="Q27" s="146">
        <f>SUMIF($C28:$C$212,LEFT($D27,LEN($D27)-6),Q28:Q$212)</f>
        <v>2322</v>
      </c>
      <c r="R27" s="146">
        <f>SUMIF($C28:$C$212,LEFT($D27,LEN($D27)-6),R28:R$212)</f>
        <v>2322</v>
      </c>
      <c r="S27" s="146">
        <f>SUMIF($C28:$C$212,LEFT($D27,LEN($D27)-6),S28:S$212)</f>
        <v>2322</v>
      </c>
      <c r="T27" s="146">
        <f>SUMIF($C28:$C$212,LEFT($D27,LEN($D27)-6),T28:T$212)</f>
        <v>2322</v>
      </c>
      <c r="U27" s="146">
        <f>SUMIF($C28:$C$212,LEFT($D27,LEN($D27)-6),U28:U$212)</f>
        <v>2322</v>
      </c>
      <c r="V27" s="146">
        <f>SUMIF($C28:$C$212,LEFT($D27,LEN($D27)-6),V28:V$212)</f>
        <v>2322</v>
      </c>
      <c r="W27" s="146">
        <f>SUMIF($C28:$C$212,LEFT($D27,LEN($D27)-6),W28:W$212)</f>
        <v>2322</v>
      </c>
      <c r="X27" s="146">
        <f>SUMIF($C28:$C$212,LEFT($D27,LEN($D27)-6),X28:X$212)</f>
        <v>2322</v>
      </c>
      <c r="Y27" s="146">
        <f>SUMIF($C28:$C$212,LEFT($D27,LEN($D27)-6),Y28:Y$212)</f>
        <v>2322</v>
      </c>
      <c r="Z27" s="146">
        <f>SUMIF($C28:$C$212,LEFT($D27,LEN($D27)-6),Z28:Z$212)</f>
        <v>2322</v>
      </c>
      <c r="AA27" s="146">
        <f>SUMIF($C28:$C$212,LEFT($D27,LEN($D27)-6),AA28:AA$212)</f>
        <v>2322</v>
      </c>
      <c r="AB27" s="146">
        <f>SUMIF($C28:$C$212,LEFT($D27,LEN($D27)-6),AB28:AB$212)</f>
        <v>2022</v>
      </c>
      <c r="AC27" s="146">
        <f>SUMIF($C28:$C$212,LEFT($D27,LEN($D27)-6),AC28:AC$212)</f>
        <v>2022</v>
      </c>
      <c r="AD27" s="146">
        <f>SUMIF($C28:$C$212,LEFT($D27,LEN($D27)-6),AD28:AD$212)</f>
        <v>2022</v>
      </c>
      <c r="AE27" s="146">
        <f>SUMIF($C28:$C$212,LEFT($D27,LEN($D27)-6),AE28:AE$212)</f>
        <v>2022</v>
      </c>
      <c r="AF27" s="146">
        <f>SUMIF($C28:$C$212,LEFT($D27,LEN($D27)-6),AF28:AF$212)</f>
        <v>2022</v>
      </c>
      <c r="AG27" s="146">
        <f>SUMIF($C28:$C$212,LEFT($D27,LEN($D27)-6),AG28:AG$212)</f>
        <v>2022</v>
      </c>
    </row>
    <row r="28" spans="1:33" x14ac:dyDescent="0.2">
      <c r="A28" s="133" t="str">
        <f t="shared" si="1"/>
        <v>WPAAlbania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1"/>
        <v>WPABosnia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row>
    <row r="30" spans="1:33" x14ac:dyDescent="0.2">
      <c r="A30" s="133" t="str">
        <f t="shared" si="1"/>
        <v>WPABulgaria</v>
      </c>
      <c r="B30" s="129" t="s">
        <v>254</v>
      </c>
      <c r="C30" s="129" t="s">
        <v>257</v>
      </c>
      <c r="D30" s="129" t="s">
        <v>61</v>
      </c>
      <c r="E30" s="147">
        <v>0</v>
      </c>
      <c r="F30" s="147">
        <v>0</v>
      </c>
      <c r="G30" s="147">
        <v>0</v>
      </c>
      <c r="H30" s="147">
        <v>0</v>
      </c>
      <c r="I30" s="147">
        <v>0</v>
      </c>
      <c r="J30" s="147">
        <v>0</v>
      </c>
      <c r="K30" s="147">
        <v>0</v>
      </c>
      <c r="L30" s="147">
        <v>0</v>
      </c>
      <c r="M30" s="147">
        <v>0</v>
      </c>
      <c r="N30" s="147">
        <v>0</v>
      </c>
      <c r="O30" s="147">
        <v>0</v>
      </c>
      <c r="P30" s="147">
        <v>0</v>
      </c>
      <c r="Q30" s="147">
        <v>0</v>
      </c>
      <c r="R30" s="147">
        <v>0</v>
      </c>
      <c r="S30" s="147">
        <v>0</v>
      </c>
      <c r="T30" s="147">
        <v>0</v>
      </c>
      <c r="U30" s="147">
        <v>0</v>
      </c>
      <c r="V30" s="147">
        <v>0</v>
      </c>
      <c r="W30" s="147">
        <v>0</v>
      </c>
      <c r="X30" s="147">
        <v>0</v>
      </c>
      <c r="Y30" s="147">
        <v>0</v>
      </c>
      <c r="Z30" s="147">
        <v>0</v>
      </c>
      <c r="AA30" s="147">
        <v>0</v>
      </c>
      <c r="AB30" s="147">
        <v>0</v>
      </c>
      <c r="AC30" s="147">
        <v>0</v>
      </c>
      <c r="AD30" s="147">
        <v>0</v>
      </c>
      <c r="AE30" s="147">
        <v>0</v>
      </c>
      <c r="AF30" s="147">
        <v>0</v>
      </c>
      <c r="AG30" s="147">
        <v>0</v>
      </c>
    </row>
    <row r="31" spans="1:33" x14ac:dyDescent="0.2">
      <c r="A31" s="133" t="str">
        <f t="shared" si="1"/>
        <v>WPACroatia</v>
      </c>
      <c r="B31" s="129" t="s">
        <v>254</v>
      </c>
      <c r="C31" s="129" t="s">
        <v>257</v>
      </c>
      <c r="D31" s="129" t="s">
        <v>62</v>
      </c>
      <c r="E31" s="147">
        <v>891</v>
      </c>
      <c r="F31" s="147">
        <v>891</v>
      </c>
      <c r="G31" s="147">
        <v>891</v>
      </c>
      <c r="H31" s="147">
        <v>891</v>
      </c>
      <c r="I31" s="147">
        <v>891</v>
      </c>
      <c r="J31" s="147">
        <v>891</v>
      </c>
      <c r="K31" s="147">
        <v>891</v>
      </c>
      <c r="L31" s="147">
        <v>891</v>
      </c>
      <c r="M31" s="147">
        <v>891</v>
      </c>
      <c r="N31" s="147">
        <v>891</v>
      </c>
      <c r="O31" s="147">
        <v>891</v>
      </c>
      <c r="P31" s="147">
        <v>891</v>
      </c>
      <c r="Q31" s="147">
        <v>891</v>
      </c>
      <c r="R31" s="147">
        <v>891</v>
      </c>
      <c r="S31" s="147">
        <v>891</v>
      </c>
      <c r="T31" s="147">
        <v>891</v>
      </c>
      <c r="U31" s="147">
        <v>891</v>
      </c>
      <c r="V31" s="147">
        <v>891</v>
      </c>
      <c r="W31" s="147">
        <v>891</v>
      </c>
      <c r="X31" s="147">
        <v>891</v>
      </c>
      <c r="Y31" s="147">
        <v>891</v>
      </c>
      <c r="Z31" s="147">
        <v>891</v>
      </c>
      <c r="AA31" s="147">
        <v>891</v>
      </c>
      <c r="AB31" s="147">
        <v>891</v>
      </c>
      <c r="AC31" s="147">
        <v>891</v>
      </c>
      <c r="AD31" s="147">
        <v>891</v>
      </c>
      <c r="AE31" s="147">
        <v>891</v>
      </c>
      <c r="AF31" s="147">
        <v>891</v>
      </c>
      <c r="AG31" s="147">
        <v>891</v>
      </c>
    </row>
    <row r="32" spans="1:33" x14ac:dyDescent="0.2">
      <c r="A32" s="133" t="str">
        <f t="shared" si="1"/>
        <v>WPACzech Republic</v>
      </c>
      <c r="B32" s="129" t="s">
        <v>254</v>
      </c>
      <c r="C32" s="129" t="s">
        <v>257</v>
      </c>
      <c r="D32" s="129" t="s">
        <v>63</v>
      </c>
      <c r="E32" s="147">
        <v>348</v>
      </c>
      <c r="F32" s="147">
        <v>348</v>
      </c>
      <c r="G32" s="147">
        <v>348</v>
      </c>
      <c r="H32" s="147">
        <v>348</v>
      </c>
      <c r="I32" s="147">
        <v>348</v>
      </c>
      <c r="J32" s="147">
        <v>348</v>
      </c>
      <c r="K32" s="147">
        <v>168</v>
      </c>
      <c r="L32" s="147">
        <v>168</v>
      </c>
      <c r="M32" s="147">
        <v>168</v>
      </c>
      <c r="N32" s="147">
        <v>168</v>
      </c>
      <c r="O32" s="147">
        <v>168</v>
      </c>
      <c r="P32" s="147">
        <v>168</v>
      </c>
      <c r="Q32" s="147">
        <v>168</v>
      </c>
      <c r="R32" s="147">
        <v>168</v>
      </c>
      <c r="S32" s="147">
        <v>168</v>
      </c>
      <c r="T32" s="147">
        <v>168</v>
      </c>
      <c r="U32" s="147">
        <v>168</v>
      </c>
      <c r="V32" s="147">
        <v>168</v>
      </c>
      <c r="W32" s="147">
        <v>168</v>
      </c>
      <c r="X32" s="147">
        <v>168</v>
      </c>
      <c r="Y32" s="147">
        <v>168</v>
      </c>
      <c r="Z32" s="147">
        <v>168</v>
      </c>
      <c r="AA32" s="147">
        <v>168</v>
      </c>
      <c r="AB32" s="147">
        <v>168</v>
      </c>
      <c r="AC32" s="147">
        <v>168</v>
      </c>
      <c r="AD32" s="147">
        <v>168</v>
      </c>
      <c r="AE32" s="147">
        <v>168</v>
      </c>
      <c r="AF32" s="147">
        <v>168</v>
      </c>
      <c r="AG32" s="147">
        <v>168</v>
      </c>
    </row>
    <row r="33" spans="1:33" x14ac:dyDescent="0.2">
      <c r="A33" s="133" t="str">
        <f t="shared" si="1"/>
        <v>WPAEstonia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1"/>
        <v>WPAGeorgia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1"/>
        <v>WPAHungary</v>
      </c>
      <c r="B35" s="129" t="s">
        <v>254</v>
      </c>
      <c r="C35" s="129" t="s">
        <v>257</v>
      </c>
      <c r="D35" s="129" t="s">
        <v>66</v>
      </c>
      <c r="E35" s="147">
        <v>0</v>
      </c>
      <c r="F35" s="147">
        <v>0</v>
      </c>
      <c r="G35" s="147">
        <v>0</v>
      </c>
      <c r="H35" s="147">
        <v>0</v>
      </c>
      <c r="I35" s="147">
        <v>0</v>
      </c>
      <c r="J35" s="147">
        <v>0</v>
      </c>
      <c r="K35" s="147">
        <v>0</v>
      </c>
      <c r="L35" s="147">
        <v>0</v>
      </c>
      <c r="M35" s="147">
        <v>0</v>
      </c>
      <c r="N35" s="147">
        <v>0</v>
      </c>
      <c r="O35" s="147">
        <v>0</v>
      </c>
      <c r="P35" s="147">
        <v>0</v>
      </c>
      <c r="Q35" s="147">
        <v>0</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row>
    <row r="36" spans="1:33" x14ac:dyDescent="0.2">
      <c r="A36" s="133" t="str">
        <f t="shared" si="1"/>
        <v>WPALatvia</v>
      </c>
      <c r="B36" s="129" t="s">
        <v>254</v>
      </c>
      <c r="C36" s="129" t="s">
        <v>257</v>
      </c>
      <c r="D36" s="129" t="s">
        <v>67</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1"/>
        <v>WPALithuania</v>
      </c>
      <c r="B37" s="129" t="s">
        <v>254</v>
      </c>
      <c r="C37" s="129" t="s">
        <v>257</v>
      </c>
      <c r="D37" s="129" t="s">
        <v>68</v>
      </c>
      <c r="E37" s="147">
        <v>0</v>
      </c>
      <c r="F37" s="147">
        <v>0</v>
      </c>
      <c r="G37" s="147">
        <v>0</v>
      </c>
      <c r="H37" s="147">
        <v>0</v>
      </c>
      <c r="I37" s="147">
        <v>0</v>
      </c>
      <c r="J37" s="147">
        <v>0</v>
      </c>
      <c r="K37" s="147">
        <v>0</v>
      </c>
      <c r="L37" s="147">
        <v>0</v>
      </c>
      <c r="M37" s="147">
        <v>0</v>
      </c>
      <c r="N37" s="147">
        <v>0</v>
      </c>
      <c r="O37" s="147">
        <v>0</v>
      </c>
      <c r="P37" s="147">
        <v>0</v>
      </c>
      <c r="Q37" s="147">
        <v>0</v>
      </c>
      <c r="R37" s="147">
        <v>0</v>
      </c>
      <c r="S37" s="147">
        <v>0</v>
      </c>
      <c r="T37" s="147">
        <v>0</v>
      </c>
      <c r="U37" s="147">
        <v>0</v>
      </c>
      <c r="V37" s="147">
        <v>0</v>
      </c>
      <c r="W37" s="147">
        <v>0</v>
      </c>
      <c r="X37" s="147">
        <v>0</v>
      </c>
      <c r="Y37" s="147">
        <v>0</v>
      </c>
      <c r="Z37" s="147">
        <v>0</v>
      </c>
      <c r="AA37" s="147">
        <v>0</v>
      </c>
      <c r="AB37" s="147">
        <v>0</v>
      </c>
      <c r="AC37" s="147">
        <v>0</v>
      </c>
      <c r="AD37" s="147">
        <v>0</v>
      </c>
      <c r="AE37" s="147">
        <v>0</v>
      </c>
      <c r="AF37" s="147">
        <v>0</v>
      </c>
      <c r="AG37" s="147">
        <v>0</v>
      </c>
    </row>
    <row r="38" spans="1:33" x14ac:dyDescent="0.2">
      <c r="A38" s="133" t="str">
        <f t="shared" si="1"/>
        <v>WPAMacedonia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1"/>
        <v>WPAMoldova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1"/>
        <v>WPAMontenegro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1"/>
        <v>WPAPoland</v>
      </c>
      <c r="B41" s="129" t="s">
        <v>254</v>
      </c>
      <c r="C41" s="129" t="s">
        <v>257</v>
      </c>
      <c r="D41" s="129" t="s">
        <v>72</v>
      </c>
      <c r="E41" s="147">
        <v>0</v>
      </c>
      <c r="F41" s="147">
        <v>0</v>
      </c>
      <c r="G41" s="147">
        <v>0</v>
      </c>
      <c r="H41" s="147">
        <v>0</v>
      </c>
      <c r="I41" s="147">
        <v>0</v>
      </c>
      <c r="J41" s="147">
        <v>0</v>
      </c>
      <c r="K41" s="147">
        <v>0</v>
      </c>
      <c r="L41" s="147">
        <v>0</v>
      </c>
      <c r="M41" s="147">
        <v>0</v>
      </c>
      <c r="N41" s="147">
        <v>0</v>
      </c>
      <c r="O41" s="147">
        <v>0</v>
      </c>
      <c r="P41" s="147">
        <v>0</v>
      </c>
      <c r="Q41" s="147">
        <v>0</v>
      </c>
      <c r="R41" s="147">
        <v>0</v>
      </c>
      <c r="S41" s="147">
        <v>0</v>
      </c>
      <c r="T41" s="147">
        <v>0</v>
      </c>
      <c r="U41" s="147">
        <v>0</v>
      </c>
      <c r="V41" s="147">
        <v>0</v>
      </c>
      <c r="W41" s="147">
        <v>0</v>
      </c>
      <c r="X41" s="147">
        <v>0</v>
      </c>
      <c r="Y41" s="147">
        <v>0</v>
      </c>
      <c r="Z41" s="147">
        <v>0</v>
      </c>
      <c r="AA41" s="147">
        <v>0</v>
      </c>
      <c r="AB41" s="147">
        <v>0</v>
      </c>
      <c r="AC41" s="147">
        <v>0</v>
      </c>
      <c r="AD41" s="147">
        <v>0</v>
      </c>
      <c r="AE41" s="147">
        <v>0</v>
      </c>
      <c r="AF41" s="147">
        <v>0</v>
      </c>
      <c r="AG41" s="147">
        <v>0</v>
      </c>
    </row>
    <row r="42" spans="1:33" x14ac:dyDescent="0.2">
      <c r="A42" s="133" t="str">
        <f t="shared" si="1"/>
        <v>WPARomania</v>
      </c>
      <c r="B42" s="129" t="s">
        <v>254</v>
      </c>
      <c r="C42" s="129" t="s">
        <v>257</v>
      </c>
      <c r="D42" s="129" t="s">
        <v>73</v>
      </c>
      <c r="E42" s="147">
        <v>670</v>
      </c>
      <c r="F42" s="147">
        <v>670</v>
      </c>
      <c r="G42" s="147">
        <v>670</v>
      </c>
      <c r="H42" s="147">
        <v>670</v>
      </c>
      <c r="I42" s="147">
        <v>1170</v>
      </c>
      <c r="J42" s="147">
        <v>970</v>
      </c>
      <c r="K42" s="147">
        <v>685</v>
      </c>
      <c r="L42" s="147">
        <v>685</v>
      </c>
      <c r="M42" s="147">
        <v>1025</v>
      </c>
      <c r="N42" s="147">
        <v>1025</v>
      </c>
      <c r="O42" s="147">
        <v>1025</v>
      </c>
      <c r="P42" s="147">
        <v>1025</v>
      </c>
      <c r="Q42" s="147">
        <v>1025</v>
      </c>
      <c r="R42" s="147">
        <v>1025</v>
      </c>
      <c r="S42" s="147">
        <v>1025</v>
      </c>
      <c r="T42" s="147">
        <v>1025</v>
      </c>
      <c r="U42" s="147">
        <v>1025</v>
      </c>
      <c r="V42" s="147">
        <v>1025</v>
      </c>
      <c r="W42" s="147">
        <v>1025</v>
      </c>
      <c r="X42" s="147">
        <v>1025</v>
      </c>
      <c r="Y42" s="147">
        <v>1025</v>
      </c>
      <c r="Z42" s="147">
        <v>1025</v>
      </c>
      <c r="AA42" s="147">
        <v>1025</v>
      </c>
      <c r="AB42" s="147">
        <v>725</v>
      </c>
      <c r="AC42" s="147">
        <v>725</v>
      </c>
      <c r="AD42" s="147">
        <v>725</v>
      </c>
      <c r="AE42" s="147">
        <v>725</v>
      </c>
      <c r="AF42" s="147">
        <v>725</v>
      </c>
      <c r="AG42" s="147">
        <v>725</v>
      </c>
    </row>
    <row r="43" spans="1:33" x14ac:dyDescent="0.2">
      <c r="A43" s="133" t="str">
        <f t="shared" si="1"/>
        <v>WPASerbia</v>
      </c>
      <c r="B43" s="129" t="s">
        <v>254</v>
      </c>
      <c r="C43" s="129" t="s">
        <v>257</v>
      </c>
      <c r="D43" s="129" t="s">
        <v>74</v>
      </c>
      <c r="E43" s="147">
        <v>0</v>
      </c>
      <c r="F43" s="147">
        <v>0</v>
      </c>
      <c r="G43" s="147">
        <v>0</v>
      </c>
      <c r="H43" s="147">
        <v>0</v>
      </c>
      <c r="I43" s="147">
        <v>0</v>
      </c>
      <c r="J43" s="147">
        <v>0</v>
      </c>
      <c r="K43" s="147">
        <v>0</v>
      </c>
      <c r="L43" s="147">
        <v>0</v>
      </c>
      <c r="M43" s="147">
        <v>0</v>
      </c>
      <c r="N43" s="147">
        <v>0</v>
      </c>
      <c r="O43" s="147">
        <v>0</v>
      </c>
      <c r="P43" s="147">
        <v>0</v>
      </c>
      <c r="Q43" s="147">
        <v>0</v>
      </c>
      <c r="R43" s="147">
        <v>0</v>
      </c>
      <c r="S43" s="147">
        <v>0</v>
      </c>
      <c r="T43" s="147">
        <v>0</v>
      </c>
      <c r="U43" s="147">
        <v>0</v>
      </c>
      <c r="V43" s="147">
        <v>0</v>
      </c>
      <c r="W43" s="147">
        <v>0</v>
      </c>
      <c r="X43" s="147">
        <v>0</v>
      </c>
      <c r="Y43" s="147">
        <v>0</v>
      </c>
      <c r="Z43" s="147">
        <v>0</v>
      </c>
      <c r="AA43" s="147">
        <v>0</v>
      </c>
      <c r="AB43" s="147">
        <v>0</v>
      </c>
      <c r="AC43" s="147">
        <v>0</v>
      </c>
      <c r="AD43" s="147">
        <v>0</v>
      </c>
      <c r="AE43" s="147">
        <v>0</v>
      </c>
      <c r="AF43" s="147">
        <v>0</v>
      </c>
      <c r="AG43" s="147">
        <v>0</v>
      </c>
    </row>
    <row r="44" spans="1:33" x14ac:dyDescent="0.2">
      <c r="A44" s="133" t="str">
        <f t="shared" si="1"/>
        <v>WPASlovakia</v>
      </c>
      <c r="B44" s="129" t="s">
        <v>254</v>
      </c>
      <c r="C44" s="129" t="s">
        <v>257</v>
      </c>
      <c r="D44" s="129" t="s">
        <v>75</v>
      </c>
      <c r="E44" s="147">
        <v>238</v>
      </c>
      <c r="F44" s="147">
        <v>238</v>
      </c>
      <c r="G44" s="147">
        <v>238</v>
      </c>
      <c r="H44" s="147">
        <v>238</v>
      </c>
      <c r="I44" s="147">
        <v>238</v>
      </c>
      <c r="J44" s="147">
        <v>238</v>
      </c>
      <c r="K44" s="147">
        <v>238</v>
      </c>
      <c r="L44" s="147">
        <v>238</v>
      </c>
      <c r="M44" s="147">
        <v>238</v>
      </c>
      <c r="N44" s="147">
        <v>238</v>
      </c>
      <c r="O44" s="147">
        <v>238</v>
      </c>
      <c r="P44" s="147">
        <v>238</v>
      </c>
      <c r="Q44" s="147">
        <v>238</v>
      </c>
      <c r="R44" s="147">
        <v>238</v>
      </c>
      <c r="S44" s="147">
        <v>238</v>
      </c>
      <c r="T44" s="147">
        <v>238</v>
      </c>
      <c r="U44" s="147">
        <v>238</v>
      </c>
      <c r="V44" s="147">
        <v>238</v>
      </c>
      <c r="W44" s="147">
        <v>238</v>
      </c>
      <c r="X44" s="147">
        <v>238</v>
      </c>
      <c r="Y44" s="147">
        <v>238</v>
      </c>
      <c r="Z44" s="147">
        <v>238</v>
      </c>
      <c r="AA44" s="147">
        <v>238</v>
      </c>
      <c r="AB44" s="147">
        <v>238</v>
      </c>
      <c r="AC44" s="147">
        <v>238</v>
      </c>
      <c r="AD44" s="147">
        <v>238</v>
      </c>
      <c r="AE44" s="147">
        <v>238</v>
      </c>
      <c r="AF44" s="147">
        <v>238</v>
      </c>
      <c r="AG44" s="147">
        <v>238</v>
      </c>
    </row>
    <row r="45" spans="1:33" x14ac:dyDescent="0.2">
      <c r="A45" s="133" t="str">
        <f t="shared" si="1"/>
        <v>WPASlovenia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row>
    <row r="46" spans="1:33" x14ac:dyDescent="0.2">
      <c r="A46" s="133" t="str">
        <f t="shared" si="1"/>
        <v>WPAUkraine</v>
      </c>
      <c r="B46" s="129" t="s">
        <v>254</v>
      </c>
      <c r="C46" s="129" t="s">
        <v>257</v>
      </c>
      <c r="D46" s="129" t="s">
        <v>77</v>
      </c>
      <c r="E46" s="147">
        <v>0</v>
      </c>
      <c r="F46" s="147">
        <v>0</v>
      </c>
      <c r="G46" s="147">
        <v>0</v>
      </c>
      <c r="H46" s="147">
        <v>0</v>
      </c>
      <c r="I46" s="147">
        <v>0</v>
      </c>
      <c r="J46" s="147">
        <v>0</v>
      </c>
      <c r="K46" s="147">
        <v>0</v>
      </c>
      <c r="L46" s="147">
        <v>0</v>
      </c>
      <c r="M46" s="147">
        <v>0</v>
      </c>
      <c r="N46" s="147">
        <v>0</v>
      </c>
      <c r="O46" s="147">
        <v>0</v>
      </c>
      <c r="P46" s="147">
        <v>0</v>
      </c>
      <c r="Q46" s="147">
        <v>0</v>
      </c>
      <c r="R46" s="147">
        <v>0</v>
      </c>
      <c r="S46" s="147">
        <v>0</v>
      </c>
      <c r="T46" s="147">
        <v>0</v>
      </c>
      <c r="U46" s="147">
        <v>0</v>
      </c>
      <c r="V46" s="147">
        <v>0</v>
      </c>
      <c r="W46" s="147">
        <v>0</v>
      </c>
      <c r="X46" s="147">
        <v>0</v>
      </c>
      <c r="Y46" s="147">
        <v>0</v>
      </c>
      <c r="Z46" s="147">
        <v>0</v>
      </c>
      <c r="AA46" s="147">
        <v>0</v>
      </c>
      <c r="AB46" s="147">
        <v>0</v>
      </c>
      <c r="AC46" s="147">
        <v>0</v>
      </c>
      <c r="AD46" s="147">
        <v>0</v>
      </c>
      <c r="AE46" s="147">
        <v>0</v>
      </c>
      <c r="AF46" s="147">
        <v>0</v>
      </c>
      <c r="AG46" s="147">
        <v>0</v>
      </c>
    </row>
    <row r="47" spans="1:33" s="133" customFormat="1" x14ac:dyDescent="0.2">
      <c r="A47" s="133" t="str">
        <f t="shared" si="1"/>
        <v>WPACIS Total</v>
      </c>
      <c r="B47" s="140" t="s">
        <v>78</v>
      </c>
      <c r="C47" s="140" t="s">
        <v>78</v>
      </c>
      <c r="D47" s="140" t="s">
        <v>78</v>
      </c>
      <c r="E47" s="146">
        <f>SUMIF($C48:$C$212,LEFT($D47,LEN($D47)-6),E48:E$212)</f>
        <v>2950</v>
      </c>
      <c r="F47" s="146">
        <f>SUMIF($C48:$C$212,LEFT($D47,LEN($D47)-6),F48:F$212)</f>
        <v>3450</v>
      </c>
      <c r="G47" s="146">
        <f>SUMIF($C48:$C$212,LEFT($D47,LEN($D47)-6),G48:G$212)</f>
        <v>3450</v>
      </c>
      <c r="H47" s="146">
        <f>SUMIF($C48:$C$212,LEFT($D47,LEN($D47)-6),H48:H$212)</f>
        <v>3450</v>
      </c>
      <c r="I47" s="146">
        <f>SUMIF($C48:$C$212,LEFT($D47,LEN($D47)-6),I48:I$212)</f>
        <v>4050</v>
      </c>
      <c r="J47" s="146">
        <f>SUMIF($C48:$C$212,LEFT($D47,LEN($D47)-6),J48:J$212)</f>
        <v>4250</v>
      </c>
      <c r="K47" s="146">
        <f>SUMIF($C48:$C$212,LEFT($D47,LEN($D47)-6),K48:K$212)</f>
        <v>4250</v>
      </c>
      <c r="L47" s="146">
        <f>SUMIF($C48:$C$212,LEFT($D47,LEN($D47)-6),L48:L$212)</f>
        <v>4250</v>
      </c>
      <c r="M47" s="146">
        <f>SUMIF($C48:$C$212,LEFT($D47,LEN($D47)-6),M48:M$212)</f>
        <v>4250</v>
      </c>
      <c r="N47" s="146">
        <f>SUMIF($C48:$C$212,LEFT($D47,LEN($D47)-6),N48:N$212)</f>
        <v>4250</v>
      </c>
      <c r="O47" s="146">
        <f>SUMIF($C48:$C$212,LEFT($D47,LEN($D47)-6),O48:O$212)</f>
        <v>4250</v>
      </c>
      <c r="P47" s="146">
        <f>SUMIF($C48:$C$212,LEFT($D47,LEN($D47)-6),P48:P$212)</f>
        <v>4250</v>
      </c>
      <c r="Q47" s="146">
        <f>SUMIF($C48:$C$212,LEFT($D47,LEN($D47)-6),Q48:Q$212)</f>
        <v>4250</v>
      </c>
      <c r="R47" s="146">
        <f>SUMIF($C48:$C$212,LEFT($D47,LEN($D47)-6),R48:R$212)</f>
        <v>4250</v>
      </c>
      <c r="S47" s="146">
        <f>SUMIF($C48:$C$212,LEFT($D47,LEN($D47)-6),S48:S$212)</f>
        <v>4250</v>
      </c>
      <c r="T47" s="146">
        <f>SUMIF($C48:$C$212,LEFT($D47,LEN($D47)-6),T48:T$212)</f>
        <v>4250</v>
      </c>
      <c r="U47" s="146">
        <f>SUMIF($C48:$C$212,LEFT($D47,LEN($D47)-6),U48:U$212)</f>
        <v>4250</v>
      </c>
      <c r="V47" s="146">
        <f>SUMIF($C48:$C$212,LEFT($D47,LEN($D47)-6),V48:V$212)</f>
        <v>4450</v>
      </c>
      <c r="W47" s="146">
        <f>SUMIF($C48:$C$212,LEFT($D47,LEN($D47)-6),W48:W$212)</f>
        <v>4450</v>
      </c>
      <c r="X47" s="146">
        <f>SUMIF($C48:$C$212,LEFT($D47,LEN($D47)-6),X48:X$212)</f>
        <v>4520</v>
      </c>
      <c r="Y47" s="146">
        <f>SUMIF($C48:$C$212,LEFT($D47,LEN($D47)-6),Y48:Y$212)</f>
        <v>4520</v>
      </c>
      <c r="Z47" s="146">
        <f>SUMIF($C48:$C$212,LEFT($D47,LEN($D47)-6),Z48:Z$212)</f>
        <v>4620</v>
      </c>
      <c r="AA47" s="146">
        <f>SUMIF($C48:$C$212,LEFT($D47,LEN($D47)-6),AA48:AA$212)</f>
        <v>4820</v>
      </c>
      <c r="AB47" s="146">
        <f>SUMIF($C48:$C$212,LEFT($D47,LEN($D47)-6),AB48:AB$212)</f>
        <v>4820</v>
      </c>
      <c r="AC47" s="146">
        <f>SUMIF($C48:$C$212,LEFT($D47,LEN($D47)-6),AC48:AC$212)</f>
        <v>4820</v>
      </c>
      <c r="AD47" s="146">
        <f>SUMIF($C48:$C$212,LEFT($D47,LEN($D47)-6),AD48:AD$212)</f>
        <v>4820</v>
      </c>
      <c r="AE47" s="146">
        <f>SUMIF($C48:$C$212,LEFT($D47,LEN($D47)-6),AE48:AE$212)</f>
        <v>4820</v>
      </c>
      <c r="AF47" s="146">
        <f>SUMIF($C48:$C$212,LEFT($D47,LEN($D47)-6),AF48:AF$212)</f>
        <v>4820</v>
      </c>
      <c r="AG47" s="146">
        <f>SUMIF($C48:$C$212,LEFT($D47,LEN($D47)-6),AG48:AG$212)</f>
        <v>4820</v>
      </c>
    </row>
    <row r="48" spans="1:33" x14ac:dyDescent="0.2">
      <c r="A48" s="133" t="str">
        <f t="shared" si="1"/>
        <v>WPAArmenia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1"/>
        <v>WPAAzerbaijan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1"/>
        <v>WPABelarus</v>
      </c>
      <c r="B50" s="129" t="s">
        <v>254</v>
      </c>
      <c r="C50" s="129" t="s">
        <v>258</v>
      </c>
      <c r="D50" s="129" t="s">
        <v>81</v>
      </c>
      <c r="E50" s="147">
        <v>0</v>
      </c>
      <c r="F50" s="147">
        <v>0</v>
      </c>
      <c r="G50" s="147">
        <v>0</v>
      </c>
      <c r="H50" s="147">
        <v>0</v>
      </c>
      <c r="I50" s="147">
        <v>0</v>
      </c>
      <c r="J50" s="147">
        <v>0</v>
      </c>
      <c r="K50" s="147">
        <v>0</v>
      </c>
      <c r="L50" s="147">
        <v>0</v>
      </c>
      <c r="M50" s="147">
        <v>0</v>
      </c>
      <c r="N50" s="147">
        <v>0</v>
      </c>
      <c r="O50" s="147">
        <v>0</v>
      </c>
      <c r="P50" s="147">
        <v>0</v>
      </c>
      <c r="Q50" s="147">
        <v>0</v>
      </c>
      <c r="R50" s="147">
        <v>0</v>
      </c>
      <c r="S50" s="147">
        <v>0</v>
      </c>
      <c r="T50" s="147">
        <v>0</v>
      </c>
      <c r="U50" s="147">
        <v>0</v>
      </c>
      <c r="V50" s="147">
        <v>0</v>
      </c>
      <c r="W50" s="147">
        <v>0</v>
      </c>
      <c r="X50" s="147">
        <v>0</v>
      </c>
      <c r="Y50" s="147">
        <v>0</v>
      </c>
      <c r="Z50" s="147">
        <v>0</v>
      </c>
      <c r="AA50" s="147">
        <v>0</v>
      </c>
      <c r="AB50" s="147">
        <v>0</v>
      </c>
      <c r="AC50" s="147">
        <v>0</v>
      </c>
      <c r="AD50" s="147">
        <v>0</v>
      </c>
      <c r="AE50" s="147">
        <v>0</v>
      </c>
      <c r="AF50" s="147">
        <v>0</v>
      </c>
      <c r="AG50" s="147">
        <v>0</v>
      </c>
    </row>
    <row r="51" spans="1:33" x14ac:dyDescent="0.2">
      <c r="A51" s="133" t="str">
        <f t="shared" si="1"/>
        <v>WPAKazakhstan</v>
      </c>
      <c r="B51" s="129" t="s">
        <v>254</v>
      </c>
      <c r="C51" s="129" t="s">
        <v>258</v>
      </c>
      <c r="D51" s="129" t="s">
        <v>82</v>
      </c>
      <c r="E51" s="147">
        <v>80</v>
      </c>
      <c r="F51" s="147">
        <v>80</v>
      </c>
      <c r="G51" s="147">
        <v>80</v>
      </c>
      <c r="H51" s="147">
        <v>80</v>
      </c>
      <c r="I51" s="147">
        <v>80</v>
      </c>
      <c r="J51" s="147">
        <v>80</v>
      </c>
      <c r="K51" s="147">
        <v>80</v>
      </c>
      <c r="L51" s="147">
        <v>80</v>
      </c>
      <c r="M51" s="147">
        <v>80</v>
      </c>
      <c r="N51" s="147">
        <v>80</v>
      </c>
      <c r="O51" s="147">
        <v>80</v>
      </c>
      <c r="P51" s="147">
        <v>80</v>
      </c>
      <c r="Q51" s="147">
        <v>80</v>
      </c>
      <c r="R51" s="147">
        <v>80</v>
      </c>
      <c r="S51" s="147">
        <v>80</v>
      </c>
      <c r="T51" s="147">
        <v>80</v>
      </c>
      <c r="U51" s="147">
        <v>80</v>
      </c>
      <c r="V51" s="147">
        <v>80</v>
      </c>
      <c r="W51" s="147">
        <v>80</v>
      </c>
      <c r="X51" s="147">
        <v>80</v>
      </c>
      <c r="Y51" s="147">
        <v>80</v>
      </c>
      <c r="Z51" s="147">
        <v>80</v>
      </c>
      <c r="AA51" s="147">
        <v>80</v>
      </c>
      <c r="AB51" s="147">
        <v>80</v>
      </c>
      <c r="AC51" s="147">
        <v>80</v>
      </c>
      <c r="AD51" s="147">
        <v>80</v>
      </c>
      <c r="AE51" s="147">
        <v>80</v>
      </c>
      <c r="AF51" s="147">
        <v>80</v>
      </c>
      <c r="AG51" s="147">
        <v>80</v>
      </c>
    </row>
    <row r="52" spans="1:33" x14ac:dyDescent="0.2">
      <c r="A52" s="133" t="str">
        <f t="shared" si="1"/>
        <v>WPAKyrgyzstan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1"/>
        <v>WPARussia</v>
      </c>
      <c r="B53" s="129" t="s">
        <v>254</v>
      </c>
      <c r="C53" s="129" t="s">
        <v>258</v>
      </c>
      <c r="D53" s="129" t="s">
        <v>84</v>
      </c>
      <c r="E53" s="147">
        <v>2870</v>
      </c>
      <c r="F53" s="147">
        <v>3370</v>
      </c>
      <c r="G53" s="147">
        <v>3370</v>
      </c>
      <c r="H53" s="147">
        <v>3370</v>
      </c>
      <c r="I53" s="147">
        <v>3970</v>
      </c>
      <c r="J53" s="147">
        <v>4170</v>
      </c>
      <c r="K53" s="147">
        <v>4170</v>
      </c>
      <c r="L53" s="147">
        <v>4170</v>
      </c>
      <c r="M53" s="147">
        <v>4170</v>
      </c>
      <c r="N53" s="147">
        <v>4170</v>
      </c>
      <c r="O53" s="147">
        <v>4170</v>
      </c>
      <c r="P53" s="147">
        <v>4170</v>
      </c>
      <c r="Q53" s="147">
        <v>4170</v>
      </c>
      <c r="R53" s="147">
        <v>4170</v>
      </c>
      <c r="S53" s="147">
        <v>4170</v>
      </c>
      <c r="T53" s="147">
        <v>4170</v>
      </c>
      <c r="U53" s="147">
        <v>4170</v>
      </c>
      <c r="V53" s="147">
        <v>4370</v>
      </c>
      <c r="W53" s="147">
        <v>4370</v>
      </c>
      <c r="X53" s="147">
        <v>4440</v>
      </c>
      <c r="Y53" s="147">
        <v>4440</v>
      </c>
      <c r="Z53" s="147">
        <v>4540</v>
      </c>
      <c r="AA53" s="147">
        <v>4740</v>
      </c>
      <c r="AB53" s="147">
        <v>4740</v>
      </c>
      <c r="AC53" s="147">
        <v>4740</v>
      </c>
      <c r="AD53" s="147">
        <v>4740</v>
      </c>
      <c r="AE53" s="147">
        <v>4740</v>
      </c>
      <c r="AF53" s="147">
        <v>4740</v>
      </c>
      <c r="AG53" s="147">
        <v>4740</v>
      </c>
    </row>
    <row r="54" spans="1:33" x14ac:dyDescent="0.2">
      <c r="A54" s="133" t="str">
        <f t="shared" si="1"/>
        <v>WPATajikistan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1"/>
        <v>WPATurkmenistan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1"/>
        <v>WPAUzbekistan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0</v>
      </c>
      <c r="S56" s="147">
        <v>0</v>
      </c>
      <c r="T56" s="147">
        <v>0</v>
      </c>
      <c r="U56" s="147">
        <v>0</v>
      </c>
      <c r="V56" s="147">
        <v>0</v>
      </c>
      <c r="W56" s="147">
        <v>0</v>
      </c>
      <c r="X56" s="147">
        <v>0</v>
      </c>
      <c r="Y56" s="147">
        <v>0</v>
      </c>
      <c r="Z56" s="147">
        <v>0</v>
      </c>
      <c r="AA56" s="147">
        <v>0</v>
      </c>
      <c r="AB56" s="147">
        <v>0</v>
      </c>
      <c r="AC56" s="147">
        <v>0</v>
      </c>
      <c r="AD56" s="147">
        <v>0</v>
      </c>
      <c r="AE56" s="147">
        <v>0</v>
      </c>
      <c r="AF56" s="147">
        <v>0</v>
      </c>
      <c r="AG56" s="147">
        <v>0</v>
      </c>
    </row>
    <row r="57" spans="1:33" s="133" customFormat="1" x14ac:dyDescent="0.2">
      <c r="A57" s="133" t="str">
        <f t="shared" si="1"/>
        <v>WPAAfrica Total</v>
      </c>
      <c r="B57" s="137" t="s">
        <v>88</v>
      </c>
      <c r="C57" s="137" t="s">
        <v>88</v>
      </c>
      <c r="D57" s="137" t="s">
        <v>88</v>
      </c>
      <c r="E57" s="145">
        <f>SUMIF($B59:$B$212,LEFT($D57,LEN($D57)-6),E59:E$212)</f>
        <v>1593.3333333333333</v>
      </c>
      <c r="F57" s="145">
        <f>SUMIF($B59:$B$212,LEFT($D57,LEN($D57)-6),F59:F$212)</f>
        <v>1593.3333333333333</v>
      </c>
      <c r="G57" s="145">
        <f>SUMIF($B59:$B$212,LEFT($D57,LEN($D57)-6),G59:G$212)</f>
        <v>1593.3333333333333</v>
      </c>
      <c r="H57" s="145">
        <f>SUMIF($B59:$B$212,LEFT($D57,LEN($D57)-6),H59:H$212)</f>
        <v>1593.3333333333333</v>
      </c>
      <c r="I57" s="145">
        <f>SUMIF($B59:$B$212,LEFT($D57,LEN($D57)-6),I59:I$212)</f>
        <v>1593.3333333333333</v>
      </c>
      <c r="J57" s="145">
        <f>SUMIF($B59:$B$212,LEFT($D57,LEN($D57)-6),J59:J$212)</f>
        <v>533.33333333333337</v>
      </c>
      <c r="K57" s="145">
        <f>SUMIF($B59:$B$212,LEFT($D57,LEN($D57)-6),K59:K$212)</f>
        <v>533.33333333333337</v>
      </c>
      <c r="L57" s="145">
        <f>SUMIF($B59:$B$212,LEFT($D57,LEN($D57)-6),L59:L$212)</f>
        <v>533.33333333333337</v>
      </c>
      <c r="M57" s="145">
        <f>SUMIF($B59:$B$212,LEFT($D57,LEN($D57)-6),M59:M$212)</f>
        <v>533.33333333333337</v>
      </c>
      <c r="N57" s="145">
        <f>SUMIF($B59:$B$212,LEFT($D57,LEN($D57)-6),N59:N$212)</f>
        <v>533.33333333333337</v>
      </c>
      <c r="O57" s="145">
        <f>SUMIF($B59:$B$212,LEFT($D57,LEN($D57)-6),O59:O$212)</f>
        <v>533.33333333333337</v>
      </c>
      <c r="P57" s="145">
        <f>SUMIF($B59:$B$212,LEFT($D57,LEN($D57)-6),P59:P$212)</f>
        <v>533.33333333333337</v>
      </c>
      <c r="Q57" s="145">
        <f>SUMIF($B59:$B$212,LEFT($D57,LEN($D57)-6),Q59:Q$212)</f>
        <v>533.33333333333337</v>
      </c>
      <c r="R57" s="145">
        <f>SUMIF($B59:$B$212,LEFT($D57,LEN($D57)-6),R59:R$212)</f>
        <v>533.33333333333337</v>
      </c>
      <c r="S57" s="145">
        <f>SUMIF($B59:$B$212,LEFT($D57,LEN($D57)-6),S59:S$212)</f>
        <v>533.33333333333337</v>
      </c>
      <c r="T57" s="145">
        <f>SUMIF($B59:$B$212,LEFT($D57,LEN($D57)-6),T59:T$212)</f>
        <v>533.33333333333337</v>
      </c>
      <c r="U57" s="145">
        <f>SUMIF($B59:$B$212,LEFT($D57,LEN($D57)-6),U59:U$212)</f>
        <v>533.33333333333337</v>
      </c>
      <c r="V57" s="145">
        <f>SUMIF($B59:$B$212,LEFT($D57,LEN($D57)-6),V59:V$212)</f>
        <v>533.33333333333337</v>
      </c>
      <c r="W57" s="145">
        <f>SUMIF($B59:$B$212,LEFT($D57,LEN($D57)-6),W59:W$212)</f>
        <v>533.33333333333337</v>
      </c>
      <c r="X57" s="145">
        <f>SUMIF($B59:$B$212,LEFT($D57,LEN($D57)-6),X59:X$212)</f>
        <v>683.33333333333337</v>
      </c>
      <c r="Y57" s="145">
        <f>SUMIF($B59:$B$212,LEFT($D57,LEN($D57)-6),Y59:Y$212)</f>
        <v>683.33333333333337</v>
      </c>
      <c r="Z57" s="145">
        <f>SUMIF($B59:$B$212,LEFT($D57,LEN($D57)-6),Z59:Z$212)</f>
        <v>683.33333333333337</v>
      </c>
      <c r="AA57" s="145">
        <f>SUMIF($B59:$B$212,LEFT($D57,LEN($D57)-6),AA59:AA$212)</f>
        <v>683.33333333333337</v>
      </c>
      <c r="AB57" s="145">
        <f>SUMIF($B59:$B$212,LEFT($D57,LEN($D57)-6),AB59:AB$212)</f>
        <v>683.33333333333337</v>
      </c>
      <c r="AC57" s="145">
        <f>SUMIF($B59:$B$212,LEFT($D57,LEN($D57)-6),AC59:AC$212)</f>
        <v>683.33333333333337</v>
      </c>
      <c r="AD57" s="145">
        <f>SUMIF($B59:$B$212,LEFT($D57,LEN($D57)-6),AD59:AD$212)</f>
        <v>683.33333333333337</v>
      </c>
      <c r="AE57" s="145">
        <f>SUMIF($B59:$B$212,LEFT($D57,LEN($D57)-6),AE59:AE$212)</f>
        <v>683.33333333333337</v>
      </c>
      <c r="AF57" s="145">
        <f>SUMIF($B59:$B$212,LEFT($D57,LEN($D57)-6),AF59:AF$212)</f>
        <v>683.33333333333337</v>
      </c>
      <c r="AG57" s="145">
        <f>SUMIF($B59:$B$212,LEFT($D57,LEN($D57)-6),AG59:AG$212)</f>
        <v>683.33333333333337</v>
      </c>
    </row>
    <row r="58" spans="1:33" s="133" customFormat="1" x14ac:dyDescent="0.2">
      <c r="A58" s="133" t="str">
        <f t="shared" si="1"/>
        <v>WPANorth Africa Total</v>
      </c>
      <c r="B58" s="140" t="s">
        <v>89</v>
      </c>
      <c r="C58" s="140" t="s">
        <v>89</v>
      </c>
      <c r="D58" s="140" t="s">
        <v>89</v>
      </c>
      <c r="E58" s="146">
        <f>SUMIF($C59:$C$212,LEFT($D58,LEN($D58)-6),E59:E$212)</f>
        <v>33.333333333333336</v>
      </c>
      <c r="F58" s="146">
        <f>SUMIF($C59:$C$212,LEFT($D58,LEN($D58)-6),F59:F$212)</f>
        <v>33.333333333333336</v>
      </c>
      <c r="G58" s="146">
        <f>SUMIF($C59:$C$212,LEFT($D58,LEN($D58)-6),G59:G$212)</f>
        <v>33.333333333333336</v>
      </c>
      <c r="H58" s="146">
        <f>SUMIF($C59:$C$212,LEFT($D58,LEN($D58)-6),H59:H$212)</f>
        <v>33.333333333333336</v>
      </c>
      <c r="I58" s="146">
        <f>SUMIF($C59:$C$212,LEFT($D58,LEN($D58)-6),I59:I$212)</f>
        <v>33.333333333333336</v>
      </c>
      <c r="J58" s="146">
        <f>SUMIF($C59:$C$212,LEFT($D58,LEN($D58)-6),J59:J$212)</f>
        <v>33.333333333333336</v>
      </c>
      <c r="K58" s="146">
        <f>SUMIF($C59:$C$212,LEFT($D58,LEN($D58)-6),K59:K$212)</f>
        <v>33.333333333333336</v>
      </c>
      <c r="L58" s="146">
        <f>SUMIF($C59:$C$212,LEFT($D58,LEN($D58)-6),L59:L$212)</f>
        <v>33.333333333333336</v>
      </c>
      <c r="M58" s="146">
        <f>SUMIF($C59:$C$212,LEFT($D58,LEN($D58)-6),M59:M$212)</f>
        <v>33.333333333333336</v>
      </c>
      <c r="N58" s="146">
        <f>SUMIF($C59:$C$212,LEFT($D58,LEN($D58)-6),N59:N$212)</f>
        <v>33.333333333333336</v>
      </c>
      <c r="O58" s="146">
        <f>SUMIF($C59:$C$212,LEFT($D58,LEN($D58)-6),O59:O$212)</f>
        <v>33.333333333333336</v>
      </c>
      <c r="P58" s="146">
        <f>SUMIF($C59:$C$212,LEFT($D58,LEN($D58)-6),P59:P$212)</f>
        <v>33.333333333333336</v>
      </c>
      <c r="Q58" s="146">
        <f>SUMIF($C59:$C$212,LEFT($D58,LEN($D58)-6),Q59:Q$212)</f>
        <v>33.333333333333336</v>
      </c>
      <c r="R58" s="146">
        <f>SUMIF($C59:$C$212,LEFT($D58,LEN($D58)-6),R59:R$212)</f>
        <v>33.333333333333336</v>
      </c>
      <c r="S58" s="146">
        <f>SUMIF($C59:$C$212,LEFT($D58,LEN($D58)-6),S59:S$212)</f>
        <v>33.333333333333336</v>
      </c>
      <c r="T58" s="146">
        <f>SUMIF($C59:$C$212,LEFT($D58,LEN($D58)-6),T59:T$212)</f>
        <v>33.333333333333336</v>
      </c>
      <c r="U58" s="146">
        <f>SUMIF($C59:$C$212,LEFT($D58,LEN($D58)-6),U59:U$212)</f>
        <v>33.333333333333336</v>
      </c>
      <c r="V58" s="146">
        <f>SUMIF($C59:$C$212,LEFT($D58,LEN($D58)-6),V59:V$212)</f>
        <v>33.333333333333336</v>
      </c>
      <c r="W58" s="146">
        <f>SUMIF($C59:$C$212,LEFT($D58,LEN($D58)-6),W59:W$212)</f>
        <v>33.333333333333336</v>
      </c>
      <c r="X58" s="146">
        <f>SUMIF($C59:$C$212,LEFT($D58,LEN($D58)-6),X59:X$212)</f>
        <v>33.333333333333336</v>
      </c>
      <c r="Y58" s="146">
        <f>SUMIF($C59:$C$212,LEFT($D58,LEN($D58)-6),Y59:Y$212)</f>
        <v>33.333333333333336</v>
      </c>
      <c r="Z58" s="146">
        <f>SUMIF($C59:$C$212,LEFT($D58,LEN($D58)-6),Z59:Z$212)</f>
        <v>33.333333333333336</v>
      </c>
      <c r="AA58" s="146">
        <f>SUMIF($C59:$C$212,LEFT($D58,LEN($D58)-6),AA59:AA$212)</f>
        <v>33.333333333333336</v>
      </c>
      <c r="AB58" s="146">
        <f>SUMIF($C59:$C$212,LEFT($D58,LEN($D58)-6),AB59:AB$212)</f>
        <v>33.333333333333336</v>
      </c>
      <c r="AC58" s="146">
        <f>SUMIF($C59:$C$212,LEFT($D58,LEN($D58)-6),AC59:AC$212)</f>
        <v>33.333333333333336</v>
      </c>
      <c r="AD58" s="146">
        <f>SUMIF($C59:$C$212,LEFT($D58,LEN($D58)-6),AD59:AD$212)</f>
        <v>33.333333333333336</v>
      </c>
      <c r="AE58" s="146">
        <f>SUMIF($C59:$C$212,LEFT($D58,LEN($D58)-6),AE59:AE$212)</f>
        <v>33.333333333333336</v>
      </c>
      <c r="AF58" s="146">
        <f>SUMIF($C59:$C$212,LEFT($D58,LEN($D58)-6),AF59:AF$212)</f>
        <v>33.333333333333336</v>
      </c>
      <c r="AG58" s="146">
        <f>SUMIF($C59:$C$212,LEFT($D58,LEN($D58)-6),AG59:AG$212)</f>
        <v>33.333333333333336</v>
      </c>
    </row>
    <row r="59" spans="1:33" x14ac:dyDescent="0.2">
      <c r="A59" s="133" t="str">
        <f t="shared" si="1"/>
        <v>WPAAlgeria</v>
      </c>
      <c r="B59" s="129" t="s">
        <v>259</v>
      </c>
      <c r="C59" s="129" t="s">
        <v>260</v>
      </c>
      <c r="D59" s="129" t="s">
        <v>90</v>
      </c>
      <c r="E59" s="147">
        <v>0</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1"/>
        <v>WPAEgypt</v>
      </c>
      <c r="B60" s="129" t="s">
        <v>259</v>
      </c>
      <c r="C60" s="129" t="s">
        <v>260</v>
      </c>
      <c r="D60" s="129" t="s">
        <v>91</v>
      </c>
      <c r="E60" s="147">
        <v>33.333333333333336</v>
      </c>
      <c r="F60" s="147">
        <v>33.333333333333336</v>
      </c>
      <c r="G60" s="147">
        <v>33.333333333333336</v>
      </c>
      <c r="H60" s="147">
        <v>33.333333333333336</v>
      </c>
      <c r="I60" s="147">
        <v>33.333333333333336</v>
      </c>
      <c r="J60" s="147">
        <v>33.333333333333336</v>
      </c>
      <c r="K60" s="147">
        <v>33.333333333333336</v>
      </c>
      <c r="L60" s="147">
        <v>33.333333333333336</v>
      </c>
      <c r="M60" s="147">
        <v>33.333333333333336</v>
      </c>
      <c r="N60" s="147">
        <v>33.333333333333336</v>
      </c>
      <c r="O60" s="147">
        <v>33.333333333333336</v>
      </c>
      <c r="P60" s="147">
        <v>33.333333333333336</v>
      </c>
      <c r="Q60" s="147">
        <v>33.333333333333336</v>
      </c>
      <c r="R60" s="147">
        <v>33.333333333333336</v>
      </c>
      <c r="S60" s="147">
        <v>33.333333333333336</v>
      </c>
      <c r="T60" s="147">
        <v>33.333333333333336</v>
      </c>
      <c r="U60" s="147">
        <v>33.333333333333336</v>
      </c>
      <c r="V60" s="147">
        <v>33.333333333333336</v>
      </c>
      <c r="W60" s="147">
        <v>33.333333333333336</v>
      </c>
      <c r="X60" s="147">
        <v>33.333333333333336</v>
      </c>
      <c r="Y60" s="147">
        <v>33.333333333333336</v>
      </c>
      <c r="Z60" s="147">
        <v>33.333333333333336</v>
      </c>
      <c r="AA60" s="147">
        <v>33.333333333333336</v>
      </c>
      <c r="AB60" s="147">
        <v>33.333333333333336</v>
      </c>
      <c r="AC60" s="147">
        <v>33.333333333333336</v>
      </c>
      <c r="AD60" s="147">
        <v>33.333333333333336</v>
      </c>
      <c r="AE60" s="147">
        <v>33.333333333333336</v>
      </c>
      <c r="AF60" s="147">
        <v>33.333333333333336</v>
      </c>
      <c r="AG60" s="147">
        <v>33.333333333333336</v>
      </c>
    </row>
    <row r="61" spans="1:33" x14ac:dyDescent="0.2">
      <c r="A61" s="133" t="str">
        <f t="shared" si="1"/>
        <v>WPALibya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1"/>
        <v>WPAMorocco</v>
      </c>
      <c r="B62" s="129" t="s">
        <v>259</v>
      </c>
      <c r="C62" s="129" t="s">
        <v>260</v>
      </c>
      <c r="D62" s="129" t="s">
        <v>93</v>
      </c>
      <c r="E62" s="147">
        <v>0</v>
      </c>
      <c r="F62" s="147">
        <v>0</v>
      </c>
      <c r="G62" s="147">
        <v>0</v>
      </c>
      <c r="H62" s="147">
        <v>0</v>
      </c>
      <c r="I62" s="147">
        <v>0</v>
      </c>
      <c r="J62" s="147">
        <v>0</v>
      </c>
      <c r="K62" s="147">
        <v>0</v>
      </c>
      <c r="L62" s="147">
        <v>0</v>
      </c>
      <c r="M62" s="147">
        <v>0</v>
      </c>
      <c r="N62" s="147">
        <v>0</v>
      </c>
      <c r="O62" s="147">
        <v>0</v>
      </c>
      <c r="P62" s="147">
        <v>0</v>
      </c>
      <c r="Q62" s="147">
        <v>0</v>
      </c>
      <c r="R62" s="147">
        <v>0</v>
      </c>
      <c r="S62" s="147">
        <v>0</v>
      </c>
      <c r="T62" s="147">
        <v>0</v>
      </c>
      <c r="U62" s="147">
        <v>0</v>
      </c>
      <c r="V62" s="147">
        <v>0</v>
      </c>
      <c r="W62" s="147">
        <v>0</v>
      </c>
      <c r="X62" s="147">
        <v>0</v>
      </c>
      <c r="Y62" s="147">
        <v>0</v>
      </c>
      <c r="Z62" s="147">
        <v>0</v>
      </c>
      <c r="AA62" s="147">
        <v>0</v>
      </c>
      <c r="AB62" s="147">
        <v>0</v>
      </c>
      <c r="AC62" s="147">
        <v>0</v>
      </c>
      <c r="AD62" s="147">
        <v>0</v>
      </c>
      <c r="AE62" s="147">
        <v>0</v>
      </c>
      <c r="AF62" s="147">
        <v>0</v>
      </c>
      <c r="AG62" s="147">
        <v>0</v>
      </c>
    </row>
    <row r="63" spans="1:33" x14ac:dyDescent="0.2">
      <c r="A63" s="133" t="str">
        <f t="shared" si="1"/>
        <v>WPASudan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1"/>
        <v>WPATunisia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1"/>
        <v>WPAEast Africa Total</v>
      </c>
      <c r="B65" s="140" t="s">
        <v>96</v>
      </c>
      <c r="C65" s="140" t="s">
        <v>96</v>
      </c>
      <c r="D65" s="140" t="s">
        <v>96</v>
      </c>
      <c r="E65" s="146">
        <f>SUMIF($C66:$C$212,LEFT($D65,LEN($D65)-6),E66:E$212)</f>
        <v>0</v>
      </c>
      <c r="F65" s="146">
        <f>SUMIF($C66:$C$212,LEFT($D65,LEN($D65)-6),F66:F$212)</f>
        <v>0</v>
      </c>
      <c r="G65" s="146">
        <f>SUMIF($C66:$C$212,LEFT($D65,LEN($D65)-6),G66:G$212)</f>
        <v>0</v>
      </c>
      <c r="H65" s="146">
        <f>SUMIF($C66:$C$212,LEFT($D65,LEN($D65)-6),H66:H$212)</f>
        <v>0</v>
      </c>
      <c r="I65" s="146">
        <f>SUMIF($C66:$C$212,LEFT($D65,LEN($D65)-6),I66:I$212)</f>
        <v>0</v>
      </c>
      <c r="J65" s="146">
        <f>SUMIF($C66:$C$212,LEFT($D65,LEN($D65)-6),J66:J$212)</f>
        <v>0</v>
      </c>
      <c r="K65" s="146">
        <f>SUMIF($C66:$C$212,LEFT($D65,LEN($D65)-6),K66:K$212)</f>
        <v>0</v>
      </c>
      <c r="L65" s="146">
        <f>SUMIF($C66:$C$212,LEFT($D65,LEN($D65)-6),L66:L$212)</f>
        <v>0</v>
      </c>
      <c r="M65" s="146">
        <f>SUMIF($C66:$C$212,LEFT($D65,LEN($D65)-6),M66:M$212)</f>
        <v>0</v>
      </c>
      <c r="N65" s="146">
        <f>SUMIF($C66:$C$212,LEFT($D65,LEN($D65)-6),N66:N$212)</f>
        <v>0</v>
      </c>
      <c r="O65" s="146">
        <f>SUMIF($C66:$C$212,LEFT($D65,LEN($D65)-6),O66:O$212)</f>
        <v>0</v>
      </c>
      <c r="P65" s="146">
        <f>SUMIF($C66:$C$212,LEFT($D65,LEN($D65)-6),P66:P$212)</f>
        <v>0</v>
      </c>
      <c r="Q65" s="146">
        <f>SUMIF($C66:$C$212,LEFT($D65,LEN($D65)-6),Q66:Q$212)</f>
        <v>0</v>
      </c>
      <c r="R65" s="146">
        <f>SUMIF($C66:$C$212,LEFT($D65,LEN($D65)-6),R66:R$212)</f>
        <v>0</v>
      </c>
      <c r="S65" s="146">
        <f>SUMIF($C66:$C$212,LEFT($D65,LEN($D65)-6),S66:S$212)</f>
        <v>0</v>
      </c>
      <c r="T65" s="146">
        <f>SUMIF($C66:$C$212,LEFT($D65,LEN($D65)-6),T66:T$212)</f>
        <v>0</v>
      </c>
      <c r="U65" s="146">
        <f>SUMIF($C66:$C$212,LEFT($D65,LEN($D65)-6),U66:U$212)</f>
        <v>0</v>
      </c>
      <c r="V65" s="146">
        <f>SUMIF($C66:$C$212,LEFT($D65,LEN($D65)-6),V66:V$212)</f>
        <v>0</v>
      </c>
      <c r="W65" s="146">
        <f>SUMIF($C66:$C$212,LEFT($D65,LEN($D65)-6),W66:W$212)</f>
        <v>0</v>
      </c>
      <c r="X65" s="146">
        <f>SUMIF($C66:$C$212,LEFT($D65,LEN($D65)-6),X66:X$212)</f>
        <v>0</v>
      </c>
      <c r="Y65" s="146">
        <f>SUMIF($C66:$C$212,LEFT($D65,LEN($D65)-6),Y66:Y$212)</f>
        <v>0</v>
      </c>
      <c r="Z65" s="146">
        <f>SUMIF($C66:$C$212,LEFT($D65,LEN($D65)-6),Z66:Z$212)</f>
        <v>0</v>
      </c>
      <c r="AA65" s="146">
        <f>SUMIF($C66:$C$212,LEFT($D65,LEN($D65)-6),AA66:AA$212)</f>
        <v>0</v>
      </c>
      <c r="AB65" s="146">
        <f>SUMIF($C66:$C$212,LEFT($D65,LEN($D65)-6),AB66:AB$212)</f>
        <v>0</v>
      </c>
      <c r="AC65" s="146">
        <f>SUMIF($C66:$C$212,LEFT($D65,LEN($D65)-6),AC66:AC$212)</f>
        <v>0</v>
      </c>
      <c r="AD65" s="146">
        <f>SUMIF($C66:$C$212,LEFT($D65,LEN($D65)-6),AD66:AD$212)</f>
        <v>0</v>
      </c>
      <c r="AE65" s="146">
        <f>SUMIF($C66:$C$212,LEFT($D65,LEN($D65)-6),AE66:AE$212)</f>
        <v>0</v>
      </c>
      <c r="AF65" s="146">
        <f>SUMIF($C66:$C$212,LEFT($D65,LEN($D65)-6),AF66:AF$212)</f>
        <v>0</v>
      </c>
      <c r="AG65" s="146">
        <f>SUMIF($C66:$C$212,LEFT($D65,LEN($D65)-6),AG66:AG$212)</f>
        <v>0</v>
      </c>
    </row>
    <row r="66" spans="1:33" x14ac:dyDescent="0.2">
      <c r="A66" s="133" t="str">
        <f t="shared" si="1"/>
        <v>WPABurundi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1"/>
        <v>WPAComoros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1"/>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1"/>
        <v>WPAEritrea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2">CONCATENATE("WPA",D70)</f>
        <v>WPAEthiopia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2"/>
        <v>WPAKenya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2"/>
        <v>WPAMadagascar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2"/>
        <v>WPAMalawi</v>
      </c>
      <c r="B73" s="129" t="s">
        <v>259</v>
      </c>
      <c r="C73" s="129" t="s">
        <v>261</v>
      </c>
      <c r="D73" s="129" t="s">
        <v>104</v>
      </c>
      <c r="E73" s="147">
        <v>0</v>
      </c>
      <c r="F73" s="147">
        <v>0</v>
      </c>
      <c r="G73" s="147">
        <v>0</v>
      </c>
      <c r="H73" s="147">
        <v>0</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2"/>
        <v>WPAMauritius</v>
      </c>
      <c r="B74" s="129" t="s">
        <v>259</v>
      </c>
      <c r="C74" s="129" t="s">
        <v>261</v>
      </c>
      <c r="D74" s="129" t="s">
        <v>105</v>
      </c>
      <c r="E74" s="147">
        <v>0</v>
      </c>
      <c r="F74" s="147">
        <v>0</v>
      </c>
      <c r="G74" s="147">
        <v>0</v>
      </c>
      <c r="H74" s="147">
        <v>0</v>
      </c>
      <c r="I74" s="147">
        <v>0</v>
      </c>
      <c r="J74" s="147">
        <v>0</v>
      </c>
      <c r="K74" s="147">
        <v>0</v>
      </c>
      <c r="L74" s="147">
        <v>0</v>
      </c>
      <c r="M74" s="147">
        <v>0</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row>
    <row r="75" spans="1:33" x14ac:dyDescent="0.2">
      <c r="A75" s="133" t="str">
        <f t="shared" si="2"/>
        <v>WPAMozambique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2"/>
        <v>WPAReunion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2"/>
        <v>WPARwanda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2"/>
        <v>WPASeychelles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2"/>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2"/>
        <v>WPATanzania</v>
      </c>
      <c r="B80" s="129" t="s">
        <v>259</v>
      </c>
      <c r="C80" s="129" t="s">
        <v>261</v>
      </c>
      <c r="D80" s="129" t="s">
        <v>111</v>
      </c>
      <c r="E80" s="147">
        <v>0</v>
      </c>
      <c r="F80" s="147">
        <v>0</v>
      </c>
      <c r="G80" s="147">
        <v>0</v>
      </c>
      <c r="H80" s="147">
        <v>0</v>
      </c>
      <c r="I80" s="147">
        <v>0</v>
      </c>
      <c r="J80" s="147">
        <v>0</v>
      </c>
      <c r="K80" s="147">
        <v>0</v>
      </c>
      <c r="L80" s="147">
        <v>0</v>
      </c>
      <c r="M80" s="147">
        <v>0</v>
      </c>
      <c r="N80" s="147">
        <v>0</v>
      </c>
      <c r="O80" s="147">
        <v>0</v>
      </c>
      <c r="P80" s="147">
        <v>0</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row>
    <row r="81" spans="1:33" x14ac:dyDescent="0.2">
      <c r="A81" s="133" t="str">
        <f t="shared" si="2"/>
        <v>WPAUganda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2"/>
        <v>WPAZambia</v>
      </c>
      <c r="B82" s="129" t="s">
        <v>259</v>
      </c>
      <c r="C82" s="129" t="s">
        <v>261</v>
      </c>
      <c r="D82" s="129" t="s">
        <v>113</v>
      </c>
      <c r="E82" s="147">
        <v>0</v>
      </c>
      <c r="F82" s="147">
        <v>0</v>
      </c>
      <c r="G82" s="147">
        <v>0</v>
      </c>
      <c r="H82" s="147">
        <v>0</v>
      </c>
      <c r="I82" s="147">
        <v>0</v>
      </c>
      <c r="J82" s="147">
        <v>0</v>
      </c>
      <c r="K82" s="147">
        <v>0</v>
      </c>
      <c r="L82" s="147">
        <v>0</v>
      </c>
      <c r="M82" s="147">
        <v>0</v>
      </c>
      <c r="N82" s="147">
        <v>0</v>
      </c>
      <c r="O82" s="147">
        <v>0</v>
      </c>
      <c r="P82" s="147">
        <v>0</v>
      </c>
      <c r="Q82" s="147">
        <v>0</v>
      </c>
      <c r="R82" s="147">
        <v>0</v>
      </c>
      <c r="S82" s="147">
        <v>0</v>
      </c>
      <c r="T82" s="147">
        <v>0</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2"/>
        <v>WPAZimbabwe</v>
      </c>
      <c r="B83" s="129" t="s">
        <v>259</v>
      </c>
      <c r="C83" s="129" t="s">
        <v>261</v>
      </c>
      <c r="D83" s="129" t="s">
        <v>114</v>
      </c>
      <c r="E83" s="147">
        <v>0</v>
      </c>
      <c r="F83" s="147">
        <v>0</v>
      </c>
      <c r="G83" s="147">
        <v>0</v>
      </c>
      <c r="H83" s="147">
        <v>0</v>
      </c>
      <c r="I83" s="147">
        <v>0</v>
      </c>
      <c r="J83" s="147">
        <v>0</v>
      </c>
      <c r="K83" s="147">
        <v>0</v>
      </c>
      <c r="L83" s="147">
        <v>0</v>
      </c>
      <c r="M83" s="147">
        <v>0</v>
      </c>
      <c r="N83" s="147">
        <v>0</v>
      </c>
      <c r="O83" s="147">
        <v>0</v>
      </c>
      <c r="P83" s="147">
        <v>0</v>
      </c>
      <c r="Q83" s="147">
        <v>0</v>
      </c>
      <c r="R83" s="147">
        <v>0</v>
      </c>
      <c r="S83" s="147">
        <v>0</v>
      </c>
      <c r="T83" s="147">
        <v>0</v>
      </c>
      <c r="U83" s="147">
        <v>0</v>
      </c>
      <c r="V83" s="147">
        <v>0</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2"/>
        <v>WPAWest Africa Total</v>
      </c>
      <c r="B84" s="140" t="s">
        <v>115</v>
      </c>
      <c r="C84" s="140" t="s">
        <v>115</v>
      </c>
      <c r="D84" s="140" t="s">
        <v>115</v>
      </c>
      <c r="E84" s="146">
        <f>SUMIF($C85:$C$212,LEFT($D84,LEN($D84)-6),E85:E$212)</f>
        <v>0</v>
      </c>
      <c r="F84" s="146">
        <f>SUMIF($C85:$C$212,LEFT($D84,LEN($D84)-6),F85:F$212)</f>
        <v>0</v>
      </c>
      <c r="G84" s="146">
        <f>SUMIF($C85:$C$212,LEFT($D84,LEN($D84)-6),G85:G$212)</f>
        <v>0</v>
      </c>
      <c r="H84" s="146">
        <f>SUMIF($C85:$C$212,LEFT($D84,LEN($D84)-6),H85:H$212)</f>
        <v>0</v>
      </c>
      <c r="I84" s="146">
        <f>SUMIF($C85:$C$212,LEFT($D84,LEN($D84)-6),I85:I$212)</f>
        <v>0</v>
      </c>
      <c r="J84" s="146">
        <f>SUMIF($C85:$C$212,LEFT($D84,LEN($D84)-6),J85:J$212)</f>
        <v>0</v>
      </c>
      <c r="K84" s="146">
        <f>SUMIF($C85:$C$212,LEFT($D84,LEN($D84)-6),K85:K$212)</f>
        <v>0</v>
      </c>
      <c r="L84" s="146">
        <f>SUMIF($C85:$C$212,LEFT($D84,LEN($D84)-6),L85:L$212)</f>
        <v>0</v>
      </c>
      <c r="M84" s="146">
        <f>SUMIF($C85:$C$212,LEFT($D84,LEN($D84)-6),M85:M$212)</f>
        <v>0</v>
      </c>
      <c r="N84" s="146">
        <f>SUMIF($C85:$C$212,LEFT($D84,LEN($D84)-6),N85:N$212)</f>
        <v>0</v>
      </c>
      <c r="O84" s="146">
        <f>SUMIF($C85:$C$212,LEFT($D84,LEN($D84)-6),O85:O$212)</f>
        <v>0</v>
      </c>
      <c r="P84" s="146">
        <f>SUMIF($C85:$C$212,LEFT($D84,LEN($D84)-6),P85:P$212)</f>
        <v>0</v>
      </c>
      <c r="Q84" s="146">
        <f>SUMIF($C85:$C$212,LEFT($D84,LEN($D84)-6),Q85:Q$212)</f>
        <v>0</v>
      </c>
      <c r="R84" s="146">
        <f>SUMIF($C85:$C$212,LEFT($D84,LEN($D84)-6),R85:R$212)</f>
        <v>0</v>
      </c>
      <c r="S84" s="146">
        <f>SUMIF($C85:$C$212,LEFT($D84,LEN($D84)-6),S85:S$212)</f>
        <v>0</v>
      </c>
      <c r="T84" s="146">
        <f>SUMIF($C85:$C$212,LEFT($D84,LEN($D84)-6),T85:T$212)</f>
        <v>0</v>
      </c>
      <c r="U84" s="146">
        <f>SUMIF($C85:$C$212,LEFT($D84,LEN($D84)-6),U85:U$212)</f>
        <v>0</v>
      </c>
      <c r="V84" s="146">
        <f>SUMIF($C85:$C$212,LEFT($D84,LEN($D84)-6),V85:V$212)</f>
        <v>0</v>
      </c>
      <c r="W84" s="146">
        <f>SUMIF($C85:$C$212,LEFT($D84,LEN($D84)-6),W85:W$212)</f>
        <v>0</v>
      </c>
      <c r="X84" s="146">
        <f>SUMIF($C85:$C$212,LEFT($D84,LEN($D84)-6),X85:X$212)</f>
        <v>0</v>
      </c>
      <c r="Y84" s="146">
        <f>SUMIF($C85:$C$212,LEFT($D84,LEN($D84)-6),Y85:Y$212)</f>
        <v>0</v>
      </c>
      <c r="Z84" s="146">
        <f>SUMIF($C85:$C$212,LEFT($D84,LEN($D84)-6),Z85:Z$212)</f>
        <v>0</v>
      </c>
      <c r="AA84" s="146">
        <f>SUMIF($C85:$C$212,LEFT($D84,LEN($D84)-6),AA85:AA$212)</f>
        <v>0</v>
      </c>
      <c r="AB84" s="146">
        <f>SUMIF($C85:$C$212,LEFT($D84,LEN($D84)-6),AB85:AB$212)</f>
        <v>0</v>
      </c>
      <c r="AC84" s="146">
        <f>SUMIF($C85:$C$212,LEFT($D84,LEN($D84)-6),AC85:AC$212)</f>
        <v>0</v>
      </c>
      <c r="AD84" s="146">
        <f>SUMIF($C85:$C$212,LEFT($D84,LEN($D84)-6),AD85:AD$212)</f>
        <v>0</v>
      </c>
      <c r="AE84" s="146">
        <f>SUMIF($C85:$C$212,LEFT($D84,LEN($D84)-6),AE85:AE$212)</f>
        <v>0</v>
      </c>
      <c r="AF84" s="146">
        <f>SUMIF($C85:$C$212,LEFT($D84,LEN($D84)-6),AF85:AF$212)</f>
        <v>0</v>
      </c>
      <c r="AG84" s="146">
        <f>SUMIF($C85:$C$212,LEFT($D84,LEN($D84)-6),AG85:AG$212)</f>
        <v>0</v>
      </c>
    </row>
    <row r="85" spans="1:33" x14ac:dyDescent="0.2">
      <c r="A85" s="133" t="str">
        <f t="shared" si="2"/>
        <v>WPABenin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2"/>
        <v>WPABurkina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2"/>
        <v>WPACape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2"/>
        <v>WPACote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2"/>
        <v>WPAGambia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2"/>
        <v>WPAGhana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2"/>
        <v>WPAGuinea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2"/>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2"/>
        <v>WPALiberia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2"/>
        <v>WPAMali</v>
      </c>
      <c r="B94" s="129" t="s">
        <v>259</v>
      </c>
      <c r="C94" s="129" t="s">
        <v>262</v>
      </c>
      <c r="D94" s="129" t="s">
        <v>125</v>
      </c>
      <c r="E94" s="147">
        <v>0</v>
      </c>
      <c r="F94" s="147">
        <v>0</v>
      </c>
      <c r="G94" s="147">
        <v>0</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2"/>
        <v>WPAMauritania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2"/>
        <v>WPANiger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2"/>
        <v>WPANigeria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2"/>
        <v>WPASenegal</v>
      </c>
      <c r="B98" s="129" t="s">
        <v>259</v>
      </c>
      <c r="C98" s="129" t="s">
        <v>262</v>
      </c>
      <c r="D98" s="129" t="s">
        <v>129</v>
      </c>
      <c r="E98" s="147">
        <v>0</v>
      </c>
      <c r="F98" s="147">
        <v>0</v>
      </c>
      <c r="G98" s="147">
        <v>0</v>
      </c>
      <c r="H98" s="147">
        <v>0</v>
      </c>
      <c r="I98" s="147">
        <v>0</v>
      </c>
      <c r="J98" s="147">
        <v>0</v>
      </c>
      <c r="K98" s="147">
        <v>0</v>
      </c>
      <c r="L98" s="147">
        <v>0</v>
      </c>
      <c r="M98" s="147">
        <v>0</v>
      </c>
      <c r="N98" s="147">
        <v>0</v>
      </c>
      <c r="O98" s="147">
        <v>0</v>
      </c>
      <c r="P98" s="147">
        <v>0</v>
      </c>
      <c r="Q98" s="147">
        <v>0</v>
      </c>
      <c r="R98" s="147">
        <v>0</v>
      </c>
      <c r="S98" s="147">
        <v>0</v>
      </c>
      <c r="T98" s="147">
        <v>0</v>
      </c>
      <c r="U98" s="147">
        <v>0</v>
      </c>
      <c r="V98" s="147">
        <v>0</v>
      </c>
      <c r="W98" s="147">
        <v>0</v>
      </c>
      <c r="X98" s="147">
        <v>0</v>
      </c>
      <c r="Y98" s="147">
        <v>0</v>
      </c>
      <c r="Z98" s="147">
        <v>0</v>
      </c>
      <c r="AA98" s="147">
        <v>0</v>
      </c>
      <c r="AB98" s="147">
        <v>0</v>
      </c>
      <c r="AC98" s="147">
        <v>0</v>
      </c>
      <c r="AD98" s="147">
        <v>0</v>
      </c>
      <c r="AE98" s="147">
        <v>0</v>
      </c>
      <c r="AF98" s="147">
        <v>0</v>
      </c>
      <c r="AG98" s="147">
        <v>0</v>
      </c>
    </row>
    <row r="99" spans="1:33" x14ac:dyDescent="0.2">
      <c r="A99" s="133" t="str">
        <f t="shared" si="2"/>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2"/>
        <v>WPATogo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2"/>
        <v>WPACentral Africa Total</v>
      </c>
      <c r="B101" s="140" t="s">
        <v>132</v>
      </c>
      <c r="C101" s="140" t="s">
        <v>132</v>
      </c>
      <c r="D101" s="140" t="s">
        <v>132</v>
      </c>
      <c r="E101" s="146">
        <f>SUMIF($C102:$C$212,LEFT($D101,LEN($D101)-6),E102:E$212)</f>
        <v>0</v>
      </c>
      <c r="F101" s="146">
        <f>SUMIF($C102:$C$212,LEFT($D101,LEN($D101)-6),F102:F$212)</f>
        <v>0</v>
      </c>
      <c r="G101" s="146">
        <f>SUMIF($C102:$C$212,LEFT($D101,LEN($D101)-6),G102:G$212)</f>
        <v>0</v>
      </c>
      <c r="H101" s="146">
        <f>SUMIF($C102:$C$212,LEFT($D101,LEN($D101)-6),H102:H$212)</f>
        <v>0</v>
      </c>
      <c r="I101" s="146">
        <f>SUMIF($C102:$C$212,LEFT($D101,LEN($D101)-6),I102:I$212)</f>
        <v>0</v>
      </c>
      <c r="J101" s="146">
        <f>SUMIF($C102:$C$212,LEFT($D101,LEN($D101)-6),J102:J$212)</f>
        <v>0</v>
      </c>
      <c r="K101" s="146">
        <f>SUMIF($C102:$C$212,LEFT($D101,LEN($D101)-6),K102:K$212)</f>
        <v>0</v>
      </c>
      <c r="L101" s="146">
        <f>SUMIF($C102:$C$212,LEFT($D101,LEN($D101)-6),L102:L$212)</f>
        <v>0</v>
      </c>
      <c r="M101" s="146">
        <f>SUMIF($C102:$C$212,LEFT($D101,LEN($D101)-6),M102:M$212)</f>
        <v>0</v>
      </c>
      <c r="N101" s="146">
        <f>SUMIF($C102:$C$212,LEFT($D101,LEN($D101)-6),N102:N$212)</f>
        <v>0</v>
      </c>
      <c r="O101" s="146">
        <f>SUMIF($C102:$C$212,LEFT($D101,LEN($D101)-6),O102:O$212)</f>
        <v>0</v>
      </c>
      <c r="P101" s="146">
        <f>SUMIF($C102:$C$212,LEFT($D101,LEN($D101)-6),P102:P$212)</f>
        <v>0</v>
      </c>
      <c r="Q101" s="146">
        <f>SUMIF($C102:$C$212,LEFT($D101,LEN($D101)-6),Q102:Q$212)</f>
        <v>0</v>
      </c>
      <c r="R101" s="146">
        <f>SUMIF($C102:$C$212,LEFT($D101,LEN($D101)-6),R102:R$212)</f>
        <v>0</v>
      </c>
      <c r="S101" s="146">
        <f>SUMIF($C102:$C$212,LEFT($D101,LEN($D101)-6),S102:S$212)</f>
        <v>0</v>
      </c>
      <c r="T101" s="146">
        <f>SUMIF($C102:$C$212,LEFT($D101,LEN($D101)-6),T102:T$212)</f>
        <v>0</v>
      </c>
      <c r="U101" s="146">
        <f>SUMIF($C102:$C$212,LEFT($D101,LEN($D101)-6),U102:U$212)</f>
        <v>0</v>
      </c>
      <c r="V101" s="146">
        <f>SUMIF($C102:$C$212,LEFT($D101,LEN($D101)-6),V102:V$212)</f>
        <v>0</v>
      </c>
      <c r="W101" s="146">
        <f>SUMIF($C102:$C$212,LEFT($D101,LEN($D101)-6),W102:W$212)</f>
        <v>0</v>
      </c>
      <c r="X101" s="146">
        <f>SUMIF($C102:$C$212,LEFT($D101,LEN($D101)-6),X102:X$212)</f>
        <v>0</v>
      </c>
      <c r="Y101" s="146">
        <f>SUMIF($C102:$C$212,LEFT($D101,LEN($D101)-6),Y102:Y$212)</f>
        <v>0</v>
      </c>
      <c r="Z101" s="146">
        <f>SUMIF($C102:$C$212,LEFT($D101,LEN($D101)-6),Z102:Z$212)</f>
        <v>0</v>
      </c>
      <c r="AA101" s="146">
        <f>SUMIF($C102:$C$212,LEFT($D101,LEN($D101)-6),AA102:AA$212)</f>
        <v>0</v>
      </c>
      <c r="AB101" s="146">
        <f>SUMIF($C102:$C$212,LEFT($D101,LEN($D101)-6),AB102:AB$212)</f>
        <v>0</v>
      </c>
      <c r="AC101" s="146">
        <f>SUMIF($C102:$C$212,LEFT($D101,LEN($D101)-6),AC102:AC$212)</f>
        <v>0</v>
      </c>
      <c r="AD101" s="146">
        <f>SUMIF($C102:$C$212,LEFT($D101,LEN($D101)-6),AD102:AD$212)</f>
        <v>0</v>
      </c>
      <c r="AE101" s="146">
        <f>SUMIF($C102:$C$212,LEFT($D101,LEN($D101)-6),AE102:AE$212)</f>
        <v>0</v>
      </c>
      <c r="AF101" s="146">
        <f>SUMIF($C102:$C$212,LEFT($D101,LEN($D101)-6),AF102:AF$212)</f>
        <v>0</v>
      </c>
      <c r="AG101" s="146">
        <f>SUMIF($C102:$C$212,LEFT($D101,LEN($D101)-6),AG102:AG$212)</f>
        <v>0</v>
      </c>
    </row>
    <row r="102" spans="1:33" x14ac:dyDescent="0.2">
      <c r="A102" s="133" t="str">
        <f t="shared" si="2"/>
        <v>WPAAngola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2"/>
        <v>WPACameroon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2"/>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2"/>
        <v>WPAChad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2"/>
        <v>WPACongo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2"/>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2"/>
        <v>WPAEquatorial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2"/>
        <v>WPAGabon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2"/>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2"/>
        <v>WPASouthern Africa Total</v>
      </c>
      <c r="B111" s="140" t="s">
        <v>142</v>
      </c>
      <c r="C111" s="140" t="s">
        <v>142</v>
      </c>
      <c r="D111" s="140" t="s">
        <v>142</v>
      </c>
      <c r="E111" s="146">
        <f>SUMIF($C112:$C$212,LEFT($D111,LEN($D111)-6),E112:E$212)</f>
        <v>1560</v>
      </c>
      <c r="F111" s="146">
        <f>SUMIF($C112:$C$212,LEFT($D111,LEN($D111)-6),F112:F$212)</f>
        <v>1560</v>
      </c>
      <c r="G111" s="146">
        <f>SUMIF($C112:$C$212,LEFT($D111,LEN($D111)-6),G112:G$212)</f>
        <v>1560</v>
      </c>
      <c r="H111" s="146">
        <f>SUMIF($C112:$C$212,LEFT($D111,LEN($D111)-6),H112:H$212)</f>
        <v>1560</v>
      </c>
      <c r="I111" s="146">
        <f>SUMIF($C112:$C$212,LEFT($D111,LEN($D111)-6),I112:I$212)</f>
        <v>1560</v>
      </c>
      <c r="J111" s="146">
        <f>SUMIF($C112:$C$212,LEFT($D111,LEN($D111)-6),J112:J$212)</f>
        <v>500</v>
      </c>
      <c r="K111" s="146">
        <f>SUMIF($C112:$C$212,LEFT($D111,LEN($D111)-6),K112:K$212)</f>
        <v>500</v>
      </c>
      <c r="L111" s="146">
        <f>SUMIF($C112:$C$212,LEFT($D111,LEN($D111)-6),L112:L$212)</f>
        <v>500</v>
      </c>
      <c r="M111" s="146">
        <f>SUMIF($C112:$C$212,LEFT($D111,LEN($D111)-6),M112:M$212)</f>
        <v>500</v>
      </c>
      <c r="N111" s="146">
        <f>SUMIF($C112:$C$212,LEFT($D111,LEN($D111)-6),N112:N$212)</f>
        <v>500</v>
      </c>
      <c r="O111" s="146">
        <f>SUMIF($C112:$C$212,LEFT($D111,LEN($D111)-6),O112:O$212)</f>
        <v>500</v>
      </c>
      <c r="P111" s="146">
        <f>SUMIF($C112:$C$212,LEFT($D111,LEN($D111)-6),P112:P$212)</f>
        <v>500</v>
      </c>
      <c r="Q111" s="146">
        <f>SUMIF($C112:$C$212,LEFT($D111,LEN($D111)-6),Q112:Q$212)</f>
        <v>500</v>
      </c>
      <c r="R111" s="146">
        <f>SUMIF($C112:$C$212,LEFT($D111,LEN($D111)-6),R112:R$212)</f>
        <v>500</v>
      </c>
      <c r="S111" s="146">
        <f>SUMIF($C112:$C$212,LEFT($D111,LEN($D111)-6),S112:S$212)</f>
        <v>500</v>
      </c>
      <c r="T111" s="146">
        <f>SUMIF($C112:$C$212,LEFT($D111,LEN($D111)-6),T112:T$212)</f>
        <v>500</v>
      </c>
      <c r="U111" s="146">
        <f>SUMIF($C112:$C$212,LEFT($D111,LEN($D111)-6),U112:U$212)</f>
        <v>500</v>
      </c>
      <c r="V111" s="146">
        <f>SUMIF($C112:$C$212,LEFT($D111,LEN($D111)-6),V112:V$212)</f>
        <v>500</v>
      </c>
      <c r="W111" s="146">
        <f>SUMIF($C112:$C$212,LEFT($D111,LEN($D111)-6),W112:W$212)</f>
        <v>500</v>
      </c>
      <c r="X111" s="146">
        <f>SUMIF($C112:$C$212,LEFT($D111,LEN($D111)-6),X112:X$212)</f>
        <v>650</v>
      </c>
      <c r="Y111" s="146">
        <f>SUMIF($C112:$C$212,LEFT($D111,LEN($D111)-6),Y112:Y$212)</f>
        <v>650</v>
      </c>
      <c r="Z111" s="146">
        <f>SUMIF($C112:$C$212,LEFT($D111,LEN($D111)-6),Z112:Z$212)</f>
        <v>650</v>
      </c>
      <c r="AA111" s="146">
        <f>SUMIF($C112:$C$212,LEFT($D111,LEN($D111)-6),AA112:AA$212)</f>
        <v>650</v>
      </c>
      <c r="AB111" s="146">
        <f>SUMIF($C112:$C$212,LEFT($D111,LEN($D111)-6),AB112:AB$212)</f>
        <v>650</v>
      </c>
      <c r="AC111" s="146">
        <f>SUMIF($C112:$C$212,LEFT($D111,LEN($D111)-6),AC112:AC$212)</f>
        <v>650</v>
      </c>
      <c r="AD111" s="146">
        <f>SUMIF($C112:$C$212,LEFT($D111,LEN($D111)-6),AD112:AD$212)</f>
        <v>650</v>
      </c>
      <c r="AE111" s="146">
        <f>SUMIF($C112:$C$212,LEFT($D111,LEN($D111)-6),AE112:AE$212)</f>
        <v>650</v>
      </c>
      <c r="AF111" s="146">
        <f>SUMIF($C112:$C$212,LEFT($D111,LEN($D111)-6),AF112:AF$212)</f>
        <v>650</v>
      </c>
      <c r="AG111" s="146">
        <f>SUMIF($C112:$C$212,LEFT($D111,LEN($D111)-6),AG112:AG$212)</f>
        <v>650</v>
      </c>
    </row>
    <row r="112" spans="1:33" x14ac:dyDescent="0.2">
      <c r="A112" s="133" t="str">
        <f t="shared" si="2"/>
        <v>WPABotswana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2"/>
        <v>WPALesotho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2"/>
        <v>WPANamibia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2"/>
        <v>WPASouth Africa</v>
      </c>
      <c r="B115" s="129" t="s">
        <v>259</v>
      </c>
      <c r="C115" s="129" t="s">
        <v>264</v>
      </c>
      <c r="D115" s="129" t="s">
        <v>146</v>
      </c>
      <c r="E115" s="147">
        <v>1560</v>
      </c>
      <c r="F115" s="147">
        <v>1560</v>
      </c>
      <c r="G115" s="147">
        <v>1560</v>
      </c>
      <c r="H115" s="147">
        <v>1560</v>
      </c>
      <c r="I115" s="147">
        <v>1560</v>
      </c>
      <c r="J115" s="147">
        <v>500</v>
      </c>
      <c r="K115" s="147">
        <v>500</v>
      </c>
      <c r="L115" s="147">
        <v>500</v>
      </c>
      <c r="M115" s="147">
        <v>500</v>
      </c>
      <c r="N115" s="147">
        <v>500</v>
      </c>
      <c r="O115" s="147">
        <v>500</v>
      </c>
      <c r="P115" s="147">
        <v>500</v>
      </c>
      <c r="Q115" s="147">
        <v>500</v>
      </c>
      <c r="R115" s="147">
        <v>500</v>
      </c>
      <c r="S115" s="147">
        <v>500</v>
      </c>
      <c r="T115" s="147">
        <v>500</v>
      </c>
      <c r="U115" s="147">
        <v>500</v>
      </c>
      <c r="V115" s="147">
        <v>500</v>
      </c>
      <c r="W115" s="147">
        <v>500</v>
      </c>
      <c r="X115" s="147">
        <v>650</v>
      </c>
      <c r="Y115" s="147">
        <v>650</v>
      </c>
      <c r="Z115" s="147">
        <v>650</v>
      </c>
      <c r="AA115" s="147">
        <v>650</v>
      </c>
      <c r="AB115" s="147">
        <v>650</v>
      </c>
      <c r="AC115" s="147">
        <v>650</v>
      </c>
      <c r="AD115" s="147">
        <v>650</v>
      </c>
      <c r="AE115" s="147">
        <v>650</v>
      </c>
      <c r="AF115" s="147">
        <v>650</v>
      </c>
      <c r="AG115" s="147">
        <v>650</v>
      </c>
    </row>
    <row r="116" spans="1:33" x14ac:dyDescent="0.2">
      <c r="A116" s="133" t="str">
        <f t="shared" si="2"/>
        <v>WPASwaziland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2"/>
        <v>WPANorth America Total</v>
      </c>
      <c r="B117" s="137" t="s">
        <v>148</v>
      </c>
      <c r="C117" s="137" t="s">
        <v>148</v>
      </c>
      <c r="D117" s="137" t="s">
        <v>148</v>
      </c>
      <c r="E117" s="145">
        <f>SUMIF($B119:$B$212,LEFT($D117,LEN($D117)-6),E119:E$212)</f>
        <v>0</v>
      </c>
      <c r="F117" s="145">
        <f>SUMIF($B119:$B$212,LEFT($D117,LEN($D117)-6),F119:F$212)</f>
        <v>0</v>
      </c>
      <c r="G117" s="145">
        <f>SUMIF($B119:$B$212,LEFT($D117,LEN($D117)-6),G119:G$212)</f>
        <v>0</v>
      </c>
      <c r="H117" s="145">
        <f>SUMIF($B119:$B$212,LEFT($D117,LEN($D117)-6),H119:H$212)</f>
        <v>0</v>
      </c>
      <c r="I117" s="145">
        <f>SUMIF($B119:$B$212,LEFT($D117,LEN($D117)-6),I119:I$212)</f>
        <v>0</v>
      </c>
      <c r="J117" s="145">
        <f>SUMIF($B119:$B$212,LEFT($D117,LEN($D117)-6),J119:J$212)</f>
        <v>0</v>
      </c>
      <c r="K117" s="145">
        <f>SUMIF($B119:$B$212,LEFT($D117,LEN($D117)-6),K119:K$212)</f>
        <v>0</v>
      </c>
      <c r="L117" s="145">
        <f>SUMIF($B119:$B$212,LEFT($D117,LEN($D117)-6),L119:L$212)</f>
        <v>0</v>
      </c>
      <c r="M117" s="145">
        <f>SUMIF($B119:$B$212,LEFT($D117,LEN($D117)-6),M119:M$212)</f>
        <v>0</v>
      </c>
      <c r="N117" s="145">
        <f>SUMIF($B119:$B$212,LEFT($D117,LEN($D117)-6),N119:N$212)</f>
        <v>0</v>
      </c>
      <c r="O117" s="145">
        <f>SUMIF($B119:$B$212,LEFT($D117,LEN($D117)-6),O119:O$212)</f>
        <v>0</v>
      </c>
      <c r="P117" s="145">
        <f>SUMIF($B119:$B$212,LEFT($D117,LEN($D117)-6),P119:P$212)</f>
        <v>0</v>
      </c>
      <c r="Q117" s="145">
        <f>SUMIF($B119:$B$212,LEFT($D117,LEN($D117)-6),Q119:Q$212)</f>
        <v>0</v>
      </c>
      <c r="R117" s="145">
        <f>SUMIF($B119:$B$212,LEFT($D117,LEN($D117)-6),R119:R$212)</f>
        <v>0</v>
      </c>
      <c r="S117" s="145">
        <f>SUMIF($B119:$B$212,LEFT($D117,LEN($D117)-6),S119:S$212)</f>
        <v>0</v>
      </c>
      <c r="T117" s="145">
        <f>SUMIF($B119:$B$212,LEFT($D117,LEN($D117)-6),T119:T$212)</f>
        <v>0</v>
      </c>
      <c r="U117" s="145">
        <f>SUMIF($B119:$B$212,LEFT($D117,LEN($D117)-6),U119:U$212)</f>
        <v>0</v>
      </c>
      <c r="V117" s="145">
        <f>SUMIF($B119:$B$212,LEFT($D117,LEN($D117)-6),V119:V$212)</f>
        <v>0</v>
      </c>
      <c r="W117" s="145">
        <f>SUMIF($B119:$B$212,LEFT($D117,LEN($D117)-6),W119:W$212)</f>
        <v>0</v>
      </c>
      <c r="X117" s="145">
        <f>SUMIF($B119:$B$212,LEFT($D117,LEN($D117)-6),X119:X$212)</f>
        <v>0</v>
      </c>
      <c r="Y117" s="145">
        <f>SUMIF($B119:$B$212,LEFT($D117,LEN($D117)-6),Y119:Y$212)</f>
        <v>0</v>
      </c>
      <c r="Z117" s="145">
        <f>SUMIF($B119:$B$212,LEFT($D117,LEN($D117)-6),Z119:Z$212)</f>
        <v>0</v>
      </c>
      <c r="AA117" s="145">
        <f>SUMIF($B119:$B$212,LEFT($D117,LEN($D117)-6),AA119:AA$212)</f>
        <v>0</v>
      </c>
      <c r="AB117" s="145">
        <f>SUMIF($B119:$B$212,LEFT($D117,LEN($D117)-6),AB119:AB$212)</f>
        <v>0</v>
      </c>
      <c r="AC117" s="145">
        <f>SUMIF($B119:$B$212,LEFT($D117,LEN($D117)-6),AC119:AC$212)</f>
        <v>0</v>
      </c>
      <c r="AD117" s="145">
        <f>SUMIF($B119:$B$212,LEFT($D117,LEN($D117)-6),AD119:AD$212)</f>
        <v>0</v>
      </c>
      <c r="AE117" s="145">
        <f>SUMIF($B119:$B$212,LEFT($D117,LEN($D117)-6),AE119:AE$212)</f>
        <v>0</v>
      </c>
      <c r="AF117" s="145">
        <f>SUMIF($B119:$B$212,LEFT($D117,LEN($D117)-6),AF119:AF$212)</f>
        <v>0</v>
      </c>
      <c r="AG117" s="145">
        <f>SUMIF($B119:$B$212,LEFT($D117,LEN($D117)-6),AG119:AG$212)</f>
        <v>0</v>
      </c>
    </row>
    <row r="118" spans="1:33" s="133" customFormat="1" x14ac:dyDescent="0.2">
      <c r="A118" s="133" t="str">
        <f t="shared" si="2"/>
        <v>WPANorth America Total</v>
      </c>
      <c r="B118" s="140" t="s">
        <v>148</v>
      </c>
      <c r="C118" s="140" t="s">
        <v>148</v>
      </c>
      <c r="D118" s="140" t="s">
        <v>148</v>
      </c>
      <c r="E118" s="146">
        <f>SUMIF($C119:$C$212,LEFT($D118,LEN($D118)-6),E119:E$212)</f>
        <v>0</v>
      </c>
      <c r="F118" s="146">
        <f>SUMIF($C119:$C$212,LEFT($D118,LEN($D118)-6),F119:F$212)</f>
        <v>0</v>
      </c>
      <c r="G118" s="146">
        <f>SUMIF($C119:$C$212,LEFT($D118,LEN($D118)-6),G119:G$212)</f>
        <v>0</v>
      </c>
      <c r="H118" s="146">
        <f>SUMIF($C119:$C$212,LEFT($D118,LEN($D118)-6),H119:H$212)</f>
        <v>0</v>
      </c>
      <c r="I118" s="146">
        <f>SUMIF($C119:$C$212,LEFT($D118,LEN($D118)-6),I119:I$212)</f>
        <v>0</v>
      </c>
      <c r="J118" s="146">
        <f>SUMIF($C119:$C$212,LEFT($D118,LEN($D118)-6),J119:J$212)</f>
        <v>0</v>
      </c>
      <c r="K118" s="146">
        <f>SUMIF($C119:$C$212,LEFT($D118,LEN($D118)-6),K119:K$212)</f>
        <v>0</v>
      </c>
      <c r="L118" s="146">
        <f>SUMIF($C119:$C$212,LEFT($D118,LEN($D118)-6),L119:L$212)</f>
        <v>0</v>
      </c>
      <c r="M118" s="146">
        <f>SUMIF($C119:$C$212,LEFT($D118,LEN($D118)-6),M119:M$212)</f>
        <v>0</v>
      </c>
      <c r="N118" s="146">
        <f>SUMIF($C119:$C$212,LEFT($D118,LEN($D118)-6),N119:N$212)</f>
        <v>0</v>
      </c>
      <c r="O118" s="146">
        <f>SUMIF($C119:$C$212,LEFT($D118,LEN($D118)-6),O119:O$212)</f>
        <v>0</v>
      </c>
      <c r="P118" s="146">
        <f>SUMIF($C119:$C$212,LEFT($D118,LEN($D118)-6),P119:P$212)</f>
        <v>0</v>
      </c>
      <c r="Q118" s="146">
        <f>SUMIF($C119:$C$212,LEFT($D118,LEN($D118)-6),Q119:Q$212)</f>
        <v>0</v>
      </c>
      <c r="R118" s="146">
        <f>SUMIF($C119:$C$212,LEFT($D118,LEN($D118)-6),R119:R$212)</f>
        <v>0</v>
      </c>
      <c r="S118" s="146">
        <f>SUMIF($C119:$C$212,LEFT($D118,LEN($D118)-6),S119:S$212)</f>
        <v>0</v>
      </c>
      <c r="T118" s="146">
        <f>SUMIF($C119:$C$212,LEFT($D118,LEN($D118)-6),T119:T$212)</f>
        <v>0</v>
      </c>
      <c r="U118" s="146">
        <f>SUMIF($C119:$C$212,LEFT($D118,LEN($D118)-6),U119:U$212)</f>
        <v>0</v>
      </c>
      <c r="V118" s="146">
        <f>SUMIF($C119:$C$212,LEFT($D118,LEN($D118)-6),V119:V$212)</f>
        <v>0</v>
      </c>
      <c r="W118" s="146">
        <f>SUMIF($C119:$C$212,LEFT($D118,LEN($D118)-6),W119:W$212)</f>
        <v>0</v>
      </c>
      <c r="X118" s="146">
        <f>SUMIF($C119:$C$212,LEFT($D118,LEN($D118)-6),X119:X$212)</f>
        <v>0</v>
      </c>
      <c r="Y118" s="146">
        <f>SUMIF($C119:$C$212,LEFT($D118,LEN($D118)-6),Y119:Y$212)</f>
        <v>0</v>
      </c>
      <c r="Z118" s="146">
        <f>SUMIF($C119:$C$212,LEFT($D118,LEN($D118)-6),Z119:Z$212)</f>
        <v>0</v>
      </c>
      <c r="AA118" s="146">
        <f>SUMIF($C119:$C$212,LEFT($D118,LEN($D118)-6),AA119:AA$212)</f>
        <v>0</v>
      </c>
      <c r="AB118" s="146">
        <f>SUMIF($C119:$C$212,LEFT($D118,LEN($D118)-6),AB119:AB$212)</f>
        <v>0</v>
      </c>
      <c r="AC118" s="146">
        <f>SUMIF($C119:$C$212,LEFT($D118,LEN($D118)-6),AC119:AC$212)</f>
        <v>0</v>
      </c>
      <c r="AD118" s="146">
        <f>SUMIF($C119:$C$212,LEFT($D118,LEN($D118)-6),AD119:AD$212)</f>
        <v>0</v>
      </c>
      <c r="AE118" s="146">
        <f>SUMIF($C119:$C$212,LEFT($D118,LEN($D118)-6),AE119:AE$212)</f>
        <v>0</v>
      </c>
      <c r="AF118" s="146">
        <f>SUMIF($C119:$C$212,LEFT($D118,LEN($D118)-6),AF119:AF$212)</f>
        <v>0</v>
      </c>
      <c r="AG118" s="146">
        <f>SUMIF($C119:$C$212,LEFT($D118,LEN($D118)-6),AG119:AG$212)</f>
        <v>0</v>
      </c>
    </row>
    <row r="119" spans="1:33" x14ac:dyDescent="0.2">
      <c r="A119" s="133" t="str">
        <f t="shared" si="2"/>
        <v>WPACanada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47">
        <v>0</v>
      </c>
      <c r="AG119" s="147">
        <v>0</v>
      </c>
    </row>
    <row r="120" spans="1:33" x14ac:dyDescent="0.2">
      <c r="A120" s="133" t="str">
        <f t="shared" si="2"/>
        <v>WPAUnited States</v>
      </c>
      <c r="B120" s="129" t="s">
        <v>265</v>
      </c>
      <c r="C120" s="129" t="s">
        <v>265</v>
      </c>
      <c r="D120" s="129" t="s">
        <v>150</v>
      </c>
      <c r="E120" s="147">
        <v>0</v>
      </c>
      <c r="F120" s="147">
        <v>0</v>
      </c>
      <c r="G120" s="147">
        <v>0</v>
      </c>
      <c r="H120" s="147">
        <v>0</v>
      </c>
      <c r="I120" s="147">
        <v>0</v>
      </c>
      <c r="J120" s="147">
        <v>0</v>
      </c>
      <c r="K120" s="147">
        <v>0</v>
      </c>
      <c r="L120" s="147">
        <v>0</v>
      </c>
      <c r="M120" s="147">
        <v>0</v>
      </c>
      <c r="N120" s="147">
        <v>0</v>
      </c>
      <c r="O120" s="147">
        <v>0</v>
      </c>
      <c r="P120" s="147">
        <v>0</v>
      </c>
      <c r="Q120" s="147">
        <v>0</v>
      </c>
      <c r="R120" s="147">
        <v>0</v>
      </c>
      <c r="S120" s="147">
        <v>0</v>
      </c>
      <c r="T120" s="147">
        <v>0</v>
      </c>
      <c r="U120" s="147">
        <v>0</v>
      </c>
      <c r="V120" s="147">
        <v>0</v>
      </c>
      <c r="W120" s="147">
        <v>0</v>
      </c>
      <c r="X120" s="147">
        <v>0</v>
      </c>
      <c r="Y120" s="147">
        <v>0</v>
      </c>
      <c r="Z120" s="147">
        <v>0</v>
      </c>
      <c r="AA120" s="147">
        <v>0</v>
      </c>
      <c r="AB120" s="147">
        <v>0</v>
      </c>
      <c r="AC120" s="147">
        <v>0</v>
      </c>
      <c r="AD120" s="147">
        <v>0</v>
      </c>
      <c r="AE120" s="147">
        <v>0</v>
      </c>
      <c r="AF120" s="147">
        <v>0</v>
      </c>
      <c r="AG120" s="147">
        <v>0</v>
      </c>
    </row>
    <row r="121" spans="1:33" s="133" customFormat="1" x14ac:dyDescent="0.2">
      <c r="A121" s="133" t="str">
        <f t="shared" si="2"/>
        <v>WPACentral &amp; South America Total</v>
      </c>
      <c r="B121" s="137" t="s">
        <v>151</v>
      </c>
      <c r="C121" s="137" t="s">
        <v>151</v>
      </c>
      <c r="D121" s="137" t="s">
        <v>151</v>
      </c>
      <c r="E121" s="145">
        <f>SUMIF($B123:$B$212,LEFT($D121,LEN($D121)-6),E123:E$212)</f>
        <v>600</v>
      </c>
      <c r="F121" s="145">
        <f>SUMIF($B123:$B$212,LEFT($D121,LEN($D121)-6),F123:F$212)</f>
        <v>600</v>
      </c>
      <c r="G121" s="145">
        <f>SUMIF($B123:$B$212,LEFT($D121,LEN($D121)-6),G123:G$212)</f>
        <v>600</v>
      </c>
      <c r="H121" s="145">
        <f>SUMIF($B123:$B$212,LEFT($D121,LEN($D121)-6),H123:H$212)</f>
        <v>600</v>
      </c>
      <c r="I121" s="145">
        <f>SUMIF($B123:$B$212,LEFT($D121,LEN($D121)-6),I123:I$212)</f>
        <v>600</v>
      </c>
      <c r="J121" s="145">
        <f>SUMIF($B123:$B$212,LEFT($D121,LEN($D121)-6),J123:J$212)</f>
        <v>600</v>
      </c>
      <c r="K121" s="145">
        <f>SUMIF($B123:$B$212,LEFT($D121,LEN($D121)-6),K123:K$212)</f>
        <v>600</v>
      </c>
      <c r="L121" s="145">
        <f>SUMIF($B123:$B$212,LEFT($D121,LEN($D121)-6),L123:L$212)</f>
        <v>600</v>
      </c>
      <c r="M121" s="145">
        <f>SUMIF($B123:$B$212,LEFT($D121,LEN($D121)-6),M123:M$212)</f>
        <v>600</v>
      </c>
      <c r="N121" s="145">
        <f>SUMIF($B123:$B$212,LEFT($D121,LEN($D121)-6),N123:N$212)</f>
        <v>600</v>
      </c>
      <c r="O121" s="145">
        <f>SUMIF($B123:$B$212,LEFT($D121,LEN($D121)-6),O123:O$212)</f>
        <v>600</v>
      </c>
      <c r="P121" s="145">
        <f>SUMIF($B123:$B$212,LEFT($D121,LEN($D121)-6),P123:P$212)</f>
        <v>600</v>
      </c>
      <c r="Q121" s="145">
        <f>SUMIF($B123:$B$212,LEFT($D121,LEN($D121)-6),Q123:Q$212)</f>
        <v>600</v>
      </c>
      <c r="R121" s="145">
        <f>SUMIF($B123:$B$212,LEFT($D121,LEN($D121)-6),R123:R$212)</f>
        <v>600</v>
      </c>
      <c r="S121" s="145">
        <f>SUMIF($B123:$B$212,LEFT($D121,LEN($D121)-6),S123:S$212)</f>
        <v>600</v>
      </c>
      <c r="T121" s="145">
        <f>SUMIF($B123:$B$212,LEFT($D121,LEN($D121)-6),T123:T$212)</f>
        <v>600</v>
      </c>
      <c r="U121" s="145">
        <f>SUMIF($B123:$B$212,LEFT($D121,LEN($D121)-6),U123:U$212)</f>
        <v>600</v>
      </c>
      <c r="V121" s="145">
        <f>SUMIF($B123:$B$212,LEFT($D121,LEN($D121)-6),V123:V$212)</f>
        <v>600</v>
      </c>
      <c r="W121" s="145">
        <f>SUMIF($B123:$B$212,LEFT($D121,LEN($D121)-6),W123:W$212)</f>
        <v>600</v>
      </c>
      <c r="X121" s="145">
        <f>SUMIF($B123:$B$212,LEFT($D121,LEN($D121)-6),X123:X$212)</f>
        <v>600</v>
      </c>
      <c r="Y121" s="145">
        <f>SUMIF($B123:$B$212,LEFT($D121,LEN($D121)-6),Y123:Y$212)</f>
        <v>600</v>
      </c>
      <c r="Z121" s="145">
        <f>SUMIF($B123:$B$212,LEFT($D121,LEN($D121)-6),Z123:Z$212)</f>
        <v>600</v>
      </c>
      <c r="AA121" s="145">
        <f>SUMIF($B123:$B$212,LEFT($D121,LEN($D121)-6),AA123:AA$212)</f>
        <v>600</v>
      </c>
      <c r="AB121" s="145">
        <f>SUMIF($B123:$B$212,LEFT($D121,LEN($D121)-6),AB123:AB$212)</f>
        <v>600</v>
      </c>
      <c r="AC121" s="145">
        <f>SUMIF($B123:$B$212,LEFT($D121,LEN($D121)-6),AC123:AC$212)</f>
        <v>600</v>
      </c>
      <c r="AD121" s="145">
        <f>SUMIF($B123:$B$212,LEFT($D121,LEN($D121)-6),AD123:AD$212)</f>
        <v>600</v>
      </c>
      <c r="AE121" s="145">
        <f>SUMIF($B123:$B$212,LEFT($D121,LEN($D121)-6),AE123:AE$212)</f>
        <v>600</v>
      </c>
      <c r="AF121" s="145">
        <f>SUMIF($B123:$B$212,LEFT($D121,LEN($D121)-6),AF123:AF$212)</f>
        <v>600</v>
      </c>
      <c r="AG121" s="145">
        <f>SUMIF($B123:$B$212,LEFT($D121,LEN($D121)-6),AG123:AG$212)</f>
        <v>600</v>
      </c>
    </row>
    <row r="122" spans="1:33" s="133" customFormat="1" x14ac:dyDescent="0.2">
      <c r="A122" s="133" t="str">
        <f t="shared" si="2"/>
        <v>WPACaribbean Total</v>
      </c>
      <c r="B122" s="140" t="s">
        <v>152</v>
      </c>
      <c r="C122" s="140" t="s">
        <v>152</v>
      </c>
      <c r="D122" s="140" t="s">
        <v>152</v>
      </c>
      <c r="E122" s="146">
        <f>SUMIF($C123:$C$212,LEFT($D122,LEN($D122)-6),E123:E$212)</f>
        <v>0</v>
      </c>
      <c r="F122" s="146">
        <f>SUMIF($C123:$C$212,LEFT($D122,LEN($D122)-6),F123:F$212)</f>
        <v>0</v>
      </c>
      <c r="G122" s="146">
        <f>SUMIF($C123:$C$212,LEFT($D122,LEN($D122)-6),G123:G$212)</f>
        <v>0</v>
      </c>
      <c r="H122" s="146">
        <f>SUMIF($C123:$C$212,LEFT($D122,LEN($D122)-6),H123:H$212)</f>
        <v>0</v>
      </c>
      <c r="I122" s="146">
        <f>SUMIF($C123:$C$212,LEFT($D122,LEN($D122)-6),I123:I$212)</f>
        <v>0</v>
      </c>
      <c r="J122" s="146">
        <f>SUMIF($C123:$C$212,LEFT($D122,LEN($D122)-6),J123:J$212)</f>
        <v>0</v>
      </c>
      <c r="K122" s="146">
        <f>SUMIF($C123:$C$212,LEFT($D122,LEN($D122)-6),K123:K$212)</f>
        <v>0</v>
      </c>
      <c r="L122" s="146">
        <f>SUMIF($C123:$C$212,LEFT($D122,LEN($D122)-6),L123:L$212)</f>
        <v>0</v>
      </c>
      <c r="M122" s="146">
        <f>SUMIF($C123:$C$212,LEFT($D122,LEN($D122)-6),M123:M$212)</f>
        <v>0</v>
      </c>
      <c r="N122" s="146">
        <f>SUMIF($C123:$C$212,LEFT($D122,LEN($D122)-6),N123:N$212)</f>
        <v>0</v>
      </c>
      <c r="O122" s="146">
        <f>SUMIF($C123:$C$212,LEFT($D122,LEN($D122)-6),O123:O$212)</f>
        <v>0</v>
      </c>
      <c r="P122" s="146">
        <f>SUMIF($C123:$C$212,LEFT($D122,LEN($D122)-6),P123:P$212)</f>
        <v>0</v>
      </c>
      <c r="Q122" s="146">
        <f>SUMIF($C123:$C$212,LEFT($D122,LEN($D122)-6),Q123:Q$212)</f>
        <v>0</v>
      </c>
      <c r="R122" s="146">
        <f>SUMIF($C123:$C$212,LEFT($D122,LEN($D122)-6),R123:R$212)</f>
        <v>0</v>
      </c>
      <c r="S122" s="146">
        <f>SUMIF($C123:$C$212,LEFT($D122,LEN($D122)-6),S123:S$212)</f>
        <v>0</v>
      </c>
      <c r="T122" s="146">
        <f>SUMIF($C123:$C$212,LEFT($D122,LEN($D122)-6),T123:T$212)</f>
        <v>0</v>
      </c>
      <c r="U122" s="146">
        <f>SUMIF($C123:$C$212,LEFT($D122,LEN($D122)-6),U123:U$212)</f>
        <v>0</v>
      </c>
      <c r="V122" s="146">
        <f>SUMIF($C123:$C$212,LEFT($D122,LEN($D122)-6),V123:V$212)</f>
        <v>0</v>
      </c>
      <c r="W122" s="146">
        <f>SUMIF($C123:$C$212,LEFT($D122,LEN($D122)-6),W123:W$212)</f>
        <v>0</v>
      </c>
      <c r="X122" s="146">
        <f>SUMIF($C123:$C$212,LEFT($D122,LEN($D122)-6),X123:X$212)</f>
        <v>0</v>
      </c>
      <c r="Y122" s="146">
        <f>SUMIF($C123:$C$212,LEFT($D122,LEN($D122)-6),Y123:Y$212)</f>
        <v>0</v>
      </c>
      <c r="Z122" s="146">
        <f>SUMIF($C123:$C$212,LEFT($D122,LEN($D122)-6),Z123:Z$212)</f>
        <v>0</v>
      </c>
      <c r="AA122" s="146">
        <f>SUMIF($C123:$C$212,LEFT($D122,LEN($D122)-6),AA123:AA$212)</f>
        <v>0</v>
      </c>
      <c r="AB122" s="146">
        <f>SUMIF($C123:$C$212,LEFT($D122,LEN($D122)-6),AB123:AB$212)</f>
        <v>0</v>
      </c>
      <c r="AC122" s="146">
        <f>SUMIF($C123:$C$212,LEFT($D122,LEN($D122)-6),AC123:AC$212)</f>
        <v>0</v>
      </c>
      <c r="AD122" s="146">
        <f>SUMIF($C123:$C$212,LEFT($D122,LEN($D122)-6),AD123:AD$212)</f>
        <v>0</v>
      </c>
      <c r="AE122" s="146">
        <f>SUMIF($C123:$C$212,LEFT($D122,LEN($D122)-6),AE123:AE$212)</f>
        <v>0</v>
      </c>
      <c r="AF122" s="146">
        <f>SUMIF($C123:$C$212,LEFT($D122,LEN($D122)-6),AF123:AF$212)</f>
        <v>0</v>
      </c>
      <c r="AG122" s="146">
        <f>SUMIF($C123:$C$212,LEFT($D122,LEN($D122)-6),AG123:AG$212)</f>
        <v>0</v>
      </c>
    </row>
    <row r="123" spans="1:33" x14ac:dyDescent="0.2">
      <c r="A123" s="133" t="str">
        <f t="shared" si="2"/>
        <v>WPABahamas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2"/>
        <v>WPACuba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2"/>
        <v>WPADominican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2"/>
        <v>WPAHaiti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2"/>
        <v>WPAJamaica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2"/>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2"/>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2"/>
        <v>WPATrinidad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2"/>
        <v>WPACentral America Total</v>
      </c>
      <c r="B131" s="140" t="s">
        <v>161</v>
      </c>
      <c r="C131" s="140" t="s">
        <v>161</v>
      </c>
      <c r="D131" s="140" t="s">
        <v>161</v>
      </c>
      <c r="E131" s="146">
        <f>SUMIF($C132:$C$212,LEFT($D131,LEN($D131)-6),E132:E$212)</f>
        <v>0</v>
      </c>
      <c r="F131" s="146">
        <f>SUMIF($C132:$C$212,LEFT($D131,LEN($D131)-6),F132:F$212)</f>
        <v>0</v>
      </c>
      <c r="G131" s="146">
        <f>SUMIF($C132:$C$212,LEFT($D131,LEN($D131)-6),G132:G$212)</f>
        <v>0</v>
      </c>
      <c r="H131" s="146">
        <f>SUMIF($C132:$C$212,LEFT($D131,LEN($D131)-6),H132:H$212)</f>
        <v>0</v>
      </c>
      <c r="I131" s="146">
        <f>SUMIF($C132:$C$212,LEFT($D131,LEN($D131)-6),I132:I$212)</f>
        <v>0</v>
      </c>
      <c r="J131" s="146">
        <f>SUMIF($C132:$C$212,LEFT($D131,LEN($D131)-6),J132:J$212)</f>
        <v>0</v>
      </c>
      <c r="K131" s="146">
        <f>SUMIF($C132:$C$212,LEFT($D131,LEN($D131)-6),K132:K$212)</f>
        <v>0</v>
      </c>
      <c r="L131" s="146">
        <f>SUMIF($C132:$C$212,LEFT($D131,LEN($D131)-6),L132:L$212)</f>
        <v>0</v>
      </c>
      <c r="M131" s="146">
        <f>SUMIF($C132:$C$212,LEFT($D131,LEN($D131)-6),M132:M$212)</f>
        <v>0</v>
      </c>
      <c r="N131" s="146">
        <f>SUMIF($C132:$C$212,LEFT($D131,LEN($D131)-6),N132:N$212)</f>
        <v>0</v>
      </c>
      <c r="O131" s="146">
        <f>SUMIF($C132:$C$212,LEFT($D131,LEN($D131)-6),O132:O$212)</f>
        <v>0</v>
      </c>
      <c r="P131" s="146">
        <f>SUMIF($C132:$C$212,LEFT($D131,LEN($D131)-6),P132:P$212)</f>
        <v>0</v>
      </c>
      <c r="Q131" s="146">
        <f>SUMIF($C132:$C$212,LEFT($D131,LEN($D131)-6),Q132:Q$212)</f>
        <v>0</v>
      </c>
      <c r="R131" s="146">
        <f>SUMIF($C132:$C$212,LEFT($D131,LEN($D131)-6),R132:R$212)</f>
        <v>0</v>
      </c>
      <c r="S131" s="146">
        <f>SUMIF($C132:$C$212,LEFT($D131,LEN($D131)-6),S132:S$212)</f>
        <v>0</v>
      </c>
      <c r="T131" s="146">
        <f>SUMIF($C132:$C$212,LEFT($D131,LEN($D131)-6),T132:T$212)</f>
        <v>0</v>
      </c>
      <c r="U131" s="146">
        <f>SUMIF($C132:$C$212,LEFT($D131,LEN($D131)-6),U132:U$212)</f>
        <v>0</v>
      </c>
      <c r="V131" s="146">
        <f>SUMIF($C132:$C$212,LEFT($D131,LEN($D131)-6),V132:V$212)</f>
        <v>0</v>
      </c>
      <c r="W131" s="146">
        <f>SUMIF($C132:$C$212,LEFT($D131,LEN($D131)-6),W132:W$212)</f>
        <v>0</v>
      </c>
      <c r="X131" s="146">
        <f>SUMIF($C132:$C$212,LEFT($D131,LEN($D131)-6),X132:X$212)</f>
        <v>0</v>
      </c>
      <c r="Y131" s="146">
        <f>SUMIF($C132:$C$212,LEFT($D131,LEN($D131)-6),Y132:Y$212)</f>
        <v>0</v>
      </c>
      <c r="Z131" s="146">
        <f>SUMIF($C132:$C$212,LEFT($D131,LEN($D131)-6),Z132:Z$212)</f>
        <v>0</v>
      </c>
      <c r="AA131" s="146">
        <f>SUMIF($C132:$C$212,LEFT($D131,LEN($D131)-6),AA132:AA$212)</f>
        <v>0</v>
      </c>
      <c r="AB131" s="146">
        <f>SUMIF($C132:$C$212,LEFT($D131,LEN($D131)-6),AB132:AB$212)</f>
        <v>0</v>
      </c>
      <c r="AC131" s="146">
        <f>SUMIF($C132:$C$212,LEFT($D131,LEN($D131)-6),AC132:AC$212)</f>
        <v>0</v>
      </c>
      <c r="AD131" s="146">
        <f>SUMIF($C132:$C$212,LEFT($D131,LEN($D131)-6),AD132:AD$212)</f>
        <v>0</v>
      </c>
      <c r="AE131" s="146">
        <f>SUMIF($C132:$C$212,LEFT($D131,LEN($D131)-6),AE132:AE$212)</f>
        <v>0</v>
      </c>
      <c r="AF131" s="146">
        <f>SUMIF($C132:$C$212,LEFT($D131,LEN($D131)-6),AF132:AF$212)</f>
        <v>0</v>
      </c>
      <c r="AG131" s="146">
        <f>SUMIF($C132:$C$212,LEFT($D131,LEN($D131)-6),AG132:AG$212)</f>
        <v>0</v>
      </c>
    </row>
    <row r="132" spans="1:33" x14ac:dyDescent="0.2">
      <c r="A132" s="133" t="str">
        <f t="shared" si="2"/>
        <v>WPABelize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2"/>
        <v>WPACosta Rica</v>
      </c>
      <c r="B133" s="129" t="s">
        <v>266</v>
      </c>
      <c r="C133" s="129" t="s">
        <v>268</v>
      </c>
      <c r="D133" s="129" t="s">
        <v>163</v>
      </c>
      <c r="E133" s="147">
        <v>0</v>
      </c>
      <c r="F133" s="147">
        <v>0</v>
      </c>
      <c r="G133" s="147">
        <v>0</v>
      </c>
      <c r="H133" s="147">
        <v>0</v>
      </c>
      <c r="I133" s="147">
        <v>0</v>
      </c>
      <c r="J133" s="147">
        <v>0</v>
      </c>
      <c r="K133" s="147">
        <v>0</v>
      </c>
      <c r="L133" s="147">
        <v>0</v>
      </c>
      <c r="M133" s="147">
        <v>0</v>
      </c>
      <c r="N133" s="147">
        <v>0</v>
      </c>
      <c r="O133" s="147">
        <v>0</v>
      </c>
      <c r="P133" s="147">
        <v>0</v>
      </c>
      <c r="Q133" s="147">
        <v>0</v>
      </c>
      <c r="R133" s="147">
        <v>0</v>
      </c>
      <c r="S133" s="147">
        <v>0</v>
      </c>
      <c r="T133" s="147">
        <v>0</v>
      </c>
      <c r="U133" s="147">
        <v>0</v>
      </c>
      <c r="V133" s="147">
        <v>0</v>
      </c>
      <c r="W133" s="147">
        <v>0</v>
      </c>
      <c r="X133" s="147">
        <v>0</v>
      </c>
      <c r="Y133" s="147">
        <v>0</v>
      </c>
      <c r="Z133" s="147">
        <v>0</v>
      </c>
      <c r="AA133" s="147">
        <v>0</v>
      </c>
      <c r="AB133" s="147">
        <v>0</v>
      </c>
      <c r="AC133" s="147">
        <v>0</v>
      </c>
      <c r="AD133" s="147">
        <v>0</v>
      </c>
      <c r="AE133" s="147">
        <v>0</v>
      </c>
      <c r="AF133" s="147">
        <v>0</v>
      </c>
      <c r="AG133" s="147">
        <v>0</v>
      </c>
    </row>
    <row r="134" spans="1:33" x14ac:dyDescent="0.2">
      <c r="A134" s="133" t="str">
        <f t="shared" ref="A134:A197" si="3">CONCATENATE("WPA",D134)</f>
        <v>WPAEl Salvador</v>
      </c>
      <c r="B134" s="129" t="s">
        <v>266</v>
      </c>
      <c r="C134" s="129" t="s">
        <v>268</v>
      </c>
      <c r="D134" s="129" t="s">
        <v>164</v>
      </c>
      <c r="E134" s="147">
        <v>0</v>
      </c>
      <c r="F134" s="147">
        <v>0</v>
      </c>
      <c r="G134" s="147">
        <v>0</v>
      </c>
      <c r="H134" s="147">
        <v>0</v>
      </c>
      <c r="I134" s="147">
        <v>0</v>
      </c>
      <c r="J134" s="147">
        <v>0</v>
      </c>
      <c r="K134" s="147">
        <v>0</v>
      </c>
      <c r="L134" s="147">
        <v>0</v>
      </c>
      <c r="M134" s="147">
        <v>0</v>
      </c>
      <c r="N134" s="147">
        <v>0</v>
      </c>
      <c r="O134" s="147">
        <v>0</v>
      </c>
      <c r="P134" s="147">
        <v>0</v>
      </c>
      <c r="Q134" s="147">
        <v>0</v>
      </c>
      <c r="R134" s="147">
        <v>0</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row>
    <row r="135" spans="1:33" x14ac:dyDescent="0.2">
      <c r="A135" s="133" t="str">
        <f t="shared" si="3"/>
        <v>WPAGuatemala</v>
      </c>
      <c r="B135" s="129" t="s">
        <v>266</v>
      </c>
      <c r="C135" s="129" t="s">
        <v>268</v>
      </c>
      <c r="D135" s="129" t="s">
        <v>165</v>
      </c>
      <c r="E135" s="147">
        <v>0</v>
      </c>
      <c r="F135" s="147">
        <v>0</v>
      </c>
      <c r="G135" s="147">
        <v>0</v>
      </c>
      <c r="H135" s="147">
        <v>0</v>
      </c>
      <c r="I135" s="147">
        <v>0</v>
      </c>
      <c r="J135" s="147">
        <v>0</v>
      </c>
      <c r="K135" s="147">
        <v>0</v>
      </c>
      <c r="L135" s="147">
        <v>0</v>
      </c>
      <c r="M135" s="147">
        <v>0</v>
      </c>
      <c r="N135" s="147">
        <v>0</v>
      </c>
      <c r="O135" s="147">
        <v>0</v>
      </c>
      <c r="P135" s="147">
        <v>0</v>
      </c>
      <c r="Q135" s="147">
        <v>0</v>
      </c>
      <c r="R135" s="147">
        <v>0</v>
      </c>
      <c r="S135" s="147">
        <v>0</v>
      </c>
      <c r="T135" s="147">
        <v>0</v>
      </c>
      <c r="U135" s="147">
        <v>0</v>
      </c>
      <c r="V135" s="147">
        <v>0</v>
      </c>
      <c r="W135" s="147">
        <v>0</v>
      </c>
      <c r="X135" s="147">
        <v>0</v>
      </c>
      <c r="Y135" s="147">
        <v>0</v>
      </c>
      <c r="Z135" s="147">
        <v>0</v>
      </c>
      <c r="AA135" s="147">
        <v>0</v>
      </c>
      <c r="AB135" s="147">
        <v>0</v>
      </c>
      <c r="AC135" s="147">
        <v>0</v>
      </c>
      <c r="AD135" s="147">
        <v>0</v>
      </c>
      <c r="AE135" s="147">
        <v>0</v>
      </c>
      <c r="AF135" s="147">
        <v>0</v>
      </c>
      <c r="AG135" s="147">
        <v>0</v>
      </c>
    </row>
    <row r="136" spans="1:33" x14ac:dyDescent="0.2">
      <c r="A136" s="133" t="str">
        <f t="shared" si="3"/>
        <v>WPAHonduras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row>
    <row r="137" spans="1:33" x14ac:dyDescent="0.2">
      <c r="A137" s="133" t="str">
        <f t="shared" si="3"/>
        <v>WPAMexico</v>
      </c>
      <c r="B137" s="129" t="s">
        <v>266</v>
      </c>
      <c r="C137" s="129" t="s">
        <v>268</v>
      </c>
      <c r="D137" s="129" t="s">
        <v>167</v>
      </c>
      <c r="E137" s="147">
        <v>0</v>
      </c>
      <c r="F137" s="147">
        <v>0</v>
      </c>
      <c r="G137" s="147">
        <v>0</v>
      </c>
      <c r="H137" s="147">
        <v>0</v>
      </c>
      <c r="I137" s="147">
        <v>0</v>
      </c>
      <c r="J137" s="147">
        <v>0</v>
      </c>
      <c r="K137" s="147">
        <v>0</v>
      </c>
      <c r="L137" s="147">
        <v>0</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47">
        <v>0</v>
      </c>
      <c r="AG137" s="147">
        <v>0</v>
      </c>
    </row>
    <row r="138" spans="1:33" x14ac:dyDescent="0.2">
      <c r="A138" s="133" t="str">
        <f t="shared" si="3"/>
        <v>WPANicaragua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3"/>
        <v>WPAPanama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3"/>
        <v>WPASouth America Total</v>
      </c>
      <c r="B140" s="140" t="s">
        <v>170</v>
      </c>
      <c r="C140" s="140" t="s">
        <v>170</v>
      </c>
      <c r="D140" s="140" t="s">
        <v>170</v>
      </c>
      <c r="E140" s="146">
        <f>SUMIF($C141:$C$212,LEFT($D140,LEN($D140)-6),E141:E$212)</f>
        <v>600</v>
      </c>
      <c r="F140" s="146">
        <f>SUMIF($C141:$C$212,LEFT($D140,LEN($D140)-6),F141:F$212)</f>
        <v>600</v>
      </c>
      <c r="G140" s="146">
        <f>SUMIF($C141:$C$212,LEFT($D140,LEN($D140)-6),G141:G$212)</f>
        <v>600</v>
      </c>
      <c r="H140" s="146">
        <f>SUMIF($C141:$C$212,LEFT($D140,LEN($D140)-6),H141:H$212)</f>
        <v>600</v>
      </c>
      <c r="I140" s="146">
        <f>SUMIF($C141:$C$212,LEFT($D140,LEN($D140)-6),I141:I$212)</f>
        <v>600</v>
      </c>
      <c r="J140" s="146">
        <f>SUMIF($C141:$C$212,LEFT($D140,LEN($D140)-6),J141:J$212)</f>
        <v>600</v>
      </c>
      <c r="K140" s="146">
        <f>SUMIF($C141:$C$212,LEFT($D140,LEN($D140)-6),K141:K$212)</f>
        <v>600</v>
      </c>
      <c r="L140" s="146">
        <f>SUMIF($C141:$C$212,LEFT($D140,LEN($D140)-6),L141:L$212)</f>
        <v>600</v>
      </c>
      <c r="M140" s="146">
        <f>SUMIF($C141:$C$212,LEFT($D140,LEN($D140)-6),M141:M$212)</f>
        <v>600</v>
      </c>
      <c r="N140" s="146">
        <f>SUMIF($C141:$C$212,LEFT($D140,LEN($D140)-6),N141:N$212)</f>
        <v>600</v>
      </c>
      <c r="O140" s="146">
        <f>SUMIF($C141:$C$212,LEFT($D140,LEN($D140)-6),O141:O$212)</f>
        <v>600</v>
      </c>
      <c r="P140" s="146">
        <f>SUMIF($C141:$C$212,LEFT($D140,LEN($D140)-6),P141:P$212)</f>
        <v>600</v>
      </c>
      <c r="Q140" s="146">
        <f>SUMIF($C141:$C$212,LEFT($D140,LEN($D140)-6),Q141:Q$212)</f>
        <v>600</v>
      </c>
      <c r="R140" s="146">
        <f>SUMIF($C141:$C$212,LEFT($D140,LEN($D140)-6),R141:R$212)</f>
        <v>600</v>
      </c>
      <c r="S140" s="146">
        <f>SUMIF($C141:$C$212,LEFT($D140,LEN($D140)-6),S141:S$212)</f>
        <v>600</v>
      </c>
      <c r="T140" s="146">
        <f>SUMIF($C141:$C$212,LEFT($D140,LEN($D140)-6),T141:T$212)</f>
        <v>600</v>
      </c>
      <c r="U140" s="146">
        <f>SUMIF($C141:$C$212,LEFT($D140,LEN($D140)-6),U141:U$212)</f>
        <v>600</v>
      </c>
      <c r="V140" s="146">
        <f>SUMIF($C141:$C$212,LEFT($D140,LEN($D140)-6),V141:V$212)</f>
        <v>600</v>
      </c>
      <c r="W140" s="146">
        <f>SUMIF($C141:$C$212,LEFT($D140,LEN($D140)-6),W141:W$212)</f>
        <v>600</v>
      </c>
      <c r="X140" s="146">
        <f>SUMIF($C141:$C$212,LEFT($D140,LEN($D140)-6),X141:X$212)</f>
        <v>600</v>
      </c>
      <c r="Y140" s="146">
        <f>SUMIF($C141:$C$212,LEFT($D140,LEN($D140)-6),Y141:Y$212)</f>
        <v>600</v>
      </c>
      <c r="Z140" s="146">
        <f>SUMIF($C141:$C$212,LEFT($D140,LEN($D140)-6),Z141:Z$212)</f>
        <v>600</v>
      </c>
      <c r="AA140" s="146">
        <f>SUMIF($C141:$C$212,LEFT($D140,LEN($D140)-6),AA141:AA$212)</f>
        <v>600</v>
      </c>
      <c r="AB140" s="146">
        <f>SUMIF($C141:$C$212,LEFT($D140,LEN($D140)-6),AB141:AB$212)</f>
        <v>600</v>
      </c>
      <c r="AC140" s="146">
        <f>SUMIF($C141:$C$212,LEFT($D140,LEN($D140)-6),AC141:AC$212)</f>
        <v>600</v>
      </c>
      <c r="AD140" s="146">
        <f>SUMIF($C141:$C$212,LEFT($D140,LEN($D140)-6),AD141:AD$212)</f>
        <v>600</v>
      </c>
      <c r="AE140" s="146">
        <f>SUMIF($C141:$C$212,LEFT($D140,LEN($D140)-6),AE141:AE$212)</f>
        <v>600</v>
      </c>
      <c r="AF140" s="146">
        <f>SUMIF($C141:$C$212,LEFT($D140,LEN($D140)-6),AF141:AF$212)</f>
        <v>600</v>
      </c>
      <c r="AG140" s="146">
        <f>SUMIF($C141:$C$212,LEFT($D140,LEN($D140)-6),AG141:AG$212)</f>
        <v>600</v>
      </c>
    </row>
    <row r="141" spans="1:33" x14ac:dyDescent="0.2">
      <c r="A141" s="133" t="str">
        <f t="shared" si="3"/>
        <v>WPAArgentina</v>
      </c>
      <c r="B141" s="129" t="s">
        <v>266</v>
      </c>
      <c r="C141" s="129" t="s">
        <v>269</v>
      </c>
      <c r="D141" s="129" t="s">
        <v>171</v>
      </c>
      <c r="E141" s="147">
        <v>0</v>
      </c>
      <c r="F141" s="147">
        <v>0</v>
      </c>
      <c r="G141" s="147">
        <v>0</v>
      </c>
      <c r="H141" s="147">
        <v>0</v>
      </c>
      <c r="I141" s="147">
        <v>0</v>
      </c>
      <c r="J141" s="147">
        <v>0</v>
      </c>
      <c r="K141" s="147">
        <v>0</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row>
    <row r="142" spans="1:33" x14ac:dyDescent="0.2">
      <c r="A142" s="133" t="str">
        <f t="shared" si="3"/>
        <v>WPABolivia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3"/>
        <v>WPABrazil</v>
      </c>
      <c r="B143" s="129" t="s">
        <v>266</v>
      </c>
      <c r="C143" s="129" t="s">
        <v>269</v>
      </c>
      <c r="D143" s="129" t="s">
        <v>173</v>
      </c>
      <c r="E143" s="147">
        <v>0</v>
      </c>
      <c r="F143" s="147">
        <v>0</v>
      </c>
      <c r="G143" s="147">
        <v>0</v>
      </c>
      <c r="H143" s="147">
        <v>0</v>
      </c>
      <c r="I143" s="147">
        <v>0</v>
      </c>
      <c r="J143" s="147">
        <v>0</v>
      </c>
      <c r="K143" s="147">
        <v>0</v>
      </c>
      <c r="L143" s="147">
        <v>0</v>
      </c>
      <c r="M143" s="147">
        <v>0</v>
      </c>
      <c r="N143" s="147">
        <v>0</v>
      </c>
      <c r="O143" s="147">
        <v>0</v>
      </c>
      <c r="P143" s="147">
        <v>0</v>
      </c>
      <c r="Q143" s="147">
        <v>0</v>
      </c>
      <c r="R143" s="147">
        <v>0</v>
      </c>
      <c r="S143" s="147">
        <v>0</v>
      </c>
      <c r="T143" s="147">
        <v>0</v>
      </c>
      <c r="U143" s="147">
        <v>0</v>
      </c>
      <c r="V143" s="147">
        <v>0</v>
      </c>
      <c r="W143" s="147">
        <v>0</v>
      </c>
      <c r="X143" s="147">
        <v>0</v>
      </c>
      <c r="Y143" s="147">
        <v>0</v>
      </c>
      <c r="Z143" s="147">
        <v>0</v>
      </c>
      <c r="AA143" s="147">
        <v>0</v>
      </c>
      <c r="AB143" s="147">
        <v>0</v>
      </c>
      <c r="AC143" s="147">
        <v>0</v>
      </c>
      <c r="AD143" s="147">
        <v>0</v>
      </c>
      <c r="AE143" s="147">
        <v>0</v>
      </c>
      <c r="AF143" s="147">
        <v>0</v>
      </c>
      <c r="AG143" s="147">
        <v>0</v>
      </c>
    </row>
    <row r="144" spans="1:33" x14ac:dyDescent="0.2">
      <c r="A144" s="133" t="str">
        <f t="shared" si="3"/>
        <v>WPAChile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row>
    <row r="145" spans="1:33" x14ac:dyDescent="0.2">
      <c r="A145" s="133" t="str">
        <f t="shared" si="3"/>
        <v>WPAColombia</v>
      </c>
      <c r="B145" s="129" t="s">
        <v>266</v>
      </c>
      <c r="C145" s="129" t="s">
        <v>269</v>
      </c>
      <c r="D145" s="129" t="s">
        <v>175</v>
      </c>
      <c r="E145" s="147">
        <v>600</v>
      </c>
      <c r="F145" s="147">
        <v>600</v>
      </c>
      <c r="G145" s="147">
        <v>600</v>
      </c>
      <c r="H145" s="147">
        <v>600</v>
      </c>
      <c r="I145" s="147">
        <v>600</v>
      </c>
      <c r="J145" s="147">
        <v>600</v>
      </c>
      <c r="K145" s="147">
        <v>600</v>
      </c>
      <c r="L145" s="147">
        <v>600</v>
      </c>
      <c r="M145" s="147">
        <v>600</v>
      </c>
      <c r="N145" s="147">
        <v>600</v>
      </c>
      <c r="O145" s="147">
        <v>600</v>
      </c>
      <c r="P145" s="147">
        <v>600</v>
      </c>
      <c r="Q145" s="147">
        <v>600</v>
      </c>
      <c r="R145" s="147">
        <v>600</v>
      </c>
      <c r="S145" s="147">
        <v>600</v>
      </c>
      <c r="T145" s="147">
        <v>600</v>
      </c>
      <c r="U145" s="147">
        <v>600</v>
      </c>
      <c r="V145" s="147">
        <v>600</v>
      </c>
      <c r="W145" s="147">
        <v>600</v>
      </c>
      <c r="X145" s="147">
        <v>600</v>
      </c>
      <c r="Y145" s="147">
        <v>600</v>
      </c>
      <c r="Z145" s="147">
        <v>600</v>
      </c>
      <c r="AA145" s="147">
        <v>600</v>
      </c>
      <c r="AB145" s="147">
        <v>600</v>
      </c>
      <c r="AC145" s="147">
        <v>600</v>
      </c>
      <c r="AD145" s="147">
        <v>600</v>
      </c>
      <c r="AE145" s="147">
        <v>600</v>
      </c>
      <c r="AF145" s="147">
        <v>600</v>
      </c>
      <c r="AG145" s="147">
        <v>600</v>
      </c>
    </row>
    <row r="146" spans="1:33" x14ac:dyDescent="0.2">
      <c r="A146" s="133" t="str">
        <f t="shared" si="3"/>
        <v>WPAEcuador</v>
      </c>
      <c r="B146" s="129" t="s">
        <v>266</v>
      </c>
      <c r="C146" s="129" t="s">
        <v>269</v>
      </c>
      <c r="D146" s="129" t="s">
        <v>176</v>
      </c>
      <c r="E146" s="147">
        <v>0</v>
      </c>
      <c r="F146" s="147">
        <v>0</v>
      </c>
      <c r="G146" s="147">
        <v>0</v>
      </c>
      <c r="H146" s="147">
        <v>0</v>
      </c>
      <c r="I146" s="147">
        <v>0</v>
      </c>
      <c r="J146" s="147">
        <v>0</v>
      </c>
      <c r="K146" s="147">
        <v>0</v>
      </c>
      <c r="L146" s="147">
        <v>0</v>
      </c>
      <c r="M146" s="147">
        <v>0</v>
      </c>
      <c r="N146" s="147">
        <v>0</v>
      </c>
      <c r="O146" s="147">
        <v>0</v>
      </c>
      <c r="P146" s="147">
        <v>0</v>
      </c>
      <c r="Q146" s="147">
        <v>0</v>
      </c>
      <c r="R146" s="147">
        <v>0</v>
      </c>
      <c r="S146" s="147">
        <v>0</v>
      </c>
      <c r="T146" s="147">
        <v>0</v>
      </c>
      <c r="U146" s="147">
        <v>0</v>
      </c>
      <c r="V146" s="147">
        <v>0</v>
      </c>
      <c r="W146" s="147">
        <v>0</v>
      </c>
      <c r="X146" s="147">
        <v>0</v>
      </c>
      <c r="Y146" s="147">
        <v>0</v>
      </c>
      <c r="Z146" s="147">
        <v>0</v>
      </c>
      <c r="AA146" s="147">
        <v>0</v>
      </c>
      <c r="AB146" s="147">
        <v>0</v>
      </c>
      <c r="AC146" s="147">
        <v>0</v>
      </c>
      <c r="AD146" s="147">
        <v>0</v>
      </c>
      <c r="AE146" s="147">
        <v>0</v>
      </c>
      <c r="AF146" s="147">
        <v>0</v>
      </c>
      <c r="AG146" s="147">
        <v>0</v>
      </c>
    </row>
    <row r="147" spans="1:33" x14ac:dyDescent="0.2">
      <c r="A147" s="133" t="str">
        <f t="shared" si="3"/>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3"/>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3"/>
        <v>WPAParaguay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3"/>
        <v>WPAPeru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3"/>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3"/>
        <v>WPAUruguay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3"/>
        <v>WPAVenezuela</v>
      </c>
      <c r="B153" s="129" t="s">
        <v>266</v>
      </c>
      <c r="C153" s="129" t="s">
        <v>269</v>
      </c>
      <c r="D153" s="129" t="s">
        <v>183</v>
      </c>
      <c r="E153" s="147">
        <v>0</v>
      </c>
      <c r="F153" s="147">
        <v>0</v>
      </c>
      <c r="G153" s="147">
        <v>0</v>
      </c>
      <c r="H153" s="147">
        <v>0</v>
      </c>
      <c r="I153" s="147">
        <v>0</v>
      </c>
      <c r="J153" s="147">
        <v>0</v>
      </c>
      <c r="K153" s="147">
        <v>0</v>
      </c>
      <c r="L153" s="147">
        <v>0</v>
      </c>
      <c r="M153" s="147">
        <v>0</v>
      </c>
      <c r="N153" s="147">
        <v>0</v>
      </c>
      <c r="O153" s="147">
        <v>0</v>
      </c>
      <c r="P153" s="147">
        <v>0</v>
      </c>
      <c r="Q153" s="147">
        <v>0</v>
      </c>
      <c r="R153" s="147">
        <v>0</v>
      </c>
      <c r="S153" s="147">
        <v>0</v>
      </c>
      <c r="T153" s="147">
        <v>0</v>
      </c>
      <c r="U153" s="147">
        <v>0</v>
      </c>
      <c r="V153" s="147">
        <v>0</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3"/>
        <v>WPAAsia Total</v>
      </c>
      <c r="B154" s="137" t="s">
        <v>184</v>
      </c>
      <c r="C154" s="137" t="s">
        <v>184</v>
      </c>
      <c r="D154" s="137" t="s">
        <v>184</v>
      </c>
      <c r="E154" s="145">
        <f>SUMIF($B156:$B$212,LEFT($D154,LEN($D154)-6),E156:E$212)</f>
        <v>1943</v>
      </c>
      <c r="F154" s="145">
        <f>SUMIF($B156:$B$212,LEFT($D154,LEN($D154)-6),F156:F$212)</f>
        <v>2843</v>
      </c>
      <c r="G154" s="145">
        <f>SUMIF($B156:$B$212,LEFT($D154,LEN($D154)-6),G156:G$212)</f>
        <v>2843</v>
      </c>
      <c r="H154" s="145">
        <f>SUMIF($B156:$B$212,LEFT($D154,LEN($D154)-6),H156:H$212)</f>
        <v>2843</v>
      </c>
      <c r="I154" s="145">
        <f>SUMIF($B156:$B$212,LEFT($D154,LEN($D154)-6),I156:I$212)</f>
        <v>2843</v>
      </c>
      <c r="J154" s="145">
        <f>SUMIF($B156:$B$212,LEFT($D154,LEN($D154)-6),J156:J$212)</f>
        <v>2843</v>
      </c>
      <c r="K154" s="145">
        <f>SUMIF($B156:$B$212,LEFT($D154,LEN($D154)-6),K156:K$212)</f>
        <v>2843</v>
      </c>
      <c r="L154" s="145">
        <f>SUMIF($B156:$B$212,LEFT($D154,LEN($D154)-6),L156:L$212)</f>
        <v>2843</v>
      </c>
      <c r="M154" s="145">
        <f>SUMIF($B156:$B$212,LEFT($D154,LEN($D154)-6),M156:M$212)</f>
        <v>2843</v>
      </c>
      <c r="N154" s="145">
        <f>SUMIF($B156:$B$212,LEFT($D154,LEN($D154)-6),N156:N$212)</f>
        <v>3176</v>
      </c>
      <c r="O154" s="145">
        <f>SUMIF($B156:$B$212,LEFT($D154,LEN($D154)-6),O156:O$212)</f>
        <v>3176</v>
      </c>
      <c r="P154" s="145">
        <f>SUMIF($B156:$B$212,LEFT($D154,LEN($D154)-6),P156:P$212)</f>
        <v>3526</v>
      </c>
      <c r="Q154" s="145">
        <f>SUMIF($B156:$B$212,LEFT($D154,LEN($D154)-6),Q156:Q$212)</f>
        <v>4392</v>
      </c>
      <c r="R154" s="145">
        <f>SUMIF($B156:$B$212,LEFT($D154,LEN($D154)-6),R156:R$212)</f>
        <v>4792</v>
      </c>
      <c r="S154" s="145">
        <f>SUMIF($B156:$B$212,LEFT($D154,LEN($D154)-6),S156:S$212)</f>
        <v>5992</v>
      </c>
      <c r="T154" s="145">
        <f>SUMIF($B156:$B$212,LEFT($D154,LEN($D154)-6),T156:T$212)</f>
        <v>5992</v>
      </c>
      <c r="U154" s="145">
        <f>SUMIF($B156:$B$212,LEFT($D154,LEN($D154)-6),U156:U$212)</f>
        <v>5992</v>
      </c>
      <c r="V154" s="145">
        <f>SUMIF($B156:$B$212,LEFT($D154,LEN($D154)-6),V156:V$212)</f>
        <v>5992</v>
      </c>
      <c r="W154" s="145">
        <f>SUMIF($B156:$B$212,LEFT($D154,LEN($D154)-6),W156:W$212)</f>
        <v>5992</v>
      </c>
      <c r="X154" s="145">
        <f>SUMIF($B156:$B$212,LEFT($D154,LEN($D154)-6),X156:X$212)</f>
        <v>6042</v>
      </c>
      <c r="Y154" s="145">
        <f>SUMIF($B156:$B$212,LEFT($D154,LEN($D154)-6),Y156:Y$212)</f>
        <v>6092</v>
      </c>
      <c r="Z154" s="145">
        <f>SUMIF($B156:$B$212,LEFT($D154,LEN($D154)-6),Z156:Z$212)</f>
        <v>6092</v>
      </c>
      <c r="AA154" s="145">
        <f>SUMIF($B156:$B$212,LEFT($D154,LEN($D154)-6),AA156:AA$212)</f>
        <v>6092</v>
      </c>
      <c r="AB154" s="145">
        <f>SUMIF($B156:$B$212,LEFT($D154,LEN($D154)-6),AB156:AB$212)</f>
        <v>6092</v>
      </c>
      <c r="AC154" s="145">
        <f>SUMIF($B156:$B$212,LEFT($D154,LEN($D154)-6),AC156:AC$212)</f>
        <v>6092</v>
      </c>
      <c r="AD154" s="145">
        <f>SUMIF($B156:$B$212,LEFT($D154,LEN($D154)-6),AD156:AD$212)</f>
        <v>6092</v>
      </c>
      <c r="AE154" s="145">
        <f>SUMIF($B156:$B$212,LEFT($D154,LEN($D154)-6),AE156:AE$212)</f>
        <v>6092</v>
      </c>
      <c r="AF154" s="145">
        <f>SUMIF($B156:$B$212,LEFT($D154,LEN($D154)-6),AF156:AF$212)</f>
        <v>6092</v>
      </c>
      <c r="AG154" s="145">
        <f>SUMIF($B156:$B$212,LEFT($D154,LEN($D154)-6),AG156:AG$212)</f>
        <v>6092</v>
      </c>
    </row>
    <row r="155" spans="1:33" s="133" customFormat="1" x14ac:dyDescent="0.2">
      <c r="A155" s="133" t="str">
        <f t="shared" si="3"/>
        <v>WPAMiddle East Total</v>
      </c>
      <c r="B155" s="140" t="s">
        <v>185</v>
      </c>
      <c r="C155" s="140" t="s">
        <v>185</v>
      </c>
      <c r="D155" s="140" t="s">
        <v>185</v>
      </c>
      <c r="E155" s="146">
        <f>SUMIF($C156:$C$212,LEFT($D155,LEN($D155)-6),E156:E$212)</f>
        <v>0</v>
      </c>
      <c r="F155" s="146">
        <f>SUMIF($C156:$C$212,LEFT($D155,LEN($D155)-6),F156:F$212)</f>
        <v>0</v>
      </c>
      <c r="G155" s="146">
        <f>SUMIF($C156:$C$212,LEFT($D155,LEN($D155)-6),G156:G$212)</f>
        <v>0</v>
      </c>
      <c r="H155" s="146">
        <f>SUMIF($C156:$C$212,LEFT($D155,LEN($D155)-6),H156:H$212)</f>
        <v>0</v>
      </c>
      <c r="I155" s="146">
        <f>SUMIF($C156:$C$212,LEFT($D155,LEN($D155)-6),I156:I$212)</f>
        <v>0</v>
      </c>
      <c r="J155" s="146">
        <f>SUMIF($C156:$C$212,LEFT($D155,LEN($D155)-6),J156:J$212)</f>
        <v>0</v>
      </c>
      <c r="K155" s="146">
        <f>SUMIF($C156:$C$212,LEFT($D155,LEN($D155)-6),K156:K$212)</f>
        <v>0</v>
      </c>
      <c r="L155" s="146">
        <f>SUMIF($C156:$C$212,LEFT($D155,LEN($D155)-6),L156:L$212)</f>
        <v>0</v>
      </c>
      <c r="M155" s="146">
        <f>SUMIF($C156:$C$212,LEFT($D155,LEN($D155)-6),M156:M$212)</f>
        <v>0</v>
      </c>
      <c r="N155" s="146">
        <f>SUMIF($C156:$C$212,LEFT($D155,LEN($D155)-6),N156:N$212)</f>
        <v>0</v>
      </c>
      <c r="O155" s="146">
        <f>SUMIF($C156:$C$212,LEFT($D155,LEN($D155)-6),O156:O$212)</f>
        <v>0</v>
      </c>
      <c r="P155" s="146">
        <f>SUMIF($C156:$C$212,LEFT($D155,LEN($D155)-6),P156:P$212)</f>
        <v>0</v>
      </c>
      <c r="Q155" s="146">
        <f>SUMIF($C156:$C$212,LEFT($D155,LEN($D155)-6),Q156:Q$212)</f>
        <v>0</v>
      </c>
      <c r="R155" s="146">
        <f>SUMIF($C156:$C$212,LEFT($D155,LEN($D155)-6),R156:R$212)</f>
        <v>0</v>
      </c>
      <c r="S155" s="146">
        <f>SUMIF($C156:$C$212,LEFT($D155,LEN($D155)-6),S156:S$212)</f>
        <v>0</v>
      </c>
      <c r="T155" s="146">
        <f>SUMIF($C156:$C$212,LEFT($D155,LEN($D155)-6),T156:T$212)</f>
        <v>0</v>
      </c>
      <c r="U155" s="146">
        <f>SUMIF($C156:$C$212,LEFT($D155,LEN($D155)-6),U156:U$212)</f>
        <v>0</v>
      </c>
      <c r="V155" s="146">
        <f>SUMIF($C156:$C$212,LEFT($D155,LEN($D155)-6),V156:V$212)</f>
        <v>0</v>
      </c>
      <c r="W155" s="146">
        <f>SUMIF($C156:$C$212,LEFT($D155,LEN($D155)-6),W156:W$212)</f>
        <v>0</v>
      </c>
      <c r="X155" s="146">
        <f>SUMIF($C156:$C$212,LEFT($D155,LEN($D155)-6),X156:X$212)</f>
        <v>0</v>
      </c>
      <c r="Y155" s="146">
        <f>SUMIF($C156:$C$212,LEFT($D155,LEN($D155)-6),Y156:Y$212)</f>
        <v>0</v>
      </c>
      <c r="Z155" s="146">
        <f>SUMIF($C156:$C$212,LEFT($D155,LEN($D155)-6),Z156:Z$212)</f>
        <v>0</v>
      </c>
      <c r="AA155" s="146">
        <f>SUMIF($C156:$C$212,LEFT($D155,LEN($D155)-6),AA156:AA$212)</f>
        <v>0</v>
      </c>
      <c r="AB155" s="146">
        <f>SUMIF($C156:$C$212,LEFT($D155,LEN($D155)-6),AB156:AB$212)</f>
        <v>0</v>
      </c>
      <c r="AC155" s="146">
        <f>SUMIF($C156:$C$212,LEFT($D155,LEN($D155)-6),AC156:AC$212)</f>
        <v>0</v>
      </c>
      <c r="AD155" s="146">
        <f>SUMIF($C156:$C$212,LEFT($D155,LEN($D155)-6),AD156:AD$212)</f>
        <v>0</v>
      </c>
      <c r="AE155" s="146">
        <f>SUMIF($C156:$C$212,LEFT($D155,LEN($D155)-6),AE156:AE$212)</f>
        <v>0</v>
      </c>
      <c r="AF155" s="146">
        <f>SUMIF($C156:$C$212,LEFT($D155,LEN($D155)-6),AF156:AF$212)</f>
        <v>0</v>
      </c>
      <c r="AG155" s="146">
        <f>SUMIF($C156:$C$212,LEFT($D155,LEN($D155)-6),AG156:AG$212)</f>
        <v>0</v>
      </c>
    </row>
    <row r="156" spans="1:33" x14ac:dyDescent="0.2">
      <c r="A156" s="133" t="str">
        <f t="shared" si="3"/>
        <v>WPABahrain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3"/>
        <v>WPAIran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3"/>
        <v>WPAIraq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3"/>
        <v>WPAIsrael</v>
      </c>
      <c r="B159" s="129" t="s">
        <v>270</v>
      </c>
      <c r="C159" s="129" t="s">
        <v>271</v>
      </c>
      <c r="D159" s="129" t="s">
        <v>189</v>
      </c>
      <c r="E159" s="147">
        <v>0</v>
      </c>
      <c r="F159" s="147">
        <v>0</v>
      </c>
      <c r="G159" s="147">
        <v>0</v>
      </c>
      <c r="H159" s="147">
        <v>0</v>
      </c>
      <c r="I159" s="147">
        <v>0</v>
      </c>
      <c r="J159" s="147">
        <v>0</v>
      </c>
      <c r="K159" s="147">
        <v>0</v>
      </c>
      <c r="L159" s="147">
        <v>0</v>
      </c>
      <c r="M159" s="147">
        <v>0</v>
      </c>
      <c r="N159" s="147">
        <v>0</v>
      </c>
      <c r="O159" s="147">
        <v>0</v>
      </c>
      <c r="P159" s="147">
        <v>0</v>
      </c>
      <c r="Q159" s="147">
        <v>0</v>
      </c>
      <c r="R159" s="147">
        <v>0</v>
      </c>
      <c r="S159" s="147">
        <v>0</v>
      </c>
      <c r="T159" s="147">
        <v>0</v>
      </c>
      <c r="U159" s="147">
        <v>0</v>
      </c>
      <c r="V159" s="147">
        <v>0</v>
      </c>
      <c r="W159" s="147">
        <v>0</v>
      </c>
      <c r="X159" s="147">
        <v>0</v>
      </c>
      <c r="Y159" s="147">
        <v>0</v>
      </c>
      <c r="Z159" s="147">
        <v>0</v>
      </c>
      <c r="AA159" s="147">
        <v>0</v>
      </c>
      <c r="AB159" s="147">
        <v>0</v>
      </c>
      <c r="AC159" s="147">
        <v>0</v>
      </c>
      <c r="AD159" s="147">
        <v>0</v>
      </c>
      <c r="AE159" s="147">
        <v>0</v>
      </c>
      <c r="AF159" s="147">
        <v>0</v>
      </c>
      <c r="AG159" s="147">
        <v>0</v>
      </c>
    </row>
    <row r="160" spans="1:33" x14ac:dyDescent="0.2">
      <c r="A160" s="133" t="str">
        <f t="shared" si="3"/>
        <v>WPAJordan</v>
      </c>
      <c r="B160" s="129" t="s">
        <v>270</v>
      </c>
      <c r="C160" s="129" t="s">
        <v>271</v>
      </c>
      <c r="D160" s="129" t="s">
        <v>190</v>
      </c>
      <c r="E160" s="147">
        <v>0</v>
      </c>
      <c r="F160" s="147">
        <v>0</v>
      </c>
      <c r="G160" s="147">
        <v>0</v>
      </c>
      <c r="H160" s="147">
        <v>0</v>
      </c>
      <c r="I160" s="147">
        <v>0</v>
      </c>
      <c r="J160" s="147">
        <v>0</v>
      </c>
      <c r="K160" s="147">
        <v>0</v>
      </c>
      <c r="L160" s="147">
        <v>0</v>
      </c>
      <c r="M160" s="147">
        <v>0</v>
      </c>
      <c r="N160" s="147">
        <v>0</v>
      </c>
      <c r="O160" s="147">
        <v>0</v>
      </c>
      <c r="P160" s="147">
        <v>0</v>
      </c>
      <c r="Q160" s="147">
        <v>0</v>
      </c>
      <c r="R160" s="147">
        <v>0</v>
      </c>
      <c r="S160" s="147">
        <v>0</v>
      </c>
      <c r="T160" s="147">
        <v>0</v>
      </c>
      <c r="U160" s="147">
        <v>0</v>
      </c>
      <c r="V160" s="147">
        <v>0</v>
      </c>
      <c r="W160" s="147">
        <v>0</v>
      </c>
      <c r="X160" s="147">
        <v>0</v>
      </c>
      <c r="Y160" s="147">
        <v>0</v>
      </c>
      <c r="Z160" s="147">
        <v>0</v>
      </c>
      <c r="AA160" s="147">
        <v>0</v>
      </c>
      <c r="AB160" s="147">
        <v>0</v>
      </c>
      <c r="AC160" s="147">
        <v>0</v>
      </c>
      <c r="AD160" s="147">
        <v>0</v>
      </c>
      <c r="AE160" s="147">
        <v>0</v>
      </c>
      <c r="AF160" s="147">
        <v>0</v>
      </c>
      <c r="AG160" s="147">
        <v>0</v>
      </c>
    </row>
    <row r="161" spans="1:33" x14ac:dyDescent="0.2">
      <c r="A161" s="133" t="str">
        <f t="shared" si="3"/>
        <v>WPAKuwait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3"/>
        <v>WPALebanon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3"/>
        <v>WPAOman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3"/>
        <v>WPAQatar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3"/>
        <v>WPASaudi Arabia</v>
      </c>
      <c r="B165" s="129" t="s">
        <v>270</v>
      </c>
      <c r="C165" s="129" t="s">
        <v>271</v>
      </c>
      <c r="D165" s="129" t="s">
        <v>195</v>
      </c>
      <c r="E165" s="147">
        <v>0</v>
      </c>
      <c r="F165" s="147">
        <v>0</v>
      </c>
      <c r="G165" s="147">
        <v>0</v>
      </c>
      <c r="H165" s="147">
        <v>0</v>
      </c>
      <c r="I165" s="147">
        <v>0</v>
      </c>
      <c r="J165" s="147">
        <v>0</v>
      </c>
      <c r="K165" s="147">
        <v>0</v>
      </c>
      <c r="L165" s="147">
        <v>0</v>
      </c>
      <c r="M165" s="147">
        <v>0</v>
      </c>
      <c r="N165" s="147">
        <v>0</v>
      </c>
      <c r="O165" s="147">
        <v>0</v>
      </c>
      <c r="P165" s="147">
        <v>0</v>
      </c>
      <c r="Q165" s="147">
        <v>0</v>
      </c>
      <c r="R165" s="147">
        <v>0</v>
      </c>
      <c r="S165" s="147">
        <v>0</v>
      </c>
      <c r="T165" s="147">
        <v>0</v>
      </c>
      <c r="U165" s="147">
        <v>0</v>
      </c>
      <c r="V165" s="147">
        <v>0</v>
      </c>
      <c r="W165" s="147">
        <v>0</v>
      </c>
      <c r="X165" s="147">
        <v>0</v>
      </c>
      <c r="Y165" s="147">
        <v>0</v>
      </c>
      <c r="Z165" s="147">
        <v>0</v>
      </c>
      <c r="AA165" s="147">
        <v>0</v>
      </c>
      <c r="AB165" s="147">
        <v>0</v>
      </c>
      <c r="AC165" s="147">
        <v>0</v>
      </c>
      <c r="AD165" s="147">
        <v>0</v>
      </c>
      <c r="AE165" s="147">
        <v>0</v>
      </c>
      <c r="AF165" s="147">
        <v>0</v>
      </c>
      <c r="AG165" s="147">
        <v>0</v>
      </c>
    </row>
    <row r="166" spans="1:33" x14ac:dyDescent="0.2">
      <c r="A166" s="133" t="str">
        <f t="shared" si="3"/>
        <v>WPASyria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3"/>
        <v>WPATurkey</v>
      </c>
      <c r="B167" s="129" t="s">
        <v>270</v>
      </c>
      <c r="C167" s="129" t="s">
        <v>271</v>
      </c>
      <c r="D167" s="129" t="s">
        <v>197</v>
      </c>
      <c r="E167" s="147">
        <v>0</v>
      </c>
      <c r="F167" s="147">
        <v>0</v>
      </c>
      <c r="G167" s="147">
        <v>0</v>
      </c>
      <c r="H167" s="147">
        <v>0</v>
      </c>
      <c r="I167" s="147">
        <v>0</v>
      </c>
      <c r="J167" s="147">
        <v>0</v>
      </c>
      <c r="K167" s="147">
        <v>0</v>
      </c>
      <c r="L167" s="147">
        <v>0</v>
      </c>
      <c r="M167" s="147">
        <v>0</v>
      </c>
      <c r="N167" s="147">
        <v>0</v>
      </c>
      <c r="O167" s="147">
        <v>0</v>
      </c>
      <c r="P167" s="147">
        <v>0</v>
      </c>
      <c r="Q167" s="147">
        <v>0</v>
      </c>
      <c r="R167" s="147">
        <v>0</v>
      </c>
      <c r="S167" s="147">
        <v>0</v>
      </c>
      <c r="T167" s="147">
        <v>0</v>
      </c>
      <c r="U167" s="147">
        <v>0</v>
      </c>
      <c r="V167" s="147">
        <v>0</v>
      </c>
      <c r="W167" s="147">
        <v>0</v>
      </c>
      <c r="X167" s="147">
        <v>0</v>
      </c>
      <c r="Y167" s="147">
        <v>0</v>
      </c>
      <c r="Z167" s="147">
        <v>0</v>
      </c>
      <c r="AA167" s="147">
        <v>0</v>
      </c>
      <c r="AB167" s="147">
        <v>0</v>
      </c>
      <c r="AC167" s="147">
        <v>0</v>
      </c>
      <c r="AD167" s="147">
        <v>0</v>
      </c>
      <c r="AE167" s="147">
        <v>0</v>
      </c>
      <c r="AF167" s="147">
        <v>0</v>
      </c>
      <c r="AG167" s="147">
        <v>0</v>
      </c>
    </row>
    <row r="168" spans="1:33" x14ac:dyDescent="0.2">
      <c r="A168" s="133" t="str">
        <f t="shared" si="3"/>
        <v>WPAUnited Arab Emirates</v>
      </c>
      <c r="B168" s="129" t="s">
        <v>270</v>
      </c>
      <c r="C168" s="129" t="s">
        <v>271</v>
      </c>
      <c r="D168" s="129" t="s">
        <v>198</v>
      </c>
      <c r="E168" s="147">
        <v>0</v>
      </c>
      <c r="F168" s="147">
        <v>0</v>
      </c>
      <c r="G168" s="147">
        <v>0</v>
      </c>
      <c r="H168" s="147">
        <v>0</v>
      </c>
      <c r="I168" s="147">
        <v>0</v>
      </c>
      <c r="J168" s="147">
        <v>0</v>
      </c>
      <c r="K168" s="147">
        <v>0</v>
      </c>
      <c r="L168" s="147">
        <v>0</v>
      </c>
      <c r="M168" s="147">
        <v>0</v>
      </c>
      <c r="N168" s="147">
        <v>0</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3"/>
        <v>WPAYemen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3"/>
        <v>WPASouth Asia Total</v>
      </c>
      <c r="B170" s="140" t="s">
        <v>200</v>
      </c>
      <c r="C170" s="140" t="s">
        <v>200</v>
      </c>
      <c r="D170" s="140" t="s">
        <v>200</v>
      </c>
      <c r="E170" s="146">
        <f>SUMIF($C171:$C$212,LEFT($D170,LEN($D170)-6),E171:E$212)</f>
        <v>1393</v>
      </c>
      <c r="F170" s="146">
        <f>SUMIF($C171:$C$212,LEFT($D170,LEN($D170)-6),F171:F$212)</f>
        <v>1393</v>
      </c>
      <c r="G170" s="146">
        <f>SUMIF($C171:$C$212,LEFT($D170,LEN($D170)-6),G171:G$212)</f>
        <v>1393</v>
      </c>
      <c r="H170" s="146">
        <f>SUMIF($C171:$C$212,LEFT($D170,LEN($D170)-6),H171:H$212)</f>
        <v>1393</v>
      </c>
      <c r="I170" s="146">
        <f>SUMIF($C171:$C$212,LEFT($D170,LEN($D170)-6),I171:I$212)</f>
        <v>1393</v>
      </c>
      <c r="J170" s="146">
        <f>SUMIF($C171:$C$212,LEFT($D170,LEN($D170)-6),J171:J$212)</f>
        <v>1393</v>
      </c>
      <c r="K170" s="146">
        <f>SUMIF($C171:$C$212,LEFT($D170,LEN($D170)-6),K171:K$212)</f>
        <v>1393</v>
      </c>
      <c r="L170" s="146">
        <f>SUMIF($C171:$C$212,LEFT($D170,LEN($D170)-6),L171:L$212)</f>
        <v>1393</v>
      </c>
      <c r="M170" s="146">
        <f>SUMIF($C171:$C$212,LEFT($D170,LEN($D170)-6),M171:M$212)</f>
        <v>1393</v>
      </c>
      <c r="N170" s="146">
        <f>SUMIF($C171:$C$212,LEFT($D170,LEN($D170)-6),N171:N$212)</f>
        <v>1393</v>
      </c>
      <c r="O170" s="146">
        <f>SUMIF($C171:$C$212,LEFT($D170,LEN($D170)-6),O171:O$212)</f>
        <v>1393</v>
      </c>
      <c r="P170" s="146">
        <f>SUMIF($C171:$C$212,LEFT($D170,LEN($D170)-6),P171:P$212)</f>
        <v>1743</v>
      </c>
      <c r="Q170" s="146">
        <f>SUMIF($C171:$C$212,LEFT($D170,LEN($D170)-6),Q171:Q$212)</f>
        <v>2009</v>
      </c>
      <c r="R170" s="146">
        <f>SUMIF($C171:$C$212,LEFT($D170,LEN($D170)-6),R171:R$212)</f>
        <v>2009</v>
      </c>
      <c r="S170" s="146">
        <f>SUMIF($C171:$C$212,LEFT($D170,LEN($D170)-6),S171:S$212)</f>
        <v>2009</v>
      </c>
      <c r="T170" s="146">
        <f>SUMIF($C171:$C$212,LEFT($D170,LEN($D170)-6),T171:T$212)</f>
        <v>2009</v>
      </c>
      <c r="U170" s="146">
        <f>SUMIF($C171:$C$212,LEFT($D170,LEN($D170)-6),U171:U$212)</f>
        <v>2009</v>
      </c>
      <c r="V170" s="146">
        <f>SUMIF($C171:$C$212,LEFT($D170,LEN($D170)-6),V171:V$212)</f>
        <v>2009</v>
      </c>
      <c r="W170" s="146">
        <f>SUMIF($C171:$C$212,LEFT($D170,LEN($D170)-6),W171:W$212)</f>
        <v>2009</v>
      </c>
      <c r="X170" s="146">
        <f>SUMIF($C171:$C$212,LEFT($D170,LEN($D170)-6),X171:X$212)</f>
        <v>2009</v>
      </c>
      <c r="Y170" s="146">
        <f>SUMIF($C171:$C$212,LEFT($D170,LEN($D170)-6),Y171:Y$212)</f>
        <v>2009</v>
      </c>
      <c r="Z170" s="146">
        <f>SUMIF($C171:$C$212,LEFT($D170,LEN($D170)-6),Z171:Z$212)</f>
        <v>2009</v>
      </c>
      <c r="AA170" s="146">
        <f>SUMIF($C171:$C$212,LEFT($D170,LEN($D170)-6),AA171:AA$212)</f>
        <v>2009</v>
      </c>
      <c r="AB170" s="146">
        <f>SUMIF($C171:$C$212,LEFT($D170,LEN($D170)-6),AB171:AB$212)</f>
        <v>2009</v>
      </c>
      <c r="AC170" s="146">
        <f>SUMIF($C171:$C$212,LEFT($D170,LEN($D170)-6),AC171:AC$212)</f>
        <v>2009</v>
      </c>
      <c r="AD170" s="146">
        <f>SUMIF($C171:$C$212,LEFT($D170,LEN($D170)-6),AD171:AD$212)</f>
        <v>2009</v>
      </c>
      <c r="AE170" s="146">
        <f>SUMIF($C171:$C$212,LEFT($D170,LEN($D170)-6),AE171:AE$212)</f>
        <v>2009</v>
      </c>
      <c r="AF170" s="146">
        <f>SUMIF($C171:$C$212,LEFT($D170,LEN($D170)-6),AF171:AF$212)</f>
        <v>2009</v>
      </c>
      <c r="AG170" s="146">
        <f>SUMIF($C171:$C$212,LEFT($D170,LEN($D170)-6),AG171:AG$212)</f>
        <v>2009</v>
      </c>
    </row>
    <row r="171" spans="1:33" x14ac:dyDescent="0.2">
      <c r="A171" s="133" t="str">
        <f t="shared" si="3"/>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3"/>
        <v>WPABangladesh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3"/>
        <v>WPABhutan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3"/>
        <v>WPAIndia</v>
      </c>
      <c r="B174" s="129" t="s">
        <v>270</v>
      </c>
      <c r="C174" s="129" t="s">
        <v>272</v>
      </c>
      <c r="D174" s="129" t="s">
        <v>204</v>
      </c>
      <c r="E174" s="147">
        <v>1043</v>
      </c>
      <c r="F174" s="147">
        <v>1043</v>
      </c>
      <c r="G174" s="147">
        <v>1043</v>
      </c>
      <c r="H174" s="147">
        <v>1043</v>
      </c>
      <c r="I174" s="147">
        <v>1043</v>
      </c>
      <c r="J174" s="147">
        <v>1043</v>
      </c>
      <c r="K174" s="147">
        <v>1043</v>
      </c>
      <c r="L174" s="147">
        <v>1043</v>
      </c>
      <c r="M174" s="147">
        <v>1043</v>
      </c>
      <c r="N174" s="147">
        <v>1043</v>
      </c>
      <c r="O174" s="147">
        <v>1043</v>
      </c>
      <c r="P174" s="147">
        <v>1043</v>
      </c>
      <c r="Q174" s="147">
        <v>1043</v>
      </c>
      <c r="R174" s="147">
        <v>1043</v>
      </c>
      <c r="S174" s="147">
        <v>1043</v>
      </c>
      <c r="T174" s="147">
        <v>1043</v>
      </c>
      <c r="U174" s="147">
        <v>1043</v>
      </c>
      <c r="V174" s="147">
        <v>1043</v>
      </c>
      <c r="W174" s="147">
        <v>1043</v>
      </c>
      <c r="X174" s="147">
        <v>1043</v>
      </c>
      <c r="Y174" s="147">
        <v>1043</v>
      </c>
      <c r="Z174" s="147">
        <v>1043</v>
      </c>
      <c r="AA174" s="147">
        <v>1043</v>
      </c>
      <c r="AB174" s="147">
        <v>1043</v>
      </c>
      <c r="AC174" s="147">
        <v>1043</v>
      </c>
      <c r="AD174" s="147">
        <v>1043</v>
      </c>
      <c r="AE174" s="147">
        <v>1043</v>
      </c>
      <c r="AF174" s="147">
        <v>1043</v>
      </c>
      <c r="AG174" s="147">
        <v>1043</v>
      </c>
    </row>
    <row r="175" spans="1:33" x14ac:dyDescent="0.2">
      <c r="A175" s="133" t="str">
        <f t="shared" si="3"/>
        <v>WPAMaldives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3"/>
        <v>WPANepal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3"/>
        <v>WPAPakistan</v>
      </c>
      <c r="B177" s="129" t="s">
        <v>270</v>
      </c>
      <c r="C177" s="129" t="s">
        <v>272</v>
      </c>
      <c r="D177" s="129" t="s">
        <v>207</v>
      </c>
      <c r="E177" s="147">
        <v>350</v>
      </c>
      <c r="F177" s="147">
        <v>350</v>
      </c>
      <c r="G177" s="147">
        <v>350</v>
      </c>
      <c r="H177" s="147">
        <v>350</v>
      </c>
      <c r="I177" s="147">
        <v>350</v>
      </c>
      <c r="J177" s="147">
        <v>350</v>
      </c>
      <c r="K177" s="147">
        <v>350</v>
      </c>
      <c r="L177" s="147">
        <v>350</v>
      </c>
      <c r="M177" s="147">
        <v>350</v>
      </c>
      <c r="N177" s="147">
        <v>350</v>
      </c>
      <c r="O177" s="147">
        <v>350</v>
      </c>
      <c r="P177" s="147">
        <v>700</v>
      </c>
      <c r="Q177" s="147">
        <v>966</v>
      </c>
      <c r="R177" s="147">
        <v>966</v>
      </c>
      <c r="S177" s="147">
        <v>966</v>
      </c>
      <c r="T177" s="147">
        <v>966</v>
      </c>
      <c r="U177" s="147">
        <v>966</v>
      </c>
      <c r="V177" s="147">
        <v>966</v>
      </c>
      <c r="W177" s="147">
        <v>966</v>
      </c>
      <c r="X177" s="147">
        <v>966</v>
      </c>
      <c r="Y177" s="147">
        <v>966</v>
      </c>
      <c r="Z177" s="147">
        <v>966</v>
      </c>
      <c r="AA177" s="147">
        <v>966</v>
      </c>
      <c r="AB177" s="147">
        <v>966</v>
      </c>
      <c r="AC177" s="147">
        <v>966</v>
      </c>
      <c r="AD177" s="147">
        <v>966</v>
      </c>
      <c r="AE177" s="147">
        <v>966</v>
      </c>
      <c r="AF177" s="147">
        <v>966</v>
      </c>
      <c r="AG177" s="147">
        <v>966</v>
      </c>
    </row>
    <row r="178" spans="1:33" x14ac:dyDescent="0.2">
      <c r="A178" s="133" t="str">
        <f t="shared" si="3"/>
        <v>WPASri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3"/>
        <v>WPASouth-East Asia Total</v>
      </c>
      <c r="B179" s="140" t="s">
        <v>209</v>
      </c>
      <c r="C179" s="140" t="s">
        <v>209</v>
      </c>
      <c r="D179" s="140" t="s">
        <v>209</v>
      </c>
      <c r="E179" s="146">
        <f>SUMIF($C180:$C$212,LEFT($D179,LEN($D179)-6),E180:E$212)</f>
        <v>0</v>
      </c>
      <c r="F179" s="146">
        <f>SUMIF($C180:$C$212,LEFT($D179,LEN($D179)-6),F180:F$212)</f>
        <v>0</v>
      </c>
      <c r="G179" s="146">
        <f>SUMIF($C180:$C$212,LEFT($D179,LEN($D179)-6),G180:G$212)</f>
        <v>0</v>
      </c>
      <c r="H179" s="146">
        <f>SUMIF($C180:$C$212,LEFT($D179,LEN($D179)-6),H180:H$212)</f>
        <v>0</v>
      </c>
      <c r="I179" s="146">
        <f>SUMIF($C180:$C$212,LEFT($D179,LEN($D179)-6),I180:I$212)</f>
        <v>0</v>
      </c>
      <c r="J179" s="146">
        <f>SUMIF($C180:$C$212,LEFT($D179,LEN($D179)-6),J180:J$212)</f>
        <v>0</v>
      </c>
      <c r="K179" s="146">
        <f>SUMIF($C180:$C$212,LEFT($D179,LEN($D179)-6),K180:K$212)</f>
        <v>0</v>
      </c>
      <c r="L179" s="146">
        <f>SUMIF($C180:$C$212,LEFT($D179,LEN($D179)-6),L180:L$212)</f>
        <v>0</v>
      </c>
      <c r="M179" s="146">
        <f>SUMIF($C180:$C$212,LEFT($D179,LEN($D179)-6),M180:M$212)</f>
        <v>0</v>
      </c>
      <c r="N179" s="146">
        <f>SUMIF($C180:$C$212,LEFT($D179,LEN($D179)-6),N180:N$212)</f>
        <v>0</v>
      </c>
      <c r="O179" s="146">
        <f>SUMIF($C180:$C$212,LEFT($D179,LEN($D179)-6),O180:O$212)</f>
        <v>0</v>
      </c>
      <c r="P179" s="146">
        <f>SUMIF($C180:$C$212,LEFT($D179,LEN($D179)-6),P180:P$212)</f>
        <v>0</v>
      </c>
      <c r="Q179" s="146">
        <f>SUMIF($C180:$C$212,LEFT($D179,LEN($D179)-6),Q180:Q$212)</f>
        <v>0</v>
      </c>
      <c r="R179" s="146">
        <f>SUMIF($C180:$C$212,LEFT($D179,LEN($D179)-6),R180:R$212)</f>
        <v>0</v>
      </c>
      <c r="S179" s="146">
        <f>SUMIF($C180:$C$212,LEFT($D179,LEN($D179)-6),S180:S$212)</f>
        <v>0</v>
      </c>
      <c r="T179" s="146">
        <f>SUMIF($C180:$C$212,LEFT($D179,LEN($D179)-6),T180:T$212)</f>
        <v>0</v>
      </c>
      <c r="U179" s="146">
        <f>SUMIF($C180:$C$212,LEFT($D179,LEN($D179)-6),U180:U$212)</f>
        <v>0</v>
      </c>
      <c r="V179" s="146">
        <f>SUMIF($C180:$C$212,LEFT($D179,LEN($D179)-6),V180:V$212)</f>
        <v>0</v>
      </c>
      <c r="W179" s="146">
        <f>SUMIF($C180:$C$212,LEFT($D179,LEN($D179)-6),W180:W$212)</f>
        <v>0</v>
      </c>
      <c r="X179" s="146">
        <f>SUMIF($C180:$C$212,LEFT($D179,LEN($D179)-6),X180:X$212)</f>
        <v>0</v>
      </c>
      <c r="Y179" s="146">
        <f>SUMIF($C180:$C$212,LEFT($D179,LEN($D179)-6),Y180:Y$212)</f>
        <v>0</v>
      </c>
      <c r="Z179" s="146">
        <f>SUMIF($C180:$C$212,LEFT($D179,LEN($D179)-6),Z180:Z$212)</f>
        <v>0</v>
      </c>
      <c r="AA179" s="146">
        <f>SUMIF($C180:$C$212,LEFT($D179,LEN($D179)-6),AA180:AA$212)</f>
        <v>0</v>
      </c>
      <c r="AB179" s="146">
        <f>SUMIF($C180:$C$212,LEFT($D179,LEN($D179)-6),AB180:AB$212)</f>
        <v>0</v>
      </c>
      <c r="AC179" s="146">
        <f>SUMIF($C180:$C$212,LEFT($D179,LEN($D179)-6),AC180:AC$212)</f>
        <v>0</v>
      </c>
      <c r="AD179" s="146">
        <f>SUMIF($C180:$C$212,LEFT($D179,LEN($D179)-6),AD180:AD$212)</f>
        <v>0</v>
      </c>
      <c r="AE179" s="146">
        <f>SUMIF($C180:$C$212,LEFT($D179,LEN($D179)-6),AE180:AE$212)</f>
        <v>0</v>
      </c>
      <c r="AF179" s="146">
        <f>SUMIF($C180:$C$212,LEFT($D179,LEN($D179)-6),AF180:AF$212)</f>
        <v>0</v>
      </c>
      <c r="AG179" s="146">
        <f>SUMIF($C180:$C$212,LEFT($D179,LEN($D179)-6),AG180:AG$212)</f>
        <v>0</v>
      </c>
    </row>
    <row r="180" spans="1:33" x14ac:dyDescent="0.2">
      <c r="A180" s="133" t="str">
        <f t="shared" si="3"/>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3"/>
        <v>WPACambodia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3"/>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3"/>
        <v>WPAIndonesia</v>
      </c>
      <c r="B183" s="129" t="s">
        <v>270</v>
      </c>
      <c r="C183" s="129" t="s">
        <v>273</v>
      </c>
      <c r="D183" s="129" t="s">
        <v>213</v>
      </c>
      <c r="E183" s="147">
        <v>0</v>
      </c>
      <c r="F183" s="147">
        <v>0</v>
      </c>
      <c r="G183" s="147">
        <v>0</v>
      </c>
      <c r="H183" s="147">
        <v>0</v>
      </c>
      <c r="I183" s="147">
        <v>0</v>
      </c>
      <c r="J183" s="147">
        <v>0</v>
      </c>
      <c r="K183" s="147">
        <v>0</v>
      </c>
      <c r="L183" s="147">
        <v>0</v>
      </c>
      <c r="M183" s="147">
        <v>0</v>
      </c>
      <c r="N183" s="147">
        <v>0</v>
      </c>
      <c r="O183" s="147">
        <v>0</v>
      </c>
      <c r="P183" s="147">
        <v>0</v>
      </c>
      <c r="Q183" s="147">
        <v>0</v>
      </c>
      <c r="R183" s="147">
        <v>0</v>
      </c>
      <c r="S183" s="147">
        <v>0</v>
      </c>
      <c r="T183" s="147">
        <v>0</v>
      </c>
      <c r="U183" s="147">
        <v>0</v>
      </c>
      <c r="V183" s="147">
        <v>0</v>
      </c>
      <c r="W183" s="147">
        <v>0</v>
      </c>
      <c r="X183" s="147">
        <v>0</v>
      </c>
      <c r="Y183" s="147">
        <v>0</v>
      </c>
      <c r="Z183" s="147">
        <v>0</v>
      </c>
      <c r="AA183" s="147">
        <v>0</v>
      </c>
      <c r="AB183" s="147">
        <v>0</v>
      </c>
      <c r="AC183" s="147">
        <v>0</v>
      </c>
      <c r="AD183" s="147">
        <v>0</v>
      </c>
      <c r="AE183" s="147">
        <v>0</v>
      </c>
      <c r="AF183" s="147">
        <v>0</v>
      </c>
      <c r="AG183" s="147">
        <v>0</v>
      </c>
    </row>
    <row r="184" spans="1:33" x14ac:dyDescent="0.2">
      <c r="A184" s="133" t="str">
        <f t="shared" si="3"/>
        <v>WPALaos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3"/>
        <v>WPAMalaysia</v>
      </c>
      <c r="B185" s="129" t="s">
        <v>270</v>
      </c>
      <c r="C185" s="129" t="s">
        <v>273</v>
      </c>
      <c r="D185" s="129" t="s">
        <v>215</v>
      </c>
      <c r="E185" s="147">
        <v>0</v>
      </c>
      <c r="F185" s="147">
        <v>0</v>
      </c>
      <c r="G185" s="147">
        <v>0</v>
      </c>
      <c r="H185" s="147">
        <v>0</v>
      </c>
      <c r="I185" s="147">
        <v>0</v>
      </c>
      <c r="J185" s="147">
        <v>0</v>
      </c>
      <c r="K185" s="147">
        <v>0</v>
      </c>
      <c r="L185" s="147">
        <v>0</v>
      </c>
      <c r="M185" s="147">
        <v>0</v>
      </c>
      <c r="N185" s="147">
        <v>0</v>
      </c>
      <c r="O185" s="147">
        <v>0</v>
      </c>
      <c r="P185" s="147">
        <v>0</v>
      </c>
      <c r="Q185" s="147">
        <v>0</v>
      </c>
      <c r="R185" s="147">
        <v>0</v>
      </c>
      <c r="S185" s="147">
        <v>0</v>
      </c>
      <c r="T185" s="147">
        <v>0</v>
      </c>
      <c r="U185" s="147">
        <v>0</v>
      </c>
      <c r="V185" s="147">
        <v>0</v>
      </c>
      <c r="W185" s="147">
        <v>0</v>
      </c>
      <c r="X185" s="147">
        <v>0</v>
      </c>
      <c r="Y185" s="147">
        <v>0</v>
      </c>
      <c r="Z185" s="147">
        <v>0</v>
      </c>
      <c r="AA185" s="147">
        <v>0</v>
      </c>
      <c r="AB185" s="147">
        <v>0</v>
      </c>
      <c r="AC185" s="147">
        <v>0</v>
      </c>
      <c r="AD185" s="147">
        <v>0</v>
      </c>
      <c r="AE185" s="147">
        <v>0</v>
      </c>
      <c r="AF185" s="147">
        <v>0</v>
      </c>
      <c r="AG185" s="147">
        <v>0</v>
      </c>
    </row>
    <row r="186" spans="1:33" x14ac:dyDescent="0.2">
      <c r="A186" s="133" t="str">
        <f t="shared" si="3"/>
        <v>WPAMyanmar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3"/>
        <v>WPAPhilippines</v>
      </c>
      <c r="B187" s="129" t="s">
        <v>270</v>
      </c>
      <c r="C187" s="129" t="s">
        <v>273</v>
      </c>
      <c r="D187" s="129" t="s">
        <v>217</v>
      </c>
      <c r="E187" s="147">
        <v>0</v>
      </c>
      <c r="F187" s="147">
        <v>0</v>
      </c>
      <c r="G187" s="147">
        <v>0</v>
      </c>
      <c r="H187" s="147">
        <v>0</v>
      </c>
      <c r="I187" s="147">
        <v>0</v>
      </c>
      <c r="J187" s="147">
        <v>0</v>
      </c>
      <c r="K187" s="147">
        <v>0</v>
      </c>
      <c r="L187" s="147">
        <v>0</v>
      </c>
      <c r="M187" s="147">
        <v>0</v>
      </c>
      <c r="N187" s="147">
        <v>0</v>
      </c>
      <c r="O187" s="147">
        <v>0</v>
      </c>
      <c r="P187" s="147">
        <v>0</v>
      </c>
      <c r="Q187" s="147">
        <v>0</v>
      </c>
      <c r="R187" s="147">
        <v>0</v>
      </c>
      <c r="S187" s="147">
        <v>0</v>
      </c>
      <c r="T187" s="147">
        <v>0</v>
      </c>
      <c r="U187" s="147">
        <v>0</v>
      </c>
      <c r="V187" s="147">
        <v>0</v>
      </c>
      <c r="W187" s="147">
        <v>0</v>
      </c>
      <c r="X187" s="147">
        <v>0</v>
      </c>
      <c r="Y187" s="147">
        <v>0</v>
      </c>
      <c r="Z187" s="147">
        <v>0</v>
      </c>
      <c r="AA187" s="147">
        <v>0</v>
      </c>
      <c r="AB187" s="147">
        <v>0</v>
      </c>
      <c r="AC187" s="147">
        <v>0</v>
      </c>
      <c r="AD187" s="147">
        <v>0</v>
      </c>
      <c r="AE187" s="147">
        <v>0</v>
      </c>
      <c r="AF187" s="147">
        <v>0</v>
      </c>
      <c r="AG187" s="147">
        <v>0</v>
      </c>
    </row>
    <row r="188" spans="1:33" x14ac:dyDescent="0.2">
      <c r="A188" s="133" t="str">
        <f t="shared" si="3"/>
        <v>WPASingapore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3"/>
        <v>WPAThailand</v>
      </c>
      <c r="B189" s="129" t="s">
        <v>270</v>
      </c>
      <c r="C189" s="129" t="s">
        <v>273</v>
      </c>
      <c r="D189" s="129" t="s">
        <v>219</v>
      </c>
      <c r="E189" s="147">
        <v>0</v>
      </c>
      <c r="F189" s="147">
        <v>0</v>
      </c>
      <c r="G189" s="147">
        <v>0</v>
      </c>
      <c r="H189" s="147">
        <v>0</v>
      </c>
      <c r="I189" s="147">
        <v>0</v>
      </c>
      <c r="J189" s="147">
        <v>0</v>
      </c>
      <c r="K189" s="147">
        <v>0</v>
      </c>
      <c r="L189" s="147">
        <v>0</v>
      </c>
      <c r="M189" s="147">
        <v>0</v>
      </c>
      <c r="N189" s="147">
        <v>0</v>
      </c>
      <c r="O189" s="147">
        <v>0</v>
      </c>
      <c r="P189" s="147">
        <v>0</v>
      </c>
      <c r="Q189" s="147">
        <v>0</v>
      </c>
      <c r="R189" s="147">
        <v>0</v>
      </c>
      <c r="S189" s="147">
        <v>0</v>
      </c>
      <c r="T189" s="147">
        <v>0</v>
      </c>
      <c r="U189" s="147">
        <v>0</v>
      </c>
      <c r="V189" s="147">
        <v>0</v>
      </c>
      <c r="W189" s="147">
        <v>0</v>
      </c>
      <c r="X189" s="147">
        <v>0</v>
      </c>
      <c r="Y189" s="147">
        <v>0</v>
      </c>
      <c r="Z189" s="147">
        <v>0</v>
      </c>
      <c r="AA189" s="147">
        <v>0</v>
      </c>
      <c r="AB189" s="147">
        <v>0</v>
      </c>
      <c r="AC189" s="147">
        <v>0</v>
      </c>
      <c r="AD189" s="147">
        <v>0</v>
      </c>
      <c r="AE189" s="147">
        <v>0</v>
      </c>
      <c r="AF189" s="147">
        <v>0</v>
      </c>
      <c r="AG189" s="147">
        <v>0</v>
      </c>
    </row>
    <row r="190" spans="1:33" x14ac:dyDescent="0.2">
      <c r="A190" s="133" t="str">
        <f t="shared" si="3"/>
        <v>WPAVietnam</v>
      </c>
      <c r="B190" s="129" t="s">
        <v>270</v>
      </c>
      <c r="C190" s="129" t="s">
        <v>273</v>
      </c>
      <c r="D190" s="129" t="s">
        <v>220</v>
      </c>
      <c r="E190" s="147">
        <v>0</v>
      </c>
      <c r="F190" s="147">
        <v>0</v>
      </c>
      <c r="G190" s="147">
        <v>0</v>
      </c>
      <c r="H190" s="147">
        <v>0</v>
      </c>
      <c r="I190" s="147">
        <v>0</v>
      </c>
      <c r="J190" s="147">
        <v>0</v>
      </c>
      <c r="K190" s="147">
        <v>0</v>
      </c>
      <c r="L190" s="147">
        <v>0</v>
      </c>
      <c r="M190" s="147">
        <v>0</v>
      </c>
      <c r="N190" s="147">
        <v>0</v>
      </c>
      <c r="O190" s="147">
        <v>0</v>
      </c>
      <c r="P190" s="147">
        <v>0</v>
      </c>
      <c r="Q190" s="147">
        <v>0</v>
      </c>
      <c r="R190" s="147">
        <v>0</v>
      </c>
      <c r="S190" s="147">
        <v>0</v>
      </c>
      <c r="T190" s="147">
        <v>0</v>
      </c>
      <c r="U190" s="147">
        <v>0</v>
      </c>
      <c r="V190" s="147">
        <v>0</v>
      </c>
      <c r="W190" s="147">
        <v>0</v>
      </c>
      <c r="X190" s="147">
        <v>0</v>
      </c>
      <c r="Y190" s="147">
        <v>0</v>
      </c>
      <c r="Z190" s="147">
        <v>0</v>
      </c>
      <c r="AA190" s="147">
        <v>0</v>
      </c>
      <c r="AB190" s="147">
        <v>0</v>
      </c>
      <c r="AC190" s="147">
        <v>0</v>
      </c>
      <c r="AD190" s="147">
        <v>0</v>
      </c>
      <c r="AE190" s="147">
        <v>0</v>
      </c>
      <c r="AF190" s="147">
        <v>0</v>
      </c>
      <c r="AG190" s="147">
        <v>0</v>
      </c>
    </row>
    <row r="191" spans="1:33" s="133" customFormat="1" x14ac:dyDescent="0.2">
      <c r="A191" s="133" t="str">
        <f t="shared" si="3"/>
        <v>WPAEast Asia Total</v>
      </c>
      <c r="B191" s="140" t="s">
        <v>221</v>
      </c>
      <c r="C191" s="140" t="s">
        <v>221</v>
      </c>
      <c r="D191" s="140" t="s">
        <v>221</v>
      </c>
      <c r="E191" s="146">
        <f>SUMIF($C192:$C$212,LEFT($D191,LEN($D191)-6),E192:E$212)</f>
        <v>550</v>
      </c>
      <c r="F191" s="146">
        <f>SUMIF($C192:$C$212,LEFT($D191,LEN($D191)-6),F192:F$212)</f>
        <v>1450</v>
      </c>
      <c r="G191" s="146">
        <f>SUMIF($C192:$C$212,LEFT($D191,LEN($D191)-6),G192:G$212)</f>
        <v>1450</v>
      </c>
      <c r="H191" s="146">
        <f>SUMIF($C192:$C$212,LEFT($D191,LEN($D191)-6),H192:H$212)</f>
        <v>1450</v>
      </c>
      <c r="I191" s="146">
        <f>SUMIF($C192:$C$212,LEFT($D191,LEN($D191)-6),I192:I$212)</f>
        <v>1450</v>
      </c>
      <c r="J191" s="146">
        <f>SUMIF($C192:$C$212,LEFT($D191,LEN($D191)-6),J192:J$212)</f>
        <v>1450</v>
      </c>
      <c r="K191" s="146">
        <f>SUMIF($C192:$C$212,LEFT($D191,LEN($D191)-6),K192:K$212)</f>
        <v>1450</v>
      </c>
      <c r="L191" s="146">
        <f>SUMIF($C192:$C$212,LEFT($D191,LEN($D191)-6),L192:L$212)</f>
        <v>1450</v>
      </c>
      <c r="M191" s="146">
        <f>SUMIF($C192:$C$212,LEFT($D191,LEN($D191)-6),M192:M$212)</f>
        <v>1450</v>
      </c>
      <c r="N191" s="146">
        <f>SUMIF($C192:$C$212,LEFT($D191,LEN($D191)-6),N192:N$212)</f>
        <v>1783</v>
      </c>
      <c r="O191" s="146">
        <f>SUMIF($C192:$C$212,LEFT($D191,LEN($D191)-6),O192:O$212)</f>
        <v>1783</v>
      </c>
      <c r="P191" s="146">
        <f>SUMIF($C192:$C$212,LEFT($D191,LEN($D191)-6),P192:P$212)</f>
        <v>1783</v>
      </c>
      <c r="Q191" s="146">
        <f>SUMIF($C192:$C$212,LEFT($D191,LEN($D191)-6),Q192:Q$212)</f>
        <v>2383</v>
      </c>
      <c r="R191" s="146">
        <f>SUMIF($C192:$C$212,LEFT($D191,LEN($D191)-6),R192:R$212)</f>
        <v>2783</v>
      </c>
      <c r="S191" s="146">
        <f>SUMIF($C192:$C$212,LEFT($D191,LEN($D191)-6),S192:S$212)</f>
        <v>3983</v>
      </c>
      <c r="T191" s="146">
        <f>SUMIF($C192:$C$212,LEFT($D191,LEN($D191)-6),T192:T$212)</f>
        <v>3983</v>
      </c>
      <c r="U191" s="146">
        <f>SUMIF($C192:$C$212,LEFT($D191,LEN($D191)-6),U192:U$212)</f>
        <v>3983</v>
      </c>
      <c r="V191" s="146">
        <f>SUMIF($C192:$C$212,LEFT($D191,LEN($D191)-6),V192:V$212)</f>
        <v>3983</v>
      </c>
      <c r="W191" s="146">
        <f>SUMIF($C192:$C$212,LEFT($D191,LEN($D191)-6),W192:W$212)</f>
        <v>3983</v>
      </c>
      <c r="X191" s="146">
        <f>SUMIF($C192:$C$212,LEFT($D191,LEN($D191)-6),X192:X$212)</f>
        <v>4033</v>
      </c>
      <c r="Y191" s="146">
        <f>SUMIF($C192:$C$212,LEFT($D191,LEN($D191)-6),Y192:Y$212)</f>
        <v>4083</v>
      </c>
      <c r="Z191" s="146">
        <f>SUMIF($C192:$C$212,LEFT($D191,LEN($D191)-6),Z192:Z$212)</f>
        <v>4083</v>
      </c>
      <c r="AA191" s="146">
        <f>SUMIF($C192:$C$212,LEFT($D191,LEN($D191)-6),AA192:AA$212)</f>
        <v>4083</v>
      </c>
      <c r="AB191" s="146">
        <f>SUMIF($C192:$C$212,LEFT($D191,LEN($D191)-6),AB192:AB$212)</f>
        <v>4083</v>
      </c>
      <c r="AC191" s="146">
        <f>SUMIF($C192:$C$212,LEFT($D191,LEN($D191)-6),AC192:AC$212)</f>
        <v>4083</v>
      </c>
      <c r="AD191" s="146">
        <f>SUMIF($C192:$C$212,LEFT($D191,LEN($D191)-6),AD192:AD$212)</f>
        <v>4083</v>
      </c>
      <c r="AE191" s="146">
        <f>SUMIF($C192:$C$212,LEFT($D191,LEN($D191)-6),AE192:AE$212)</f>
        <v>4083</v>
      </c>
      <c r="AF191" s="146">
        <f>SUMIF($C192:$C$212,LEFT($D191,LEN($D191)-6),AF192:AF$212)</f>
        <v>4083</v>
      </c>
      <c r="AG191" s="146">
        <f>SUMIF($C192:$C$212,LEFT($D191,LEN($D191)-6),AG192:AG$212)</f>
        <v>4083</v>
      </c>
    </row>
    <row r="192" spans="1:33" x14ac:dyDescent="0.2">
      <c r="A192" s="133" t="str">
        <f t="shared" si="3"/>
        <v>WPAChina</v>
      </c>
      <c r="B192" s="129" t="s">
        <v>270</v>
      </c>
      <c r="C192" s="129" t="s">
        <v>274</v>
      </c>
      <c r="D192" s="129" t="s">
        <v>222</v>
      </c>
      <c r="E192" s="147">
        <v>160</v>
      </c>
      <c r="F192" s="147">
        <v>1060</v>
      </c>
      <c r="G192" s="147">
        <v>1060</v>
      </c>
      <c r="H192" s="147">
        <v>1060</v>
      </c>
      <c r="I192" s="147">
        <v>1060</v>
      </c>
      <c r="J192" s="147">
        <v>1060</v>
      </c>
      <c r="K192" s="147">
        <v>1060</v>
      </c>
      <c r="L192" s="147">
        <v>1060</v>
      </c>
      <c r="M192" s="147">
        <v>1060</v>
      </c>
      <c r="N192" s="147">
        <v>1393</v>
      </c>
      <c r="O192" s="147">
        <v>1393</v>
      </c>
      <c r="P192" s="147">
        <v>1393</v>
      </c>
      <c r="Q192" s="147">
        <v>1993</v>
      </c>
      <c r="R192" s="147">
        <v>2393</v>
      </c>
      <c r="S192" s="147">
        <v>3593</v>
      </c>
      <c r="T192" s="147">
        <v>3593</v>
      </c>
      <c r="U192" s="147">
        <v>3593</v>
      </c>
      <c r="V192" s="147">
        <v>3593</v>
      </c>
      <c r="W192" s="147">
        <v>3593</v>
      </c>
      <c r="X192" s="147">
        <v>3643</v>
      </c>
      <c r="Y192" s="147">
        <v>3693</v>
      </c>
      <c r="Z192" s="147">
        <v>3693</v>
      </c>
      <c r="AA192" s="147">
        <v>3693</v>
      </c>
      <c r="AB192" s="147">
        <v>3693</v>
      </c>
      <c r="AC192" s="147">
        <v>3693</v>
      </c>
      <c r="AD192" s="147">
        <v>3693</v>
      </c>
      <c r="AE192" s="147">
        <v>3693</v>
      </c>
      <c r="AF192" s="147">
        <v>3693</v>
      </c>
      <c r="AG192" s="147">
        <v>3693</v>
      </c>
    </row>
    <row r="193" spans="1:33" x14ac:dyDescent="0.2">
      <c r="A193" s="133" t="str">
        <f t="shared" si="3"/>
        <v>WPAJapan</v>
      </c>
      <c r="B193" s="129" t="s">
        <v>270</v>
      </c>
      <c r="C193" s="129" t="s">
        <v>274</v>
      </c>
      <c r="D193" s="129" t="s">
        <v>223</v>
      </c>
      <c r="E193" s="147">
        <v>0</v>
      </c>
      <c r="F193" s="147">
        <v>0</v>
      </c>
      <c r="G193" s="147">
        <v>0</v>
      </c>
      <c r="H193" s="147">
        <v>0</v>
      </c>
      <c r="I193" s="147">
        <v>0</v>
      </c>
      <c r="J193" s="147">
        <v>0</v>
      </c>
      <c r="K193" s="147">
        <v>0</v>
      </c>
      <c r="L193" s="147">
        <v>0</v>
      </c>
      <c r="M193" s="147">
        <v>0</v>
      </c>
      <c r="N193" s="147">
        <v>0</v>
      </c>
      <c r="O193" s="147">
        <v>0</v>
      </c>
      <c r="P193" s="147">
        <v>0</v>
      </c>
      <c r="Q193" s="147">
        <v>0</v>
      </c>
      <c r="R193" s="147">
        <v>0</v>
      </c>
      <c r="S193" s="147">
        <v>0</v>
      </c>
      <c r="T193" s="147">
        <v>0</v>
      </c>
      <c r="U193" s="147">
        <v>0</v>
      </c>
      <c r="V193" s="147">
        <v>0</v>
      </c>
      <c r="W193" s="147">
        <v>0</v>
      </c>
      <c r="X193" s="147">
        <v>0</v>
      </c>
      <c r="Y193" s="147">
        <v>0</v>
      </c>
      <c r="Z193" s="147">
        <v>0</v>
      </c>
      <c r="AA193" s="147">
        <v>0</v>
      </c>
      <c r="AB193" s="147">
        <v>0</v>
      </c>
      <c r="AC193" s="147">
        <v>0</v>
      </c>
      <c r="AD193" s="147">
        <v>0</v>
      </c>
      <c r="AE193" s="147">
        <v>0</v>
      </c>
      <c r="AF193" s="147">
        <v>0</v>
      </c>
      <c r="AG193" s="147">
        <v>0</v>
      </c>
    </row>
    <row r="194" spans="1:33" x14ac:dyDescent="0.2">
      <c r="A194" s="133" t="str">
        <f t="shared" si="3"/>
        <v>WPAMongolia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3"/>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3"/>
        <v>WPASouth Korea</v>
      </c>
      <c r="B196" s="129" t="s">
        <v>270</v>
      </c>
      <c r="C196" s="129" t="s">
        <v>274</v>
      </c>
      <c r="D196" s="129" t="s">
        <v>226</v>
      </c>
      <c r="E196" s="147">
        <v>0</v>
      </c>
      <c r="F196" s="147">
        <v>0</v>
      </c>
      <c r="G196" s="147">
        <v>0</v>
      </c>
      <c r="H196" s="147">
        <v>0</v>
      </c>
      <c r="I196" s="147">
        <v>0</v>
      </c>
      <c r="J196" s="147">
        <v>0</v>
      </c>
      <c r="K196" s="147">
        <v>0</v>
      </c>
      <c r="L196" s="147">
        <v>0</v>
      </c>
      <c r="M196" s="147">
        <v>0</v>
      </c>
      <c r="N196" s="147">
        <v>0</v>
      </c>
      <c r="O196" s="147">
        <v>0</v>
      </c>
      <c r="P196" s="147">
        <v>0</v>
      </c>
      <c r="Q196" s="147">
        <v>0</v>
      </c>
      <c r="R196" s="147">
        <v>0</v>
      </c>
      <c r="S196" s="147">
        <v>0</v>
      </c>
      <c r="T196" s="147">
        <v>0</v>
      </c>
      <c r="U196" s="147">
        <v>0</v>
      </c>
      <c r="V196" s="147">
        <v>0</v>
      </c>
      <c r="W196" s="147">
        <v>0</v>
      </c>
      <c r="X196" s="147">
        <v>0</v>
      </c>
      <c r="Y196" s="147">
        <v>0</v>
      </c>
      <c r="Z196" s="147">
        <v>0</v>
      </c>
      <c r="AA196" s="147">
        <v>0</v>
      </c>
      <c r="AB196" s="147">
        <v>0</v>
      </c>
      <c r="AC196" s="147">
        <v>0</v>
      </c>
      <c r="AD196" s="147">
        <v>0</v>
      </c>
      <c r="AE196" s="147">
        <v>0</v>
      </c>
      <c r="AF196" s="147">
        <v>0</v>
      </c>
      <c r="AG196" s="147">
        <v>0</v>
      </c>
    </row>
    <row r="197" spans="1:33" x14ac:dyDescent="0.2">
      <c r="A197" s="133" t="str">
        <f t="shared" si="3"/>
        <v>WPATaiwan, China</v>
      </c>
      <c r="B197" s="129" t="s">
        <v>270</v>
      </c>
      <c r="C197" s="129" t="s">
        <v>274</v>
      </c>
      <c r="D197" s="129" t="s">
        <v>227</v>
      </c>
      <c r="E197" s="147">
        <v>390</v>
      </c>
      <c r="F197" s="147">
        <v>390</v>
      </c>
      <c r="G197" s="147">
        <v>390</v>
      </c>
      <c r="H197" s="147">
        <v>390</v>
      </c>
      <c r="I197" s="147">
        <v>390</v>
      </c>
      <c r="J197" s="147">
        <v>390</v>
      </c>
      <c r="K197" s="147">
        <v>390</v>
      </c>
      <c r="L197" s="147">
        <v>390</v>
      </c>
      <c r="M197" s="147">
        <v>390</v>
      </c>
      <c r="N197" s="147">
        <v>390</v>
      </c>
      <c r="O197" s="147">
        <v>390</v>
      </c>
      <c r="P197" s="147">
        <v>390</v>
      </c>
      <c r="Q197" s="147">
        <v>390</v>
      </c>
      <c r="R197" s="147">
        <v>390</v>
      </c>
      <c r="S197" s="147">
        <v>390</v>
      </c>
      <c r="T197" s="147">
        <v>390</v>
      </c>
      <c r="U197" s="147">
        <v>390</v>
      </c>
      <c r="V197" s="147">
        <v>390</v>
      </c>
      <c r="W197" s="147">
        <v>390</v>
      </c>
      <c r="X197" s="147">
        <v>390</v>
      </c>
      <c r="Y197" s="147">
        <v>390</v>
      </c>
      <c r="Z197" s="147">
        <v>390</v>
      </c>
      <c r="AA197" s="147">
        <v>390</v>
      </c>
      <c r="AB197" s="147">
        <v>390</v>
      </c>
      <c r="AC197" s="147">
        <v>390</v>
      </c>
      <c r="AD197" s="147">
        <v>390</v>
      </c>
      <c r="AE197" s="147">
        <v>390</v>
      </c>
      <c r="AF197" s="147">
        <v>390</v>
      </c>
      <c r="AG197" s="147">
        <v>390</v>
      </c>
    </row>
    <row r="198" spans="1:33" s="133" customFormat="1" x14ac:dyDescent="0.2">
      <c r="A198" s="133" t="str">
        <f t="shared" ref="A198:A212" si="4">CONCATENATE("WPA",D198)</f>
        <v>WPAOceania Total</v>
      </c>
      <c r="B198" s="137" t="s">
        <v>228</v>
      </c>
      <c r="C198" s="137" t="s">
        <v>228</v>
      </c>
      <c r="D198" s="137" t="s">
        <v>228</v>
      </c>
      <c r="E198" s="145">
        <f>SUMIF($B200:$B$212,LEFT($D198,LEN($D198)-6),E200:E$212)</f>
        <v>200</v>
      </c>
      <c r="F198" s="145">
        <f>SUMIF($B200:$B$212,LEFT($D198,LEN($D198)-6),F200:F$212)</f>
        <v>200</v>
      </c>
      <c r="G198" s="145">
        <f>SUMIF($B200:$B$212,LEFT($D198,LEN($D198)-6),G200:G$212)</f>
        <v>200</v>
      </c>
      <c r="H198" s="145">
        <f>SUMIF($B200:$B$212,LEFT($D198,LEN($D198)-6),H200:H$212)</f>
        <v>200</v>
      </c>
      <c r="I198" s="145">
        <f>SUMIF($B200:$B$212,LEFT($D198,LEN($D198)-6),I200:I$212)</f>
        <v>200</v>
      </c>
      <c r="J198" s="145">
        <f>SUMIF($B200:$B$212,LEFT($D198,LEN($D198)-6),J200:J$212)</f>
        <v>200</v>
      </c>
      <c r="K198" s="145">
        <f>SUMIF($B200:$B$212,LEFT($D198,LEN($D198)-6),K200:K$212)</f>
        <v>200</v>
      </c>
      <c r="L198" s="145">
        <f>SUMIF($B200:$B$212,LEFT($D198,LEN($D198)-6),L200:L$212)</f>
        <v>200</v>
      </c>
      <c r="M198" s="145">
        <f>SUMIF($B200:$B$212,LEFT($D198,LEN($D198)-6),M200:M$212)</f>
        <v>200</v>
      </c>
      <c r="N198" s="145">
        <f>SUMIF($B200:$B$212,LEFT($D198,LEN($D198)-6),N200:N$212)</f>
        <v>200</v>
      </c>
      <c r="O198" s="145">
        <f>SUMIF($B200:$B$212,LEFT($D198,LEN($D198)-6),O200:O$212)</f>
        <v>200</v>
      </c>
      <c r="P198" s="145">
        <f>SUMIF($B200:$B$212,LEFT($D198,LEN($D198)-6),P200:P$212)</f>
        <v>200</v>
      </c>
      <c r="Q198" s="145">
        <f>SUMIF($B200:$B$212,LEFT($D198,LEN($D198)-6),Q200:Q$212)</f>
        <v>200</v>
      </c>
      <c r="R198" s="145">
        <f>SUMIF($B200:$B$212,LEFT($D198,LEN($D198)-6),R200:R$212)</f>
        <v>200</v>
      </c>
      <c r="S198" s="145">
        <f>SUMIF($B200:$B$212,LEFT($D198,LEN($D198)-6),S200:S$212)</f>
        <v>200</v>
      </c>
      <c r="T198" s="145">
        <f>SUMIF($B200:$B$212,LEFT($D198,LEN($D198)-6),T200:T$212)</f>
        <v>200</v>
      </c>
      <c r="U198" s="145">
        <f>SUMIF($B200:$B$212,LEFT($D198,LEN($D198)-6),U200:U$212)</f>
        <v>200</v>
      </c>
      <c r="V198" s="145">
        <f>SUMIF($B200:$B$212,LEFT($D198,LEN($D198)-6),V200:V$212)</f>
        <v>200</v>
      </c>
      <c r="W198" s="145">
        <f>SUMIF($B200:$B$212,LEFT($D198,LEN($D198)-6),W200:W$212)</f>
        <v>200</v>
      </c>
      <c r="X198" s="145">
        <f>SUMIF($B200:$B$212,LEFT($D198,LEN($D198)-6),X200:X$212)</f>
        <v>200</v>
      </c>
      <c r="Y198" s="145">
        <f>SUMIF($B200:$B$212,LEFT($D198,LEN($D198)-6),Y200:Y$212)</f>
        <v>200</v>
      </c>
      <c r="Z198" s="145">
        <f>SUMIF($B200:$B$212,LEFT($D198,LEN($D198)-6),Z200:Z$212)</f>
        <v>200</v>
      </c>
      <c r="AA198" s="145">
        <f>SUMIF($B200:$B$212,LEFT($D198,LEN($D198)-6),AA200:AA$212)</f>
        <v>200</v>
      </c>
      <c r="AB198" s="145">
        <f>SUMIF($B200:$B$212,LEFT($D198,LEN($D198)-6),AB200:AB$212)</f>
        <v>200</v>
      </c>
      <c r="AC198" s="145">
        <f>SUMIF($B200:$B$212,LEFT($D198,LEN($D198)-6),AC200:AC$212)</f>
        <v>200</v>
      </c>
      <c r="AD198" s="145">
        <f>SUMIF($B200:$B$212,LEFT($D198,LEN($D198)-6),AD200:AD$212)</f>
        <v>200</v>
      </c>
      <c r="AE198" s="145">
        <f>SUMIF($B200:$B$212,LEFT($D198,LEN($D198)-6),AE200:AE$212)</f>
        <v>200</v>
      </c>
      <c r="AF198" s="145">
        <f>SUMIF($B200:$B$212,LEFT($D198,LEN($D198)-6),AF200:AF$212)</f>
        <v>200</v>
      </c>
      <c r="AG198" s="145">
        <f>SUMIF($B200:$B$212,LEFT($D198,LEN($D198)-6),AG200:AG$212)</f>
        <v>200</v>
      </c>
    </row>
    <row r="199" spans="1:33" s="133" customFormat="1" x14ac:dyDescent="0.2">
      <c r="A199" s="133" t="str">
        <f t="shared" si="4"/>
        <v>WPAOceania Total</v>
      </c>
      <c r="B199" s="140" t="s">
        <v>228</v>
      </c>
      <c r="C199" s="140" t="s">
        <v>228</v>
      </c>
      <c r="D199" s="140" t="s">
        <v>228</v>
      </c>
      <c r="E199" s="146">
        <f>SUMIF($C200:$C$212,LEFT($D199,LEN($D199)-6),E200:E$212)</f>
        <v>200</v>
      </c>
      <c r="F199" s="146">
        <f>SUMIF($C200:$C$212,LEFT($D199,LEN($D199)-6),F200:F$212)</f>
        <v>200</v>
      </c>
      <c r="G199" s="146">
        <f>SUMIF($C200:$C$212,LEFT($D199,LEN($D199)-6),G200:G$212)</f>
        <v>200</v>
      </c>
      <c r="H199" s="146">
        <f>SUMIF($C200:$C$212,LEFT($D199,LEN($D199)-6),H200:H$212)</f>
        <v>200</v>
      </c>
      <c r="I199" s="146">
        <f>SUMIF($C200:$C$212,LEFT($D199,LEN($D199)-6),I200:I$212)</f>
        <v>200</v>
      </c>
      <c r="J199" s="146">
        <f>SUMIF($C200:$C$212,LEFT($D199,LEN($D199)-6),J200:J$212)</f>
        <v>200</v>
      </c>
      <c r="K199" s="146">
        <f>SUMIF($C200:$C$212,LEFT($D199,LEN($D199)-6),K200:K$212)</f>
        <v>200</v>
      </c>
      <c r="L199" s="146">
        <f>SUMIF($C200:$C$212,LEFT($D199,LEN($D199)-6),L200:L$212)</f>
        <v>200</v>
      </c>
      <c r="M199" s="146">
        <f>SUMIF($C200:$C$212,LEFT($D199,LEN($D199)-6),M200:M$212)</f>
        <v>200</v>
      </c>
      <c r="N199" s="146">
        <f>SUMIF($C200:$C$212,LEFT($D199,LEN($D199)-6),N200:N$212)</f>
        <v>200</v>
      </c>
      <c r="O199" s="146">
        <f>SUMIF($C200:$C$212,LEFT($D199,LEN($D199)-6),O200:O$212)</f>
        <v>200</v>
      </c>
      <c r="P199" s="146">
        <f>SUMIF($C200:$C$212,LEFT($D199,LEN($D199)-6),P200:P$212)</f>
        <v>200</v>
      </c>
      <c r="Q199" s="146">
        <f>SUMIF($C200:$C$212,LEFT($D199,LEN($D199)-6),Q200:Q$212)</f>
        <v>200</v>
      </c>
      <c r="R199" s="146">
        <f>SUMIF($C200:$C$212,LEFT($D199,LEN($D199)-6),R200:R$212)</f>
        <v>200</v>
      </c>
      <c r="S199" s="146">
        <f>SUMIF($C200:$C$212,LEFT($D199,LEN($D199)-6),S200:S$212)</f>
        <v>200</v>
      </c>
      <c r="T199" s="146">
        <f>SUMIF($C200:$C$212,LEFT($D199,LEN($D199)-6),T200:T$212)</f>
        <v>200</v>
      </c>
      <c r="U199" s="146">
        <f>SUMIF($C200:$C$212,LEFT($D199,LEN($D199)-6),U200:U$212)</f>
        <v>200</v>
      </c>
      <c r="V199" s="146">
        <f>SUMIF($C200:$C$212,LEFT($D199,LEN($D199)-6),V200:V$212)</f>
        <v>200</v>
      </c>
      <c r="W199" s="146">
        <f>SUMIF($C200:$C$212,LEFT($D199,LEN($D199)-6),W200:W$212)</f>
        <v>200</v>
      </c>
      <c r="X199" s="146">
        <f>SUMIF($C200:$C$212,LEFT($D199,LEN($D199)-6),X200:X$212)</f>
        <v>200</v>
      </c>
      <c r="Y199" s="146">
        <f>SUMIF($C200:$C$212,LEFT($D199,LEN($D199)-6),Y200:Y$212)</f>
        <v>200</v>
      </c>
      <c r="Z199" s="146">
        <f>SUMIF($C200:$C$212,LEFT($D199,LEN($D199)-6),Z200:Z$212)</f>
        <v>200</v>
      </c>
      <c r="AA199" s="146">
        <f>SUMIF($C200:$C$212,LEFT($D199,LEN($D199)-6),AA200:AA$212)</f>
        <v>200</v>
      </c>
      <c r="AB199" s="146">
        <f>SUMIF($C200:$C$212,LEFT($D199,LEN($D199)-6),AB200:AB$212)</f>
        <v>200</v>
      </c>
      <c r="AC199" s="146">
        <f>SUMIF($C200:$C$212,LEFT($D199,LEN($D199)-6),AC200:AC$212)</f>
        <v>200</v>
      </c>
      <c r="AD199" s="146">
        <f>SUMIF($C200:$C$212,LEFT($D199,LEN($D199)-6),AD200:AD$212)</f>
        <v>200</v>
      </c>
      <c r="AE199" s="146">
        <f>SUMIF($C200:$C$212,LEFT($D199,LEN($D199)-6),AE200:AE$212)</f>
        <v>200</v>
      </c>
      <c r="AF199" s="146">
        <f>SUMIF($C200:$C$212,LEFT($D199,LEN($D199)-6),AF200:AF$212)</f>
        <v>200</v>
      </c>
      <c r="AG199" s="146">
        <f>SUMIF($C200:$C$212,LEFT($D199,LEN($D199)-6),AG200:AG$212)</f>
        <v>200</v>
      </c>
    </row>
    <row r="200" spans="1:33" x14ac:dyDescent="0.2">
      <c r="A200" s="133" t="str">
        <f t="shared" si="4"/>
        <v>WPAAustralia</v>
      </c>
      <c r="B200" s="129" t="s">
        <v>275</v>
      </c>
      <c r="C200" s="129" t="s">
        <v>275</v>
      </c>
      <c r="D200" s="129" t="s">
        <v>229</v>
      </c>
      <c r="E200" s="147">
        <v>200</v>
      </c>
      <c r="F200" s="147">
        <v>200</v>
      </c>
      <c r="G200" s="147">
        <v>200</v>
      </c>
      <c r="H200" s="147">
        <v>200</v>
      </c>
      <c r="I200" s="147">
        <v>200</v>
      </c>
      <c r="J200" s="147">
        <v>200</v>
      </c>
      <c r="K200" s="147">
        <v>200</v>
      </c>
      <c r="L200" s="147">
        <v>200</v>
      </c>
      <c r="M200" s="147">
        <v>200</v>
      </c>
      <c r="N200" s="147">
        <v>200</v>
      </c>
      <c r="O200" s="147">
        <v>200</v>
      </c>
      <c r="P200" s="147">
        <v>200</v>
      </c>
      <c r="Q200" s="147">
        <v>200</v>
      </c>
      <c r="R200" s="147">
        <v>200</v>
      </c>
      <c r="S200" s="147">
        <v>200</v>
      </c>
      <c r="T200" s="147">
        <v>200</v>
      </c>
      <c r="U200" s="147">
        <v>200</v>
      </c>
      <c r="V200" s="147">
        <v>200</v>
      </c>
      <c r="W200" s="147">
        <v>200</v>
      </c>
      <c r="X200" s="147">
        <v>200</v>
      </c>
      <c r="Y200" s="147">
        <v>200</v>
      </c>
      <c r="Z200" s="147">
        <v>200</v>
      </c>
      <c r="AA200" s="147">
        <v>200</v>
      </c>
      <c r="AB200" s="147">
        <v>200</v>
      </c>
      <c r="AC200" s="147">
        <v>200</v>
      </c>
      <c r="AD200" s="147">
        <v>200</v>
      </c>
      <c r="AE200" s="147">
        <v>200</v>
      </c>
      <c r="AF200" s="147">
        <v>200</v>
      </c>
      <c r="AG200" s="147">
        <v>200</v>
      </c>
    </row>
    <row r="201" spans="1:33" x14ac:dyDescent="0.2">
      <c r="A201" s="133" t="str">
        <f t="shared" si="4"/>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4"/>
        <v>WPAFiji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4"/>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4"/>
        <v>WPANew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4"/>
        <v>WPANew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4"/>
        <v>WPAPapua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4"/>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4"/>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4"/>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row r="210" spans="1:33" s="133" customFormat="1" x14ac:dyDescent="0.2">
      <c r="A210" s="133" t="str">
        <f t="shared" si="4"/>
        <v>WPAUnidentified Total</v>
      </c>
      <c r="B210" s="137" t="s">
        <v>239</v>
      </c>
      <c r="C210" s="137" t="s">
        <v>239</v>
      </c>
      <c r="D210" s="137" t="s">
        <v>239</v>
      </c>
      <c r="E210" s="145">
        <f>SUMIF($B212:$B$212,LEFT($D210,LEN($D210)-6),E212:E$212)</f>
        <v>0</v>
      </c>
      <c r="F210" s="145">
        <f>SUMIF($B212:$B$212,LEFT($D210,LEN($D210)-6),F212:F$212)</f>
        <v>0</v>
      </c>
      <c r="G210" s="145">
        <f>SUMIF($B212:$B$212,LEFT($D210,LEN($D210)-6),G212:G$212)</f>
        <v>0</v>
      </c>
      <c r="H210" s="145">
        <f>SUMIF($B212:$B$212,LEFT($D210,LEN($D210)-6),H212:H$212)</f>
        <v>0</v>
      </c>
      <c r="I210" s="145">
        <f>SUMIF($B212:$B$212,LEFT($D210,LEN($D210)-6),I212:I$212)</f>
        <v>0</v>
      </c>
      <c r="J210" s="145">
        <f>SUMIF($B212:$B$212,LEFT($D210,LEN($D210)-6),J212:J$212)</f>
        <v>0</v>
      </c>
      <c r="K210" s="145">
        <f>SUMIF($B212:$B$212,LEFT($D210,LEN($D210)-6),K212:K$212)</f>
        <v>0</v>
      </c>
      <c r="L210" s="145">
        <f>SUMIF($B212:$B$212,LEFT($D210,LEN($D210)-6),L212:L$212)</f>
        <v>0</v>
      </c>
      <c r="M210" s="145">
        <f>SUMIF($B212:$B$212,LEFT($D210,LEN($D210)-6),M212:M$212)</f>
        <v>0</v>
      </c>
      <c r="N210" s="145">
        <f>SUMIF($B212:$B$212,LEFT($D210,LEN($D210)-6),N212:N$212)</f>
        <v>0</v>
      </c>
      <c r="O210" s="145">
        <f>SUMIF($B212:$B$212,LEFT($D210,LEN($D210)-6),O212:O$212)</f>
        <v>0</v>
      </c>
      <c r="P210" s="145">
        <f>SUMIF($B212:$B$212,LEFT($D210,LEN($D210)-6),P212:P$212)</f>
        <v>0</v>
      </c>
      <c r="Q210" s="145">
        <f>SUMIF($B212:$B$212,LEFT($D210,LEN($D210)-6),Q212:Q$212)</f>
        <v>0</v>
      </c>
      <c r="R210" s="145">
        <f>SUMIF($B212:$B$212,LEFT($D210,LEN($D210)-6),R212:R$212)</f>
        <v>0</v>
      </c>
      <c r="S210" s="145">
        <f>SUMIF($B212:$B$212,LEFT($D210,LEN($D210)-6),S212:S$212)</f>
        <v>0</v>
      </c>
      <c r="T210" s="145">
        <f>SUMIF($B212:$B$212,LEFT($D210,LEN($D210)-6),T212:T$212)</f>
        <v>0</v>
      </c>
      <c r="U210" s="145">
        <f>SUMIF($B212:$B$212,LEFT($D210,LEN($D210)-6),U212:U$212)</f>
        <v>0</v>
      </c>
      <c r="V210" s="145">
        <f>SUMIF($B212:$B$212,LEFT($D210,LEN($D210)-6),V212:V$212)</f>
        <v>0</v>
      </c>
      <c r="W210" s="145">
        <f>SUMIF($B212:$B$212,LEFT($D210,LEN($D210)-6),W212:W$212)</f>
        <v>0</v>
      </c>
      <c r="X210" s="145">
        <f>SUMIF($B212:$B$212,LEFT($D210,LEN($D210)-6),X212:X$212)</f>
        <v>0</v>
      </c>
      <c r="Y210" s="145">
        <f>SUMIF($B212:$B$212,LEFT($D210,LEN($D210)-6),Y212:Y$212)</f>
        <v>0</v>
      </c>
      <c r="Z210" s="145">
        <f>SUMIF($B212:$B$212,LEFT($D210,LEN($D210)-6),Z212:Z$212)</f>
        <v>0</v>
      </c>
      <c r="AA210" s="145">
        <f>SUMIF($B212:$B$212,LEFT($D210,LEN($D210)-6),AA212:AA$212)</f>
        <v>0</v>
      </c>
      <c r="AB210" s="145">
        <f>SUMIF($B212:$B$212,LEFT($D210,LEN($D210)-6),AB212:AB$212)</f>
        <v>0</v>
      </c>
      <c r="AC210" s="145">
        <f>SUMIF($B212:$B$212,LEFT($D210,LEN($D210)-6),AC212:AC$212)</f>
        <v>0</v>
      </c>
      <c r="AD210" s="145">
        <f>SUMIF($B212:$B$212,LEFT($D210,LEN($D210)-6),AD212:AD$212)</f>
        <v>0</v>
      </c>
      <c r="AE210" s="145">
        <f>SUMIF($B212:$B$212,LEFT($D210,LEN($D210)-6),AE212:AE$212)</f>
        <v>0</v>
      </c>
      <c r="AF210" s="145">
        <f>SUMIF($B212:$B$212,LEFT($D210,LEN($D210)-6),AF212:AF$212)</f>
        <v>0</v>
      </c>
      <c r="AG210" s="145">
        <f>SUMIF($B212:$B$212,LEFT($D210,LEN($D210)-6),AG212:AG$212)</f>
        <v>0</v>
      </c>
    </row>
    <row r="211" spans="1:33" s="133" customFormat="1" x14ac:dyDescent="0.2">
      <c r="A211" s="133" t="str">
        <f t="shared" si="4"/>
        <v>WPAUnidentified Total</v>
      </c>
      <c r="B211" s="140" t="s">
        <v>239</v>
      </c>
      <c r="C211" s="140" t="s">
        <v>239</v>
      </c>
      <c r="D211" s="140" t="s">
        <v>239</v>
      </c>
      <c r="E211" s="146">
        <f>SUMIF($C212:$C$212,LEFT($D211,LEN($D211)-6),E212:E$212)</f>
        <v>0</v>
      </c>
      <c r="F211" s="146">
        <f>SUMIF($C212:$C$212,LEFT($D211,LEN($D211)-6),F212:F$212)</f>
        <v>0</v>
      </c>
      <c r="G211" s="146">
        <f>SUMIF($C212:$C$212,LEFT($D211,LEN($D211)-6),G212:G$212)</f>
        <v>0</v>
      </c>
      <c r="H211" s="146">
        <f>SUMIF($C212:$C$212,LEFT($D211,LEN($D211)-6),H212:H$212)</f>
        <v>0</v>
      </c>
      <c r="I211" s="146">
        <f>SUMIF($C212:$C$212,LEFT($D211,LEN($D211)-6),I212:I$212)</f>
        <v>0</v>
      </c>
      <c r="J211" s="146">
        <f>SUMIF($C212:$C$212,LEFT($D211,LEN($D211)-6),J212:J$212)</f>
        <v>0</v>
      </c>
      <c r="K211" s="146">
        <f>SUMIF($C212:$C$212,LEFT($D211,LEN($D211)-6),K212:K$212)</f>
        <v>0</v>
      </c>
      <c r="L211" s="146">
        <f>SUMIF($C212:$C$212,LEFT($D211,LEN($D211)-6),L212:L$212)</f>
        <v>0</v>
      </c>
      <c r="M211" s="146">
        <f>SUMIF($C212:$C$212,LEFT($D211,LEN($D211)-6),M212:M$212)</f>
        <v>0</v>
      </c>
      <c r="N211" s="146">
        <f>SUMIF($C212:$C$212,LEFT($D211,LEN($D211)-6),N212:N$212)</f>
        <v>0</v>
      </c>
      <c r="O211" s="146">
        <f>SUMIF($C212:$C$212,LEFT($D211,LEN($D211)-6),O212:O$212)</f>
        <v>0</v>
      </c>
      <c r="P211" s="146">
        <f>SUMIF($C212:$C$212,LEFT($D211,LEN($D211)-6),P212:P$212)</f>
        <v>0</v>
      </c>
      <c r="Q211" s="146">
        <f>SUMIF($C212:$C$212,LEFT($D211,LEN($D211)-6),Q212:Q$212)</f>
        <v>0</v>
      </c>
      <c r="R211" s="146">
        <f>SUMIF($C212:$C$212,LEFT($D211,LEN($D211)-6),R212:R$212)</f>
        <v>0</v>
      </c>
      <c r="S211" s="146">
        <f>SUMIF($C212:$C$212,LEFT($D211,LEN($D211)-6),S212:S$212)</f>
        <v>0</v>
      </c>
      <c r="T211" s="146">
        <f>SUMIF($C212:$C$212,LEFT($D211,LEN($D211)-6),T212:T$212)</f>
        <v>0</v>
      </c>
      <c r="U211" s="146">
        <f>SUMIF($C212:$C$212,LEFT($D211,LEN($D211)-6),U212:U$212)</f>
        <v>0</v>
      </c>
      <c r="V211" s="146">
        <f>SUMIF($C212:$C$212,LEFT($D211,LEN($D211)-6),V212:V$212)</f>
        <v>0</v>
      </c>
      <c r="W211" s="146">
        <f>SUMIF($C212:$C$212,LEFT($D211,LEN($D211)-6),W212:W$212)</f>
        <v>0</v>
      </c>
      <c r="X211" s="146">
        <f>SUMIF($C212:$C$212,LEFT($D211,LEN($D211)-6),X212:X$212)</f>
        <v>0</v>
      </c>
      <c r="Y211" s="146">
        <f>SUMIF($C212:$C$212,LEFT($D211,LEN($D211)-6),Y212:Y$212)</f>
        <v>0</v>
      </c>
      <c r="Z211" s="146">
        <f>SUMIF($C212:$C$212,LEFT($D211,LEN($D211)-6),Z212:Z$212)</f>
        <v>0</v>
      </c>
      <c r="AA211" s="146">
        <f>SUMIF($C212:$C$212,LEFT($D211,LEN($D211)-6),AA212:AA$212)</f>
        <v>0</v>
      </c>
      <c r="AB211" s="146">
        <f>SUMIF($C212:$C$212,LEFT($D211,LEN($D211)-6),AB212:AB$212)</f>
        <v>0</v>
      </c>
      <c r="AC211" s="146">
        <f>SUMIF($C212:$C$212,LEFT($D211,LEN($D211)-6),AC212:AC$212)</f>
        <v>0</v>
      </c>
      <c r="AD211" s="146">
        <f>SUMIF($C212:$C$212,LEFT($D211,LEN($D211)-6),AD212:AD$212)</f>
        <v>0</v>
      </c>
      <c r="AE211" s="146">
        <f>SUMIF($C212:$C$212,LEFT($D211,LEN($D211)-6),AE212:AE$212)</f>
        <v>0</v>
      </c>
      <c r="AF211" s="146">
        <f>SUMIF($C212:$C$212,LEFT($D211,LEN($D211)-6),AF212:AF$212)</f>
        <v>0</v>
      </c>
      <c r="AG211" s="146">
        <f>SUMIF($C212:$C$212,LEFT($D211,LEN($D211)-6),AG212:AG$212)</f>
        <v>0</v>
      </c>
    </row>
    <row r="212" spans="1:33" x14ac:dyDescent="0.2">
      <c r="A212" s="133" t="str">
        <f t="shared" si="4"/>
        <v>WPAUnidentified</v>
      </c>
      <c r="B212" s="129" t="s">
        <v>240</v>
      </c>
      <c r="C212" s="129" t="s">
        <v>240</v>
      </c>
      <c r="D212" s="129" t="s">
        <v>240</v>
      </c>
      <c r="E212" s="147">
        <v>0</v>
      </c>
      <c r="F212" s="147">
        <v>0</v>
      </c>
      <c r="G212" s="147">
        <v>0</v>
      </c>
      <c r="H212" s="147">
        <v>0</v>
      </c>
      <c r="I212" s="147">
        <v>0</v>
      </c>
      <c r="J212" s="147">
        <v>0</v>
      </c>
      <c r="K212" s="147">
        <v>0</v>
      </c>
      <c r="L212" s="147">
        <v>0</v>
      </c>
      <c r="M212" s="147">
        <v>0</v>
      </c>
      <c r="N212" s="147">
        <v>0</v>
      </c>
      <c r="O212" s="147">
        <v>0</v>
      </c>
      <c r="P212" s="147">
        <v>0</v>
      </c>
      <c r="Q212" s="147">
        <v>0</v>
      </c>
      <c r="R212" s="147">
        <v>0</v>
      </c>
      <c r="S212" s="147">
        <v>0</v>
      </c>
      <c r="T212" s="147">
        <v>0</v>
      </c>
      <c r="U212" s="147">
        <v>0</v>
      </c>
      <c r="V212" s="147">
        <v>0</v>
      </c>
      <c r="W212" s="147">
        <v>0</v>
      </c>
      <c r="X212" s="147">
        <v>0</v>
      </c>
      <c r="Y212" s="147">
        <v>0</v>
      </c>
      <c r="Z212" s="147">
        <v>0</v>
      </c>
      <c r="AA212" s="147">
        <v>0</v>
      </c>
      <c r="AB212" s="147">
        <v>0</v>
      </c>
      <c r="AC212" s="147">
        <v>0</v>
      </c>
      <c r="AD212" s="147">
        <v>0</v>
      </c>
      <c r="AE212" s="147">
        <v>0</v>
      </c>
      <c r="AF212" s="147">
        <v>0</v>
      </c>
      <c r="AG212" s="147">
        <v>0</v>
      </c>
    </row>
  </sheetData>
  <mergeCells count="2">
    <mergeCell ref="B1:D1"/>
    <mergeCell ref="AI1:AO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1AF7D-BC8D-4B3C-ABC7-D3DFB67F044B}">
  <sheetPr codeName="Sheet22"/>
  <dimension ref="A1:AP212"/>
  <sheetViews>
    <sheetView showGridLines="0" topLeftCell="B1"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2" s="129" customFormat="1" ht="18.75" customHeight="1" x14ac:dyDescent="0.3">
      <c r="A1" s="126"/>
      <c r="B1" s="150" t="s">
        <v>279</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52"/>
      <c r="AJ1" s="152"/>
      <c r="AK1" s="152"/>
      <c r="AL1" s="152"/>
      <c r="AM1" s="152"/>
      <c r="AN1" s="152"/>
      <c r="AO1" s="152"/>
      <c r="AP1" s="128"/>
    </row>
    <row r="2" spans="1:42"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row>
    <row r="3" spans="1:42" x14ac:dyDescent="0.2">
      <c r="B3" s="128" t="s">
        <v>45</v>
      </c>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2" s="133" customFormat="1" x14ac:dyDescent="0.2">
      <c r="A4" s="133" t="str">
        <f>CONCATENATE("WPA",D4)</f>
        <v>WPAWorld Total</v>
      </c>
      <c r="B4" s="134" t="s">
        <v>26</v>
      </c>
      <c r="C4" s="134" t="s">
        <v>26</v>
      </c>
      <c r="D4" s="134" t="s">
        <v>26</v>
      </c>
      <c r="E4" s="135">
        <f t="shared" ref="E4:AG4" si="0">E5+E57+E117+E121+E154+E198+E210</f>
        <v>53201.333333333336</v>
      </c>
      <c r="F4" s="135">
        <f t="shared" si="0"/>
        <v>54776.333333333336</v>
      </c>
      <c r="G4" s="135">
        <f t="shared" si="0"/>
        <v>56320.133333333331</v>
      </c>
      <c r="H4" s="135">
        <f t="shared" si="0"/>
        <v>58105.133333333331</v>
      </c>
      <c r="I4" s="135">
        <f t="shared" si="0"/>
        <v>64066.133333333331</v>
      </c>
      <c r="J4" s="135">
        <f t="shared" si="0"/>
        <v>68786.133333333331</v>
      </c>
      <c r="K4" s="135">
        <f t="shared" si="0"/>
        <v>70588.133333333331</v>
      </c>
      <c r="L4" s="135">
        <f t="shared" si="0"/>
        <v>75897.133333333331</v>
      </c>
      <c r="M4" s="135">
        <f t="shared" si="0"/>
        <v>76698.133333333331</v>
      </c>
      <c r="N4" s="135">
        <f t="shared" si="0"/>
        <v>78670.133333333331</v>
      </c>
      <c r="O4" s="135">
        <f t="shared" si="0"/>
        <v>80800.466666666674</v>
      </c>
      <c r="P4" s="135">
        <f t="shared" si="0"/>
        <v>81400.466666666674</v>
      </c>
      <c r="Q4" s="135">
        <f t="shared" si="0"/>
        <v>85000.466666666674</v>
      </c>
      <c r="R4" s="135">
        <f t="shared" si="0"/>
        <v>87590.466666666674</v>
      </c>
      <c r="S4" s="135">
        <f t="shared" si="0"/>
        <v>96140.466666666674</v>
      </c>
      <c r="T4" s="135">
        <f t="shared" si="0"/>
        <v>96270.466666666674</v>
      </c>
      <c r="U4" s="135">
        <f t="shared" si="0"/>
        <v>96943.466666666674</v>
      </c>
      <c r="V4" s="135">
        <f t="shared" si="0"/>
        <v>96580.466666666674</v>
      </c>
      <c r="W4" s="135">
        <f t="shared" si="0"/>
        <v>95860.466666666674</v>
      </c>
      <c r="X4" s="135">
        <f t="shared" si="0"/>
        <v>95550.466666666674</v>
      </c>
      <c r="Y4" s="135">
        <f t="shared" si="0"/>
        <v>97915.466666666674</v>
      </c>
      <c r="Z4" s="135">
        <f t="shared" si="0"/>
        <v>99400.466666666674</v>
      </c>
      <c r="AA4" s="135">
        <f t="shared" si="0"/>
        <v>99800.466666666674</v>
      </c>
      <c r="AB4" s="135">
        <f t="shared" si="0"/>
        <v>100100.46666666667</v>
      </c>
      <c r="AC4" s="135">
        <f t="shared" si="0"/>
        <v>99700.466666666674</v>
      </c>
      <c r="AD4" s="135">
        <f t="shared" si="0"/>
        <v>100860.46666666667</v>
      </c>
      <c r="AE4" s="135">
        <f t="shared" si="0"/>
        <v>101120.46666666667</v>
      </c>
      <c r="AF4" s="135">
        <f t="shared" si="0"/>
        <v>101120.46666666667</v>
      </c>
      <c r="AG4" s="135">
        <f t="shared" si="0"/>
        <v>101120.46666666667</v>
      </c>
    </row>
    <row r="5" spans="1:42" s="133" customFormat="1" x14ac:dyDescent="0.2">
      <c r="A5" s="133" t="str">
        <f t="shared" ref="A5:A69" si="1">CONCATENATE("WPA",D5)</f>
        <v>WPAEurope &amp; CIS Total</v>
      </c>
      <c r="B5" s="137" t="s">
        <v>29</v>
      </c>
      <c r="C5" s="137" t="s">
        <v>29</v>
      </c>
      <c r="D5" s="137" t="s">
        <v>29</v>
      </c>
      <c r="E5" s="145">
        <f>SUMIF($B7:$B$212,LEFT($D5,LEN($D5)-6),E7:E$212)</f>
        <v>4430</v>
      </c>
      <c r="F5" s="145">
        <f>SUMIF($B7:$B$212,LEFT($D5,LEN($D5)-6),F7:F$212)</f>
        <v>5000</v>
      </c>
      <c r="G5" s="145">
        <f>SUMIF($B7:$B$212,LEFT($D5,LEN($D5)-6),G7:G$212)</f>
        <v>5000</v>
      </c>
      <c r="H5" s="145">
        <f>SUMIF($B7:$B$212,LEFT($D5,LEN($D5)-6),H7:H$212)</f>
        <v>5450</v>
      </c>
      <c r="I5" s="145">
        <f>SUMIF($B7:$B$212,LEFT($D5,LEN($D5)-6),I7:I$212)</f>
        <v>5590</v>
      </c>
      <c r="J5" s="145">
        <f>SUMIF($B7:$B$212,LEFT($D5,LEN($D5)-6),J7:J$212)</f>
        <v>4840</v>
      </c>
      <c r="K5" s="145">
        <f>SUMIF($B7:$B$212,LEFT($D5,LEN($D5)-6),K7:K$212)</f>
        <v>4373</v>
      </c>
      <c r="L5" s="145">
        <f>SUMIF($B7:$B$212,LEFT($D5,LEN($D5)-6),L7:L$212)</f>
        <v>4473</v>
      </c>
      <c r="M5" s="145">
        <f>SUMIF($B7:$B$212,LEFT($D5,LEN($D5)-6),M7:M$212)</f>
        <v>4491</v>
      </c>
      <c r="N5" s="145">
        <f>SUMIF($B7:$B$212,LEFT($D5,LEN($D5)-6),N7:N$212)</f>
        <v>4341</v>
      </c>
      <c r="O5" s="145">
        <f>SUMIF($B7:$B$212,LEFT($D5,LEN($D5)-6),O7:O$212)</f>
        <v>4143</v>
      </c>
      <c r="P5" s="145">
        <f>SUMIF($B7:$B$212,LEFT($D5,LEN($D5)-6),P7:P$212)</f>
        <v>4143</v>
      </c>
      <c r="Q5" s="145">
        <f>SUMIF($B7:$B$212,LEFT($D5,LEN($D5)-6),Q7:Q$212)</f>
        <v>4293</v>
      </c>
      <c r="R5" s="145">
        <f>SUMIF($B7:$B$212,LEFT($D5,LEN($D5)-6),R7:R$212)</f>
        <v>4383</v>
      </c>
      <c r="S5" s="145">
        <f>SUMIF($B7:$B$212,LEFT($D5,LEN($D5)-6),S7:S$212)</f>
        <v>4383</v>
      </c>
      <c r="T5" s="145">
        <f>SUMIF($B7:$B$212,LEFT($D5,LEN($D5)-6),T7:T$212)</f>
        <v>4383</v>
      </c>
      <c r="U5" s="145">
        <f>SUMIF($B7:$B$212,LEFT($D5,LEN($D5)-6),U7:U$212)</f>
        <v>4383</v>
      </c>
      <c r="V5" s="145">
        <f>SUMIF($B7:$B$212,LEFT($D5,LEN($D5)-6),V7:V$212)</f>
        <v>4383</v>
      </c>
      <c r="W5" s="145">
        <f>SUMIF($B7:$B$212,LEFT($D5,LEN($D5)-6),W7:W$212)</f>
        <v>4383</v>
      </c>
      <c r="X5" s="145">
        <f>SUMIF($B7:$B$212,LEFT($D5,LEN($D5)-6),X7:X$212)</f>
        <v>4133</v>
      </c>
      <c r="Y5" s="145">
        <f>SUMIF($B7:$B$212,LEFT($D5,LEN($D5)-6),Y7:Y$212)</f>
        <v>4133</v>
      </c>
      <c r="Z5" s="145">
        <f>SUMIF($B7:$B$212,LEFT($D5,LEN($D5)-6),Z7:Z$212)</f>
        <v>4133</v>
      </c>
      <c r="AA5" s="145">
        <f>SUMIF($B7:$B$212,LEFT($D5,LEN($D5)-6),AA7:AA$212)</f>
        <v>4133</v>
      </c>
      <c r="AB5" s="145">
        <f>SUMIF($B7:$B$212,LEFT($D5,LEN($D5)-6),AB7:AB$212)</f>
        <v>4133</v>
      </c>
      <c r="AC5" s="145">
        <f>SUMIF($B7:$B$212,LEFT($D5,LEN($D5)-6),AC7:AC$212)</f>
        <v>4133</v>
      </c>
      <c r="AD5" s="145">
        <f>SUMIF($B7:$B$212,LEFT($D5,LEN($D5)-6),AD7:AD$212)</f>
        <v>4133</v>
      </c>
      <c r="AE5" s="145">
        <f>SUMIF($B7:$B$212,LEFT($D5,LEN($D5)-6),AE7:AE$212)</f>
        <v>4133</v>
      </c>
      <c r="AF5" s="145">
        <f>SUMIF($B7:$B$212,LEFT($D5,LEN($D5)-6),AF7:AF$212)</f>
        <v>4133</v>
      </c>
      <c r="AG5" s="145">
        <f>SUMIF($B7:$B$212,LEFT($D5,LEN($D5)-6),AG7:AG$212)</f>
        <v>4133</v>
      </c>
    </row>
    <row r="6" spans="1:42" s="133" customFormat="1" x14ac:dyDescent="0.2">
      <c r="A6" s="133" t="str">
        <f t="shared" si="1"/>
        <v>WPAWest Europe Total</v>
      </c>
      <c r="B6" s="140" t="s">
        <v>37</v>
      </c>
      <c r="C6" s="140" t="s">
        <v>37</v>
      </c>
      <c r="D6" s="140" t="s">
        <v>37</v>
      </c>
      <c r="E6" s="146">
        <f>SUMIF($C7:$C$212,LEFT($D6,LEN($D6)-6),E7:E$212)</f>
        <v>4280</v>
      </c>
      <c r="F6" s="146">
        <f>SUMIF($C7:$C$212,LEFT($D6,LEN($D6)-6),F7:F$212)</f>
        <v>4850</v>
      </c>
      <c r="G6" s="146">
        <f>SUMIF($C7:$C$212,LEFT($D6,LEN($D6)-6),G7:G$212)</f>
        <v>4850</v>
      </c>
      <c r="H6" s="146">
        <f>SUMIF($C7:$C$212,LEFT($D6,LEN($D6)-6),H7:H$212)</f>
        <v>4850</v>
      </c>
      <c r="I6" s="146">
        <f>SUMIF($C7:$C$212,LEFT($D6,LEN($D6)-6),I7:I$212)</f>
        <v>4850</v>
      </c>
      <c r="J6" s="146">
        <f>SUMIF($C7:$C$212,LEFT($D6,LEN($D6)-6),J7:J$212)</f>
        <v>4100</v>
      </c>
      <c r="K6" s="146">
        <f>SUMIF($C7:$C$212,LEFT($D6,LEN($D6)-6),K7:K$212)</f>
        <v>3450</v>
      </c>
      <c r="L6" s="146">
        <f>SUMIF($C7:$C$212,LEFT($D6,LEN($D6)-6),L7:L$212)</f>
        <v>3550</v>
      </c>
      <c r="M6" s="146">
        <f>SUMIF($C7:$C$212,LEFT($D6,LEN($D6)-6),M7:M$212)</f>
        <v>3568</v>
      </c>
      <c r="N6" s="146">
        <f>SUMIF($C7:$C$212,LEFT($D6,LEN($D6)-6),N7:N$212)</f>
        <v>3568</v>
      </c>
      <c r="O6" s="146">
        <f>SUMIF($C7:$C$212,LEFT($D6,LEN($D6)-6),O7:O$212)</f>
        <v>3370</v>
      </c>
      <c r="P6" s="146">
        <f>SUMIF($C7:$C$212,LEFT($D6,LEN($D6)-6),P7:P$212)</f>
        <v>3370</v>
      </c>
      <c r="Q6" s="146">
        <f>SUMIF($C7:$C$212,LEFT($D6,LEN($D6)-6),Q7:Q$212)</f>
        <v>3370</v>
      </c>
      <c r="R6" s="146">
        <f>SUMIF($C7:$C$212,LEFT($D6,LEN($D6)-6),R7:R$212)</f>
        <v>3370</v>
      </c>
      <c r="S6" s="146">
        <f>SUMIF($C7:$C$212,LEFT($D6,LEN($D6)-6),S7:S$212)</f>
        <v>3370</v>
      </c>
      <c r="T6" s="146">
        <f>SUMIF($C7:$C$212,LEFT($D6,LEN($D6)-6),T7:T$212)</f>
        <v>3370</v>
      </c>
      <c r="U6" s="146">
        <f>SUMIF($C7:$C$212,LEFT($D6,LEN($D6)-6),U7:U$212)</f>
        <v>3370</v>
      </c>
      <c r="V6" s="146">
        <f>SUMIF($C7:$C$212,LEFT($D6,LEN($D6)-6),V7:V$212)</f>
        <v>3370</v>
      </c>
      <c r="W6" s="146">
        <f>SUMIF($C7:$C$212,LEFT($D6,LEN($D6)-6),W7:W$212)</f>
        <v>3370</v>
      </c>
      <c r="X6" s="146">
        <f>SUMIF($C7:$C$212,LEFT($D6,LEN($D6)-6),X7:X$212)</f>
        <v>3120</v>
      </c>
      <c r="Y6" s="146">
        <f>SUMIF($C7:$C$212,LEFT($D6,LEN($D6)-6),Y7:Y$212)</f>
        <v>3120</v>
      </c>
      <c r="Z6" s="146">
        <f>SUMIF($C7:$C$212,LEFT($D6,LEN($D6)-6),Z7:Z$212)</f>
        <v>3120</v>
      </c>
      <c r="AA6" s="146">
        <f>SUMIF($C7:$C$212,LEFT($D6,LEN($D6)-6),AA7:AA$212)</f>
        <v>3120</v>
      </c>
      <c r="AB6" s="146">
        <f>SUMIF($C7:$C$212,LEFT($D6,LEN($D6)-6),AB7:AB$212)</f>
        <v>3120</v>
      </c>
      <c r="AC6" s="146">
        <f>SUMIF($C7:$C$212,LEFT($D6,LEN($D6)-6),AC7:AC$212)</f>
        <v>3120</v>
      </c>
      <c r="AD6" s="146">
        <f>SUMIF($C7:$C$212,LEFT($D6,LEN($D6)-6),AD7:AD$212)</f>
        <v>3120</v>
      </c>
      <c r="AE6" s="146">
        <f>SUMIF($C7:$C$212,LEFT($D6,LEN($D6)-6),AE7:AE$212)</f>
        <v>3120</v>
      </c>
      <c r="AF6" s="146">
        <f>SUMIF($C7:$C$212,LEFT($D6,LEN($D6)-6),AF7:AF$212)</f>
        <v>3120</v>
      </c>
      <c r="AG6" s="146">
        <f>SUMIF($C7:$C$212,LEFT($D6,LEN($D6)-6),AG7:AG$212)</f>
        <v>3120</v>
      </c>
    </row>
    <row r="7" spans="1:42" x14ac:dyDescent="0.2">
      <c r="A7" s="133" t="str">
        <f t="shared" si="1"/>
        <v>WPAAustria</v>
      </c>
      <c r="B7" s="129" t="s">
        <v>254</v>
      </c>
      <c r="C7" s="129" t="s">
        <v>255</v>
      </c>
      <c r="D7" s="129" t="s">
        <v>40</v>
      </c>
      <c r="E7" s="147">
        <v>300</v>
      </c>
      <c r="F7" s="147">
        <v>300</v>
      </c>
      <c r="G7" s="147">
        <v>300</v>
      </c>
      <c r="H7" s="147">
        <v>300</v>
      </c>
      <c r="I7" s="147">
        <v>300</v>
      </c>
      <c r="J7" s="147">
        <v>300</v>
      </c>
      <c r="K7" s="147">
        <v>300</v>
      </c>
      <c r="L7" s="147">
        <v>300</v>
      </c>
      <c r="M7" s="147">
        <v>300</v>
      </c>
      <c r="N7" s="147">
        <v>300</v>
      </c>
      <c r="O7" s="147">
        <v>300</v>
      </c>
      <c r="P7" s="147">
        <v>300</v>
      </c>
      <c r="Q7" s="147">
        <v>300</v>
      </c>
      <c r="R7" s="147">
        <v>300</v>
      </c>
      <c r="S7" s="147">
        <v>300</v>
      </c>
      <c r="T7" s="147">
        <v>300</v>
      </c>
      <c r="U7" s="147">
        <v>300</v>
      </c>
      <c r="V7" s="147">
        <v>300</v>
      </c>
      <c r="W7" s="147">
        <v>300</v>
      </c>
      <c r="X7" s="147">
        <v>300</v>
      </c>
      <c r="Y7" s="147">
        <v>300</v>
      </c>
      <c r="Z7" s="147">
        <v>300</v>
      </c>
      <c r="AA7" s="147">
        <v>300</v>
      </c>
      <c r="AB7" s="147">
        <v>300</v>
      </c>
      <c r="AC7" s="147">
        <v>300</v>
      </c>
      <c r="AD7" s="147">
        <v>300</v>
      </c>
      <c r="AE7" s="147">
        <v>300</v>
      </c>
      <c r="AF7" s="147">
        <v>300</v>
      </c>
      <c r="AG7" s="147">
        <v>300</v>
      </c>
    </row>
    <row r="8" spans="1:42" x14ac:dyDescent="0.2">
      <c r="A8" s="133" t="str">
        <f t="shared" si="1"/>
        <v>WPABelgium</v>
      </c>
      <c r="B8" s="129" t="s">
        <v>254</v>
      </c>
      <c r="C8" s="129" t="s">
        <v>255</v>
      </c>
      <c r="D8" s="129" t="s">
        <v>42</v>
      </c>
      <c r="E8" s="147">
        <v>200</v>
      </c>
      <c r="F8" s="147">
        <v>200</v>
      </c>
      <c r="G8" s="147">
        <v>200</v>
      </c>
      <c r="H8" s="147">
        <v>200</v>
      </c>
      <c r="I8" s="147">
        <v>200</v>
      </c>
      <c r="J8" s="147">
        <v>200</v>
      </c>
      <c r="K8" s="147">
        <v>200</v>
      </c>
      <c r="L8" s="147">
        <v>200</v>
      </c>
      <c r="M8" s="147">
        <v>200</v>
      </c>
      <c r="N8" s="147">
        <v>200</v>
      </c>
      <c r="O8" s="147">
        <v>200</v>
      </c>
      <c r="P8" s="147">
        <v>200</v>
      </c>
      <c r="Q8" s="147">
        <v>200</v>
      </c>
      <c r="R8" s="147">
        <v>200</v>
      </c>
      <c r="S8" s="147">
        <v>200</v>
      </c>
      <c r="T8" s="147">
        <v>200</v>
      </c>
      <c r="U8" s="147">
        <v>200</v>
      </c>
      <c r="V8" s="147">
        <v>200</v>
      </c>
      <c r="W8" s="147">
        <v>200</v>
      </c>
      <c r="X8" s="147">
        <v>200</v>
      </c>
      <c r="Y8" s="147">
        <v>200</v>
      </c>
      <c r="Z8" s="147">
        <v>200</v>
      </c>
      <c r="AA8" s="147">
        <v>200</v>
      </c>
      <c r="AB8" s="147">
        <v>200</v>
      </c>
      <c r="AC8" s="147">
        <v>200</v>
      </c>
      <c r="AD8" s="147">
        <v>200</v>
      </c>
      <c r="AE8" s="147">
        <v>200</v>
      </c>
      <c r="AF8" s="147">
        <v>200</v>
      </c>
      <c r="AG8" s="147">
        <v>200</v>
      </c>
    </row>
    <row r="9" spans="1:42" x14ac:dyDescent="0.2">
      <c r="A9" s="133" t="str">
        <f>CONCATENATE("WPA",D9)</f>
        <v>WPACyprus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row>
    <row r="10" spans="1:42" x14ac:dyDescent="0.2">
      <c r="A10" s="133" t="str">
        <f t="shared" si="1"/>
        <v>WPADenmark</v>
      </c>
      <c r="B10" s="129" t="s">
        <v>254</v>
      </c>
      <c r="C10" s="129" t="s">
        <v>255</v>
      </c>
      <c r="D10" s="129" t="s">
        <v>46</v>
      </c>
      <c r="E10" s="147">
        <v>0</v>
      </c>
      <c r="F10" s="147">
        <v>0</v>
      </c>
      <c r="G10" s="147">
        <v>0</v>
      </c>
      <c r="H10" s="147">
        <v>0</v>
      </c>
      <c r="I10" s="147">
        <v>0</v>
      </c>
      <c r="J10" s="147">
        <v>0</v>
      </c>
      <c r="K10" s="147">
        <v>0</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row>
    <row r="11" spans="1:42" x14ac:dyDescent="0.2">
      <c r="A11" s="133" t="str">
        <f t="shared" si="1"/>
        <v>WPAFinland</v>
      </c>
      <c r="B11" s="129" t="s">
        <v>254</v>
      </c>
      <c r="C11" s="129" t="s">
        <v>255</v>
      </c>
      <c r="D11" s="129" t="s">
        <v>49</v>
      </c>
      <c r="E11" s="147">
        <v>0</v>
      </c>
      <c r="F11" s="147">
        <v>0</v>
      </c>
      <c r="G11" s="147">
        <v>0</v>
      </c>
      <c r="H11" s="147">
        <v>0</v>
      </c>
      <c r="I11" s="147">
        <v>0</v>
      </c>
      <c r="J11" s="147">
        <v>0</v>
      </c>
      <c r="K11" s="147">
        <v>0</v>
      </c>
      <c r="L11" s="147">
        <v>0</v>
      </c>
      <c r="M11" s="147">
        <v>0</v>
      </c>
      <c r="N11" s="147">
        <v>0</v>
      </c>
      <c r="O11" s="147">
        <v>0</v>
      </c>
      <c r="P11" s="147">
        <v>0</v>
      </c>
      <c r="Q11" s="147">
        <v>0</v>
      </c>
      <c r="R11" s="147">
        <v>0</v>
      </c>
      <c r="S11" s="147">
        <v>0</v>
      </c>
      <c r="T11" s="147">
        <v>0</v>
      </c>
      <c r="U11" s="147">
        <v>0</v>
      </c>
      <c r="V11" s="147">
        <v>0</v>
      </c>
      <c r="W11" s="147">
        <v>0</v>
      </c>
      <c r="X11" s="147">
        <v>0</v>
      </c>
      <c r="Y11" s="147">
        <v>0</v>
      </c>
      <c r="Z11" s="147">
        <v>0</v>
      </c>
      <c r="AA11" s="147">
        <v>0</v>
      </c>
      <c r="AB11" s="147">
        <v>0</v>
      </c>
      <c r="AC11" s="147">
        <v>0</v>
      </c>
      <c r="AD11" s="147">
        <v>0</v>
      </c>
      <c r="AE11" s="147">
        <v>0</v>
      </c>
      <c r="AF11" s="147">
        <v>0</v>
      </c>
      <c r="AG11" s="147">
        <v>0</v>
      </c>
    </row>
    <row r="12" spans="1:42" x14ac:dyDescent="0.2">
      <c r="A12" s="133" t="str">
        <f t="shared" si="1"/>
        <v>WPAFrance</v>
      </c>
      <c r="B12" s="129" t="s">
        <v>254</v>
      </c>
      <c r="C12" s="129" t="s">
        <v>255</v>
      </c>
      <c r="D12" s="129" t="s">
        <v>31</v>
      </c>
      <c r="E12" s="147">
        <v>3240</v>
      </c>
      <c r="F12" s="147">
        <v>3240</v>
      </c>
      <c r="G12" s="147">
        <v>3240</v>
      </c>
      <c r="H12" s="147">
        <v>3240</v>
      </c>
      <c r="I12" s="147">
        <v>3240</v>
      </c>
      <c r="J12" s="147">
        <v>2490</v>
      </c>
      <c r="K12" s="147">
        <v>1840</v>
      </c>
      <c r="L12" s="147">
        <v>1940</v>
      </c>
      <c r="M12" s="147">
        <v>1958</v>
      </c>
      <c r="N12" s="147">
        <v>1958</v>
      </c>
      <c r="O12" s="147">
        <v>1760</v>
      </c>
      <c r="P12" s="147">
        <v>1760</v>
      </c>
      <c r="Q12" s="147">
        <v>1760</v>
      </c>
      <c r="R12" s="147">
        <v>1760</v>
      </c>
      <c r="S12" s="147">
        <v>1760</v>
      </c>
      <c r="T12" s="147">
        <v>1760</v>
      </c>
      <c r="U12" s="147">
        <v>1760</v>
      </c>
      <c r="V12" s="147">
        <v>1760</v>
      </c>
      <c r="W12" s="147">
        <v>1760</v>
      </c>
      <c r="X12" s="147">
        <v>1510</v>
      </c>
      <c r="Y12" s="147">
        <v>1510</v>
      </c>
      <c r="Z12" s="147">
        <v>1510</v>
      </c>
      <c r="AA12" s="147">
        <v>1510</v>
      </c>
      <c r="AB12" s="147">
        <v>1510</v>
      </c>
      <c r="AC12" s="147">
        <v>1510</v>
      </c>
      <c r="AD12" s="147">
        <v>1510</v>
      </c>
      <c r="AE12" s="147">
        <v>1510</v>
      </c>
      <c r="AF12" s="147">
        <v>1510</v>
      </c>
      <c r="AG12" s="147">
        <v>1510</v>
      </c>
    </row>
    <row r="13" spans="1:42" x14ac:dyDescent="0.2">
      <c r="A13" s="133" t="str">
        <f t="shared" si="1"/>
        <v>WPAGermany</v>
      </c>
      <c r="B13" s="129" t="s">
        <v>254</v>
      </c>
      <c r="C13" s="129" t="s">
        <v>255</v>
      </c>
      <c r="D13" s="129" t="s">
        <v>32</v>
      </c>
      <c r="E13" s="147">
        <v>0</v>
      </c>
      <c r="F13" s="147">
        <v>0</v>
      </c>
      <c r="G13" s="147">
        <v>0</v>
      </c>
      <c r="H13" s="147">
        <v>0</v>
      </c>
      <c r="I13" s="147">
        <v>0</v>
      </c>
      <c r="J13" s="147">
        <v>0</v>
      </c>
      <c r="K13" s="147">
        <v>0</v>
      </c>
      <c r="L13" s="147">
        <v>0</v>
      </c>
      <c r="M13" s="147">
        <v>0</v>
      </c>
      <c r="N13" s="147">
        <v>0</v>
      </c>
      <c r="O13" s="147">
        <v>0</v>
      </c>
      <c r="P13" s="147">
        <v>0</v>
      </c>
      <c r="Q13" s="147">
        <v>0</v>
      </c>
      <c r="R13" s="147">
        <v>0</v>
      </c>
      <c r="S13" s="147">
        <v>0</v>
      </c>
      <c r="T13" s="147">
        <v>0</v>
      </c>
      <c r="U13" s="147">
        <v>0</v>
      </c>
      <c r="V13" s="147">
        <v>0</v>
      </c>
      <c r="W13" s="147">
        <v>0</v>
      </c>
      <c r="X13" s="147">
        <v>0</v>
      </c>
      <c r="Y13" s="147">
        <v>0</v>
      </c>
      <c r="Z13" s="147">
        <v>0</v>
      </c>
      <c r="AA13" s="147">
        <v>0</v>
      </c>
      <c r="AB13" s="147">
        <v>0</v>
      </c>
      <c r="AC13" s="147">
        <v>0</v>
      </c>
      <c r="AD13" s="147">
        <v>0</v>
      </c>
      <c r="AE13" s="147">
        <v>0</v>
      </c>
      <c r="AF13" s="147">
        <v>0</v>
      </c>
      <c r="AG13" s="147">
        <v>0</v>
      </c>
    </row>
    <row r="14" spans="1:42" x14ac:dyDescent="0.2">
      <c r="A14" s="133" t="str">
        <f t="shared" si="1"/>
        <v>WPAGreece</v>
      </c>
      <c r="B14" s="129" t="s">
        <v>254</v>
      </c>
      <c r="C14" s="129" t="s">
        <v>255</v>
      </c>
      <c r="D14" s="129" t="s">
        <v>33</v>
      </c>
      <c r="E14" s="147">
        <v>0</v>
      </c>
      <c r="F14" s="147">
        <v>0</v>
      </c>
      <c r="G14" s="147">
        <v>0</v>
      </c>
      <c r="H14" s="147">
        <v>0</v>
      </c>
      <c r="I14" s="147">
        <v>0</v>
      </c>
      <c r="J14" s="147">
        <v>0</v>
      </c>
      <c r="K14" s="147">
        <v>0</v>
      </c>
      <c r="L14" s="147">
        <v>0</v>
      </c>
      <c r="M14" s="147">
        <v>0</v>
      </c>
      <c r="N14" s="147">
        <v>0</v>
      </c>
      <c r="O14" s="147">
        <v>0</v>
      </c>
      <c r="P14" s="147">
        <v>0</v>
      </c>
      <c r="Q14" s="147">
        <v>0</v>
      </c>
      <c r="R14" s="147">
        <v>0</v>
      </c>
      <c r="S14" s="147">
        <v>0</v>
      </c>
      <c r="T14" s="147">
        <v>0</v>
      </c>
      <c r="U14" s="147">
        <v>0</v>
      </c>
      <c r="V14" s="147">
        <v>0</v>
      </c>
      <c r="W14" s="147">
        <v>0</v>
      </c>
      <c r="X14" s="147">
        <v>0</v>
      </c>
      <c r="Y14" s="147">
        <v>0</v>
      </c>
      <c r="Z14" s="147">
        <v>0</v>
      </c>
      <c r="AA14" s="147">
        <v>0</v>
      </c>
      <c r="AB14" s="147">
        <v>0</v>
      </c>
      <c r="AC14" s="147">
        <v>0</v>
      </c>
      <c r="AD14" s="147">
        <v>0</v>
      </c>
      <c r="AE14" s="147">
        <v>0</v>
      </c>
      <c r="AF14" s="147">
        <v>0</v>
      </c>
      <c r="AG14" s="147">
        <v>0</v>
      </c>
    </row>
    <row r="15" spans="1:42" x14ac:dyDescent="0.2">
      <c r="A15" s="133" t="str">
        <f t="shared" si="1"/>
        <v>WPAIceland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row>
    <row r="16" spans="1:42" x14ac:dyDescent="0.2">
      <c r="A16" s="133" t="str">
        <f t="shared" si="1"/>
        <v>WPAIreland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1"/>
        <v>WPAItaly</v>
      </c>
      <c r="B17" s="129" t="s">
        <v>254</v>
      </c>
      <c r="C17" s="129" t="s">
        <v>255</v>
      </c>
      <c r="D17" s="129" t="s">
        <v>35</v>
      </c>
      <c r="E17" s="147">
        <v>350</v>
      </c>
      <c r="F17" s="147">
        <v>350</v>
      </c>
      <c r="G17" s="147">
        <v>350</v>
      </c>
      <c r="H17" s="147">
        <v>350</v>
      </c>
      <c r="I17" s="147">
        <v>350</v>
      </c>
      <c r="J17" s="147">
        <v>350</v>
      </c>
      <c r="K17" s="147">
        <v>350</v>
      </c>
      <c r="L17" s="147">
        <v>350</v>
      </c>
      <c r="M17" s="147">
        <v>350</v>
      </c>
      <c r="N17" s="147">
        <v>350</v>
      </c>
      <c r="O17" s="147">
        <v>350</v>
      </c>
      <c r="P17" s="147">
        <v>350</v>
      </c>
      <c r="Q17" s="147">
        <v>350</v>
      </c>
      <c r="R17" s="147">
        <v>350</v>
      </c>
      <c r="S17" s="147">
        <v>350</v>
      </c>
      <c r="T17" s="147">
        <v>350</v>
      </c>
      <c r="U17" s="147">
        <v>350</v>
      </c>
      <c r="V17" s="147">
        <v>350</v>
      </c>
      <c r="W17" s="147">
        <v>350</v>
      </c>
      <c r="X17" s="147">
        <v>350</v>
      </c>
      <c r="Y17" s="147">
        <v>350</v>
      </c>
      <c r="Z17" s="147">
        <v>350</v>
      </c>
      <c r="AA17" s="147">
        <v>350</v>
      </c>
      <c r="AB17" s="147">
        <v>350</v>
      </c>
      <c r="AC17" s="147">
        <v>350</v>
      </c>
      <c r="AD17" s="147">
        <v>350</v>
      </c>
      <c r="AE17" s="147">
        <v>350</v>
      </c>
      <c r="AF17" s="147">
        <v>350</v>
      </c>
      <c r="AG17" s="147">
        <v>350</v>
      </c>
    </row>
    <row r="18" spans="1:33" x14ac:dyDescent="0.2">
      <c r="A18" s="133" t="str">
        <f t="shared" si="1"/>
        <v>WPALuxembourg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1"/>
        <v>WPANetherlands</v>
      </c>
      <c r="B20" s="129" t="s">
        <v>254</v>
      </c>
      <c r="C20" s="129" t="s">
        <v>255</v>
      </c>
      <c r="D20" s="129" t="s">
        <v>51</v>
      </c>
      <c r="E20" s="147">
        <v>0</v>
      </c>
      <c r="F20" s="147">
        <v>0</v>
      </c>
      <c r="G20" s="147">
        <v>0</v>
      </c>
      <c r="H20" s="147">
        <v>0</v>
      </c>
      <c r="I20" s="147">
        <v>0</v>
      </c>
      <c r="J20" s="147">
        <v>0</v>
      </c>
      <c r="K20" s="147">
        <v>0</v>
      </c>
      <c r="L20" s="147">
        <v>0</v>
      </c>
      <c r="M20" s="147">
        <v>0</v>
      </c>
      <c r="N20" s="147">
        <v>0</v>
      </c>
      <c r="O20" s="147">
        <v>0</v>
      </c>
      <c r="P20" s="147">
        <v>0</v>
      </c>
      <c r="Q20" s="147">
        <v>0</v>
      </c>
      <c r="R20" s="147">
        <v>0</v>
      </c>
      <c r="S20" s="147">
        <v>0</v>
      </c>
      <c r="T20" s="147">
        <v>0</v>
      </c>
      <c r="U20" s="147">
        <v>0</v>
      </c>
      <c r="V20" s="147">
        <v>0</v>
      </c>
      <c r="W20" s="147">
        <v>0</v>
      </c>
      <c r="X20" s="147">
        <v>0</v>
      </c>
      <c r="Y20" s="147">
        <v>0</v>
      </c>
      <c r="Z20" s="147">
        <v>0</v>
      </c>
      <c r="AA20" s="147">
        <v>0</v>
      </c>
      <c r="AB20" s="147">
        <v>0</v>
      </c>
      <c r="AC20" s="147">
        <v>0</v>
      </c>
      <c r="AD20" s="147">
        <v>0</v>
      </c>
      <c r="AE20" s="147">
        <v>0</v>
      </c>
      <c r="AF20" s="147">
        <v>0</v>
      </c>
      <c r="AG20" s="147">
        <v>0</v>
      </c>
    </row>
    <row r="21" spans="1:33" x14ac:dyDescent="0.2">
      <c r="A21" s="133" t="str">
        <f t="shared" si="1"/>
        <v>WPANorway</v>
      </c>
      <c r="B21" s="129" t="s">
        <v>254</v>
      </c>
      <c r="C21" s="129" t="s">
        <v>255</v>
      </c>
      <c r="D21" s="129" t="s">
        <v>52</v>
      </c>
      <c r="E21" s="147">
        <v>0</v>
      </c>
      <c r="F21" s="147">
        <v>0</v>
      </c>
      <c r="G21" s="147">
        <v>0</v>
      </c>
      <c r="H21" s="147">
        <v>0</v>
      </c>
      <c r="I21" s="147">
        <v>0</v>
      </c>
      <c r="J21" s="147">
        <v>0</v>
      </c>
      <c r="K21" s="147">
        <v>0</v>
      </c>
      <c r="L21" s="147">
        <v>0</v>
      </c>
      <c r="M21" s="147">
        <v>0</v>
      </c>
      <c r="N21" s="147">
        <v>0</v>
      </c>
      <c r="O21" s="147">
        <v>0</v>
      </c>
      <c r="P21" s="147">
        <v>0</v>
      </c>
      <c r="Q21" s="147">
        <v>0</v>
      </c>
      <c r="R21" s="147">
        <v>0</v>
      </c>
      <c r="S21" s="147">
        <v>0</v>
      </c>
      <c r="T21" s="147">
        <v>0</v>
      </c>
      <c r="U21" s="147">
        <v>0</v>
      </c>
      <c r="V21" s="147">
        <v>0</v>
      </c>
      <c r="W21" s="147">
        <v>0</v>
      </c>
      <c r="X21" s="147">
        <v>0</v>
      </c>
      <c r="Y21" s="147">
        <v>0</v>
      </c>
      <c r="Z21" s="147">
        <v>0</v>
      </c>
      <c r="AA21" s="147">
        <v>0</v>
      </c>
      <c r="AB21" s="147">
        <v>0</v>
      </c>
      <c r="AC21" s="147">
        <v>0</v>
      </c>
      <c r="AD21" s="147">
        <v>0</v>
      </c>
      <c r="AE21" s="147">
        <v>0</v>
      </c>
      <c r="AF21" s="147">
        <v>0</v>
      </c>
      <c r="AG21" s="147">
        <v>0</v>
      </c>
    </row>
    <row r="22" spans="1:33" x14ac:dyDescent="0.2">
      <c r="A22" s="133" t="str">
        <f t="shared" si="1"/>
        <v>WPAPortugal</v>
      </c>
      <c r="B22" s="129" t="s">
        <v>254</v>
      </c>
      <c r="C22" s="129" t="s">
        <v>255</v>
      </c>
      <c r="D22" s="129" t="s">
        <v>53</v>
      </c>
      <c r="E22" s="147">
        <v>0</v>
      </c>
      <c r="F22" s="147">
        <v>0</v>
      </c>
      <c r="G22" s="147">
        <v>0</v>
      </c>
      <c r="H22" s="147">
        <v>0</v>
      </c>
      <c r="I22" s="147">
        <v>0</v>
      </c>
      <c r="J22" s="147">
        <v>0</v>
      </c>
      <c r="K22" s="147">
        <v>0</v>
      </c>
      <c r="L22" s="147">
        <v>0</v>
      </c>
      <c r="M22" s="147">
        <v>0</v>
      </c>
      <c r="N22" s="147">
        <v>0</v>
      </c>
      <c r="O22" s="147">
        <v>0</v>
      </c>
      <c r="P22" s="147">
        <v>0</v>
      </c>
      <c r="Q22" s="147">
        <v>0</v>
      </c>
      <c r="R22" s="147">
        <v>0</v>
      </c>
      <c r="S22" s="147">
        <v>0</v>
      </c>
      <c r="T22" s="147">
        <v>0</v>
      </c>
      <c r="U22" s="147">
        <v>0</v>
      </c>
      <c r="V22" s="147">
        <v>0</v>
      </c>
      <c r="W22" s="147">
        <v>0</v>
      </c>
      <c r="X22" s="147">
        <v>0</v>
      </c>
      <c r="Y22" s="147">
        <v>0</v>
      </c>
      <c r="Z22" s="147">
        <v>0</v>
      </c>
      <c r="AA22" s="147">
        <v>0</v>
      </c>
      <c r="AB22" s="147">
        <v>0</v>
      </c>
      <c r="AC22" s="147">
        <v>0</v>
      </c>
      <c r="AD22" s="147">
        <v>0</v>
      </c>
      <c r="AE22" s="147">
        <v>0</v>
      </c>
      <c r="AF22" s="147">
        <v>0</v>
      </c>
      <c r="AG22" s="147">
        <v>0</v>
      </c>
    </row>
    <row r="23" spans="1:33" x14ac:dyDescent="0.2">
      <c r="A23" s="133" t="str">
        <f t="shared" si="1"/>
        <v>WPASpain</v>
      </c>
      <c r="B23" s="129" t="s">
        <v>254</v>
      </c>
      <c r="C23" s="129" t="s">
        <v>255</v>
      </c>
      <c r="D23" s="129" t="s">
        <v>54</v>
      </c>
      <c r="E23" s="147">
        <v>160</v>
      </c>
      <c r="F23" s="147">
        <v>760</v>
      </c>
      <c r="G23" s="147">
        <v>760</v>
      </c>
      <c r="H23" s="147">
        <v>760</v>
      </c>
      <c r="I23" s="147">
        <v>760</v>
      </c>
      <c r="J23" s="147">
        <v>760</v>
      </c>
      <c r="K23" s="147">
        <v>760</v>
      </c>
      <c r="L23" s="147">
        <v>760</v>
      </c>
      <c r="M23" s="147">
        <v>760</v>
      </c>
      <c r="N23" s="147">
        <v>760</v>
      </c>
      <c r="O23" s="147">
        <v>760</v>
      </c>
      <c r="P23" s="147">
        <v>760</v>
      </c>
      <c r="Q23" s="147">
        <v>760</v>
      </c>
      <c r="R23" s="147">
        <v>760</v>
      </c>
      <c r="S23" s="147">
        <v>760</v>
      </c>
      <c r="T23" s="147">
        <v>760</v>
      </c>
      <c r="U23" s="147">
        <v>760</v>
      </c>
      <c r="V23" s="147">
        <v>760</v>
      </c>
      <c r="W23" s="147">
        <v>760</v>
      </c>
      <c r="X23" s="147">
        <v>760</v>
      </c>
      <c r="Y23" s="147">
        <v>760</v>
      </c>
      <c r="Z23" s="147">
        <v>760</v>
      </c>
      <c r="AA23" s="147">
        <v>760</v>
      </c>
      <c r="AB23" s="147">
        <v>760</v>
      </c>
      <c r="AC23" s="147">
        <v>760</v>
      </c>
      <c r="AD23" s="147">
        <v>760</v>
      </c>
      <c r="AE23" s="147">
        <v>760</v>
      </c>
      <c r="AF23" s="147">
        <v>760</v>
      </c>
      <c r="AG23" s="147">
        <v>760</v>
      </c>
    </row>
    <row r="24" spans="1:33" x14ac:dyDescent="0.2">
      <c r="A24" s="133" t="str">
        <f t="shared" si="1"/>
        <v>WPASweden</v>
      </c>
      <c r="B24" s="129" t="s">
        <v>254</v>
      </c>
      <c r="C24" s="129" t="s">
        <v>255</v>
      </c>
      <c r="D24" s="129" t="s">
        <v>55</v>
      </c>
      <c r="E24" s="147">
        <v>0</v>
      </c>
      <c r="F24" s="147">
        <v>0</v>
      </c>
      <c r="G24" s="147">
        <v>0</v>
      </c>
      <c r="H24" s="147">
        <v>0</v>
      </c>
      <c r="I24" s="147">
        <v>0</v>
      </c>
      <c r="J24" s="147">
        <v>0</v>
      </c>
      <c r="K24" s="147">
        <v>0</v>
      </c>
      <c r="L24" s="147">
        <v>0</v>
      </c>
      <c r="M24" s="147">
        <v>0</v>
      </c>
      <c r="N24" s="147">
        <v>0</v>
      </c>
      <c r="O24" s="147">
        <v>0</v>
      </c>
      <c r="P24" s="147">
        <v>0</v>
      </c>
      <c r="Q24" s="147">
        <v>0</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row>
    <row r="25" spans="1:33" x14ac:dyDescent="0.2">
      <c r="A25" s="133" t="str">
        <f t="shared" si="1"/>
        <v>WPASwitzerland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1"/>
        <v>WPAUnited Kingdom</v>
      </c>
      <c r="B26" s="129" t="s">
        <v>254</v>
      </c>
      <c r="C26" s="129" t="s">
        <v>255</v>
      </c>
      <c r="D26" s="129" t="s">
        <v>57</v>
      </c>
      <c r="E26" s="147">
        <v>30</v>
      </c>
      <c r="F26" s="147">
        <v>0</v>
      </c>
      <c r="G26" s="147">
        <v>0</v>
      </c>
      <c r="H26" s="147">
        <v>0</v>
      </c>
      <c r="I26" s="147">
        <v>0</v>
      </c>
      <c r="J26" s="147">
        <v>0</v>
      </c>
      <c r="K26" s="147">
        <v>0</v>
      </c>
      <c r="L26" s="147">
        <v>0</v>
      </c>
      <c r="M26" s="147">
        <v>0</v>
      </c>
      <c r="N26" s="147">
        <v>0</v>
      </c>
      <c r="O26" s="147">
        <v>0</v>
      </c>
      <c r="P26" s="147">
        <v>0</v>
      </c>
      <c r="Q26" s="147">
        <v>0</v>
      </c>
      <c r="R26" s="147">
        <v>0</v>
      </c>
      <c r="S26" s="147">
        <v>0</v>
      </c>
      <c r="T26" s="147">
        <v>0</v>
      </c>
      <c r="U26" s="147">
        <v>0</v>
      </c>
      <c r="V26" s="147">
        <v>0</v>
      </c>
      <c r="W26" s="147">
        <v>0</v>
      </c>
      <c r="X26" s="147">
        <v>0</v>
      </c>
      <c r="Y26" s="147">
        <v>0</v>
      </c>
      <c r="Z26" s="147">
        <v>0</v>
      </c>
      <c r="AA26" s="147">
        <v>0</v>
      </c>
      <c r="AB26" s="147">
        <v>0</v>
      </c>
      <c r="AC26" s="147">
        <v>0</v>
      </c>
      <c r="AD26" s="147">
        <v>0</v>
      </c>
      <c r="AE26" s="147">
        <v>0</v>
      </c>
      <c r="AF26" s="147">
        <v>0</v>
      </c>
      <c r="AG26" s="147">
        <v>0</v>
      </c>
    </row>
    <row r="27" spans="1:33" s="133" customFormat="1" x14ac:dyDescent="0.2">
      <c r="A27" s="133" t="str">
        <f t="shared" si="1"/>
        <v>WPAEast Europe Total</v>
      </c>
      <c r="B27" s="140" t="s">
        <v>58</v>
      </c>
      <c r="C27" s="140" t="s">
        <v>58</v>
      </c>
      <c r="D27" s="140" t="s">
        <v>58</v>
      </c>
      <c r="E27" s="146">
        <f>SUMIF($C28:$C$212,LEFT($D27,LEN($D27)-6),E28:E$212)</f>
        <v>150</v>
      </c>
      <c r="F27" s="146">
        <f>SUMIF($C28:$C$212,LEFT($D27,LEN($D27)-6),F28:F$212)</f>
        <v>150</v>
      </c>
      <c r="G27" s="146">
        <f>SUMIF($C28:$C$212,LEFT($D27,LEN($D27)-6),G28:G$212)</f>
        <v>150</v>
      </c>
      <c r="H27" s="146">
        <f>SUMIF($C28:$C$212,LEFT($D27,LEN($D27)-6),H28:H$212)</f>
        <v>600</v>
      </c>
      <c r="I27" s="146">
        <f>SUMIF($C28:$C$212,LEFT($D27,LEN($D27)-6),I28:I$212)</f>
        <v>740</v>
      </c>
      <c r="J27" s="146">
        <f>SUMIF($C28:$C$212,LEFT($D27,LEN($D27)-6),J28:J$212)</f>
        <v>740</v>
      </c>
      <c r="K27" s="146">
        <f>SUMIF($C28:$C$212,LEFT($D27,LEN($D27)-6),K28:K$212)</f>
        <v>900</v>
      </c>
      <c r="L27" s="146">
        <f>SUMIF($C28:$C$212,LEFT($D27,LEN($D27)-6),L28:L$212)</f>
        <v>900</v>
      </c>
      <c r="M27" s="146">
        <f>SUMIF($C28:$C$212,LEFT($D27,LEN($D27)-6),M28:M$212)</f>
        <v>900</v>
      </c>
      <c r="N27" s="146">
        <f>SUMIF($C28:$C$212,LEFT($D27,LEN($D27)-6),N28:N$212)</f>
        <v>750</v>
      </c>
      <c r="O27" s="146">
        <f>SUMIF($C28:$C$212,LEFT($D27,LEN($D27)-6),O28:O$212)</f>
        <v>750</v>
      </c>
      <c r="P27" s="146">
        <f>SUMIF($C28:$C$212,LEFT($D27,LEN($D27)-6),P28:P$212)</f>
        <v>750</v>
      </c>
      <c r="Q27" s="146">
        <f>SUMIF($C28:$C$212,LEFT($D27,LEN($D27)-6),Q28:Q$212)</f>
        <v>750</v>
      </c>
      <c r="R27" s="146">
        <f>SUMIF($C28:$C$212,LEFT($D27,LEN($D27)-6),R28:R$212)</f>
        <v>750</v>
      </c>
      <c r="S27" s="146">
        <f>SUMIF($C28:$C$212,LEFT($D27,LEN($D27)-6),S28:S$212)</f>
        <v>750</v>
      </c>
      <c r="T27" s="146">
        <f>SUMIF($C28:$C$212,LEFT($D27,LEN($D27)-6),T28:T$212)</f>
        <v>750</v>
      </c>
      <c r="U27" s="146">
        <f>SUMIF($C28:$C$212,LEFT($D27,LEN($D27)-6),U28:U$212)</f>
        <v>750</v>
      </c>
      <c r="V27" s="146">
        <f>SUMIF($C28:$C$212,LEFT($D27,LEN($D27)-6),V28:V$212)</f>
        <v>750</v>
      </c>
      <c r="W27" s="146">
        <f>SUMIF($C28:$C$212,LEFT($D27,LEN($D27)-6),W28:W$212)</f>
        <v>750</v>
      </c>
      <c r="X27" s="146">
        <f>SUMIF($C28:$C$212,LEFT($D27,LEN($D27)-6),X28:X$212)</f>
        <v>750</v>
      </c>
      <c r="Y27" s="146">
        <f>SUMIF($C28:$C$212,LEFT($D27,LEN($D27)-6),Y28:Y$212)</f>
        <v>750</v>
      </c>
      <c r="Z27" s="146">
        <f>SUMIF($C28:$C$212,LEFT($D27,LEN($D27)-6),Z28:Z$212)</f>
        <v>750</v>
      </c>
      <c r="AA27" s="146">
        <f>SUMIF($C28:$C$212,LEFT($D27,LEN($D27)-6),AA28:AA$212)</f>
        <v>750</v>
      </c>
      <c r="AB27" s="146">
        <f>SUMIF($C28:$C$212,LEFT($D27,LEN($D27)-6),AB28:AB$212)</f>
        <v>750</v>
      </c>
      <c r="AC27" s="146">
        <f>SUMIF($C28:$C$212,LEFT($D27,LEN($D27)-6),AC28:AC$212)</f>
        <v>750</v>
      </c>
      <c r="AD27" s="146">
        <f>SUMIF($C28:$C$212,LEFT($D27,LEN($D27)-6),AD28:AD$212)</f>
        <v>750</v>
      </c>
      <c r="AE27" s="146">
        <f>SUMIF($C28:$C$212,LEFT($D27,LEN($D27)-6),AE28:AE$212)</f>
        <v>750</v>
      </c>
      <c r="AF27" s="146">
        <f>SUMIF($C28:$C$212,LEFT($D27,LEN($D27)-6),AF28:AF$212)</f>
        <v>750</v>
      </c>
      <c r="AG27" s="146">
        <f>SUMIF($C28:$C$212,LEFT($D27,LEN($D27)-6),AG28:AG$212)</f>
        <v>750</v>
      </c>
    </row>
    <row r="28" spans="1:33" x14ac:dyDescent="0.2">
      <c r="A28" s="133" t="str">
        <f t="shared" si="1"/>
        <v>WPAAlbania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1"/>
        <v>WPABosnia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row>
    <row r="30" spans="1:33" x14ac:dyDescent="0.2">
      <c r="A30" s="133" t="str">
        <f t="shared" si="1"/>
        <v>WPABulgaria</v>
      </c>
      <c r="B30" s="129" t="s">
        <v>254</v>
      </c>
      <c r="C30" s="129" t="s">
        <v>257</v>
      </c>
      <c r="D30" s="129" t="s">
        <v>61</v>
      </c>
      <c r="E30" s="147">
        <v>0</v>
      </c>
      <c r="F30" s="147">
        <v>0</v>
      </c>
      <c r="G30" s="147">
        <v>0</v>
      </c>
      <c r="H30" s="147">
        <v>0</v>
      </c>
      <c r="I30" s="147">
        <v>0</v>
      </c>
      <c r="J30" s="147">
        <v>0</v>
      </c>
      <c r="K30" s="147">
        <v>0</v>
      </c>
      <c r="L30" s="147">
        <v>0</v>
      </c>
      <c r="M30" s="147">
        <v>0</v>
      </c>
      <c r="N30" s="147">
        <v>0</v>
      </c>
      <c r="O30" s="147">
        <v>0</v>
      </c>
      <c r="P30" s="147">
        <v>0</v>
      </c>
      <c r="Q30" s="147">
        <v>0</v>
      </c>
      <c r="R30" s="147">
        <v>0</v>
      </c>
      <c r="S30" s="147">
        <v>0</v>
      </c>
      <c r="T30" s="147">
        <v>0</v>
      </c>
      <c r="U30" s="147">
        <v>0</v>
      </c>
      <c r="V30" s="147">
        <v>0</v>
      </c>
      <c r="W30" s="147">
        <v>0</v>
      </c>
      <c r="X30" s="147">
        <v>0</v>
      </c>
      <c r="Y30" s="147">
        <v>0</v>
      </c>
      <c r="Z30" s="147">
        <v>0</v>
      </c>
      <c r="AA30" s="147">
        <v>0</v>
      </c>
      <c r="AB30" s="147">
        <v>0</v>
      </c>
      <c r="AC30" s="147">
        <v>0</v>
      </c>
      <c r="AD30" s="147">
        <v>0</v>
      </c>
      <c r="AE30" s="147">
        <v>0</v>
      </c>
      <c r="AF30" s="147">
        <v>0</v>
      </c>
      <c r="AG30" s="147">
        <v>0</v>
      </c>
    </row>
    <row r="31" spans="1:33" x14ac:dyDescent="0.2">
      <c r="A31" s="133" t="str">
        <f t="shared" si="1"/>
        <v>WPACroatia</v>
      </c>
      <c r="B31" s="129" t="s">
        <v>254</v>
      </c>
      <c r="C31" s="129" t="s">
        <v>257</v>
      </c>
      <c r="D31" s="129" t="s">
        <v>62</v>
      </c>
      <c r="E31" s="147">
        <v>0</v>
      </c>
      <c r="F31" s="147">
        <v>0</v>
      </c>
      <c r="G31" s="147">
        <v>0</v>
      </c>
      <c r="H31" s="147">
        <v>0</v>
      </c>
      <c r="I31" s="147">
        <v>0</v>
      </c>
      <c r="J31" s="147">
        <v>0</v>
      </c>
      <c r="K31" s="147">
        <v>0</v>
      </c>
      <c r="L31" s="147">
        <v>0</v>
      </c>
      <c r="M31" s="147">
        <v>0</v>
      </c>
      <c r="N31" s="147">
        <v>0</v>
      </c>
      <c r="O31" s="147">
        <v>0</v>
      </c>
      <c r="P31" s="147">
        <v>0</v>
      </c>
      <c r="Q31" s="147">
        <v>0</v>
      </c>
      <c r="R31" s="147">
        <v>0</v>
      </c>
      <c r="S31" s="147">
        <v>0</v>
      </c>
      <c r="T31" s="147">
        <v>0</v>
      </c>
      <c r="U31" s="147">
        <v>0</v>
      </c>
      <c r="V31" s="147">
        <v>0</v>
      </c>
      <c r="W31" s="147">
        <v>0</v>
      </c>
      <c r="X31" s="147">
        <v>0</v>
      </c>
      <c r="Y31" s="147">
        <v>0</v>
      </c>
      <c r="Z31" s="147">
        <v>0</v>
      </c>
      <c r="AA31" s="147">
        <v>0</v>
      </c>
      <c r="AB31" s="147">
        <v>0</v>
      </c>
      <c r="AC31" s="147">
        <v>0</v>
      </c>
      <c r="AD31" s="147">
        <v>0</v>
      </c>
      <c r="AE31" s="147">
        <v>0</v>
      </c>
      <c r="AF31" s="147">
        <v>0</v>
      </c>
      <c r="AG31" s="147">
        <v>0</v>
      </c>
    </row>
    <row r="32" spans="1:33" x14ac:dyDescent="0.2">
      <c r="A32" s="133" t="str">
        <f t="shared" si="1"/>
        <v>WPACzech Republic</v>
      </c>
      <c r="B32" s="129" t="s">
        <v>254</v>
      </c>
      <c r="C32" s="129" t="s">
        <v>257</v>
      </c>
      <c r="D32" s="129" t="s">
        <v>63</v>
      </c>
      <c r="E32" s="147">
        <v>0</v>
      </c>
      <c r="F32" s="147">
        <v>0</v>
      </c>
      <c r="G32" s="147">
        <v>0</v>
      </c>
      <c r="H32" s="147">
        <v>0</v>
      </c>
      <c r="I32" s="147">
        <v>0</v>
      </c>
      <c r="J32" s="147">
        <v>0</v>
      </c>
      <c r="K32" s="147">
        <v>0</v>
      </c>
      <c r="L32" s="147">
        <v>0</v>
      </c>
      <c r="M32" s="147">
        <v>0</v>
      </c>
      <c r="N32" s="147">
        <v>0</v>
      </c>
      <c r="O32" s="147">
        <v>0</v>
      </c>
      <c r="P32" s="147">
        <v>0</v>
      </c>
      <c r="Q32" s="147">
        <v>0</v>
      </c>
      <c r="R32" s="147">
        <v>0</v>
      </c>
      <c r="S32" s="147">
        <v>0</v>
      </c>
      <c r="T32" s="147">
        <v>0</v>
      </c>
      <c r="U32" s="147">
        <v>0</v>
      </c>
      <c r="V32" s="147">
        <v>0</v>
      </c>
      <c r="W32" s="147">
        <v>0</v>
      </c>
      <c r="X32" s="147">
        <v>0</v>
      </c>
      <c r="Y32" s="147">
        <v>0</v>
      </c>
      <c r="Z32" s="147">
        <v>0</v>
      </c>
      <c r="AA32" s="147">
        <v>0</v>
      </c>
      <c r="AB32" s="147">
        <v>0</v>
      </c>
      <c r="AC32" s="147">
        <v>0</v>
      </c>
      <c r="AD32" s="147">
        <v>0</v>
      </c>
      <c r="AE32" s="147">
        <v>0</v>
      </c>
      <c r="AF32" s="147">
        <v>0</v>
      </c>
      <c r="AG32" s="147">
        <v>0</v>
      </c>
    </row>
    <row r="33" spans="1:33" x14ac:dyDescent="0.2">
      <c r="A33" s="133" t="str">
        <f t="shared" si="1"/>
        <v>WPAEstonia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1"/>
        <v>WPAGeorgia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1"/>
        <v>WPAHungary</v>
      </c>
      <c r="B35" s="129" t="s">
        <v>254</v>
      </c>
      <c r="C35" s="129" t="s">
        <v>257</v>
      </c>
      <c r="D35" s="129" t="s">
        <v>66</v>
      </c>
      <c r="E35" s="147">
        <v>150</v>
      </c>
      <c r="F35" s="147">
        <v>150</v>
      </c>
      <c r="G35" s="147">
        <v>150</v>
      </c>
      <c r="H35" s="147">
        <v>150</v>
      </c>
      <c r="I35" s="147">
        <v>290</v>
      </c>
      <c r="J35" s="147">
        <v>290</v>
      </c>
      <c r="K35" s="147">
        <v>290</v>
      </c>
      <c r="L35" s="147">
        <v>290</v>
      </c>
      <c r="M35" s="147">
        <v>290</v>
      </c>
      <c r="N35" s="147">
        <v>140</v>
      </c>
      <c r="O35" s="147">
        <v>140</v>
      </c>
      <c r="P35" s="147">
        <v>140</v>
      </c>
      <c r="Q35" s="147">
        <v>140</v>
      </c>
      <c r="R35" s="147">
        <v>140</v>
      </c>
      <c r="S35" s="147">
        <v>140</v>
      </c>
      <c r="T35" s="147">
        <v>140</v>
      </c>
      <c r="U35" s="147">
        <v>140</v>
      </c>
      <c r="V35" s="147">
        <v>140</v>
      </c>
      <c r="W35" s="147">
        <v>140</v>
      </c>
      <c r="X35" s="147">
        <v>140</v>
      </c>
      <c r="Y35" s="147">
        <v>140</v>
      </c>
      <c r="Z35" s="147">
        <v>140</v>
      </c>
      <c r="AA35" s="147">
        <v>140</v>
      </c>
      <c r="AB35" s="147">
        <v>140</v>
      </c>
      <c r="AC35" s="147">
        <v>140</v>
      </c>
      <c r="AD35" s="147">
        <v>140</v>
      </c>
      <c r="AE35" s="147">
        <v>140</v>
      </c>
      <c r="AF35" s="147">
        <v>140</v>
      </c>
      <c r="AG35" s="147">
        <v>140</v>
      </c>
    </row>
    <row r="36" spans="1:33" x14ac:dyDescent="0.2">
      <c r="A36" s="133" t="str">
        <f t="shared" si="1"/>
        <v>WPALatvia</v>
      </c>
      <c r="B36" s="129" t="s">
        <v>254</v>
      </c>
      <c r="C36" s="129" t="s">
        <v>257</v>
      </c>
      <c r="D36" s="129" t="s">
        <v>67</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1"/>
        <v>WPALithuania</v>
      </c>
      <c r="B37" s="129" t="s">
        <v>254</v>
      </c>
      <c r="C37" s="129" t="s">
        <v>257</v>
      </c>
      <c r="D37" s="129" t="s">
        <v>68</v>
      </c>
      <c r="E37" s="147">
        <v>0</v>
      </c>
      <c r="F37" s="147">
        <v>0</v>
      </c>
      <c r="G37" s="147">
        <v>0</v>
      </c>
      <c r="H37" s="147">
        <v>0</v>
      </c>
      <c r="I37" s="147">
        <v>0</v>
      </c>
      <c r="J37" s="147">
        <v>0</v>
      </c>
      <c r="K37" s="147">
        <v>160</v>
      </c>
      <c r="L37" s="147">
        <v>160</v>
      </c>
      <c r="M37" s="147">
        <v>160</v>
      </c>
      <c r="N37" s="147">
        <v>160</v>
      </c>
      <c r="O37" s="147">
        <v>160</v>
      </c>
      <c r="P37" s="147">
        <v>160</v>
      </c>
      <c r="Q37" s="147">
        <v>160</v>
      </c>
      <c r="R37" s="147">
        <v>160</v>
      </c>
      <c r="S37" s="147">
        <v>160</v>
      </c>
      <c r="T37" s="147">
        <v>160</v>
      </c>
      <c r="U37" s="147">
        <v>160</v>
      </c>
      <c r="V37" s="147">
        <v>160</v>
      </c>
      <c r="W37" s="147">
        <v>160</v>
      </c>
      <c r="X37" s="147">
        <v>160</v>
      </c>
      <c r="Y37" s="147">
        <v>160</v>
      </c>
      <c r="Z37" s="147">
        <v>160</v>
      </c>
      <c r="AA37" s="147">
        <v>160</v>
      </c>
      <c r="AB37" s="147">
        <v>160</v>
      </c>
      <c r="AC37" s="147">
        <v>160</v>
      </c>
      <c r="AD37" s="147">
        <v>160</v>
      </c>
      <c r="AE37" s="147">
        <v>160</v>
      </c>
      <c r="AF37" s="147">
        <v>160</v>
      </c>
      <c r="AG37" s="147">
        <v>160</v>
      </c>
    </row>
    <row r="38" spans="1:33" x14ac:dyDescent="0.2">
      <c r="A38" s="133" t="str">
        <f t="shared" si="1"/>
        <v>WPAMacedonia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1"/>
        <v>WPAMoldova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1"/>
        <v>WPAMontenegro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1"/>
        <v>WPAPoland</v>
      </c>
      <c r="B41" s="129" t="s">
        <v>254</v>
      </c>
      <c r="C41" s="129" t="s">
        <v>257</v>
      </c>
      <c r="D41" s="129" t="s">
        <v>72</v>
      </c>
      <c r="E41" s="147">
        <v>0</v>
      </c>
      <c r="F41" s="147">
        <v>0</v>
      </c>
      <c r="G41" s="147">
        <v>0</v>
      </c>
      <c r="H41" s="147">
        <v>0</v>
      </c>
      <c r="I41" s="147">
        <v>0</v>
      </c>
      <c r="J41" s="147">
        <v>0</v>
      </c>
      <c r="K41" s="147">
        <v>0</v>
      </c>
      <c r="L41" s="147">
        <v>0</v>
      </c>
      <c r="M41" s="147">
        <v>0</v>
      </c>
      <c r="N41" s="147">
        <v>0</v>
      </c>
      <c r="O41" s="147">
        <v>0</v>
      </c>
      <c r="P41" s="147">
        <v>0</v>
      </c>
      <c r="Q41" s="147">
        <v>0</v>
      </c>
      <c r="R41" s="147">
        <v>0</v>
      </c>
      <c r="S41" s="147">
        <v>0</v>
      </c>
      <c r="T41" s="147">
        <v>0</v>
      </c>
      <c r="U41" s="147">
        <v>0</v>
      </c>
      <c r="V41" s="147">
        <v>0</v>
      </c>
      <c r="W41" s="147">
        <v>0</v>
      </c>
      <c r="X41" s="147">
        <v>0</v>
      </c>
      <c r="Y41" s="147">
        <v>0</v>
      </c>
      <c r="Z41" s="147">
        <v>0</v>
      </c>
      <c r="AA41" s="147">
        <v>0</v>
      </c>
      <c r="AB41" s="147">
        <v>0</v>
      </c>
      <c r="AC41" s="147">
        <v>0</v>
      </c>
      <c r="AD41" s="147">
        <v>0</v>
      </c>
      <c r="AE41" s="147">
        <v>0</v>
      </c>
      <c r="AF41" s="147">
        <v>0</v>
      </c>
      <c r="AG41" s="147">
        <v>0</v>
      </c>
    </row>
    <row r="42" spans="1:33" x14ac:dyDescent="0.2">
      <c r="A42" s="133" t="str">
        <f t="shared" si="1"/>
        <v>WPARomania</v>
      </c>
      <c r="B42" s="129" t="s">
        <v>254</v>
      </c>
      <c r="C42" s="129" t="s">
        <v>257</v>
      </c>
      <c r="D42" s="129" t="s">
        <v>73</v>
      </c>
      <c r="E42" s="147">
        <v>0</v>
      </c>
      <c r="F42" s="147">
        <v>0</v>
      </c>
      <c r="G42" s="147">
        <v>0</v>
      </c>
      <c r="H42" s="147">
        <v>0</v>
      </c>
      <c r="I42" s="147">
        <v>0</v>
      </c>
      <c r="J42" s="147">
        <v>0</v>
      </c>
      <c r="K42" s="147">
        <v>0</v>
      </c>
      <c r="L42" s="147">
        <v>0</v>
      </c>
      <c r="M42" s="147">
        <v>0</v>
      </c>
      <c r="N42" s="147">
        <v>0</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row>
    <row r="43" spans="1:33" x14ac:dyDescent="0.2">
      <c r="A43" s="133" t="str">
        <f t="shared" si="1"/>
        <v>WPASerbia</v>
      </c>
      <c r="B43" s="129" t="s">
        <v>254</v>
      </c>
      <c r="C43" s="129" t="s">
        <v>257</v>
      </c>
      <c r="D43" s="129" t="s">
        <v>74</v>
      </c>
      <c r="E43" s="147">
        <v>0</v>
      </c>
      <c r="F43" s="147">
        <v>0</v>
      </c>
      <c r="G43" s="147">
        <v>0</v>
      </c>
      <c r="H43" s="147">
        <v>0</v>
      </c>
      <c r="I43" s="147">
        <v>0</v>
      </c>
      <c r="J43" s="147">
        <v>0</v>
      </c>
      <c r="K43" s="147">
        <v>0</v>
      </c>
      <c r="L43" s="147">
        <v>0</v>
      </c>
      <c r="M43" s="147">
        <v>0</v>
      </c>
      <c r="N43" s="147">
        <v>0</v>
      </c>
      <c r="O43" s="147">
        <v>0</v>
      </c>
      <c r="P43" s="147">
        <v>0</v>
      </c>
      <c r="Q43" s="147">
        <v>0</v>
      </c>
      <c r="R43" s="147">
        <v>0</v>
      </c>
      <c r="S43" s="147">
        <v>0</v>
      </c>
      <c r="T43" s="147">
        <v>0</v>
      </c>
      <c r="U43" s="147">
        <v>0</v>
      </c>
      <c r="V43" s="147">
        <v>0</v>
      </c>
      <c r="W43" s="147">
        <v>0</v>
      </c>
      <c r="X43" s="147">
        <v>0</v>
      </c>
      <c r="Y43" s="147">
        <v>0</v>
      </c>
      <c r="Z43" s="147">
        <v>0</v>
      </c>
      <c r="AA43" s="147">
        <v>0</v>
      </c>
      <c r="AB43" s="147">
        <v>0</v>
      </c>
      <c r="AC43" s="147">
        <v>0</v>
      </c>
      <c r="AD43" s="147">
        <v>0</v>
      </c>
      <c r="AE43" s="147">
        <v>0</v>
      </c>
      <c r="AF43" s="147">
        <v>0</v>
      </c>
      <c r="AG43" s="147">
        <v>0</v>
      </c>
    </row>
    <row r="44" spans="1:33" x14ac:dyDescent="0.2">
      <c r="A44" s="133" t="str">
        <f t="shared" si="1"/>
        <v>WPASlovakia</v>
      </c>
      <c r="B44" s="129" t="s">
        <v>254</v>
      </c>
      <c r="C44" s="129" t="s">
        <v>257</v>
      </c>
      <c r="D44" s="129" t="s">
        <v>75</v>
      </c>
      <c r="E44" s="147">
        <v>0</v>
      </c>
      <c r="F44" s="147">
        <v>0</v>
      </c>
      <c r="G44" s="147">
        <v>0</v>
      </c>
      <c r="H44" s="147">
        <v>0</v>
      </c>
      <c r="I44" s="147">
        <v>0</v>
      </c>
      <c r="J44" s="147">
        <v>0</v>
      </c>
      <c r="K44" s="147">
        <v>0</v>
      </c>
      <c r="L44" s="147">
        <v>0</v>
      </c>
      <c r="M44" s="147">
        <v>0</v>
      </c>
      <c r="N44" s="147">
        <v>0</v>
      </c>
      <c r="O44" s="147">
        <v>0</v>
      </c>
      <c r="P44" s="147">
        <v>0</v>
      </c>
      <c r="Q44" s="147">
        <v>0</v>
      </c>
      <c r="R44" s="147">
        <v>0</v>
      </c>
      <c r="S44" s="147">
        <v>0</v>
      </c>
      <c r="T44" s="147">
        <v>0</v>
      </c>
      <c r="U44" s="147">
        <v>0</v>
      </c>
      <c r="V44" s="147">
        <v>0</v>
      </c>
      <c r="W44" s="147">
        <v>0</v>
      </c>
      <c r="X44" s="147">
        <v>0</v>
      </c>
      <c r="Y44" s="147">
        <v>0</v>
      </c>
      <c r="Z44" s="147">
        <v>0</v>
      </c>
      <c r="AA44" s="147">
        <v>0</v>
      </c>
      <c r="AB44" s="147">
        <v>0</v>
      </c>
      <c r="AC44" s="147">
        <v>0</v>
      </c>
      <c r="AD44" s="147">
        <v>0</v>
      </c>
      <c r="AE44" s="147">
        <v>0</v>
      </c>
      <c r="AF44" s="147">
        <v>0</v>
      </c>
      <c r="AG44" s="147">
        <v>0</v>
      </c>
    </row>
    <row r="45" spans="1:33" x14ac:dyDescent="0.2">
      <c r="A45" s="133" t="str">
        <f t="shared" si="1"/>
        <v>WPASlovenia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row>
    <row r="46" spans="1:33" x14ac:dyDescent="0.2">
      <c r="A46" s="133" t="str">
        <f t="shared" si="1"/>
        <v>WPAUkraine</v>
      </c>
      <c r="B46" s="129" t="s">
        <v>254</v>
      </c>
      <c r="C46" s="129" t="s">
        <v>257</v>
      </c>
      <c r="D46" s="129" t="s">
        <v>77</v>
      </c>
      <c r="E46" s="147">
        <v>0</v>
      </c>
      <c r="F46" s="147">
        <v>0</v>
      </c>
      <c r="G46" s="147">
        <v>0</v>
      </c>
      <c r="H46" s="147">
        <v>450</v>
      </c>
      <c r="I46" s="147">
        <v>450</v>
      </c>
      <c r="J46" s="147">
        <v>450</v>
      </c>
      <c r="K46" s="147">
        <v>450</v>
      </c>
      <c r="L46" s="147">
        <v>450</v>
      </c>
      <c r="M46" s="147">
        <v>450</v>
      </c>
      <c r="N46" s="147">
        <v>450</v>
      </c>
      <c r="O46" s="147">
        <v>450</v>
      </c>
      <c r="P46" s="147">
        <v>450</v>
      </c>
      <c r="Q46" s="147">
        <v>450</v>
      </c>
      <c r="R46" s="147">
        <v>450</v>
      </c>
      <c r="S46" s="147">
        <v>450</v>
      </c>
      <c r="T46" s="147">
        <v>450</v>
      </c>
      <c r="U46" s="147">
        <v>450</v>
      </c>
      <c r="V46" s="147">
        <v>450</v>
      </c>
      <c r="W46" s="147">
        <v>450</v>
      </c>
      <c r="X46" s="147">
        <v>450</v>
      </c>
      <c r="Y46" s="147">
        <v>450</v>
      </c>
      <c r="Z46" s="147">
        <v>450</v>
      </c>
      <c r="AA46" s="147">
        <v>450</v>
      </c>
      <c r="AB46" s="147">
        <v>450</v>
      </c>
      <c r="AC46" s="147">
        <v>450</v>
      </c>
      <c r="AD46" s="147">
        <v>450</v>
      </c>
      <c r="AE46" s="147">
        <v>450</v>
      </c>
      <c r="AF46" s="147">
        <v>450</v>
      </c>
      <c r="AG46" s="147">
        <v>450</v>
      </c>
    </row>
    <row r="47" spans="1:33" s="133" customFormat="1" x14ac:dyDescent="0.2">
      <c r="A47" s="133" t="str">
        <f t="shared" si="1"/>
        <v>WPACIS Total</v>
      </c>
      <c r="B47" s="140" t="s">
        <v>78</v>
      </c>
      <c r="C47" s="140" t="s">
        <v>78</v>
      </c>
      <c r="D47" s="140" t="s">
        <v>78</v>
      </c>
      <c r="E47" s="146">
        <f>SUMIF($C48:$C$212,LEFT($D47,LEN($D47)-6),E48:E$212)</f>
        <v>0</v>
      </c>
      <c r="F47" s="146">
        <f>SUMIF($C48:$C$212,LEFT($D47,LEN($D47)-6),F48:F$212)</f>
        <v>0</v>
      </c>
      <c r="G47" s="146">
        <f>SUMIF($C48:$C$212,LEFT($D47,LEN($D47)-6),G48:G$212)</f>
        <v>0</v>
      </c>
      <c r="H47" s="146">
        <f>SUMIF($C48:$C$212,LEFT($D47,LEN($D47)-6),H48:H$212)</f>
        <v>0</v>
      </c>
      <c r="I47" s="146">
        <f>SUMIF($C48:$C$212,LEFT($D47,LEN($D47)-6),I48:I$212)</f>
        <v>0</v>
      </c>
      <c r="J47" s="146">
        <f>SUMIF($C48:$C$212,LEFT($D47,LEN($D47)-6),J48:J$212)</f>
        <v>0</v>
      </c>
      <c r="K47" s="146">
        <f>SUMIF($C48:$C$212,LEFT($D47,LEN($D47)-6),K48:K$212)</f>
        <v>23</v>
      </c>
      <c r="L47" s="146">
        <f>SUMIF($C48:$C$212,LEFT($D47,LEN($D47)-6),L48:L$212)</f>
        <v>23</v>
      </c>
      <c r="M47" s="146">
        <f>SUMIF($C48:$C$212,LEFT($D47,LEN($D47)-6),M48:M$212)</f>
        <v>23</v>
      </c>
      <c r="N47" s="146">
        <f>SUMIF($C48:$C$212,LEFT($D47,LEN($D47)-6),N48:N$212)</f>
        <v>23</v>
      </c>
      <c r="O47" s="146">
        <f>SUMIF($C48:$C$212,LEFT($D47,LEN($D47)-6),O48:O$212)</f>
        <v>23</v>
      </c>
      <c r="P47" s="146">
        <f>SUMIF($C48:$C$212,LEFT($D47,LEN($D47)-6),P48:P$212)</f>
        <v>23</v>
      </c>
      <c r="Q47" s="146">
        <f>SUMIF($C48:$C$212,LEFT($D47,LEN($D47)-6),Q48:Q$212)</f>
        <v>173</v>
      </c>
      <c r="R47" s="146">
        <f>SUMIF($C48:$C$212,LEFT($D47,LEN($D47)-6),R48:R$212)</f>
        <v>263</v>
      </c>
      <c r="S47" s="146">
        <f>SUMIF($C48:$C$212,LEFT($D47,LEN($D47)-6),S48:S$212)</f>
        <v>263</v>
      </c>
      <c r="T47" s="146">
        <f>SUMIF($C48:$C$212,LEFT($D47,LEN($D47)-6),T48:T$212)</f>
        <v>263</v>
      </c>
      <c r="U47" s="146">
        <f>SUMIF($C48:$C$212,LEFT($D47,LEN($D47)-6),U48:U$212)</f>
        <v>263</v>
      </c>
      <c r="V47" s="146">
        <f>SUMIF($C48:$C$212,LEFT($D47,LEN($D47)-6),V48:V$212)</f>
        <v>263</v>
      </c>
      <c r="W47" s="146">
        <f>SUMIF($C48:$C$212,LEFT($D47,LEN($D47)-6),W48:W$212)</f>
        <v>263</v>
      </c>
      <c r="X47" s="146">
        <f>SUMIF($C48:$C$212,LEFT($D47,LEN($D47)-6),X48:X$212)</f>
        <v>263</v>
      </c>
      <c r="Y47" s="146">
        <f>SUMIF($C48:$C$212,LEFT($D47,LEN($D47)-6),Y48:Y$212)</f>
        <v>263</v>
      </c>
      <c r="Z47" s="146">
        <f>SUMIF($C48:$C$212,LEFT($D47,LEN($D47)-6),Z48:Z$212)</f>
        <v>263</v>
      </c>
      <c r="AA47" s="146">
        <f>SUMIF($C48:$C$212,LEFT($D47,LEN($D47)-6),AA48:AA$212)</f>
        <v>263</v>
      </c>
      <c r="AB47" s="146">
        <f>SUMIF($C48:$C$212,LEFT($D47,LEN($D47)-6),AB48:AB$212)</f>
        <v>263</v>
      </c>
      <c r="AC47" s="146">
        <f>SUMIF($C48:$C$212,LEFT($D47,LEN($D47)-6),AC48:AC$212)</f>
        <v>263</v>
      </c>
      <c r="AD47" s="146">
        <f>SUMIF($C48:$C$212,LEFT($D47,LEN($D47)-6),AD48:AD$212)</f>
        <v>263</v>
      </c>
      <c r="AE47" s="146">
        <f>SUMIF($C48:$C$212,LEFT($D47,LEN($D47)-6),AE48:AE$212)</f>
        <v>263</v>
      </c>
      <c r="AF47" s="146">
        <f>SUMIF($C48:$C$212,LEFT($D47,LEN($D47)-6),AF48:AF$212)</f>
        <v>263</v>
      </c>
      <c r="AG47" s="146">
        <f>SUMIF($C48:$C$212,LEFT($D47,LEN($D47)-6),AG48:AG$212)</f>
        <v>263</v>
      </c>
    </row>
    <row r="48" spans="1:33" x14ac:dyDescent="0.2">
      <c r="A48" s="133" t="str">
        <f t="shared" si="1"/>
        <v>WPAArmenia</v>
      </c>
      <c r="B48" s="129" t="s">
        <v>254</v>
      </c>
      <c r="C48" s="129" t="s">
        <v>258</v>
      </c>
      <c r="D48" s="129" t="s">
        <v>79</v>
      </c>
      <c r="E48" s="147">
        <v>0</v>
      </c>
      <c r="F48" s="147">
        <v>0</v>
      </c>
      <c r="G48" s="147">
        <v>0</v>
      </c>
      <c r="H48" s="147">
        <v>0</v>
      </c>
      <c r="I48" s="147">
        <v>0</v>
      </c>
      <c r="J48" s="147">
        <v>0</v>
      </c>
      <c r="K48" s="147">
        <v>23</v>
      </c>
      <c r="L48" s="147">
        <v>23</v>
      </c>
      <c r="M48" s="147">
        <v>23</v>
      </c>
      <c r="N48" s="147">
        <v>23</v>
      </c>
      <c r="O48" s="147">
        <v>23</v>
      </c>
      <c r="P48" s="147">
        <v>23</v>
      </c>
      <c r="Q48" s="147">
        <v>23</v>
      </c>
      <c r="R48" s="147">
        <v>23</v>
      </c>
      <c r="S48" s="147">
        <v>23</v>
      </c>
      <c r="T48" s="147">
        <v>23</v>
      </c>
      <c r="U48" s="147">
        <v>23</v>
      </c>
      <c r="V48" s="147">
        <v>23</v>
      </c>
      <c r="W48" s="147">
        <v>23</v>
      </c>
      <c r="X48" s="147">
        <v>23</v>
      </c>
      <c r="Y48" s="147">
        <v>23</v>
      </c>
      <c r="Z48" s="147">
        <v>23</v>
      </c>
      <c r="AA48" s="147">
        <v>23</v>
      </c>
      <c r="AB48" s="147">
        <v>23</v>
      </c>
      <c r="AC48" s="147">
        <v>23</v>
      </c>
      <c r="AD48" s="147">
        <v>23</v>
      </c>
      <c r="AE48" s="147">
        <v>23</v>
      </c>
      <c r="AF48" s="147">
        <v>23</v>
      </c>
      <c r="AG48" s="147">
        <v>23</v>
      </c>
    </row>
    <row r="49" spans="1:33" x14ac:dyDescent="0.2">
      <c r="A49" s="133" t="str">
        <f t="shared" si="1"/>
        <v>WPAAzerbaijan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1"/>
        <v>WPABelarus</v>
      </c>
      <c r="B50" s="129" t="s">
        <v>254</v>
      </c>
      <c r="C50" s="129" t="s">
        <v>258</v>
      </c>
      <c r="D50" s="129" t="s">
        <v>81</v>
      </c>
      <c r="E50" s="147">
        <v>0</v>
      </c>
      <c r="F50" s="147">
        <v>0</v>
      </c>
      <c r="G50" s="147">
        <v>0</v>
      </c>
      <c r="H50" s="147">
        <v>0</v>
      </c>
      <c r="I50" s="147">
        <v>0</v>
      </c>
      <c r="J50" s="147">
        <v>0</v>
      </c>
      <c r="K50" s="147">
        <v>0</v>
      </c>
      <c r="L50" s="147">
        <v>0</v>
      </c>
      <c r="M50" s="147">
        <v>0</v>
      </c>
      <c r="N50" s="147">
        <v>0</v>
      </c>
      <c r="O50" s="147">
        <v>0</v>
      </c>
      <c r="P50" s="147">
        <v>0</v>
      </c>
      <c r="Q50" s="147">
        <v>150</v>
      </c>
      <c r="R50" s="147">
        <v>240</v>
      </c>
      <c r="S50" s="147">
        <v>240</v>
      </c>
      <c r="T50" s="147">
        <v>240</v>
      </c>
      <c r="U50" s="147">
        <v>240</v>
      </c>
      <c r="V50" s="147">
        <v>240</v>
      </c>
      <c r="W50" s="147">
        <v>240</v>
      </c>
      <c r="X50" s="147">
        <v>240</v>
      </c>
      <c r="Y50" s="147">
        <v>240</v>
      </c>
      <c r="Z50" s="147">
        <v>240</v>
      </c>
      <c r="AA50" s="147">
        <v>240</v>
      </c>
      <c r="AB50" s="147">
        <v>240</v>
      </c>
      <c r="AC50" s="147">
        <v>240</v>
      </c>
      <c r="AD50" s="147">
        <v>240</v>
      </c>
      <c r="AE50" s="147">
        <v>240</v>
      </c>
      <c r="AF50" s="147">
        <v>240</v>
      </c>
      <c r="AG50" s="147">
        <v>240</v>
      </c>
    </row>
    <row r="51" spans="1:33" x14ac:dyDescent="0.2">
      <c r="A51" s="133" t="str">
        <f t="shared" si="1"/>
        <v>WPAKazakhstan</v>
      </c>
      <c r="B51" s="129" t="s">
        <v>254</v>
      </c>
      <c r="C51" s="129" t="s">
        <v>258</v>
      </c>
      <c r="D51" s="129" t="s">
        <v>82</v>
      </c>
      <c r="E51" s="147">
        <v>0</v>
      </c>
      <c r="F51" s="147">
        <v>0</v>
      </c>
      <c r="G51" s="147">
        <v>0</v>
      </c>
      <c r="H51" s="147">
        <v>0</v>
      </c>
      <c r="I51" s="147">
        <v>0</v>
      </c>
      <c r="J51" s="147">
        <v>0</v>
      </c>
      <c r="K51" s="147">
        <v>0</v>
      </c>
      <c r="L51" s="147">
        <v>0</v>
      </c>
      <c r="M51" s="147">
        <v>0</v>
      </c>
      <c r="N51" s="147">
        <v>0</v>
      </c>
      <c r="O51" s="147">
        <v>0</v>
      </c>
      <c r="P51" s="147">
        <v>0</v>
      </c>
      <c r="Q51" s="147">
        <v>0</v>
      </c>
      <c r="R51" s="147">
        <v>0</v>
      </c>
      <c r="S51" s="147">
        <v>0</v>
      </c>
      <c r="T51" s="147">
        <v>0</v>
      </c>
      <c r="U51" s="147">
        <v>0</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1"/>
        <v>WPAKyrgyzstan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1"/>
        <v>WPARussia</v>
      </c>
      <c r="B53" s="129" t="s">
        <v>254</v>
      </c>
      <c r="C53" s="129" t="s">
        <v>258</v>
      </c>
      <c r="D53" s="129" t="s">
        <v>84</v>
      </c>
      <c r="E53" s="147">
        <v>0</v>
      </c>
      <c r="F53" s="147">
        <v>0</v>
      </c>
      <c r="G53" s="147">
        <v>0</v>
      </c>
      <c r="H53" s="147">
        <v>0</v>
      </c>
      <c r="I53" s="147">
        <v>0</v>
      </c>
      <c r="J53" s="147">
        <v>0</v>
      </c>
      <c r="K53" s="147">
        <v>0</v>
      </c>
      <c r="L53" s="147">
        <v>0</v>
      </c>
      <c r="M53" s="147">
        <v>0</v>
      </c>
      <c r="N53" s="147">
        <v>0</v>
      </c>
      <c r="O53" s="147">
        <v>0</v>
      </c>
      <c r="P53" s="147">
        <v>0</v>
      </c>
      <c r="Q53" s="147">
        <v>0</v>
      </c>
      <c r="R53" s="147">
        <v>0</v>
      </c>
      <c r="S53" s="147">
        <v>0</v>
      </c>
      <c r="T53" s="147">
        <v>0</v>
      </c>
      <c r="U53" s="147">
        <v>0</v>
      </c>
      <c r="V53" s="147">
        <v>0</v>
      </c>
      <c r="W53" s="147">
        <v>0</v>
      </c>
      <c r="X53" s="147">
        <v>0</v>
      </c>
      <c r="Y53" s="147">
        <v>0</v>
      </c>
      <c r="Z53" s="147">
        <v>0</v>
      </c>
      <c r="AA53" s="147">
        <v>0</v>
      </c>
      <c r="AB53" s="147">
        <v>0</v>
      </c>
      <c r="AC53" s="147">
        <v>0</v>
      </c>
      <c r="AD53" s="147">
        <v>0</v>
      </c>
      <c r="AE53" s="147">
        <v>0</v>
      </c>
      <c r="AF53" s="147">
        <v>0</v>
      </c>
      <c r="AG53" s="147">
        <v>0</v>
      </c>
    </row>
    <row r="54" spans="1:33" x14ac:dyDescent="0.2">
      <c r="A54" s="133" t="str">
        <f t="shared" si="1"/>
        <v>WPATajikistan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1"/>
        <v>WPATurkmenistan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1"/>
        <v>WPAUzbekistan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0</v>
      </c>
      <c r="S56" s="147">
        <v>0</v>
      </c>
      <c r="T56" s="147">
        <v>0</v>
      </c>
      <c r="U56" s="147">
        <v>0</v>
      </c>
      <c r="V56" s="147">
        <v>0</v>
      </c>
      <c r="W56" s="147">
        <v>0</v>
      </c>
      <c r="X56" s="147">
        <v>0</v>
      </c>
      <c r="Y56" s="147">
        <v>0</v>
      </c>
      <c r="Z56" s="147">
        <v>0</v>
      </c>
      <c r="AA56" s="147">
        <v>0</v>
      </c>
      <c r="AB56" s="147">
        <v>0</v>
      </c>
      <c r="AC56" s="147">
        <v>0</v>
      </c>
      <c r="AD56" s="147">
        <v>0</v>
      </c>
      <c r="AE56" s="147">
        <v>0</v>
      </c>
      <c r="AF56" s="147">
        <v>0</v>
      </c>
      <c r="AG56" s="147">
        <v>0</v>
      </c>
    </row>
    <row r="57" spans="1:33" s="133" customFormat="1" x14ac:dyDescent="0.2">
      <c r="A57" s="133" t="str">
        <f t="shared" si="1"/>
        <v>WPAAfrica Total</v>
      </c>
      <c r="B57" s="137" t="s">
        <v>88</v>
      </c>
      <c r="C57" s="137" t="s">
        <v>88</v>
      </c>
      <c r="D57" s="137" t="s">
        <v>88</v>
      </c>
      <c r="E57" s="145">
        <f>SUMIF($B59:$B$212,LEFT($D57,LEN($D57)-6),E59:E$212)</f>
        <v>1215.3333333333335</v>
      </c>
      <c r="F57" s="145">
        <f>SUMIF($B59:$B$212,LEFT($D57,LEN($D57)-6),F59:F$212)</f>
        <v>1215.3333333333335</v>
      </c>
      <c r="G57" s="145">
        <f>SUMIF($B59:$B$212,LEFT($D57,LEN($D57)-6),G59:G$212)</f>
        <v>885.33333333333337</v>
      </c>
      <c r="H57" s="145">
        <f>SUMIF($B59:$B$212,LEFT($D57,LEN($D57)-6),H59:H$212)</f>
        <v>915.33333333333337</v>
      </c>
      <c r="I57" s="145">
        <f>SUMIF($B59:$B$212,LEFT($D57,LEN($D57)-6),I59:I$212)</f>
        <v>931.33333333333337</v>
      </c>
      <c r="J57" s="145">
        <f>SUMIF($B59:$B$212,LEFT($D57,LEN($D57)-6),J59:J$212)</f>
        <v>931.33333333333337</v>
      </c>
      <c r="K57" s="145">
        <f>SUMIF($B59:$B$212,LEFT($D57,LEN($D57)-6),K59:K$212)</f>
        <v>931.33333333333337</v>
      </c>
      <c r="L57" s="145">
        <f>SUMIF($B59:$B$212,LEFT($D57,LEN($D57)-6),L59:L$212)</f>
        <v>1081.3333333333335</v>
      </c>
      <c r="M57" s="145">
        <f>SUMIF($B59:$B$212,LEFT($D57,LEN($D57)-6),M59:M$212)</f>
        <v>1039.3333333333335</v>
      </c>
      <c r="N57" s="145">
        <f>SUMIF($B59:$B$212,LEFT($D57,LEN($D57)-6),N59:N$212)</f>
        <v>1039.3333333333335</v>
      </c>
      <c r="O57" s="145">
        <f>SUMIF($B59:$B$212,LEFT($D57,LEN($D57)-6),O59:O$212)</f>
        <v>1127.6666666666665</v>
      </c>
      <c r="P57" s="145">
        <f>SUMIF($B59:$B$212,LEFT($D57,LEN($D57)-6),P59:P$212)</f>
        <v>1127.6666666666665</v>
      </c>
      <c r="Q57" s="145">
        <f>SUMIF($B59:$B$212,LEFT($D57,LEN($D57)-6),Q59:Q$212)</f>
        <v>1127.6666666666665</v>
      </c>
      <c r="R57" s="145">
        <f>SUMIF($B59:$B$212,LEFT($D57,LEN($D57)-6),R59:R$212)</f>
        <v>1127.6666666666665</v>
      </c>
      <c r="S57" s="145">
        <f>SUMIF($B59:$B$212,LEFT($D57,LEN($D57)-6),S59:S$212)</f>
        <v>1127.6666666666665</v>
      </c>
      <c r="T57" s="145">
        <f>SUMIF($B59:$B$212,LEFT($D57,LEN($D57)-6),T59:T$212)</f>
        <v>1127.6666666666665</v>
      </c>
      <c r="U57" s="145">
        <f>SUMIF($B59:$B$212,LEFT($D57,LEN($D57)-6),U59:U$212)</f>
        <v>1067.6666666666665</v>
      </c>
      <c r="V57" s="145">
        <f>SUMIF($B59:$B$212,LEFT($D57,LEN($D57)-6),V59:V$212)</f>
        <v>1217.6666666666667</v>
      </c>
      <c r="W57" s="145">
        <f>SUMIF($B59:$B$212,LEFT($D57,LEN($D57)-6),W59:W$212)</f>
        <v>1217.6666666666667</v>
      </c>
      <c r="X57" s="145">
        <f>SUMIF($B59:$B$212,LEFT($D57,LEN($D57)-6),X59:X$212)</f>
        <v>1217.6666666666667</v>
      </c>
      <c r="Y57" s="145">
        <f>SUMIF($B59:$B$212,LEFT($D57,LEN($D57)-6),Y59:Y$212)</f>
        <v>1217.6666666666667</v>
      </c>
      <c r="Z57" s="145">
        <f>SUMIF($B59:$B$212,LEFT($D57,LEN($D57)-6),Z59:Z$212)</f>
        <v>1217.6666666666667</v>
      </c>
      <c r="AA57" s="145">
        <f>SUMIF($B59:$B$212,LEFT($D57,LEN($D57)-6),AA59:AA$212)</f>
        <v>1267.6666666666667</v>
      </c>
      <c r="AB57" s="145">
        <f>SUMIF($B59:$B$212,LEFT($D57,LEN($D57)-6),AB59:AB$212)</f>
        <v>1317.6666666666667</v>
      </c>
      <c r="AC57" s="145">
        <f>SUMIF($B59:$B$212,LEFT($D57,LEN($D57)-6),AC59:AC$212)</f>
        <v>1317.6666666666667</v>
      </c>
      <c r="AD57" s="145">
        <f>SUMIF($B59:$B$212,LEFT($D57,LEN($D57)-6),AD59:AD$212)</f>
        <v>1317.6666666666667</v>
      </c>
      <c r="AE57" s="145">
        <f>SUMIF($B59:$B$212,LEFT($D57,LEN($D57)-6),AE59:AE$212)</f>
        <v>1317.6666666666667</v>
      </c>
      <c r="AF57" s="145">
        <f>SUMIF($B59:$B$212,LEFT($D57,LEN($D57)-6),AF59:AF$212)</f>
        <v>1317.6666666666667</v>
      </c>
      <c r="AG57" s="145">
        <f>SUMIF($B59:$B$212,LEFT($D57,LEN($D57)-6),AG59:AG$212)</f>
        <v>1317.6666666666667</v>
      </c>
    </row>
    <row r="58" spans="1:33" s="133" customFormat="1" x14ac:dyDescent="0.2">
      <c r="A58" s="133" t="str">
        <f t="shared" si="1"/>
        <v>WPANorth Africa Total</v>
      </c>
      <c r="B58" s="140" t="s">
        <v>89</v>
      </c>
      <c r="C58" s="140" t="s">
        <v>89</v>
      </c>
      <c r="D58" s="140" t="s">
        <v>89</v>
      </c>
      <c r="E58" s="146">
        <f>SUMIF($C59:$C$212,LEFT($D58,LEN($D58)-6),E59:E$212)</f>
        <v>33.333333333333336</v>
      </c>
      <c r="F58" s="146">
        <f>SUMIF($C59:$C$212,LEFT($D58,LEN($D58)-6),F59:F$212)</f>
        <v>33.333333333333336</v>
      </c>
      <c r="G58" s="146">
        <f>SUMIF($C59:$C$212,LEFT($D58,LEN($D58)-6),G59:G$212)</f>
        <v>33.333333333333336</v>
      </c>
      <c r="H58" s="146">
        <f>SUMIF($C59:$C$212,LEFT($D58,LEN($D58)-6),H59:H$212)</f>
        <v>33.333333333333336</v>
      </c>
      <c r="I58" s="146">
        <f>SUMIF($C59:$C$212,LEFT($D58,LEN($D58)-6),I59:I$212)</f>
        <v>33.333333333333336</v>
      </c>
      <c r="J58" s="146">
        <f>SUMIF($C59:$C$212,LEFT($D58,LEN($D58)-6),J59:J$212)</f>
        <v>33.333333333333336</v>
      </c>
      <c r="K58" s="146">
        <f>SUMIF($C59:$C$212,LEFT($D58,LEN($D58)-6),K59:K$212)</f>
        <v>33.333333333333336</v>
      </c>
      <c r="L58" s="146">
        <f>SUMIF($C59:$C$212,LEFT($D58,LEN($D58)-6),L59:L$212)</f>
        <v>33.333333333333336</v>
      </c>
      <c r="M58" s="146">
        <f>SUMIF($C59:$C$212,LEFT($D58,LEN($D58)-6),M59:M$212)</f>
        <v>33.333333333333336</v>
      </c>
      <c r="N58" s="146">
        <f>SUMIF($C59:$C$212,LEFT($D58,LEN($D58)-6),N59:N$212)</f>
        <v>33.333333333333336</v>
      </c>
      <c r="O58" s="146">
        <f>SUMIF($C59:$C$212,LEFT($D58,LEN($D58)-6),O59:O$212)</f>
        <v>66.666666666666657</v>
      </c>
      <c r="P58" s="146">
        <f>SUMIF($C59:$C$212,LEFT($D58,LEN($D58)-6),P59:P$212)</f>
        <v>66.666666666666657</v>
      </c>
      <c r="Q58" s="146">
        <f>SUMIF($C59:$C$212,LEFT($D58,LEN($D58)-6),Q59:Q$212)</f>
        <v>66.666666666666657</v>
      </c>
      <c r="R58" s="146">
        <f>SUMIF($C59:$C$212,LEFT($D58,LEN($D58)-6),R59:R$212)</f>
        <v>66.666666666666657</v>
      </c>
      <c r="S58" s="146">
        <f>SUMIF($C59:$C$212,LEFT($D58,LEN($D58)-6),S59:S$212)</f>
        <v>66.666666666666657</v>
      </c>
      <c r="T58" s="146">
        <f>SUMIF($C59:$C$212,LEFT($D58,LEN($D58)-6),T59:T$212)</f>
        <v>66.666666666666657</v>
      </c>
      <c r="U58" s="146">
        <f>SUMIF($C59:$C$212,LEFT($D58,LEN($D58)-6),U59:U$212)</f>
        <v>66.666666666666657</v>
      </c>
      <c r="V58" s="146">
        <f>SUMIF($C59:$C$212,LEFT($D58,LEN($D58)-6),V59:V$212)</f>
        <v>216.66666666666669</v>
      </c>
      <c r="W58" s="146">
        <f>SUMIF($C59:$C$212,LEFT($D58,LEN($D58)-6),W59:W$212)</f>
        <v>216.66666666666669</v>
      </c>
      <c r="X58" s="146">
        <f>SUMIF($C59:$C$212,LEFT($D58,LEN($D58)-6),X59:X$212)</f>
        <v>216.66666666666669</v>
      </c>
      <c r="Y58" s="146">
        <f>SUMIF($C59:$C$212,LEFT($D58,LEN($D58)-6),Y59:Y$212)</f>
        <v>216.66666666666669</v>
      </c>
      <c r="Z58" s="146">
        <f>SUMIF($C59:$C$212,LEFT($D58,LEN($D58)-6),Z59:Z$212)</f>
        <v>216.66666666666669</v>
      </c>
      <c r="AA58" s="146">
        <f>SUMIF($C59:$C$212,LEFT($D58,LEN($D58)-6),AA59:AA$212)</f>
        <v>216.66666666666669</v>
      </c>
      <c r="AB58" s="146">
        <f>SUMIF($C59:$C$212,LEFT($D58,LEN($D58)-6),AB59:AB$212)</f>
        <v>216.66666666666669</v>
      </c>
      <c r="AC58" s="146">
        <f>SUMIF($C59:$C$212,LEFT($D58,LEN($D58)-6),AC59:AC$212)</f>
        <v>216.66666666666669</v>
      </c>
      <c r="AD58" s="146">
        <f>SUMIF($C59:$C$212,LEFT($D58,LEN($D58)-6),AD59:AD$212)</f>
        <v>216.66666666666669</v>
      </c>
      <c r="AE58" s="146">
        <f>SUMIF($C59:$C$212,LEFT($D58,LEN($D58)-6),AE59:AE$212)</f>
        <v>216.66666666666669</v>
      </c>
      <c r="AF58" s="146">
        <f>SUMIF($C59:$C$212,LEFT($D58,LEN($D58)-6),AF59:AF$212)</f>
        <v>216.66666666666669</v>
      </c>
      <c r="AG58" s="146">
        <f>SUMIF($C59:$C$212,LEFT($D58,LEN($D58)-6),AG59:AG$212)</f>
        <v>216.66666666666669</v>
      </c>
    </row>
    <row r="59" spans="1:33" x14ac:dyDescent="0.2">
      <c r="A59" s="133" t="str">
        <f t="shared" si="1"/>
        <v>WPAAlgeria</v>
      </c>
      <c r="B59" s="129" t="s">
        <v>259</v>
      </c>
      <c r="C59" s="129" t="s">
        <v>260</v>
      </c>
      <c r="D59" s="129" t="s">
        <v>90</v>
      </c>
      <c r="E59" s="147">
        <v>0</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1"/>
        <v>WPAEgypt</v>
      </c>
      <c r="B60" s="129" t="s">
        <v>259</v>
      </c>
      <c r="C60" s="129" t="s">
        <v>260</v>
      </c>
      <c r="D60" s="129" t="s">
        <v>91</v>
      </c>
      <c r="E60" s="147">
        <v>33.333333333333336</v>
      </c>
      <c r="F60" s="147">
        <v>33.333333333333336</v>
      </c>
      <c r="G60" s="147">
        <v>33.333333333333336</v>
      </c>
      <c r="H60" s="147">
        <v>33.333333333333336</v>
      </c>
      <c r="I60" s="147">
        <v>33.333333333333336</v>
      </c>
      <c r="J60" s="147">
        <v>33.333333333333336</v>
      </c>
      <c r="K60" s="147">
        <v>33.333333333333336</v>
      </c>
      <c r="L60" s="147">
        <v>33.333333333333336</v>
      </c>
      <c r="M60" s="147">
        <v>33.333333333333336</v>
      </c>
      <c r="N60" s="147">
        <v>33.333333333333336</v>
      </c>
      <c r="O60" s="147">
        <v>66.666666666666657</v>
      </c>
      <c r="P60" s="147">
        <v>66.666666666666657</v>
      </c>
      <c r="Q60" s="147">
        <v>66.666666666666657</v>
      </c>
      <c r="R60" s="147">
        <v>66.666666666666657</v>
      </c>
      <c r="S60" s="147">
        <v>66.666666666666657</v>
      </c>
      <c r="T60" s="147">
        <v>66.666666666666657</v>
      </c>
      <c r="U60" s="147">
        <v>66.666666666666657</v>
      </c>
      <c r="V60" s="147">
        <v>216.66666666666669</v>
      </c>
      <c r="W60" s="147">
        <v>216.66666666666669</v>
      </c>
      <c r="X60" s="147">
        <v>216.66666666666669</v>
      </c>
      <c r="Y60" s="147">
        <v>216.66666666666669</v>
      </c>
      <c r="Z60" s="147">
        <v>216.66666666666669</v>
      </c>
      <c r="AA60" s="147">
        <v>216.66666666666669</v>
      </c>
      <c r="AB60" s="147">
        <v>216.66666666666669</v>
      </c>
      <c r="AC60" s="147">
        <v>216.66666666666669</v>
      </c>
      <c r="AD60" s="147">
        <v>216.66666666666669</v>
      </c>
      <c r="AE60" s="147">
        <v>216.66666666666669</v>
      </c>
      <c r="AF60" s="147">
        <v>216.66666666666669</v>
      </c>
      <c r="AG60" s="147">
        <v>216.66666666666669</v>
      </c>
    </row>
    <row r="61" spans="1:33" x14ac:dyDescent="0.2">
      <c r="A61" s="133" t="str">
        <f t="shared" si="1"/>
        <v>WPALibya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1"/>
        <v>WPAMorocco</v>
      </c>
      <c r="B62" s="129" t="s">
        <v>259</v>
      </c>
      <c r="C62" s="129" t="s">
        <v>260</v>
      </c>
      <c r="D62" s="129" t="s">
        <v>93</v>
      </c>
      <c r="E62" s="147">
        <v>0</v>
      </c>
      <c r="F62" s="147">
        <v>0</v>
      </c>
      <c r="G62" s="147">
        <v>0</v>
      </c>
      <c r="H62" s="147">
        <v>0</v>
      </c>
      <c r="I62" s="147">
        <v>0</v>
      </c>
      <c r="J62" s="147">
        <v>0</v>
      </c>
      <c r="K62" s="147">
        <v>0</v>
      </c>
      <c r="L62" s="147">
        <v>0</v>
      </c>
      <c r="M62" s="147">
        <v>0</v>
      </c>
      <c r="N62" s="147">
        <v>0</v>
      </c>
      <c r="O62" s="147">
        <v>0</v>
      </c>
      <c r="P62" s="147">
        <v>0</v>
      </c>
      <c r="Q62" s="147">
        <v>0</v>
      </c>
      <c r="R62" s="147">
        <v>0</v>
      </c>
      <c r="S62" s="147">
        <v>0</v>
      </c>
      <c r="T62" s="147">
        <v>0</v>
      </c>
      <c r="U62" s="147">
        <v>0</v>
      </c>
      <c r="V62" s="147">
        <v>0</v>
      </c>
      <c r="W62" s="147">
        <v>0</v>
      </c>
      <c r="X62" s="147">
        <v>0</v>
      </c>
      <c r="Y62" s="147">
        <v>0</v>
      </c>
      <c r="Z62" s="147">
        <v>0</v>
      </c>
      <c r="AA62" s="147">
        <v>0</v>
      </c>
      <c r="AB62" s="147">
        <v>0</v>
      </c>
      <c r="AC62" s="147">
        <v>0</v>
      </c>
      <c r="AD62" s="147">
        <v>0</v>
      </c>
      <c r="AE62" s="147">
        <v>0</v>
      </c>
      <c r="AF62" s="147">
        <v>0</v>
      </c>
      <c r="AG62" s="147">
        <v>0</v>
      </c>
    </row>
    <row r="63" spans="1:33" x14ac:dyDescent="0.2">
      <c r="A63" s="133" t="str">
        <f t="shared" si="1"/>
        <v>WPASudan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1"/>
        <v>WPATunisia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1"/>
        <v>WPAEast Africa Total</v>
      </c>
      <c r="B65" s="140" t="s">
        <v>96</v>
      </c>
      <c r="C65" s="140" t="s">
        <v>96</v>
      </c>
      <c r="D65" s="140" t="s">
        <v>96</v>
      </c>
      <c r="E65" s="146">
        <f>SUMIF($C66:$C$212,LEFT($D65,LEN($D65)-6),E66:E$212)</f>
        <v>652</v>
      </c>
      <c r="F65" s="146">
        <f>SUMIF($C66:$C$212,LEFT($D65,LEN($D65)-6),F66:F$212)</f>
        <v>652</v>
      </c>
      <c r="G65" s="146">
        <f>SUMIF($C66:$C$212,LEFT($D65,LEN($D65)-6),G66:G$212)</f>
        <v>652</v>
      </c>
      <c r="H65" s="146">
        <f>SUMIF($C66:$C$212,LEFT($D65,LEN($D65)-6),H66:H$212)</f>
        <v>682</v>
      </c>
      <c r="I65" s="146">
        <f>SUMIF($C66:$C$212,LEFT($D65,LEN($D65)-6),I66:I$212)</f>
        <v>698</v>
      </c>
      <c r="J65" s="146">
        <f>SUMIF($C66:$C$212,LEFT($D65,LEN($D65)-6),J66:J$212)</f>
        <v>698</v>
      </c>
      <c r="K65" s="146">
        <f>SUMIF($C66:$C$212,LEFT($D65,LEN($D65)-6),K66:K$212)</f>
        <v>698</v>
      </c>
      <c r="L65" s="146">
        <f>SUMIF($C66:$C$212,LEFT($D65,LEN($D65)-6),L66:L$212)</f>
        <v>848</v>
      </c>
      <c r="M65" s="146">
        <f>SUMIF($C66:$C$212,LEFT($D65,LEN($D65)-6),M66:M$212)</f>
        <v>806</v>
      </c>
      <c r="N65" s="146">
        <f>SUMIF($C66:$C$212,LEFT($D65,LEN($D65)-6),N66:N$212)</f>
        <v>806</v>
      </c>
      <c r="O65" s="146">
        <f>SUMIF($C66:$C$212,LEFT($D65,LEN($D65)-6),O66:O$212)</f>
        <v>861</v>
      </c>
      <c r="P65" s="146">
        <f>SUMIF($C66:$C$212,LEFT($D65,LEN($D65)-6),P66:P$212)</f>
        <v>861</v>
      </c>
      <c r="Q65" s="146">
        <f>SUMIF($C66:$C$212,LEFT($D65,LEN($D65)-6),Q66:Q$212)</f>
        <v>861</v>
      </c>
      <c r="R65" s="146">
        <f>SUMIF($C66:$C$212,LEFT($D65,LEN($D65)-6),R66:R$212)</f>
        <v>861</v>
      </c>
      <c r="S65" s="146">
        <f>SUMIF($C66:$C$212,LEFT($D65,LEN($D65)-6),S66:S$212)</f>
        <v>861</v>
      </c>
      <c r="T65" s="146">
        <f>SUMIF($C66:$C$212,LEFT($D65,LEN($D65)-6),T66:T$212)</f>
        <v>861</v>
      </c>
      <c r="U65" s="146">
        <f>SUMIF($C66:$C$212,LEFT($D65,LEN($D65)-6),U66:U$212)</f>
        <v>801</v>
      </c>
      <c r="V65" s="146">
        <f>SUMIF($C66:$C$212,LEFT($D65,LEN($D65)-6),V66:V$212)</f>
        <v>801</v>
      </c>
      <c r="W65" s="146">
        <f>SUMIF($C66:$C$212,LEFT($D65,LEN($D65)-6),W66:W$212)</f>
        <v>801</v>
      </c>
      <c r="X65" s="146">
        <f>SUMIF($C66:$C$212,LEFT($D65,LEN($D65)-6),X66:X$212)</f>
        <v>801</v>
      </c>
      <c r="Y65" s="146">
        <f>SUMIF($C66:$C$212,LEFT($D65,LEN($D65)-6),Y66:Y$212)</f>
        <v>801</v>
      </c>
      <c r="Z65" s="146">
        <f>SUMIF($C66:$C$212,LEFT($D65,LEN($D65)-6),Z66:Z$212)</f>
        <v>801</v>
      </c>
      <c r="AA65" s="146">
        <f>SUMIF($C66:$C$212,LEFT($D65,LEN($D65)-6),AA66:AA$212)</f>
        <v>851</v>
      </c>
      <c r="AB65" s="146">
        <f>SUMIF($C66:$C$212,LEFT($D65,LEN($D65)-6),AB66:AB$212)</f>
        <v>901</v>
      </c>
      <c r="AC65" s="146">
        <f>SUMIF($C66:$C$212,LEFT($D65,LEN($D65)-6),AC66:AC$212)</f>
        <v>901</v>
      </c>
      <c r="AD65" s="146">
        <f>SUMIF($C66:$C$212,LEFT($D65,LEN($D65)-6),AD66:AD$212)</f>
        <v>901</v>
      </c>
      <c r="AE65" s="146">
        <f>SUMIF($C66:$C$212,LEFT($D65,LEN($D65)-6),AE66:AE$212)</f>
        <v>901</v>
      </c>
      <c r="AF65" s="146">
        <f>SUMIF($C66:$C$212,LEFT($D65,LEN($D65)-6),AF66:AF$212)</f>
        <v>901</v>
      </c>
      <c r="AG65" s="146">
        <f>SUMIF($C66:$C$212,LEFT($D65,LEN($D65)-6),AG66:AG$212)</f>
        <v>901</v>
      </c>
    </row>
    <row r="66" spans="1:33" x14ac:dyDescent="0.2">
      <c r="A66" s="133" t="str">
        <f t="shared" si="1"/>
        <v>WPABurundi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1"/>
        <v>WPAComoros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1"/>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1"/>
        <v>WPAEritrea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2">CONCATENATE("WPA",D70)</f>
        <v>WPAEthiopia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2"/>
        <v>WPAKenya</v>
      </c>
      <c r="B71" s="129" t="s">
        <v>259</v>
      </c>
      <c r="C71" s="129" t="s">
        <v>261</v>
      </c>
      <c r="D71" s="129" t="s">
        <v>102</v>
      </c>
      <c r="E71" s="147">
        <v>0</v>
      </c>
      <c r="F71" s="147">
        <v>0</v>
      </c>
      <c r="G71" s="147">
        <v>0</v>
      </c>
      <c r="H71" s="147">
        <v>30</v>
      </c>
      <c r="I71" s="147">
        <v>30</v>
      </c>
      <c r="J71" s="147">
        <v>30</v>
      </c>
      <c r="K71" s="147">
        <v>30</v>
      </c>
      <c r="L71" s="147">
        <v>30</v>
      </c>
      <c r="M71" s="147">
        <v>30</v>
      </c>
      <c r="N71" s="147">
        <v>30</v>
      </c>
      <c r="O71" s="147">
        <v>30</v>
      </c>
      <c r="P71" s="147">
        <v>30</v>
      </c>
      <c r="Q71" s="147">
        <v>30</v>
      </c>
      <c r="R71" s="147">
        <v>30</v>
      </c>
      <c r="S71" s="147">
        <v>30</v>
      </c>
      <c r="T71" s="147">
        <v>30</v>
      </c>
      <c r="U71" s="147">
        <v>30</v>
      </c>
      <c r="V71" s="147">
        <v>30</v>
      </c>
      <c r="W71" s="147">
        <v>30</v>
      </c>
      <c r="X71" s="147">
        <v>30</v>
      </c>
      <c r="Y71" s="147">
        <v>30</v>
      </c>
      <c r="Z71" s="147">
        <v>30</v>
      </c>
      <c r="AA71" s="147">
        <v>80</v>
      </c>
      <c r="AB71" s="147">
        <v>130</v>
      </c>
      <c r="AC71" s="147">
        <v>130</v>
      </c>
      <c r="AD71" s="147">
        <v>130</v>
      </c>
      <c r="AE71" s="147">
        <v>130</v>
      </c>
      <c r="AF71" s="147">
        <v>130</v>
      </c>
      <c r="AG71" s="147">
        <v>130</v>
      </c>
    </row>
    <row r="72" spans="1:33" x14ac:dyDescent="0.2">
      <c r="A72" s="133" t="str">
        <f t="shared" si="2"/>
        <v>WPAMadagascar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2"/>
        <v>WPAMalawi</v>
      </c>
      <c r="B73" s="129" t="s">
        <v>259</v>
      </c>
      <c r="C73" s="129" t="s">
        <v>261</v>
      </c>
      <c r="D73" s="129" t="s">
        <v>104</v>
      </c>
      <c r="E73" s="147">
        <v>100</v>
      </c>
      <c r="F73" s="147">
        <v>100</v>
      </c>
      <c r="G73" s="147">
        <v>100</v>
      </c>
      <c r="H73" s="147">
        <v>100</v>
      </c>
      <c r="I73" s="147">
        <v>100</v>
      </c>
      <c r="J73" s="147">
        <v>100</v>
      </c>
      <c r="K73" s="147">
        <v>100</v>
      </c>
      <c r="L73" s="147">
        <v>100</v>
      </c>
      <c r="M73" s="147">
        <v>100</v>
      </c>
      <c r="N73" s="147">
        <v>100</v>
      </c>
      <c r="O73" s="147">
        <v>100</v>
      </c>
      <c r="P73" s="147">
        <v>100</v>
      </c>
      <c r="Q73" s="147">
        <v>100</v>
      </c>
      <c r="R73" s="147">
        <v>100</v>
      </c>
      <c r="S73" s="147">
        <v>100</v>
      </c>
      <c r="T73" s="147">
        <v>100</v>
      </c>
      <c r="U73" s="147">
        <v>100</v>
      </c>
      <c r="V73" s="147">
        <v>100</v>
      </c>
      <c r="W73" s="147">
        <v>100</v>
      </c>
      <c r="X73" s="147">
        <v>100</v>
      </c>
      <c r="Y73" s="147">
        <v>100</v>
      </c>
      <c r="Z73" s="147">
        <v>100</v>
      </c>
      <c r="AA73" s="147">
        <v>100</v>
      </c>
      <c r="AB73" s="147">
        <v>100</v>
      </c>
      <c r="AC73" s="147">
        <v>100</v>
      </c>
      <c r="AD73" s="147">
        <v>100</v>
      </c>
      <c r="AE73" s="147">
        <v>100</v>
      </c>
      <c r="AF73" s="147">
        <v>100</v>
      </c>
      <c r="AG73" s="147">
        <v>100</v>
      </c>
    </row>
    <row r="74" spans="1:33" x14ac:dyDescent="0.2">
      <c r="A74" s="133" t="str">
        <f t="shared" si="2"/>
        <v>WPAMauritius</v>
      </c>
      <c r="B74" s="129" t="s">
        <v>259</v>
      </c>
      <c r="C74" s="129" t="s">
        <v>261</v>
      </c>
      <c r="D74" s="129" t="s">
        <v>105</v>
      </c>
      <c r="E74" s="147">
        <v>100</v>
      </c>
      <c r="F74" s="147">
        <v>100</v>
      </c>
      <c r="G74" s="147">
        <v>100</v>
      </c>
      <c r="H74" s="147">
        <v>100</v>
      </c>
      <c r="I74" s="147">
        <v>100</v>
      </c>
      <c r="J74" s="147">
        <v>100</v>
      </c>
      <c r="K74" s="147">
        <v>100</v>
      </c>
      <c r="L74" s="147">
        <v>100</v>
      </c>
      <c r="M74" s="147">
        <v>100</v>
      </c>
      <c r="N74" s="147">
        <v>100</v>
      </c>
      <c r="O74" s="147">
        <v>100</v>
      </c>
      <c r="P74" s="147">
        <v>100</v>
      </c>
      <c r="Q74" s="147">
        <v>100</v>
      </c>
      <c r="R74" s="147">
        <v>100</v>
      </c>
      <c r="S74" s="147">
        <v>100</v>
      </c>
      <c r="T74" s="147">
        <v>100</v>
      </c>
      <c r="U74" s="147">
        <v>100</v>
      </c>
      <c r="V74" s="147">
        <v>100</v>
      </c>
      <c r="W74" s="147">
        <v>100</v>
      </c>
      <c r="X74" s="147">
        <v>100</v>
      </c>
      <c r="Y74" s="147">
        <v>100</v>
      </c>
      <c r="Z74" s="147">
        <v>100</v>
      </c>
      <c r="AA74" s="147">
        <v>100</v>
      </c>
      <c r="AB74" s="147">
        <v>100</v>
      </c>
      <c r="AC74" s="147">
        <v>100</v>
      </c>
      <c r="AD74" s="147">
        <v>100</v>
      </c>
      <c r="AE74" s="147">
        <v>100</v>
      </c>
      <c r="AF74" s="147">
        <v>100</v>
      </c>
      <c r="AG74" s="147">
        <v>100</v>
      </c>
    </row>
    <row r="75" spans="1:33" x14ac:dyDescent="0.2">
      <c r="A75" s="133" t="str">
        <f t="shared" si="2"/>
        <v>WPAMozambique</v>
      </c>
      <c r="B75" s="129" t="s">
        <v>259</v>
      </c>
      <c r="C75" s="129" t="s">
        <v>261</v>
      </c>
      <c r="D75" s="129" t="s">
        <v>106</v>
      </c>
      <c r="E75" s="147">
        <v>60</v>
      </c>
      <c r="F75" s="147">
        <v>60</v>
      </c>
      <c r="G75" s="147">
        <v>60</v>
      </c>
      <c r="H75" s="147">
        <v>60</v>
      </c>
      <c r="I75" s="147">
        <v>60</v>
      </c>
      <c r="J75" s="147">
        <v>60</v>
      </c>
      <c r="K75" s="147">
        <v>60</v>
      </c>
      <c r="L75" s="147">
        <v>60</v>
      </c>
      <c r="M75" s="147">
        <v>60</v>
      </c>
      <c r="N75" s="147">
        <v>60</v>
      </c>
      <c r="O75" s="147">
        <v>60</v>
      </c>
      <c r="P75" s="147">
        <v>60</v>
      </c>
      <c r="Q75" s="147">
        <v>60</v>
      </c>
      <c r="R75" s="147">
        <v>60</v>
      </c>
      <c r="S75" s="147">
        <v>60</v>
      </c>
      <c r="T75" s="147">
        <v>60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2"/>
        <v>WPAReunion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2"/>
        <v>WPARwanda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2"/>
        <v>WPASeychelles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2"/>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2"/>
        <v>WPATanzania</v>
      </c>
      <c r="B80" s="129" t="s">
        <v>259</v>
      </c>
      <c r="C80" s="129" t="s">
        <v>261</v>
      </c>
      <c r="D80" s="129" t="s">
        <v>111</v>
      </c>
      <c r="E80" s="147">
        <v>100</v>
      </c>
      <c r="F80" s="147">
        <v>100</v>
      </c>
      <c r="G80" s="147">
        <v>100</v>
      </c>
      <c r="H80" s="147">
        <v>100</v>
      </c>
      <c r="I80" s="147">
        <v>100</v>
      </c>
      <c r="J80" s="147">
        <v>100</v>
      </c>
      <c r="K80" s="147">
        <v>100</v>
      </c>
      <c r="L80" s="147">
        <v>100</v>
      </c>
      <c r="M80" s="147">
        <v>100</v>
      </c>
      <c r="N80" s="147">
        <v>100</v>
      </c>
      <c r="O80" s="147">
        <v>100</v>
      </c>
      <c r="P80" s="147">
        <v>100</v>
      </c>
      <c r="Q80" s="147">
        <v>100</v>
      </c>
      <c r="R80" s="147">
        <v>100</v>
      </c>
      <c r="S80" s="147">
        <v>100</v>
      </c>
      <c r="T80" s="147">
        <v>100</v>
      </c>
      <c r="U80" s="147">
        <v>100</v>
      </c>
      <c r="V80" s="147">
        <v>100</v>
      </c>
      <c r="W80" s="147">
        <v>100</v>
      </c>
      <c r="X80" s="147">
        <v>100</v>
      </c>
      <c r="Y80" s="147">
        <v>100</v>
      </c>
      <c r="Z80" s="147">
        <v>100</v>
      </c>
      <c r="AA80" s="147">
        <v>100</v>
      </c>
      <c r="AB80" s="147">
        <v>100</v>
      </c>
      <c r="AC80" s="147">
        <v>100</v>
      </c>
      <c r="AD80" s="147">
        <v>100</v>
      </c>
      <c r="AE80" s="147">
        <v>100</v>
      </c>
      <c r="AF80" s="147">
        <v>100</v>
      </c>
      <c r="AG80" s="147">
        <v>100</v>
      </c>
    </row>
    <row r="81" spans="1:33" x14ac:dyDescent="0.2">
      <c r="A81" s="133" t="str">
        <f t="shared" si="2"/>
        <v>WPAUganda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2"/>
        <v>WPAZambia</v>
      </c>
      <c r="B82" s="129" t="s">
        <v>259</v>
      </c>
      <c r="C82" s="129" t="s">
        <v>261</v>
      </c>
      <c r="D82" s="129" t="s">
        <v>113</v>
      </c>
      <c r="E82" s="147">
        <v>142</v>
      </c>
      <c r="F82" s="147">
        <v>142</v>
      </c>
      <c r="G82" s="147">
        <v>142</v>
      </c>
      <c r="H82" s="147">
        <v>142</v>
      </c>
      <c r="I82" s="147">
        <v>158</v>
      </c>
      <c r="J82" s="147">
        <v>158</v>
      </c>
      <c r="K82" s="147">
        <v>158</v>
      </c>
      <c r="L82" s="147">
        <v>158</v>
      </c>
      <c r="M82" s="147">
        <v>116</v>
      </c>
      <c r="N82" s="147">
        <v>116</v>
      </c>
      <c r="O82" s="147">
        <v>171</v>
      </c>
      <c r="P82" s="147">
        <v>171</v>
      </c>
      <c r="Q82" s="147">
        <v>171</v>
      </c>
      <c r="R82" s="147">
        <v>171</v>
      </c>
      <c r="S82" s="147">
        <v>171</v>
      </c>
      <c r="T82" s="147">
        <v>171</v>
      </c>
      <c r="U82" s="147">
        <v>171</v>
      </c>
      <c r="V82" s="147">
        <v>171</v>
      </c>
      <c r="W82" s="147">
        <v>171</v>
      </c>
      <c r="X82" s="147">
        <v>171</v>
      </c>
      <c r="Y82" s="147">
        <v>171</v>
      </c>
      <c r="Z82" s="147">
        <v>171</v>
      </c>
      <c r="AA82" s="147">
        <v>171</v>
      </c>
      <c r="AB82" s="147">
        <v>171</v>
      </c>
      <c r="AC82" s="147">
        <v>171</v>
      </c>
      <c r="AD82" s="147">
        <v>171</v>
      </c>
      <c r="AE82" s="147">
        <v>171</v>
      </c>
      <c r="AF82" s="147">
        <v>171</v>
      </c>
      <c r="AG82" s="147">
        <v>171</v>
      </c>
    </row>
    <row r="83" spans="1:33" x14ac:dyDescent="0.2">
      <c r="A83" s="133" t="str">
        <f t="shared" si="2"/>
        <v>WPAZimbabwe</v>
      </c>
      <c r="B83" s="129" t="s">
        <v>259</v>
      </c>
      <c r="C83" s="129" t="s">
        <v>261</v>
      </c>
      <c r="D83" s="129" t="s">
        <v>114</v>
      </c>
      <c r="E83" s="147">
        <v>150</v>
      </c>
      <c r="F83" s="147">
        <v>150</v>
      </c>
      <c r="G83" s="147">
        <v>150</v>
      </c>
      <c r="H83" s="147">
        <v>150</v>
      </c>
      <c r="I83" s="147">
        <v>150</v>
      </c>
      <c r="J83" s="147">
        <v>150</v>
      </c>
      <c r="K83" s="147">
        <v>150</v>
      </c>
      <c r="L83" s="147">
        <v>300</v>
      </c>
      <c r="M83" s="147">
        <v>300</v>
      </c>
      <c r="N83" s="147">
        <v>300</v>
      </c>
      <c r="O83" s="147">
        <v>300</v>
      </c>
      <c r="P83" s="147">
        <v>300</v>
      </c>
      <c r="Q83" s="147">
        <v>300</v>
      </c>
      <c r="R83" s="147">
        <v>300</v>
      </c>
      <c r="S83" s="147">
        <v>300</v>
      </c>
      <c r="T83" s="147">
        <v>300</v>
      </c>
      <c r="U83" s="147">
        <v>300</v>
      </c>
      <c r="V83" s="147">
        <v>300</v>
      </c>
      <c r="W83" s="147">
        <v>300</v>
      </c>
      <c r="X83" s="147">
        <v>300</v>
      </c>
      <c r="Y83" s="147">
        <v>300</v>
      </c>
      <c r="Z83" s="147">
        <v>300</v>
      </c>
      <c r="AA83" s="147">
        <v>300</v>
      </c>
      <c r="AB83" s="147">
        <v>300</v>
      </c>
      <c r="AC83" s="147">
        <v>300</v>
      </c>
      <c r="AD83" s="147">
        <v>300</v>
      </c>
      <c r="AE83" s="147">
        <v>300</v>
      </c>
      <c r="AF83" s="147">
        <v>300</v>
      </c>
      <c r="AG83" s="147">
        <v>300</v>
      </c>
    </row>
    <row r="84" spans="1:33" s="133" customFormat="1" x14ac:dyDescent="0.2">
      <c r="A84" s="133" t="str">
        <f t="shared" si="2"/>
        <v>WPAWest Africa Total</v>
      </c>
      <c r="B84" s="140" t="s">
        <v>115</v>
      </c>
      <c r="C84" s="140" t="s">
        <v>115</v>
      </c>
      <c r="D84" s="140" t="s">
        <v>115</v>
      </c>
      <c r="E84" s="146">
        <f>SUMIF($C85:$C$212,LEFT($D84,LEN($D84)-6),E85:E$212)</f>
        <v>530</v>
      </c>
      <c r="F84" s="146">
        <f>SUMIF($C85:$C$212,LEFT($D84,LEN($D84)-6),F85:F$212)</f>
        <v>530</v>
      </c>
      <c r="G84" s="146">
        <f>SUMIF($C85:$C$212,LEFT($D84,LEN($D84)-6),G85:G$212)</f>
        <v>200</v>
      </c>
      <c r="H84" s="146">
        <f>SUMIF($C85:$C$212,LEFT($D84,LEN($D84)-6),H85:H$212)</f>
        <v>200</v>
      </c>
      <c r="I84" s="146">
        <f>SUMIF($C85:$C$212,LEFT($D84,LEN($D84)-6),I85:I$212)</f>
        <v>200</v>
      </c>
      <c r="J84" s="146">
        <f>SUMIF($C85:$C$212,LEFT($D84,LEN($D84)-6),J85:J$212)</f>
        <v>200</v>
      </c>
      <c r="K84" s="146">
        <f>SUMIF($C85:$C$212,LEFT($D84,LEN($D84)-6),K85:K$212)</f>
        <v>200</v>
      </c>
      <c r="L84" s="146">
        <f>SUMIF($C85:$C$212,LEFT($D84,LEN($D84)-6),L85:L$212)</f>
        <v>200</v>
      </c>
      <c r="M84" s="146">
        <f>SUMIF($C85:$C$212,LEFT($D84,LEN($D84)-6),M85:M$212)</f>
        <v>200</v>
      </c>
      <c r="N84" s="146">
        <f>SUMIF($C85:$C$212,LEFT($D84,LEN($D84)-6),N85:N$212)</f>
        <v>200</v>
      </c>
      <c r="O84" s="146">
        <f>SUMIF($C85:$C$212,LEFT($D84,LEN($D84)-6),O85:O$212)</f>
        <v>200</v>
      </c>
      <c r="P84" s="146">
        <f>SUMIF($C85:$C$212,LEFT($D84,LEN($D84)-6),P85:P$212)</f>
        <v>200</v>
      </c>
      <c r="Q84" s="146">
        <f>SUMIF($C85:$C$212,LEFT($D84,LEN($D84)-6),Q85:Q$212)</f>
        <v>200</v>
      </c>
      <c r="R84" s="146">
        <f>SUMIF($C85:$C$212,LEFT($D84,LEN($D84)-6),R85:R$212)</f>
        <v>200</v>
      </c>
      <c r="S84" s="146">
        <f>SUMIF($C85:$C$212,LEFT($D84,LEN($D84)-6),S85:S$212)</f>
        <v>200</v>
      </c>
      <c r="T84" s="146">
        <f>SUMIF($C85:$C$212,LEFT($D84,LEN($D84)-6),T85:T$212)</f>
        <v>200</v>
      </c>
      <c r="U84" s="146">
        <f>SUMIF($C85:$C$212,LEFT($D84,LEN($D84)-6),U85:U$212)</f>
        <v>200</v>
      </c>
      <c r="V84" s="146">
        <f>SUMIF($C85:$C$212,LEFT($D84,LEN($D84)-6),V85:V$212)</f>
        <v>200</v>
      </c>
      <c r="W84" s="146">
        <f>SUMIF($C85:$C$212,LEFT($D84,LEN($D84)-6),W85:W$212)</f>
        <v>200</v>
      </c>
      <c r="X84" s="146">
        <f>SUMIF($C85:$C$212,LEFT($D84,LEN($D84)-6),X85:X$212)</f>
        <v>200</v>
      </c>
      <c r="Y84" s="146">
        <f>SUMIF($C85:$C$212,LEFT($D84,LEN($D84)-6),Y85:Y$212)</f>
        <v>200</v>
      </c>
      <c r="Z84" s="146">
        <f>SUMIF($C85:$C$212,LEFT($D84,LEN($D84)-6),Z85:Z$212)</f>
        <v>200</v>
      </c>
      <c r="AA84" s="146">
        <f>SUMIF($C85:$C$212,LEFT($D84,LEN($D84)-6),AA85:AA$212)</f>
        <v>200</v>
      </c>
      <c r="AB84" s="146">
        <f>SUMIF($C85:$C$212,LEFT($D84,LEN($D84)-6),AB85:AB$212)</f>
        <v>200</v>
      </c>
      <c r="AC84" s="146">
        <f>SUMIF($C85:$C$212,LEFT($D84,LEN($D84)-6),AC85:AC$212)</f>
        <v>200</v>
      </c>
      <c r="AD84" s="146">
        <f>SUMIF($C85:$C$212,LEFT($D84,LEN($D84)-6),AD85:AD$212)</f>
        <v>200</v>
      </c>
      <c r="AE84" s="146">
        <f>SUMIF($C85:$C$212,LEFT($D84,LEN($D84)-6),AE85:AE$212)</f>
        <v>200</v>
      </c>
      <c r="AF84" s="146">
        <f>SUMIF($C85:$C$212,LEFT($D84,LEN($D84)-6),AF85:AF$212)</f>
        <v>200</v>
      </c>
      <c r="AG84" s="146">
        <f>SUMIF($C85:$C$212,LEFT($D84,LEN($D84)-6),AG85:AG$212)</f>
        <v>200</v>
      </c>
    </row>
    <row r="85" spans="1:33" x14ac:dyDescent="0.2">
      <c r="A85" s="133" t="str">
        <f t="shared" si="2"/>
        <v>WPABenin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2"/>
        <v>WPABurkina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2"/>
        <v>WPACape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2"/>
        <v>WPACote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2"/>
        <v>WPAGambia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2"/>
        <v>WPAGhana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2"/>
        <v>WPAGuinea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2"/>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2"/>
        <v>WPALiberia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2"/>
        <v>WPAMali</v>
      </c>
      <c r="B94" s="129" t="s">
        <v>259</v>
      </c>
      <c r="C94" s="129" t="s">
        <v>262</v>
      </c>
      <c r="D94" s="129" t="s">
        <v>125</v>
      </c>
      <c r="E94" s="147">
        <v>200</v>
      </c>
      <c r="F94" s="147">
        <v>200</v>
      </c>
      <c r="G94" s="147">
        <v>200</v>
      </c>
      <c r="H94" s="147">
        <v>200</v>
      </c>
      <c r="I94" s="147">
        <v>200</v>
      </c>
      <c r="J94" s="147">
        <v>200</v>
      </c>
      <c r="K94" s="147">
        <v>200</v>
      </c>
      <c r="L94" s="147">
        <v>200</v>
      </c>
      <c r="M94" s="147">
        <v>200</v>
      </c>
      <c r="N94" s="147">
        <v>200</v>
      </c>
      <c r="O94" s="147">
        <v>200</v>
      </c>
      <c r="P94" s="147">
        <v>200</v>
      </c>
      <c r="Q94" s="147">
        <v>200</v>
      </c>
      <c r="R94" s="147">
        <v>200</v>
      </c>
      <c r="S94" s="147">
        <v>200</v>
      </c>
      <c r="T94" s="147">
        <v>200</v>
      </c>
      <c r="U94" s="147">
        <v>200</v>
      </c>
      <c r="V94" s="147">
        <v>200</v>
      </c>
      <c r="W94" s="147">
        <v>200</v>
      </c>
      <c r="X94" s="147">
        <v>200</v>
      </c>
      <c r="Y94" s="147">
        <v>200</v>
      </c>
      <c r="Z94" s="147">
        <v>200</v>
      </c>
      <c r="AA94" s="147">
        <v>200</v>
      </c>
      <c r="AB94" s="147">
        <v>200</v>
      </c>
      <c r="AC94" s="147">
        <v>200</v>
      </c>
      <c r="AD94" s="147">
        <v>200</v>
      </c>
      <c r="AE94" s="147">
        <v>200</v>
      </c>
      <c r="AF94" s="147">
        <v>200</v>
      </c>
      <c r="AG94" s="147">
        <v>200</v>
      </c>
    </row>
    <row r="95" spans="1:33" x14ac:dyDescent="0.2">
      <c r="A95" s="133" t="str">
        <f t="shared" si="2"/>
        <v>WPAMauritania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2"/>
        <v>WPANiger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2"/>
        <v>WPANigeria</v>
      </c>
      <c r="B97" s="129" t="s">
        <v>259</v>
      </c>
      <c r="C97" s="129" t="s">
        <v>262</v>
      </c>
      <c r="D97" s="129" t="s">
        <v>128</v>
      </c>
      <c r="E97" s="147">
        <v>330</v>
      </c>
      <c r="F97" s="147">
        <v>330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2"/>
        <v>WPASenegal</v>
      </c>
      <c r="B98" s="129" t="s">
        <v>259</v>
      </c>
      <c r="C98" s="129" t="s">
        <v>262</v>
      </c>
      <c r="D98" s="129" t="s">
        <v>129</v>
      </c>
      <c r="E98" s="147">
        <v>0</v>
      </c>
      <c r="F98" s="147">
        <v>0</v>
      </c>
      <c r="G98" s="147">
        <v>0</v>
      </c>
      <c r="H98" s="147">
        <v>0</v>
      </c>
      <c r="I98" s="147">
        <v>0</v>
      </c>
      <c r="J98" s="147">
        <v>0</v>
      </c>
      <c r="K98" s="147">
        <v>0</v>
      </c>
      <c r="L98" s="147">
        <v>0</v>
      </c>
      <c r="M98" s="147">
        <v>0</v>
      </c>
      <c r="N98" s="147">
        <v>0</v>
      </c>
      <c r="O98" s="147">
        <v>0</v>
      </c>
      <c r="P98" s="147">
        <v>0</v>
      </c>
      <c r="Q98" s="147">
        <v>0</v>
      </c>
      <c r="R98" s="147">
        <v>0</v>
      </c>
      <c r="S98" s="147">
        <v>0</v>
      </c>
      <c r="T98" s="147">
        <v>0</v>
      </c>
      <c r="U98" s="147">
        <v>0</v>
      </c>
      <c r="V98" s="147">
        <v>0</v>
      </c>
      <c r="W98" s="147">
        <v>0</v>
      </c>
      <c r="X98" s="147">
        <v>0</v>
      </c>
      <c r="Y98" s="147">
        <v>0</v>
      </c>
      <c r="Z98" s="147">
        <v>0</v>
      </c>
      <c r="AA98" s="147">
        <v>0</v>
      </c>
      <c r="AB98" s="147">
        <v>0</v>
      </c>
      <c r="AC98" s="147">
        <v>0</v>
      </c>
      <c r="AD98" s="147">
        <v>0</v>
      </c>
      <c r="AE98" s="147">
        <v>0</v>
      </c>
      <c r="AF98" s="147">
        <v>0</v>
      </c>
      <c r="AG98" s="147">
        <v>0</v>
      </c>
    </row>
    <row r="99" spans="1:33" x14ac:dyDescent="0.2">
      <c r="A99" s="133" t="str">
        <f t="shared" si="2"/>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2"/>
        <v>WPATogo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2"/>
        <v>WPACentral Africa Total</v>
      </c>
      <c r="B101" s="140" t="s">
        <v>132</v>
      </c>
      <c r="C101" s="140" t="s">
        <v>132</v>
      </c>
      <c r="D101" s="140" t="s">
        <v>132</v>
      </c>
      <c r="E101" s="146">
        <f>SUMIF($C102:$C$212,LEFT($D101,LEN($D101)-6),E102:E$212)</f>
        <v>0</v>
      </c>
      <c r="F101" s="146">
        <f>SUMIF($C102:$C$212,LEFT($D101,LEN($D101)-6),F102:F$212)</f>
        <v>0</v>
      </c>
      <c r="G101" s="146">
        <f>SUMIF($C102:$C$212,LEFT($D101,LEN($D101)-6),G102:G$212)</f>
        <v>0</v>
      </c>
      <c r="H101" s="146">
        <f>SUMIF($C102:$C$212,LEFT($D101,LEN($D101)-6),H102:H$212)</f>
        <v>0</v>
      </c>
      <c r="I101" s="146">
        <f>SUMIF($C102:$C$212,LEFT($D101,LEN($D101)-6),I102:I$212)</f>
        <v>0</v>
      </c>
      <c r="J101" s="146">
        <f>SUMIF($C102:$C$212,LEFT($D101,LEN($D101)-6),J102:J$212)</f>
        <v>0</v>
      </c>
      <c r="K101" s="146">
        <f>SUMIF($C102:$C$212,LEFT($D101,LEN($D101)-6),K102:K$212)</f>
        <v>0</v>
      </c>
      <c r="L101" s="146">
        <f>SUMIF($C102:$C$212,LEFT($D101,LEN($D101)-6),L102:L$212)</f>
        <v>0</v>
      </c>
      <c r="M101" s="146">
        <f>SUMIF($C102:$C$212,LEFT($D101,LEN($D101)-6),M102:M$212)</f>
        <v>0</v>
      </c>
      <c r="N101" s="146">
        <f>SUMIF($C102:$C$212,LEFT($D101,LEN($D101)-6),N102:N$212)</f>
        <v>0</v>
      </c>
      <c r="O101" s="146">
        <f>SUMIF($C102:$C$212,LEFT($D101,LEN($D101)-6),O102:O$212)</f>
        <v>0</v>
      </c>
      <c r="P101" s="146">
        <f>SUMIF($C102:$C$212,LEFT($D101,LEN($D101)-6),P102:P$212)</f>
        <v>0</v>
      </c>
      <c r="Q101" s="146">
        <f>SUMIF($C102:$C$212,LEFT($D101,LEN($D101)-6),Q102:Q$212)</f>
        <v>0</v>
      </c>
      <c r="R101" s="146">
        <f>SUMIF($C102:$C$212,LEFT($D101,LEN($D101)-6),R102:R$212)</f>
        <v>0</v>
      </c>
      <c r="S101" s="146">
        <f>SUMIF($C102:$C$212,LEFT($D101,LEN($D101)-6),S102:S$212)</f>
        <v>0</v>
      </c>
      <c r="T101" s="146">
        <f>SUMIF($C102:$C$212,LEFT($D101,LEN($D101)-6),T102:T$212)</f>
        <v>0</v>
      </c>
      <c r="U101" s="146">
        <f>SUMIF($C102:$C$212,LEFT($D101,LEN($D101)-6),U102:U$212)</f>
        <v>0</v>
      </c>
      <c r="V101" s="146">
        <f>SUMIF($C102:$C$212,LEFT($D101,LEN($D101)-6),V102:V$212)</f>
        <v>0</v>
      </c>
      <c r="W101" s="146">
        <f>SUMIF($C102:$C$212,LEFT($D101,LEN($D101)-6),W102:W$212)</f>
        <v>0</v>
      </c>
      <c r="X101" s="146">
        <f>SUMIF($C102:$C$212,LEFT($D101,LEN($D101)-6),X102:X$212)</f>
        <v>0</v>
      </c>
      <c r="Y101" s="146">
        <f>SUMIF($C102:$C$212,LEFT($D101,LEN($D101)-6),Y102:Y$212)</f>
        <v>0</v>
      </c>
      <c r="Z101" s="146">
        <f>SUMIF($C102:$C$212,LEFT($D101,LEN($D101)-6),Z102:Z$212)</f>
        <v>0</v>
      </c>
      <c r="AA101" s="146">
        <f>SUMIF($C102:$C$212,LEFT($D101,LEN($D101)-6),AA102:AA$212)</f>
        <v>0</v>
      </c>
      <c r="AB101" s="146">
        <f>SUMIF($C102:$C$212,LEFT($D101,LEN($D101)-6),AB102:AB$212)</f>
        <v>0</v>
      </c>
      <c r="AC101" s="146">
        <f>SUMIF($C102:$C$212,LEFT($D101,LEN($D101)-6),AC102:AC$212)</f>
        <v>0</v>
      </c>
      <c r="AD101" s="146">
        <f>SUMIF($C102:$C$212,LEFT($D101,LEN($D101)-6),AD102:AD$212)</f>
        <v>0</v>
      </c>
      <c r="AE101" s="146">
        <f>SUMIF($C102:$C$212,LEFT($D101,LEN($D101)-6),AE102:AE$212)</f>
        <v>0</v>
      </c>
      <c r="AF101" s="146">
        <f>SUMIF($C102:$C$212,LEFT($D101,LEN($D101)-6),AF102:AF$212)</f>
        <v>0</v>
      </c>
      <c r="AG101" s="146">
        <f>SUMIF($C102:$C$212,LEFT($D101,LEN($D101)-6),AG102:AG$212)</f>
        <v>0</v>
      </c>
    </row>
    <row r="102" spans="1:33" x14ac:dyDescent="0.2">
      <c r="A102" s="133" t="str">
        <f t="shared" si="2"/>
        <v>WPAAngola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2"/>
        <v>WPACameroon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2"/>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2"/>
        <v>WPAChad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2"/>
        <v>WPACongo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2"/>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2"/>
        <v>WPAEquatorial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2"/>
        <v>WPAGabon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2"/>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2"/>
        <v>WPASouthern Africa Total</v>
      </c>
      <c r="B111" s="140" t="s">
        <v>142</v>
      </c>
      <c r="C111" s="140" t="s">
        <v>142</v>
      </c>
      <c r="D111" s="140" t="s">
        <v>142</v>
      </c>
      <c r="E111" s="146">
        <f>SUMIF($C112:$C$212,LEFT($D111,LEN($D111)-6),E112:E$212)</f>
        <v>0</v>
      </c>
      <c r="F111" s="146">
        <f>SUMIF($C112:$C$212,LEFT($D111,LEN($D111)-6),F112:F$212)</f>
        <v>0</v>
      </c>
      <c r="G111" s="146">
        <f>SUMIF($C112:$C$212,LEFT($D111,LEN($D111)-6),G112:G$212)</f>
        <v>0</v>
      </c>
      <c r="H111" s="146">
        <f>SUMIF($C112:$C$212,LEFT($D111,LEN($D111)-6),H112:H$212)</f>
        <v>0</v>
      </c>
      <c r="I111" s="146">
        <f>SUMIF($C112:$C$212,LEFT($D111,LEN($D111)-6),I112:I$212)</f>
        <v>0</v>
      </c>
      <c r="J111" s="146">
        <f>SUMIF($C112:$C$212,LEFT($D111,LEN($D111)-6),J112:J$212)</f>
        <v>0</v>
      </c>
      <c r="K111" s="146">
        <f>SUMIF($C112:$C$212,LEFT($D111,LEN($D111)-6),K112:K$212)</f>
        <v>0</v>
      </c>
      <c r="L111" s="146">
        <f>SUMIF($C112:$C$212,LEFT($D111,LEN($D111)-6),L112:L$212)</f>
        <v>0</v>
      </c>
      <c r="M111" s="146">
        <f>SUMIF($C112:$C$212,LEFT($D111,LEN($D111)-6),M112:M$212)</f>
        <v>0</v>
      </c>
      <c r="N111" s="146">
        <f>SUMIF($C112:$C$212,LEFT($D111,LEN($D111)-6),N112:N$212)</f>
        <v>0</v>
      </c>
      <c r="O111" s="146">
        <f>SUMIF($C112:$C$212,LEFT($D111,LEN($D111)-6),O112:O$212)</f>
        <v>0</v>
      </c>
      <c r="P111" s="146">
        <f>SUMIF($C112:$C$212,LEFT($D111,LEN($D111)-6),P112:P$212)</f>
        <v>0</v>
      </c>
      <c r="Q111" s="146">
        <f>SUMIF($C112:$C$212,LEFT($D111,LEN($D111)-6),Q112:Q$212)</f>
        <v>0</v>
      </c>
      <c r="R111" s="146">
        <f>SUMIF($C112:$C$212,LEFT($D111,LEN($D111)-6),R112:R$212)</f>
        <v>0</v>
      </c>
      <c r="S111" s="146">
        <f>SUMIF($C112:$C$212,LEFT($D111,LEN($D111)-6),S112:S$212)</f>
        <v>0</v>
      </c>
      <c r="T111" s="146">
        <f>SUMIF($C112:$C$212,LEFT($D111,LEN($D111)-6),T112:T$212)</f>
        <v>0</v>
      </c>
      <c r="U111" s="146">
        <f>SUMIF($C112:$C$212,LEFT($D111,LEN($D111)-6),U112:U$212)</f>
        <v>0</v>
      </c>
      <c r="V111" s="146">
        <f>SUMIF($C112:$C$212,LEFT($D111,LEN($D111)-6),V112:V$212)</f>
        <v>0</v>
      </c>
      <c r="W111" s="146">
        <f>SUMIF($C112:$C$212,LEFT($D111,LEN($D111)-6),W112:W$212)</f>
        <v>0</v>
      </c>
      <c r="X111" s="146">
        <f>SUMIF($C112:$C$212,LEFT($D111,LEN($D111)-6),X112:X$212)</f>
        <v>0</v>
      </c>
      <c r="Y111" s="146">
        <f>SUMIF($C112:$C$212,LEFT($D111,LEN($D111)-6),Y112:Y$212)</f>
        <v>0</v>
      </c>
      <c r="Z111" s="146">
        <f>SUMIF($C112:$C$212,LEFT($D111,LEN($D111)-6),Z112:Z$212)</f>
        <v>0</v>
      </c>
      <c r="AA111" s="146">
        <f>SUMIF($C112:$C$212,LEFT($D111,LEN($D111)-6),AA112:AA$212)</f>
        <v>0</v>
      </c>
      <c r="AB111" s="146">
        <f>SUMIF($C112:$C$212,LEFT($D111,LEN($D111)-6),AB112:AB$212)</f>
        <v>0</v>
      </c>
      <c r="AC111" s="146">
        <f>SUMIF($C112:$C$212,LEFT($D111,LEN($D111)-6),AC112:AC$212)</f>
        <v>0</v>
      </c>
      <c r="AD111" s="146">
        <f>SUMIF($C112:$C$212,LEFT($D111,LEN($D111)-6),AD112:AD$212)</f>
        <v>0</v>
      </c>
      <c r="AE111" s="146">
        <f>SUMIF($C112:$C$212,LEFT($D111,LEN($D111)-6),AE112:AE$212)</f>
        <v>0</v>
      </c>
      <c r="AF111" s="146">
        <f>SUMIF($C112:$C$212,LEFT($D111,LEN($D111)-6),AF112:AF$212)</f>
        <v>0</v>
      </c>
      <c r="AG111" s="146">
        <f>SUMIF($C112:$C$212,LEFT($D111,LEN($D111)-6),AG112:AG$212)</f>
        <v>0</v>
      </c>
    </row>
    <row r="112" spans="1:33" x14ac:dyDescent="0.2">
      <c r="A112" s="133" t="str">
        <f t="shared" si="2"/>
        <v>WPABotswana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2"/>
        <v>WPALesotho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2"/>
        <v>WPANamibia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2"/>
        <v>WPASouth Africa</v>
      </c>
      <c r="B115" s="129" t="s">
        <v>259</v>
      </c>
      <c r="C115" s="129" t="s">
        <v>264</v>
      </c>
      <c r="D115" s="129" t="s">
        <v>146</v>
      </c>
      <c r="E115" s="147">
        <v>0</v>
      </c>
      <c r="F115" s="147">
        <v>0</v>
      </c>
      <c r="G115" s="147">
        <v>0</v>
      </c>
      <c r="H115" s="147">
        <v>0</v>
      </c>
      <c r="I115" s="147">
        <v>0</v>
      </c>
      <c r="J115" s="147">
        <v>0</v>
      </c>
      <c r="K115" s="147">
        <v>0</v>
      </c>
      <c r="L115" s="147">
        <v>0</v>
      </c>
      <c r="M115" s="147">
        <v>0</v>
      </c>
      <c r="N115" s="147">
        <v>0</v>
      </c>
      <c r="O115" s="147">
        <v>0</v>
      </c>
      <c r="P115" s="147">
        <v>0</v>
      </c>
      <c r="Q115" s="147">
        <v>0</v>
      </c>
      <c r="R115" s="147">
        <v>0</v>
      </c>
      <c r="S115" s="147">
        <v>0</v>
      </c>
      <c r="T115" s="147">
        <v>0</v>
      </c>
      <c r="U115" s="147">
        <v>0</v>
      </c>
      <c r="V115" s="147">
        <v>0</v>
      </c>
      <c r="W115" s="147">
        <v>0</v>
      </c>
      <c r="X115" s="147">
        <v>0</v>
      </c>
      <c r="Y115" s="147">
        <v>0</v>
      </c>
      <c r="Z115" s="147">
        <v>0</v>
      </c>
      <c r="AA115" s="147">
        <v>0</v>
      </c>
      <c r="AB115" s="147">
        <v>0</v>
      </c>
      <c r="AC115" s="147">
        <v>0</v>
      </c>
      <c r="AD115" s="147">
        <v>0</v>
      </c>
      <c r="AE115" s="147">
        <v>0</v>
      </c>
      <c r="AF115" s="147">
        <v>0</v>
      </c>
      <c r="AG115" s="147">
        <v>0</v>
      </c>
    </row>
    <row r="116" spans="1:33" x14ac:dyDescent="0.2">
      <c r="A116" s="133" t="str">
        <f t="shared" si="2"/>
        <v>WPASwaziland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2"/>
        <v>WPANorth America Total</v>
      </c>
      <c r="B117" s="137" t="s">
        <v>148</v>
      </c>
      <c r="C117" s="137" t="s">
        <v>148</v>
      </c>
      <c r="D117" s="137" t="s">
        <v>148</v>
      </c>
      <c r="E117" s="145">
        <f>SUMIF($B119:$B$212,LEFT($D117,LEN($D117)-6),E119:E$212)</f>
        <v>0</v>
      </c>
      <c r="F117" s="145">
        <f>SUMIF($B119:$B$212,LEFT($D117,LEN($D117)-6),F119:F$212)</f>
        <v>0</v>
      </c>
      <c r="G117" s="145">
        <f>SUMIF($B119:$B$212,LEFT($D117,LEN($D117)-6),G119:G$212)</f>
        <v>0</v>
      </c>
      <c r="H117" s="145">
        <f>SUMIF($B119:$B$212,LEFT($D117,LEN($D117)-6),H119:H$212)</f>
        <v>0</v>
      </c>
      <c r="I117" s="145">
        <f>SUMIF($B119:$B$212,LEFT($D117,LEN($D117)-6),I119:I$212)</f>
        <v>0</v>
      </c>
      <c r="J117" s="145">
        <f>SUMIF($B119:$B$212,LEFT($D117,LEN($D117)-6),J119:J$212)</f>
        <v>0</v>
      </c>
      <c r="K117" s="145">
        <f>SUMIF($B119:$B$212,LEFT($D117,LEN($D117)-6),K119:K$212)</f>
        <v>0</v>
      </c>
      <c r="L117" s="145">
        <f>SUMIF($B119:$B$212,LEFT($D117,LEN($D117)-6),L119:L$212)</f>
        <v>0</v>
      </c>
      <c r="M117" s="145">
        <f>SUMIF($B119:$B$212,LEFT($D117,LEN($D117)-6),M119:M$212)</f>
        <v>0</v>
      </c>
      <c r="N117" s="145">
        <f>SUMIF($B119:$B$212,LEFT($D117,LEN($D117)-6),N119:N$212)</f>
        <v>0</v>
      </c>
      <c r="O117" s="145">
        <f>SUMIF($B119:$B$212,LEFT($D117,LEN($D117)-6),O119:O$212)</f>
        <v>0</v>
      </c>
      <c r="P117" s="145">
        <f>SUMIF($B119:$B$212,LEFT($D117,LEN($D117)-6),P119:P$212)</f>
        <v>0</v>
      </c>
      <c r="Q117" s="145">
        <f>SUMIF($B119:$B$212,LEFT($D117,LEN($D117)-6),Q119:Q$212)</f>
        <v>0</v>
      </c>
      <c r="R117" s="145">
        <f>SUMIF($B119:$B$212,LEFT($D117,LEN($D117)-6),R119:R$212)</f>
        <v>0</v>
      </c>
      <c r="S117" s="145">
        <f>SUMIF($B119:$B$212,LEFT($D117,LEN($D117)-6),S119:S$212)</f>
        <v>0</v>
      </c>
      <c r="T117" s="145">
        <f>SUMIF($B119:$B$212,LEFT($D117,LEN($D117)-6),T119:T$212)</f>
        <v>0</v>
      </c>
      <c r="U117" s="145">
        <f>SUMIF($B119:$B$212,LEFT($D117,LEN($D117)-6),U119:U$212)</f>
        <v>0</v>
      </c>
      <c r="V117" s="145">
        <f>SUMIF($B119:$B$212,LEFT($D117,LEN($D117)-6),V119:V$212)</f>
        <v>0</v>
      </c>
      <c r="W117" s="145">
        <f>SUMIF($B119:$B$212,LEFT($D117,LEN($D117)-6),W119:W$212)</f>
        <v>0</v>
      </c>
      <c r="X117" s="145">
        <f>SUMIF($B119:$B$212,LEFT($D117,LEN($D117)-6),X119:X$212)</f>
        <v>0</v>
      </c>
      <c r="Y117" s="145">
        <f>SUMIF($B119:$B$212,LEFT($D117,LEN($D117)-6),Y119:Y$212)</f>
        <v>0</v>
      </c>
      <c r="Z117" s="145">
        <f>SUMIF($B119:$B$212,LEFT($D117,LEN($D117)-6),Z119:Z$212)</f>
        <v>0</v>
      </c>
      <c r="AA117" s="145">
        <f>SUMIF($B119:$B$212,LEFT($D117,LEN($D117)-6),AA119:AA$212)</f>
        <v>0</v>
      </c>
      <c r="AB117" s="145">
        <f>SUMIF($B119:$B$212,LEFT($D117,LEN($D117)-6),AB119:AB$212)</f>
        <v>0</v>
      </c>
      <c r="AC117" s="145">
        <f>SUMIF($B119:$B$212,LEFT($D117,LEN($D117)-6),AC119:AC$212)</f>
        <v>0</v>
      </c>
      <c r="AD117" s="145">
        <f>SUMIF($B119:$B$212,LEFT($D117,LEN($D117)-6),AD119:AD$212)</f>
        <v>0</v>
      </c>
      <c r="AE117" s="145">
        <f>SUMIF($B119:$B$212,LEFT($D117,LEN($D117)-6),AE119:AE$212)</f>
        <v>0</v>
      </c>
      <c r="AF117" s="145">
        <f>SUMIF($B119:$B$212,LEFT($D117,LEN($D117)-6),AF119:AF$212)</f>
        <v>0</v>
      </c>
      <c r="AG117" s="145">
        <f>SUMIF($B119:$B$212,LEFT($D117,LEN($D117)-6),AG119:AG$212)</f>
        <v>0</v>
      </c>
    </row>
    <row r="118" spans="1:33" s="133" customFormat="1" x14ac:dyDescent="0.2">
      <c r="A118" s="133" t="str">
        <f t="shared" si="2"/>
        <v>WPANorth America Total</v>
      </c>
      <c r="B118" s="140" t="s">
        <v>148</v>
      </c>
      <c r="C118" s="140" t="s">
        <v>148</v>
      </c>
      <c r="D118" s="140" t="s">
        <v>148</v>
      </c>
      <c r="E118" s="146">
        <f>SUMIF($C119:$C$212,LEFT($D118,LEN($D118)-6),E119:E$212)</f>
        <v>0</v>
      </c>
      <c r="F118" s="146">
        <f>SUMIF($C119:$C$212,LEFT($D118,LEN($D118)-6),F119:F$212)</f>
        <v>0</v>
      </c>
      <c r="G118" s="146">
        <f>SUMIF($C119:$C$212,LEFT($D118,LEN($D118)-6),G119:G$212)</f>
        <v>0</v>
      </c>
      <c r="H118" s="146">
        <f>SUMIF($C119:$C$212,LEFT($D118,LEN($D118)-6),H119:H$212)</f>
        <v>0</v>
      </c>
      <c r="I118" s="146">
        <f>SUMIF($C119:$C$212,LEFT($D118,LEN($D118)-6),I119:I$212)</f>
        <v>0</v>
      </c>
      <c r="J118" s="146">
        <f>SUMIF($C119:$C$212,LEFT($D118,LEN($D118)-6),J119:J$212)</f>
        <v>0</v>
      </c>
      <c r="K118" s="146">
        <f>SUMIF($C119:$C$212,LEFT($D118,LEN($D118)-6),K119:K$212)</f>
        <v>0</v>
      </c>
      <c r="L118" s="146">
        <f>SUMIF($C119:$C$212,LEFT($D118,LEN($D118)-6),L119:L$212)</f>
        <v>0</v>
      </c>
      <c r="M118" s="146">
        <f>SUMIF($C119:$C$212,LEFT($D118,LEN($D118)-6),M119:M$212)</f>
        <v>0</v>
      </c>
      <c r="N118" s="146">
        <f>SUMIF($C119:$C$212,LEFT($D118,LEN($D118)-6),N119:N$212)</f>
        <v>0</v>
      </c>
      <c r="O118" s="146">
        <f>SUMIF($C119:$C$212,LEFT($D118,LEN($D118)-6),O119:O$212)</f>
        <v>0</v>
      </c>
      <c r="P118" s="146">
        <f>SUMIF($C119:$C$212,LEFT($D118,LEN($D118)-6),P119:P$212)</f>
        <v>0</v>
      </c>
      <c r="Q118" s="146">
        <f>SUMIF($C119:$C$212,LEFT($D118,LEN($D118)-6),Q119:Q$212)</f>
        <v>0</v>
      </c>
      <c r="R118" s="146">
        <f>SUMIF($C119:$C$212,LEFT($D118,LEN($D118)-6),R119:R$212)</f>
        <v>0</v>
      </c>
      <c r="S118" s="146">
        <f>SUMIF($C119:$C$212,LEFT($D118,LEN($D118)-6),S119:S$212)</f>
        <v>0</v>
      </c>
      <c r="T118" s="146">
        <f>SUMIF($C119:$C$212,LEFT($D118,LEN($D118)-6),T119:T$212)</f>
        <v>0</v>
      </c>
      <c r="U118" s="146">
        <f>SUMIF($C119:$C$212,LEFT($D118,LEN($D118)-6),U119:U$212)</f>
        <v>0</v>
      </c>
      <c r="V118" s="146">
        <f>SUMIF($C119:$C$212,LEFT($D118,LEN($D118)-6),V119:V$212)</f>
        <v>0</v>
      </c>
      <c r="W118" s="146">
        <f>SUMIF($C119:$C$212,LEFT($D118,LEN($D118)-6),W119:W$212)</f>
        <v>0</v>
      </c>
      <c r="X118" s="146">
        <f>SUMIF($C119:$C$212,LEFT($D118,LEN($D118)-6),X119:X$212)</f>
        <v>0</v>
      </c>
      <c r="Y118" s="146">
        <f>SUMIF($C119:$C$212,LEFT($D118,LEN($D118)-6),Y119:Y$212)</f>
        <v>0</v>
      </c>
      <c r="Z118" s="146">
        <f>SUMIF($C119:$C$212,LEFT($D118,LEN($D118)-6),Z119:Z$212)</f>
        <v>0</v>
      </c>
      <c r="AA118" s="146">
        <f>SUMIF($C119:$C$212,LEFT($D118,LEN($D118)-6),AA119:AA$212)</f>
        <v>0</v>
      </c>
      <c r="AB118" s="146">
        <f>SUMIF($C119:$C$212,LEFT($D118,LEN($D118)-6),AB119:AB$212)</f>
        <v>0</v>
      </c>
      <c r="AC118" s="146">
        <f>SUMIF($C119:$C$212,LEFT($D118,LEN($D118)-6),AC119:AC$212)</f>
        <v>0</v>
      </c>
      <c r="AD118" s="146">
        <f>SUMIF($C119:$C$212,LEFT($D118,LEN($D118)-6),AD119:AD$212)</f>
        <v>0</v>
      </c>
      <c r="AE118" s="146">
        <f>SUMIF($C119:$C$212,LEFT($D118,LEN($D118)-6),AE119:AE$212)</f>
        <v>0</v>
      </c>
      <c r="AF118" s="146">
        <f>SUMIF($C119:$C$212,LEFT($D118,LEN($D118)-6),AF119:AF$212)</f>
        <v>0</v>
      </c>
      <c r="AG118" s="146">
        <f>SUMIF($C119:$C$212,LEFT($D118,LEN($D118)-6),AG119:AG$212)</f>
        <v>0</v>
      </c>
    </row>
    <row r="119" spans="1:33" x14ac:dyDescent="0.2">
      <c r="A119" s="133" t="str">
        <f t="shared" si="2"/>
        <v>WPACanada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47">
        <v>0</v>
      </c>
      <c r="AG119" s="147">
        <v>0</v>
      </c>
    </row>
    <row r="120" spans="1:33" x14ac:dyDescent="0.2">
      <c r="A120" s="133" t="str">
        <f t="shared" si="2"/>
        <v>WPAUnited States</v>
      </c>
      <c r="B120" s="129" t="s">
        <v>265</v>
      </c>
      <c r="C120" s="129" t="s">
        <v>265</v>
      </c>
      <c r="D120" s="129" t="s">
        <v>150</v>
      </c>
      <c r="E120" s="147">
        <v>0</v>
      </c>
      <c r="F120" s="147">
        <v>0</v>
      </c>
      <c r="G120" s="147">
        <v>0</v>
      </c>
      <c r="H120" s="147">
        <v>0</v>
      </c>
      <c r="I120" s="147">
        <v>0</v>
      </c>
      <c r="J120" s="147">
        <v>0</v>
      </c>
      <c r="K120" s="147">
        <v>0</v>
      </c>
      <c r="L120" s="147">
        <v>0</v>
      </c>
      <c r="M120" s="147">
        <v>0</v>
      </c>
      <c r="N120" s="147">
        <v>0</v>
      </c>
      <c r="O120" s="147">
        <v>0</v>
      </c>
      <c r="P120" s="147">
        <v>0</v>
      </c>
      <c r="Q120" s="147">
        <v>0</v>
      </c>
      <c r="R120" s="147">
        <v>0</v>
      </c>
      <c r="S120" s="147">
        <v>0</v>
      </c>
      <c r="T120" s="147">
        <v>0</v>
      </c>
      <c r="U120" s="147">
        <v>0</v>
      </c>
      <c r="V120" s="147">
        <v>0</v>
      </c>
      <c r="W120" s="147">
        <v>0</v>
      </c>
      <c r="X120" s="147">
        <v>0</v>
      </c>
      <c r="Y120" s="147">
        <v>0</v>
      </c>
      <c r="Z120" s="147">
        <v>0</v>
      </c>
      <c r="AA120" s="147">
        <v>0</v>
      </c>
      <c r="AB120" s="147">
        <v>0</v>
      </c>
      <c r="AC120" s="147">
        <v>0</v>
      </c>
      <c r="AD120" s="147">
        <v>0</v>
      </c>
      <c r="AE120" s="147">
        <v>0</v>
      </c>
      <c r="AF120" s="147">
        <v>0</v>
      </c>
      <c r="AG120" s="147">
        <v>0</v>
      </c>
    </row>
    <row r="121" spans="1:33" s="133" customFormat="1" x14ac:dyDescent="0.2">
      <c r="A121" s="133" t="str">
        <f t="shared" si="2"/>
        <v>WPACentral &amp; South America Total</v>
      </c>
      <c r="B121" s="137" t="s">
        <v>151</v>
      </c>
      <c r="C121" s="137" t="s">
        <v>151</v>
      </c>
      <c r="D121" s="137" t="s">
        <v>151</v>
      </c>
      <c r="E121" s="145">
        <f>SUMIF($B123:$B$212,LEFT($D121,LEN($D121)-6),E123:E$212)</f>
        <v>2315</v>
      </c>
      <c r="F121" s="145">
        <f>SUMIF($B123:$B$212,LEFT($D121,LEN($D121)-6),F123:F$212)</f>
        <v>2315</v>
      </c>
      <c r="G121" s="145">
        <f>SUMIF($B123:$B$212,LEFT($D121,LEN($D121)-6),G123:G$212)</f>
        <v>2315</v>
      </c>
      <c r="H121" s="145">
        <f>SUMIF($B123:$B$212,LEFT($D121,LEN($D121)-6),H123:H$212)</f>
        <v>2315</v>
      </c>
      <c r="I121" s="145">
        <f>SUMIF($B123:$B$212,LEFT($D121,LEN($D121)-6),I123:I$212)</f>
        <v>2220</v>
      </c>
      <c r="J121" s="145">
        <f>SUMIF($B123:$B$212,LEFT($D121,LEN($D121)-6),J123:J$212)</f>
        <v>2220</v>
      </c>
      <c r="K121" s="145">
        <f>SUMIF($B123:$B$212,LEFT($D121,LEN($D121)-6),K123:K$212)</f>
        <v>2220</v>
      </c>
      <c r="L121" s="145">
        <f>SUMIF($B123:$B$212,LEFT($D121,LEN($D121)-6),L123:L$212)</f>
        <v>2220</v>
      </c>
      <c r="M121" s="145">
        <f>SUMIF($B123:$B$212,LEFT($D121,LEN($D121)-6),M123:M$212)</f>
        <v>2220</v>
      </c>
      <c r="N121" s="145">
        <f>SUMIF($B123:$B$212,LEFT($D121,LEN($D121)-6),N123:N$212)</f>
        <v>2220</v>
      </c>
      <c r="O121" s="145">
        <f>SUMIF($B123:$B$212,LEFT($D121,LEN($D121)-6),O123:O$212)</f>
        <v>2220</v>
      </c>
      <c r="P121" s="145">
        <f>SUMIF($B123:$B$212,LEFT($D121,LEN($D121)-6),P123:P$212)</f>
        <v>2220</v>
      </c>
      <c r="Q121" s="145">
        <f>SUMIF($B123:$B$212,LEFT($D121,LEN($D121)-6),Q123:Q$212)</f>
        <v>2220</v>
      </c>
      <c r="R121" s="145">
        <f>SUMIF($B123:$B$212,LEFT($D121,LEN($D121)-6),R123:R$212)</f>
        <v>2220</v>
      </c>
      <c r="S121" s="145">
        <f>SUMIF($B123:$B$212,LEFT($D121,LEN($D121)-6),S123:S$212)</f>
        <v>2220</v>
      </c>
      <c r="T121" s="145">
        <f>SUMIF($B123:$B$212,LEFT($D121,LEN($D121)-6),T123:T$212)</f>
        <v>2220</v>
      </c>
      <c r="U121" s="145">
        <f>SUMIF($B123:$B$212,LEFT($D121,LEN($D121)-6),U123:U$212)</f>
        <v>2220</v>
      </c>
      <c r="V121" s="145">
        <f>SUMIF($B123:$B$212,LEFT($D121,LEN($D121)-6),V123:V$212)</f>
        <v>2220</v>
      </c>
      <c r="W121" s="145">
        <f>SUMIF($B123:$B$212,LEFT($D121,LEN($D121)-6),W123:W$212)</f>
        <v>2220</v>
      </c>
      <c r="X121" s="145">
        <f>SUMIF($B123:$B$212,LEFT($D121,LEN($D121)-6),X123:X$212)</f>
        <v>2320</v>
      </c>
      <c r="Y121" s="145">
        <f>SUMIF($B123:$B$212,LEFT($D121,LEN($D121)-6),Y123:Y$212)</f>
        <v>2320</v>
      </c>
      <c r="Z121" s="145">
        <f>SUMIF($B123:$B$212,LEFT($D121,LEN($D121)-6),Z123:Z$212)</f>
        <v>2320</v>
      </c>
      <c r="AA121" s="145">
        <f>SUMIF($B123:$B$212,LEFT($D121,LEN($D121)-6),AA123:AA$212)</f>
        <v>2570</v>
      </c>
      <c r="AB121" s="145">
        <f>SUMIF($B123:$B$212,LEFT($D121,LEN($D121)-6),AB123:AB$212)</f>
        <v>2820</v>
      </c>
      <c r="AC121" s="145">
        <f>SUMIF($B123:$B$212,LEFT($D121,LEN($D121)-6),AC123:AC$212)</f>
        <v>2820</v>
      </c>
      <c r="AD121" s="145">
        <f>SUMIF($B123:$B$212,LEFT($D121,LEN($D121)-6),AD123:AD$212)</f>
        <v>2820</v>
      </c>
      <c r="AE121" s="145">
        <f>SUMIF($B123:$B$212,LEFT($D121,LEN($D121)-6),AE123:AE$212)</f>
        <v>2820</v>
      </c>
      <c r="AF121" s="145">
        <f>SUMIF($B123:$B$212,LEFT($D121,LEN($D121)-6),AF123:AF$212)</f>
        <v>2820</v>
      </c>
      <c r="AG121" s="145">
        <f>SUMIF($B123:$B$212,LEFT($D121,LEN($D121)-6),AG123:AG$212)</f>
        <v>2820</v>
      </c>
    </row>
    <row r="122" spans="1:33" s="133" customFormat="1" x14ac:dyDescent="0.2">
      <c r="A122" s="133" t="str">
        <f t="shared" si="2"/>
        <v>WPACaribbean Total</v>
      </c>
      <c r="B122" s="140" t="s">
        <v>152</v>
      </c>
      <c r="C122" s="140" t="s">
        <v>152</v>
      </c>
      <c r="D122" s="140" t="s">
        <v>152</v>
      </c>
      <c r="E122" s="146">
        <f>SUMIF($C123:$C$212,LEFT($D122,LEN($D122)-6),E123:E$212)</f>
        <v>0</v>
      </c>
      <c r="F122" s="146">
        <f>SUMIF($C123:$C$212,LEFT($D122,LEN($D122)-6),F123:F$212)</f>
        <v>0</v>
      </c>
      <c r="G122" s="146">
        <f>SUMIF($C123:$C$212,LEFT($D122,LEN($D122)-6),G123:G$212)</f>
        <v>0</v>
      </c>
      <c r="H122" s="146">
        <f>SUMIF($C123:$C$212,LEFT($D122,LEN($D122)-6),H123:H$212)</f>
        <v>0</v>
      </c>
      <c r="I122" s="146">
        <f>SUMIF($C123:$C$212,LEFT($D122,LEN($D122)-6),I123:I$212)</f>
        <v>0</v>
      </c>
      <c r="J122" s="146">
        <f>SUMIF($C123:$C$212,LEFT($D122,LEN($D122)-6),J123:J$212)</f>
        <v>0</v>
      </c>
      <c r="K122" s="146">
        <f>SUMIF($C123:$C$212,LEFT($D122,LEN($D122)-6),K123:K$212)</f>
        <v>0</v>
      </c>
      <c r="L122" s="146">
        <f>SUMIF($C123:$C$212,LEFT($D122,LEN($D122)-6),L123:L$212)</f>
        <v>0</v>
      </c>
      <c r="M122" s="146">
        <f>SUMIF($C123:$C$212,LEFT($D122,LEN($D122)-6),M123:M$212)</f>
        <v>0</v>
      </c>
      <c r="N122" s="146">
        <f>SUMIF($C123:$C$212,LEFT($D122,LEN($D122)-6),N123:N$212)</f>
        <v>0</v>
      </c>
      <c r="O122" s="146">
        <f>SUMIF($C123:$C$212,LEFT($D122,LEN($D122)-6),O123:O$212)</f>
        <v>0</v>
      </c>
      <c r="P122" s="146">
        <f>SUMIF($C123:$C$212,LEFT($D122,LEN($D122)-6),P123:P$212)</f>
        <v>0</v>
      </c>
      <c r="Q122" s="146">
        <f>SUMIF($C123:$C$212,LEFT($D122,LEN($D122)-6),Q123:Q$212)</f>
        <v>0</v>
      </c>
      <c r="R122" s="146">
        <f>SUMIF($C123:$C$212,LEFT($D122,LEN($D122)-6),R123:R$212)</f>
        <v>0</v>
      </c>
      <c r="S122" s="146">
        <f>SUMIF($C123:$C$212,LEFT($D122,LEN($D122)-6),S123:S$212)</f>
        <v>0</v>
      </c>
      <c r="T122" s="146">
        <f>SUMIF($C123:$C$212,LEFT($D122,LEN($D122)-6),T123:T$212)</f>
        <v>0</v>
      </c>
      <c r="U122" s="146">
        <f>SUMIF($C123:$C$212,LEFT($D122,LEN($D122)-6),U123:U$212)</f>
        <v>0</v>
      </c>
      <c r="V122" s="146">
        <f>SUMIF($C123:$C$212,LEFT($D122,LEN($D122)-6),V123:V$212)</f>
        <v>0</v>
      </c>
      <c r="W122" s="146">
        <f>SUMIF($C123:$C$212,LEFT($D122,LEN($D122)-6),W123:W$212)</f>
        <v>0</v>
      </c>
      <c r="X122" s="146">
        <f>SUMIF($C123:$C$212,LEFT($D122,LEN($D122)-6),X123:X$212)</f>
        <v>0</v>
      </c>
      <c r="Y122" s="146">
        <f>SUMIF($C123:$C$212,LEFT($D122,LEN($D122)-6),Y123:Y$212)</f>
        <v>0</v>
      </c>
      <c r="Z122" s="146">
        <f>SUMIF($C123:$C$212,LEFT($D122,LEN($D122)-6),Z123:Z$212)</f>
        <v>0</v>
      </c>
      <c r="AA122" s="146">
        <f>SUMIF($C123:$C$212,LEFT($D122,LEN($D122)-6),AA123:AA$212)</f>
        <v>0</v>
      </c>
      <c r="AB122" s="146">
        <f>SUMIF($C123:$C$212,LEFT($D122,LEN($D122)-6),AB123:AB$212)</f>
        <v>0</v>
      </c>
      <c r="AC122" s="146">
        <f>SUMIF($C123:$C$212,LEFT($D122,LEN($D122)-6),AC123:AC$212)</f>
        <v>0</v>
      </c>
      <c r="AD122" s="146">
        <f>SUMIF($C123:$C$212,LEFT($D122,LEN($D122)-6),AD123:AD$212)</f>
        <v>0</v>
      </c>
      <c r="AE122" s="146">
        <f>SUMIF($C123:$C$212,LEFT($D122,LEN($D122)-6),AE123:AE$212)</f>
        <v>0</v>
      </c>
      <c r="AF122" s="146">
        <f>SUMIF($C123:$C$212,LEFT($D122,LEN($D122)-6),AF123:AF$212)</f>
        <v>0</v>
      </c>
      <c r="AG122" s="146">
        <f>SUMIF($C123:$C$212,LEFT($D122,LEN($D122)-6),AG123:AG$212)</f>
        <v>0</v>
      </c>
    </row>
    <row r="123" spans="1:33" x14ac:dyDescent="0.2">
      <c r="A123" s="133" t="str">
        <f t="shared" si="2"/>
        <v>WPABahamas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2"/>
        <v>WPACuba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2"/>
        <v>WPADominican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2"/>
        <v>WPAHaiti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2"/>
        <v>WPAJamaica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2"/>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2"/>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2"/>
        <v>WPATrinidad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2"/>
        <v>WPACentral America Total</v>
      </c>
      <c r="B131" s="140" t="s">
        <v>161</v>
      </c>
      <c r="C131" s="140" t="s">
        <v>161</v>
      </c>
      <c r="D131" s="140" t="s">
        <v>161</v>
      </c>
      <c r="E131" s="146">
        <f>SUMIF($C132:$C$212,LEFT($D131,LEN($D131)-6),E132:E$212)</f>
        <v>385</v>
      </c>
      <c r="F131" s="146">
        <f>SUMIF($C132:$C$212,LEFT($D131,LEN($D131)-6),F132:F$212)</f>
        <v>385</v>
      </c>
      <c r="G131" s="146">
        <f>SUMIF($C132:$C$212,LEFT($D131,LEN($D131)-6),G132:G$212)</f>
        <v>385</v>
      </c>
      <c r="H131" s="146">
        <f>SUMIF($C132:$C$212,LEFT($D131,LEN($D131)-6),H132:H$212)</f>
        <v>385</v>
      </c>
      <c r="I131" s="146">
        <f>SUMIF($C132:$C$212,LEFT($D131,LEN($D131)-6),I132:I$212)</f>
        <v>290</v>
      </c>
      <c r="J131" s="146">
        <f>SUMIF($C132:$C$212,LEFT($D131,LEN($D131)-6),J132:J$212)</f>
        <v>290</v>
      </c>
      <c r="K131" s="146">
        <f>SUMIF($C132:$C$212,LEFT($D131,LEN($D131)-6),K132:K$212)</f>
        <v>290</v>
      </c>
      <c r="L131" s="146">
        <f>SUMIF($C132:$C$212,LEFT($D131,LEN($D131)-6),L132:L$212)</f>
        <v>290</v>
      </c>
      <c r="M131" s="146">
        <f>SUMIF($C132:$C$212,LEFT($D131,LEN($D131)-6),M132:M$212)</f>
        <v>290</v>
      </c>
      <c r="N131" s="146">
        <f>SUMIF($C132:$C$212,LEFT($D131,LEN($D131)-6),N132:N$212)</f>
        <v>290</v>
      </c>
      <c r="O131" s="146">
        <f>SUMIF($C132:$C$212,LEFT($D131,LEN($D131)-6),O132:O$212)</f>
        <v>290</v>
      </c>
      <c r="P131" s="146">
        <f>SUMIF($C132:$C$212,LEFT($D131,LEN($D131)-6),P132:P$212)</f>
        <v>290</v>
      </c>
      <c r="Q131" s="146">
        <f>SUMIF($C132:$C$212,LEFT($D131,LEN($D131)-6),Q132:Q$212)</f>
        <v>290</v>
      </c>
      <c r="R131" s="146">
        <f>SUMIF($C132:$C$212,LEFT($D131,LEN($D131)-6),R132:R$212)</f>
        <v>290</v>
      </c>
      <c r="S131" s="146">
        <f>SUMIF($C132:$C$212,LEFT($D131,LEN($D131)-6),S132:S$212)</f>
        <v>290</v>
      </c>
      <c r="T131" s="146">
        <f>SUMIF($C132:$C$212,LEFT($D131,LEN($D131)-6),T132:T$212)</f>
        <v>290</v>
      </c>
      <c r="U131" s="146">
        <f>SUMIF($C132:$C$212,LEFT($D131,LEN($D131)-6),U132:U$212)</f>
        <v>290</v>
      </c>
      <c r="V131" s="146">
        <f>SUMIF($C132:$C$212,LEFT($D131,LEN($D131)-6),V132:V$212)</f>
        <v>290</v>
      </c>
      <c r="W131" s="146">
        <f>SUMIF($C132:$C$212,LEFT($D131,LEN($D131)-6),W132:W$212)</f>
        <v>290</v>
      </c>
      <c r="X131" s="146">
        <f>SUMIF($C132:$C$212,LEFT($D131,LEN($D131)-6),X132:X$212)</f>
        <v>290</v>
      </c>
      <c r="Y131" s="146">
        <f>SUMIF($C132:$C$212,LEFT($D131,LEN($D131)-6),Y132:Y$212)</f>
        <v>290</v>
      </c>
      <c r="Z131" s="146">
        <f>SUMIF($C132:$C$212,LEFT($D131,LEN($D131)-6),Z132:Z$212)</f>
        <v>290</v>
      </c>
      <c r="AA131" s="146">
        <f>SUMIF($C132:$C$212,LEFT($D131,LEN($D131)-6),AA132:AA$212)</f>
        <v>290</v>
      </c>
      <c r="AB131" s="146">
        <f>SUMIF($C132:$C$212,LEFT($D131,LEN($D131)-6),AB132:AB$212)</f>
        <v>290</v>
      </c>
      <c r="AC131" s="146">
        <f>SUMIF($C132:$C$212,LEFT($D131,LEN($D131)-6),AC132:AC$212)</f>
        <v>290</v>
      </c>
      <c r="AD131" s="146">
        <f>SUMIF($C132:$C$212,LEFT($D131,LEN($D131)-6),AD132:AD$212)</f>
        <v>290</v>
      </c>
      <c r="AE131" s="146">
        <f>SUMIF($C132:$C$212,LEFT($D131,LEN($D131)-6),AE132:AE$212)</f>
        <v>290</v>
      </c>
      <c r="AF131" s="146">
        <f>SUMIF($C132:$C$212,LEFT($D131,LEN($D131)-6),AF132:AF$212)</f>
        <v>290</v>
      </c>
      <c r="AG131" s="146">
        <f>SUMIF($C132:$C$212,LEFT($D131,LEN($D131)-6),AG132:AG$212)</f>
        <v>290</v>
      </c>
    </row>
    <row r="132" spans="1:33" x14ac:dyDescent="0.2">
      <c r="A132" s="133" t="str">
        <f t="shared" si="2"/>
        <v>WPABelize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2"/>
        <v>WPACosta Rica</v>
      </c>
      <c r="B133" s="129" t="s">
        <v>266</v>
      </c>
      <c r="C133" s="129" t="s">
        <v>268</v>
      </c>
      <c r="D133" s="129" t="s">
        <v>163</v>
      </c>
      <c r="E133" s="147">
        <v>100</v>
      </c>
      <c r="F133" s="147">
        <v>100</v>
      </c>
      <c r="G133" s="147">
        <v>100</v>
      </c>
      <c r="H133" s="147">
        <v>100</v>
      </c>
      <c r="I133" s="147">
        <v>100</v>
      </c>
      <c r="J133" s="147">
        <v>100</v>
      </c>
      <c r="K133" s="147">
        <v>100</v>
      </c>
      <c r="L133" s="147">
        <v>100</v>
      </c>
      <c r="M133" s="147">
        <v>100</v>
      </c>
      <c r="N133" s="147">
        <v>100</v>
      </c>
      <c r="O133" s="147">
        <v>100</v>
      </c>
      <c r="P133" s="147">
        <v>100</v>
      </c>
      <c r="Q133" s="147">
        <v>100</v>
      </c>
      <c r="R133" s="147">
        <v>100</v>
      </c>
      <c r="S133" s="147">
        <v>100</v>
      </c>
      <c r="T133" s="147">
        <v>100</v>
      </c>
      <c r="U133" s="147">
        <v>100</v>
      </c>
      <c r="V133" s="147">
        <v>100</v>
      </c>
      <c r="W133" s="147">
        <v>100</v>
      </c>
      <c r="X133" s="147">
        <v>100</v>
      </c>
      <c r="Y133" s="147">
        <v>100</v>
      </c>
      <c r="Z133" s="147">
        <v>100</v>
      </c>
      <c r="AA133" s="147">
        <v>100</v>
      </c>
      <c r="AB133" s="147">
        <v>100</v>
      </c>
      <c r="AC133" s="147">
        <v>100</v>
      </c>
      <c r="AD133" s="147">
        <v>100</v>
      </c>
      <c r="AE133" s="147">
        <v>100</v>
      </c>
      <c r="AF133" s="147">
        <v>100</v>
      </c>
      <c r="AG133" s="147">
        <v>100</v>
      </c>
    </row>
    <row r="134" spans="1:33" x14ac:dyDescent="0.2">
      <c r="A134" s="133" t="str">
        <f t="shared" ref="A134:A197" si="3">CONCATENATE("WPA",D134)</f>
        <v>WPAEl Salvador</v>
      </c>
      <c r="B134" s="129" t="s">
        <v>266</v>
      </c>
      <c r="C134" s="129" t="s">
        <v>268</v>
      </c>
      <c r="D134" s="129" t="s">
        <v>164</v>
      </c>
      <c r="E134" s="147">
        <v>120</v>
      </c>
      <c r="F134" s="147">
        <v>120</v>
      </c>
      <c r="G134" s="147">
        <v>120</v>
      </c>
      <c r="H134" s="147">
        <v>120</v>
      </c>
      <c r="I134" s="147">
        <v>120</v>
      </c>
      <c r="J134" s="147">
        <v>120</v>
      </c>
      <c r="K134" s="147">
        <v>120</v>
      </c>
      <c r="L134" s="147">
        <v>120</v>
      </c>
      <c r="M134" s="147">
        <v>120</v>
      </c>
      <c r="N134" s="147">
        <v>120</v>
      </c>
      <c r="O134" s="147">
        <v>120</v>
      </c>
      <c r="P134" s="147">
        <v>120</v>
      </c>
      <c r="Q134" s="147">
        <v>120</v>
      </c>
      <c r="R134" s="147">
        <v>120</v>
      </c>
      <c r="S134" s="147">
        <v>120</v>
      </c>
      <c r="T134" s="147">
        <v>120</v>
      </c>
      <c r="U134" s="147">
        <v>120</v>
      </c>
      <c r="V134" s="147">
        <v>120</v>
      </c>
      <c r="W134" s="147">
        <v>120</v>
      </c>
      <c r="X134" s="147">
        <v>120</v>
      </c>
      <c r="Y134" s="147">
        <v>120</v>
      </c>
      <c r="Z134" s="147">
        <v>120</v>
      </c>
      <c r="AA134" s="147">
        <v>120</v>
      </c>
      <c r="AB134" s="147">
        <v>120</v>
      </c>
      <c r="AC134" s="147">
        <v>120</v>
      </c>
      <c r="AD134" s="147">
        <v>120</v>
      </c>
      <c r="AE134" s="147">
        <v>120</v>
      </c>
      <c r="AF134" s="147">
        <v>120</v>
      </c>
      <c r="AG134" s="147">
        <v>120</v>
      </c>
    </row>
    <row r="135" spans="1:33" x14ac:dyDescent="0.2">
      <c r="A135" s="133" t="str">
        <f t="shared" si="3"/>
        <v>WPAGuatemala</v>
      </c>
      <c r="B135" s="129" t="s">
        <v>266</v>
      </c>
      <c r="C135" s="129" t="s">
        <v>268</v>
      </c>
      <c r="D135" s="129" t="s">
        <v>165</v>
      </c>
      <c r="E135" s="147">
        <v>70</v>
      </c>
      <c r="F135" s="147">
        <v>70</v>
      </c>
      <c r="G135" s="147">
        <v>70</v>
      </c>
      <c r="H135" s="147">
        <v>70</v>
      </c>
      <c r="I135" s="147">
        <v>70</v>
      </c>
      <c r="J135" s="147">
        <v>70</v>
      </c>
      <c r="K135" s="147">
        <v>70</v>
      </c>
      <c r="L135" s="147">
        <v>70</v>
      </c>
      <c r="M135" s="147">
        <v>70</v>
      </c>
      <c r="N135" s="147">
        <v>70</v>
      </c>
      <c r="O135" s="147">
        <v>70</v>
      </c>
      <c r="P135" s="147">
        <v>70</v>
      </c>
      <c r="Q135" s="147">
        <v>70</v>
      </c>
      <c r="R135" s="147">
        <v>70</v>
      </c>
      <c r="S135" s="147">
        <v>70</v>
      </c>
      <c r="T135" s="147">
        <v>70</v>
      </c>
      <c r="U135" s="147">
        <v>70</v>
      </c>
      <c r="V135" s="147">
        <v>70</v>
      </c>
      <c r="W135" s="147">
        <v>70</v>
      </c>
      <c r="X135" s="147">
        <v>70</v>
      </c>
      <c r="Y135" s="147">
        <v>70</v>
      </c>
      <c r="Z135" s="147">
        <v>70</v>
      </c>
      <c r="AA135" s="147">
        <v>70</v>
      </c>
      <c r="AB135" s="147">
        <v>70</v>
      </c>
      <c r="AC135" s="147">
        <v>70</v>
      </c>
      <c r="AD135" s="147">
        <v>70</v>
      </c>
      <c r="AE135" s="147">
        <v>70</v>
      </c>
      <c r="AF135" s="147">
        <v>70</v>
      </c>
      <c r="AG135" s="147">
        <v>70</v>
      </c>
    </row>
    <row r="136" spans="1:33" x14ac:dyDescent="0.2">
      <c r="A136" s="133" t="str">
        <f t="shared" si="3"/>
        <v>WPAHonduras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row>
    <row r="137" spans="1:33" x14ac:dyDescent="0.2">
      <c r="A137" s="133" t="str">
        <f t="shared" si="3"/>
        <v>WPAMexico</v>
      </c>
      <c r="B137" s="129" t="s">
        <v>266</v>
      </c>
      <c r="C137" s="129" t="s">
        <v>268</v>
      </c>
      <c r="D137" s="129" t="s">
        <v>167</v>
      </c>
      <c r="E137" s="147">
        <v>95</v>
      </c>
      <c r="F137" s="147">
        <v>95</v>
      </c>
      <c r="G137" s="147">
        <v>95</v>
      </c>
      <c r="H137" s="147">
        <v>95</v>
      </c>
      <c r="I137" s="147">
        <v>0</v>
      </c>
      <c r="J137" s="147">
        <v>0</v>
      </c>
      <c r="K137" s="147">
        <v>0</v>
      </c>
      <c r="L137" s="147">
        <v>0</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47">
        <v>0</v>
      </c>
      <c r="AG137" s="147">
        <v>0</v>
      </c>
    </row>
    <row r="138" spans="1:33" x14ac:dyDescent="0.2">
      <c r="A138" s="133" t="str">
        <f t="shared" si="3"/>
        <v>WPANicaragua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3"/>
        <v>WPAPanama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3"/>
        <v>WPASouth America Total</v>
      </c>
      <c r="B140" s="140" t="s">
        <v>170</v>
      </c>
      <c r="C140" s="140" t="s">
        <v>170</v>
      </c>
      <c r="D140" s="140" t="s">
        <v>170</v>
      </c>
      <c r="E140" s="146">
        <f>SUMIF($C141:$C$212,LEFT($D140,LEN($D140)-6),E141:E$212)</f>
        <v>1930</v>
      </c>
      <c r="F140" s="146">
        <f>SUMIF($C141:$C$212,LEFT($D140,LEN($D140)-6),F141:F$212)</f>
        <v>1930</v>
      </c>
      <c r="G140" s="146">
        <f>SUMIF($C141:$C$212,LEFT($D140,LEN($D140)-6),G141:G$212)</f>
        <v>1930</v>
      </c>
      <c r="H140" s="146">
        <f>SUMIF($C141:$C$212,LEFT($D140,LEN($D140)-6),H141:H$212)</f>
        <v>1930</v>
      </c>
      <c r="I140" s="146">
        <f>SUMIF($C141:$C$212,LEFT($D140,LEN($D140)-6),I141:I$212)</f>
        <v>1930</v>
      </c>
      <c r="J140" s="146">
        <f>SUMIF($C141:$C$212,LEFT($D140,LEN($D140)-6),J141:J$212)</f>
        <v>1930</v>
      </c>
      <c r="K140" s="146">
        <f>SUMIF($C141:$C$212,LEFT($D140,LEN($D140)-6),K141:K$212)</f>
        <v>1930</v>
      </c>
      <c r="L140" s="146">
        <f>SUMIF($C141:$C$212,LEFT($D140,LEN($D140)-6),L141:L$212)</f>
        <v>1930</v>
      </c>
      <c r="M140" s="146">
        <f>SUMIF($C141:$C$212,LEFT($D140,LEN($D140)-6),M141:M$212)</f>
        <v>1930</v>
      </c>
      <c r="N140" s="146">
        <f>SUMIF($C141:$C$212,LEFT($D140,LEN($D140)-6),N141:N$212)</f>
        <v>1930</v>
      </c>
      <c r="O140" s="146">
        <f>SUMIF($C141:$C$212,LEFT($D140,LEN($D140)-6),O141:O$212)</f>
        <v>1930</v>
      </c>
      <c r="P140" s="146">
        <f>SUMIF($C141:$C$212,LEFT($D140,LEN($D140)-6),P141:P$212)</f>
        <v>1930</v>
      </c>
      <c r="Q140" s="146">
        <f>SUMIF($C141:$C$212,LEFT($D140,LEN($D140)-6),Q141:Q$212)</f>
        <v>1930</v>
      </c>
      <c r="R140" s="146">
        <f>SUMIF($C141:$C$212,LEFT($D140,LEN($D140)-6),R141:R$212)</f>
        <v>1930</v>
      </c>
      <c r="S140" s="146">
        <f>SUMIF($C141:$C$212,LEFT($D140,LEN($D140)-6),S141:S$212)</f>
        <v>1930</v>
      </c>
      <c r="T140" s="146">
        <f>SUMIF($C141:$C$212,LEFT($D140,LEN($D140)-6),T141:T$212)</f>
        <v>1930</v>
      </c>
      <c r="U140" s="146">
        <f>SUMIF($C141:$C$212,LEFT($D140,LEN($D140)-6),U141:U$212)</f>
        <v>1930</v>
      </c>
      <c r="V140" s="146">
        <f>SUMIF($C141:$C$212,LEFT($D140,LEN($D140)-6),V141:V$212)</f>
        <v>1930</v>
      </c>
      <c r="W140" s="146">
        <f>SUMIF($C141:$C$212,LEFT($D140,LEN($D140)-6),W141:W$212)</f>
        <v>1930</v>
      </c>
      <c r="X140" s="146">
        <f>SUMIF($C141:$C$212,LEFT($D140,LEN($D140)-6),X141:X$212)</f>
        <v>2030</v>
      </c>
      <c r="Y140" s="146">
        <f>SUMIF($C141:$C$212,LEFT($D140,LEN($D140)-6),Y141:Y$212)</f>
        <v>2030</v>
      </c>
      <c r="Z140" s="146">
        <f>SUMIF($C141:$C$212,LEFT($D140,LEN($D140)-6),Z141:Z$212)</f>
        <v>2030</v>
      </c>
      <c r="AA140" s="146">
        <f>SUMIF($C141:$C$212,LEFT($D140,LEN($D140)-6),AA141:AA$212)</f>
        <v>2280</v>
      </c>
      <c r="AB140" s="146">
        <f>SUMIF($C141:$C$212,LEFT($D140,LEN($D140)-6),AB141:AB$212)</f>
        <v>2530</v>
      </c>
      <c r="AC140" s="146">
        <f>SUMIF($C141:$C$212,LEFT($D140,LEN($D140)-6),AC141:AC$212)</f>
        <v>2530</v>
      </c>
      <c r="AD140" s="146">
        <f>SUMIF($C141:$C$212,LEFT($D140,LEN($D140)-6),AD141:AD$212)</f>
        <v>2530</v>
      </c>
      <c r="AE140" s="146">
        <f>SUMIF($C141:$C$212,LEFT($D140,LEN($D140)-6),AE141:AE$212)</f>
        <v>2530</v>
      </c>
      <c r="AF140" s="146">
        <f>SUMIF($C141:$C$212,LEFT($D140,LEN($D140)-6),AF141:AF$212)</f>
        <v>2530</v>
      </c>
      <c r="AG140" s="146">
        <f>SUMIF($C141:$C$212,LEFT($D140,LEN($D140)-6),AG141:AG$212)</f>
        <v>2530</v>
      </c>
    </row>
    <row r="141" spans="1:33" x14ac:dyDescent="0.2">
      <c r="A141" s="133" t="str">
        <f t="shared" si="3"/>
        <v>WPAArgentina</v>
      </c>
      <c r="B141" s="129" t="s">
        <v>266</v>
      </c>
      <c r="C141" s="129" t="s">
        <v>269</v>
      </c>
      <c r="D141" s="129" t="s">
        <v>171</v>
      </c>
      <c r="E141" s="147">
        <v>0</v>
      </c>
      <c r="F141" s="147">
        <v>0</v>
      </c>
      <c r="G141" s="147">
        <v>0</v>
      </c>
      <c r="H141" s="147">
        <v>0</v>
      </c>
      <c r="I141" s="147">
        <v>0</v>
      </c>
      <c r="J141" s="147">
        <v>0</v>
      </c>
      <c r="K141" s="147">
        <v>0</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row>
    <row r="142" spans="1:33" x14ac:dyDescent="0.2">
      <c r="A142" s="133" t="str">
        <f t="shared" si="3"/>
        <v>WPABolivia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3"/>
        <v>WPABrazil</v>
      </c>
      <c r="B143" s="129" t="s">
        <v>266</v>
      </c>
      <c r="C143" s="129" t="s">
        <v>269</v>
      </c>
      <c r="D143" s="129" t="s">
        <v>173</v>
      </c>
      <c r="E143" s="147">
        <v>1650</v>
      </c>
      <c r="F143" s="147">
        <v>1650</v>
      </c>
      <c r="G143" s="147">
        <v>1650</v>
      </c>
      <c r="H143" s="147">
        <v>1650</v>
      </c>
      <c r="I143" s="147">
        <v>1650</v>
      </c>
      <c r="J143" s="147">
        <v>1650</v>
      </c>
      <c r="K143" s="147">
        <v>1650</v>
      </c>
      <c r="L143" s="147">
        <v>1650</v>
      </c>
      <c r="M143" s="147">
        <v>1650</v>
      </c>
      <c r="N143" s="147">
        <v>1650</v>
      </c>
      <c r="O143" s="147">
        <v>1650</v>
      </c>
      <c r="P143" s="147">
        <v>1650</v>
      </c>
      <c r="Q143" s="147">
        <v>1650</v>
      </c>
      <c r="R143" s="147">
        <v>1650</v>
      </c>
      <c r="S143" s="147">
        <v>1650</v>
      </c>
      <c r="T143" s="147">
        <v>1650</v>
      </c>
      <c r="U143" s="147">
        <v>1650</v>
      </c>
      <c r="V143" s="147">
        <v>1650</v>
      </c>
      <c r="W143" s="147">
        <v>1650</v>
      </c>
      <c r="X143" s="147">
        <v>1750</v>
      </c>
      <c r="Y143" s="147">
        <v>1750</v>
      </c>
      <c r="Z143" s="147">
        <v>1750</v>
      </c>
      <c r="AA143" s="147">
        <v>2000</v>
      </c>
      <c r="AB143" s="147">
        <v>2250</v>
      </c>
      <c r="AC143" s="147">
        <v>2250</v>
      </c>
      <c r="AD143" s="147">
        <v>2250</v>
      </c>
      <c r="AE143" s="147">
        <v>2250</v>
      </c>
      <c r="AF143" s="147">
        <v>2250</v>
      </c>
      <c r="AG143" s="147">
        <v>2250</v>
      </c>
    </row>
    <row r="144" spans="1:33" x14ac:dyDescent="0.2">
      <c r="A144" s="133" t="str">
        <f t="shared" si="3"/>
        <v>WPAChile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row>
    <row r="145" spans="1:33" x14ac:dyDescent="0.2">
      <c r="A145" s="133" t="str">
        <f t="shared" si="3"/>
        <v>WPAColombia</v>
      </c>
      <c r="B145" s="129" t="s">
        <v>266</v>
      </c>
      <c r="C145" s="129" t="s">
        <v>269</v>
      </c>
      <c r="D145" s="129" t="s">
        <v>175</v>
      </c>
      <c r="E145" s="147">
        <v>0</v>
      </c>
      <c r="F145" s="147">
        <v>0</v>
      </c>
      <c r="G145" s="147">
        <v>0</v>
      </c>
      <c r="H145" s="147">
        <v>0</v>
      </c>
      <c r="I145" s="147">
        <v>0</v>
      </c>
      <c r="J145" s="147">
        <v>0</v>
      </c>
      <c r="K145" s="147">
        <v>0</v>
      </c>
      <c r="L145" s="147">
        <v>0</v>
      </c>
      <c r="M145" s="147">
        <v>0</v>
      </c>
      <c r="N145" s="147">
        <v>0</v>
      </c>
      <c r="O145" s="147">
        <v>0</v>
      </c>
      <c r="P145" s="147">
        <v>0</v>
      </c>
      <c r="Q145" s="147">
        <v>0</v>
      </c>
      <c r="R145" s="147">
        <v>0</v>
      </c>
      <c r="S145" s="147">
        <v>0</v>
      </c>
      <c r="T145" s="147">
        <v>0</v>
      </c>
      <c r="U145" s="147">
        <v>0</v>
      </c>
      <c r="V145" s="147">
        <v>0</v>
      </c>
      <c r="W145" s="147">
        <v>0</v>
      </c>
      <c r="X145" s="147">
        <v>0</v>
      </c>
      <c r="Y145" s="147">
        <v>0</v>
      </c>
      <c r="Z145" s="147">
        <v>0</v>
      </c>
      <c r="AA145" s="147">
        <v>0</v>
      </c>
      <c r="AB145" s="147">
        <v>0</v>
      </c>
      <c r="AC145" s="147">
        <v>0</v>
      </c>
      <c r="AD145" s="147">
        <v>0</v>
      </c>
      <c r="AE145" s="147">
        <v>0</v>
      </c>
      <c r="AF145" s="147">
        <v>0</v>
      </c>
      <c r="AG145" s="147">
        <v>0</v>
      </c>
    </row>
    <row r="146" spans="1:33" x14ac:dyDescent="0.2">
      <c r="A146" s="133" t="str">
        <f t="shared" si="3"/>
        <v>WPAEcuador</v>
      </c>
      <c r="B146" s="129" t="s">
        <v>266</v>
      </c>
      <c r="C146" s="129" t="s">
        <v>269</v>
      </c>
      <c r="D146" s="129" t="s">
        <v>176</v>
      </c>
      <c r="E146" s="147">
        <v>280</v>
      </c>
      <c r="F146" s="147">
        <v>280</v>
      </c>
      <c r="G146" s="147">
        <v>280</v>
      </c>
      <c r="H146" s="147">
        <v>280</v>
      </c>
      <c r="I146" s="147">
        <v>280</v>
      </c>
      <c r="J146" s="147">
        <v>280</v>
      </c>
      <c r="K146" s="147">
        <v>280</v>
      </c>
      <c r="L146" s="147">
        <v>280</v>
      </c>
      <c r="M146" s="147">
        <v>280</v>
      </c>
      <c r="N146" s="147">
        <v>280</v>
      </c>
      <c r="O146" s="147">
        <v>280</v>
      </c>
      <c r="P146" s="147">
        <v>280</v>
      </c>
      <c r="Q146" s="147">
        <v>280</v>
      </c>
      <c r="R146" s="147">
        <v>280</v>
      </c>
      <c r="S146" s="147">
        <v>280</v>
      </c>
      <c r="T146" s="147">
        <v>280</v>
      </c>
      <c r="U146" s="147">
        <v>280</v>
      </c>
      <c r="V146" s="147">
        <v>280</v>
      </c>
      <c r="W146" s="147">
        <v>280</v>
      </c>
      <c r="X146" s="147">
        <v>280</v>
      </c>
      <c r="Y146" s="147">
        <v>280</v>
      </c>
      <c r="Z146" s="147">
        <v>280</v>
      </c>
      <c r="AA146" s="147">
        <v>280</v>
      </c>
      <c r="AB146" s="147">
        <v>280</v>
      </c>
      <c r="AC146" s="147">
        <v>280</v>
      </c>
      <c r="AD146" s="147">
        <v>280</v>
      </c>
      <c r="AE146" s="147">
        <v>280</v>
      </c>
      <c r="AF146" s="147">
        <v>280</v>
      </c>
      <c r="AG146" s="147">
        <v>280</v>
      </c>
    </row>
    <row r="147" spans="1:33" x14ac:dyDescent="0.2">
      <c r="A147" s="133" t="str">
        <f t="shared" si="3"/>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3"/>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3"/>
        <v>WPAParaguay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3"/>
        <v>WPAPeru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3"/>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3"/>
        <v>WPAUruguay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3"/>
        <v>WPAVenezuela</v>
      </c>
      <c r="B153" s="129" t="s">
        <v>266</v>
      </c>
      <c r="C153" s="129" t="s">
        <v>269</v>
      </c>
      <c r="D153" s="129" t="s">
        <v>183</v>
      </c>
      <c r="E153" s="147">
        <v>0</v>
      </c>
      <c r="F153" s="147">
        <v>0</v>
      </c>
      <c r="G153" s="147">
        <v>0</v>
      </c>
      <c r="H153" s="147">
        <v>0</v>
      </c>
      <c r="I153" s="147">
        <v>0</v>
      </c>
      <c r="J153" s="147">
        <v>0</v>
      </c>
      <c r="K153" s="147">
        <v>0</v>
      </c>
      <c r="L153" s="147">
        <v>0</v>
      </c>
      <c r="M153" s="147">
        <v>0</v>
      </c>
      <c r="N153" s="147">
        <v>0</v>
      </c>
      <c r="O153" s="147">
        <v>0</v>
      </c>
      <c r="P153" s="147">
        <v>0</v>
      </c>
      <c r="Q153" s="147">
        <v>0</v>
      </c>
      <c r="R153" s="147">
        <v>0</v>
      </c>
      <c r="S153" s="147">
        <v>0</v>
      </c>
      <c r="T153" s="147">
        <v>0</v>
      </c>
      <c r="U153" s="147">
        <v>0</v>
      </c>
      <c r="V153" s="147">
        <v>0</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3"/>
        <v>WPAAsia Total</v>
      </c>
      <c r="B154" s="137" t="s">
        <v>184</v>
      </c>
      <c r="C154" s="137" t="s">
        <v>184</v>
      </c>
      <c r="D154" s="137" t="s">
        <v>184</v>
      </c>
      <c r="E154" s="145">
        <f>SUMIF($B156:$B$212,LEFT($D154,LEN($D154)-6),E156:E$212)</f>
        <v>45241</v>
      </c>
      <c r="F154" s="145">
        <f>SUMIF($B156:$B$212,LEFT($D154,LEN($D154)-6),F156:F$212)</f>
        <v>46246</v>
      </c>
      <c r="G154" s="145">
        <f>SUMIF($B156:$B$212,LEFT($D154,LEN($D154)-6),G156:G$212)</f>
        <v>48119.8</v>
      </c>
      <c r="H154" s="145">
        <f>SUMIF($B156:$B$212,LEFT($D154,LEN($D154)-6),H156:H$212)</f>
        <v>49424.800000000003</v>
      </c>
      <c r="I154" s="145">
        <f>SUMIF($B156:$B$212,LEFT($D154,LEN($D154)-6),I156:I$212)</f>
        <v>55324.800000000003</v>
      </c>
      <c r="J154" s="145">
        <f>SUMIF($B156:$B$212,LEFT($D154,LEN($D154)-6),J156:J$212)</f>
        <v>60794.8</v>
      </c>
      <c r="K154" s="145">
        <f>SUMIF($B156:$B$212,LEFT($D154,LEN($D154)-6),K156:K$212)</f>
        <v>63063.8</v>
      </c>
      <c r="L154" s="145">
        <f>SUMIF($B156:$B$212,LEFT($D154,LEN($D154)-6),L156:L$212)</f>
        <v>68122.8</v>
      </c>
      <c r="M154" s="145">
        <f>SUMIF($B156:$B$212,LEFT($D154,LEN($D154)-6),M156:M$212)</f>
        <v>68947.8</v>
      </c>
      <c r="N154" s="145">
        <f>SUMIF($B156:$B$212,LEFT($D154,LEN($D154)-6),N156:N$212)</f>
        <v>71069.8</v>
      </c>
      <c r="O154" s="145">
        <f>SUMIF($B156:$B$212,LEFT($D154,LEN($D154)-6),O156:O$212)</f>
        <v>73309.8</v>
      </c>
      <c r="P154" s="145">
        <f>SUMIF($B156:$B$212,LEFT($D154,LEN($D154)-6),P156:P$212)</f>
        <v>73909.8</v>
      </c>
      <c r="Q154" s="145">
        <f>SUMIF($B156:$B$212,LEFT($D154,LEN($D154)-6),Q156:Q$212)</f>
        <v>77359.8</v>
      </c>
      <c r="R154" s="145">
        <f>SUMIF($B156:$B$212,LEFT($D154,LEN($D154)-6),R156:R$212)</f>
        <v>79859.8</v>
      </c>
      <c r="S154" s="145">
        <f>SUMIF($B156:$B$212,LEFT($D154,LEN($D154)-6),S156:S$212)</f>
        <v>88409.8</v>
      </c>
      <c r="T154" s="145">
        <f>SUMIF($B156:$B$212,LEFT($D154,LEN($D154)-6),T156:T$212)</f>
        <v>88539.8</v>
      </c>
      <c r="U154" s="145">
        <f>SUMIF($B156:$B$212,LEFT($D154,LEN($D154)-6),U156:U$212)</f>
        <v>89272.8</v>
      </c>
      <c r="V154" s="145">
        <f>SUMIF($B156:$B$212,LEFT($D154,LEN($D154)-6),V156:V$212)</f>
        <v>88759.8</v>
      </c>
      <c r="W154" s="145">
        <f>SUMIF($B156:$B$212,LEFT($D154,LEN($D154)-6),W156:W$212)</f>
        <v>88039.8</v>
      </c>
      <c r="X154" s="145">
        <f>SUMIF($B156:$B$212,LEFT($D154,LEN($D154)-6),X156:X$212)</f>
        <v>87879.8</v>
      </c>
      <c r="Y154" s="145">
        <f>SUMIF($B156:$B$212,LEFT($D154,LEN($D154)-6),Y156:Y$212)</f>
        <v>90244.800000000003</v>
      </c>
      <c r="Z154" s="145">
        <f>SUMIF($B156:$B$212,LEFT($D154,LEN($D154)-6),Z156:Z$212)</f>
        <v>91729.8</v>
      </c>
      <c r="AA154" s="145">
        <f>SUMIF($B156:$B$212,LEFT($D154,LEN($D154)-6),AA156:AA$212)</f>
        <v>91829.8</v>
      </c>
      <c r="AB154" s="145">
        <f>SUMIF($B156:$B$212,LEFT($D154,LEN($D154)-6),AB156:AB$212)</f>
        <v>91829.8</v>
      </c>
      <c r="AC154" s="145">
        <f>SUMIF($B156:$B$212,LEFT($D154,LEN($D154)-6),AC156:AC$212)</f>
        <v>91429.8</v>
      </c>
      <c r="AD154" s="145">
        <f>SUMIF($B156:$B$212,LEFT($D154,LEN($D154)-6),AD156:AD$212)</f>
        <v>92589.8</v>
      </c>
      <c r="AE154" s="145">
        <f>SUMIF($B156:$B$212,LEFT($D154,LEN($D154)-6),AE156:AE$212)</f>
        <v>92849.8</v>
      </c>
      <c r="AF154" s="145">
        <f>SUMIF($B156:$B$212,LEFT($D154,LEN($D154)-6),AF156:AF$212)</f>
        <v>92849.8</v>
      </c>
      <c r="AG154" s="145">
        <f>SUMIF($B156:$B$212,LEFT($D154,LEN($D154)-6),AG156:AG$212)</f>
        <v>92849.8</v>
      </c>
    </row>
    <row r="155" spans="1:33" s="133" customFormat="1" x14ac:dyDescent="0.2">
      <c r="A155" s="133" t="str">
        <f t="shared" si="3"/>
        <v>WPAMiddle East Total</v>
      </c>
      <c r="B155" s="140" t="s">
        <v>185</v>
      </c>
      <c r="C155" s="140" t="s">
        <v>185</v>
      </c>
      <c r="D155" s="140" t="s">
        <v>185</v>
      </c>
      <c r="E155" s="146">
        <f>SUMIF($C156:$C$212,LEFT($D155,LEN($D155)-6),E156:E$212)</f>
        <v>0</v>
      </c>
      <c r="F155" s="146">
        <f>SUMIF($C156:$C$212,LEFT($D155,LEN($D155)-6),F156:F$212)</f>
        <v>0</v>
      </c>
      <c r="G155" s="146">
        <f>SUMIF($C156:$C$212,LEFT($D155,LEN($D155)-6),G156:G$212)</f>
        <v>0</v>
      </c>
      <c r="H155" s="146">
        <f>SUMIF($C156:$C$212,LEFT($D155,LEN($D155)-6),H156:H$212)</f>
        <v>0</v>
      </c>
      <c r="I155" s="146">
        <f>SUMIF($C156:$C$212,LEFT($D155,LEN($D155)-6),I156:I$212)</f>
        <v>0</v>
      </c>
      <c r="J155" s="146">
        <f>SUMIF($C156:$C$212,LEFT($D155,LEN($D155)-6),J156:J$212)</f>
        <v>0</v>
      </c>
      <c r="K155" s="146">
        <f>SUMIF($C156:$C$212,LEFT($D155,LEN($D155)-6),K156:K$212)</f>
        <v>0</v>
      </c>
      <c r="L155" s="146">
        <f>SUMIF($C156:$C$212,LEFT($D155,LEN($D155)-6),L156:L$212)</f>
        <v>0</v>
      </c>
      <c r="M155" s="146">
        <f>SUMIF($C156:$C$212,LEFT($D155,LEN($D155)-6),M156:M$212)</f>
        <v>0</v>
      </c>
      <c r="N155" s="146">
        <f>SUMIF($C156:$C$212,LEFT($D155,LEN($D155)-6),N156:N$212)</f>
        <v>0</v>
      </c>
      <c r="O155" s="146">
        <f>SUMIF($C156:$C$212,LEFT($D155,LEN($D155)-6),O156:O$212)</f>
        <v>0</v>
      </c>
      <c r="P155" s="146">
        <f>SUMIF($C156:$C$212,LEFT($D155,LEN($D155)-6),P156:P$212)</f>
        <v>0</v>
      </c>
      <c r="Q155" s="146">
        <f>SUMIF($C156:$C$212,LEFT($D155,LEN($D155)-6),Q156:Q$212)</f>
        <v>0</v>
      </c>
      <c r="R155" s="146">
        <f>SUMIF($C156:$C$212,LEFT($D155,LEN($D155)-6),R156:R$212)</f>
        <v>0</v>
      </c>
      <c r="S155" s="146">
        <f>SUMIF($C156:$C$212,LEFT($D155,LEN($D155)-6),S156:S$212)</f>
        <v>0</v>
      </c>
      <c r="T155" s="146">
        <f>SUMIF($C156:$C$212,LEFT($D155,LEN($D155)-6),T156:T$212)</f>
        <v>0</v>
      </c>
      <c r="U155" s="146">
        <f>SUMIF($C156:$C$212,LEFT($D155,LEN($D155)-6),U156:U$212)</f>
        <v>0</v>
      </c>
      <c r="V155" s="146">
        <f>SUMIF($C156:$C$212,LEFT($D155,LEN($D155)-6),V156:V$212)</f>
        <v>0</v>
      </c>
      <c r="W155" s="146">
        <f>SUMIF($C156:$C$212,LEFT($D155,LEN($D155)-6),W156:W$212)</f>
        <v>0</v>
      </c>
      <c r="X155" s="146">
        <f>SUMIF($C156:$C$212,LEFT($D155,LEN($D155)-6),X156:X$212)</f>
        <v>0</v>
      </c>
      <c r="Y155" s="146">
        <f>SUMIF($C156:$C$212,LEFT($D155,LEN($D155)-6),Y156:Y$212)</f>
        <v>0</v>
      </c>
      <c r="Z155" s="146">
        <f>SUMIF($C156:$C$212,LEFT($D155,LEN($D155)-6),Z156:Z$212)</f>
        <v>0</v>
      </c>
      <c r="AA155" s="146">
        <f>SUMIF($C156:$C$212,LEFT($D155,LEN($D155)-6),AA156:AA$212)</f>
        <v>0</v>
      </c>
      <c r="AB155" s="146">
        <f>SUMIF($C156:$C$212,LEFT($D155,LEN($D155)-6),AB156:AB$212)</f>
        <v>0</v>
      </c>
      <c r="AC155" s="146">
        <f>SUMIF($C156:$C$212,LEFT($D155,LEN($D155)-6),AC156:AC$212)</f>
        <v>0</v>
      </c>
      <c r="AD155" s="146">
        <f>SUMIF($C156:$C$212,LEFT($D155,LEN($D155)-6),AD156:AD$212)</f>
        <v>0</v>
      </c>
      <c r="AE155" s="146">
        <f>SUMIF($C156:$C$212,LEFT($D155,LEN($D155)-6),AE156:AE$212)</f>
        <v>0</v>
      </c>
      <c r="AF155" s="146">
        <f>SUMIF($C156:$C$212,LEFT($D155,LEN($D155)-6),AF156:AF$212)</f>
        <v>0</v>
      </c>
      <c r="AG155" s="146">
        <f>SUMIF($C156:$C$212,LEFT($D155,LEN($D155)-6),AG156:AG$212)</f>
        <v>0</v>
      </c>
    </row>
    <row r="156" spans="1:33" x14ac:dyDescent="0.2">
      <c r="A156" s="133" t="str">
        <f t="shared" si="3"/>
        <v>WPABahrain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3"/>
        <v>WPAIran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3"/>
        <v>WPAIraq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3"/>
        <v>WPAIsrael</v>
      </c>
      <c r="B159" s="129" t="s">
        <v>270</v>
      </c>
      <c r="C159" s="129" t="s">
        <v>271</v>
      </c>
      <c r="D159" s="129" t="s">
        <v>189</v>
      </c>
      <c r="E159" s="147">
        <v>0</v>
      </c>
      <c r="F159" s="147">
        <v>0</v>
      </c>
      <c r="G159" s="147">
        <v>0</v>
      </c>
      <c r="H159" s="147">
        <v>0</v>
      </c>
      <c r="I159" s="147">
        <v>0</v>
      </c>
      <c r="J159" s="147">
        <v>0</v>
      </c>
      <c r="K159" s="147">
        <v>0</v>
      </c>
      <c r="L159" s="147">
        <v>0</v>
      </c>
      <c r="M159" s="147">
        <v>0</v>
      </c>
      <c r="N159" s="147">
        <v>0</v>
      </c>
      <c r="O159" s="147">
        <v>0</v>
      </c>
      <c r="P159" s="147">
        <v>0</v>
      </c>
      <c r="Q159" s="147">
        <v>0</v>
      </c>
      <c r="R159" s="147">
        <v>0</v>
      </c>
      <c r="S159" s="147">
        <v>0</v>
      </c>
      <c r="T159" s="147">
        <v>0</v>
      </c>
      <c r="U159" s="147">
        <v>0</v>
      </c>
      <c r="V159" s="147">
        <v>0</v>
      </c>
      <c r="W159" s="147">
        <v>0</v>
      </c>
      <c r="X159" s="147">
        <v>0</v>
      </c>
      <c r="Y159" s="147">
        <v>0</v>
      </c>
      <c r="Z159" s="147">
        <v>0</v>
      </c>
      <c r="AA159" s="147">
        <v>0</v>
      </c>
      <c r="AB159" s="147">
        <v>0</v>
      </c>
      <c r="AC159" s="147">
        <v>0</v>
      </c>
      <c r="AD159" s="147">
        <v>0</v>
      </c>
      <c r="AE159" s="147">
        <v>0</v>
      </c>
      <c r="AF159" s="147">
        <v>0</v>
      </c>
      <c r="AG159" s="147">
        <v>0</v>
      </c>
    </row>
    <row r="160" spans="1:33" x14ac:dyDescent="0.2">
      <c r="A160" s="133" t="str">
        <f t="shared" si="3"/>
        <v>WPAJordan</v>
      </c>
      <c r="B160" s="129" t="s">
        <v>270</v>
      </c>
      <c r="C160" s="129" t="s">
        <v>271</v>
      </c>
      <c r="D160" s="129" t="s">
        <v>190</v>
      </c>
      <c r="E160" s="147">
        <v>0</v>
      </c>
      <c r="F160" s="147">
        <v>0</v>
      </c>
      <c r="G160" s="147">
        <v>0</v>
      </c>
      <c r="H160" s="147">
        <v>0</v>
      </c>
      <c r="I160" s="147">
        <v>0</v>
      </c>
      <c r="J160" s="147">
        <v>0</v>
      </c>
      <c r="K160" s="147">
        <v>0</v>
      </c>
      <c r="L160" s="147">
        <v>0</v>
      </c>
      <c r="M160" s="147">
        <v>0</v>
      </c>
      <c r="N160" s="147">
        <v>0</v>
      </c>
      <c r="O160" s="147">
        <v>0</v>
      </c>
      <c r="P160" s="147">
        <v>0</v>
      </c>
      <c r="Q160" s="147">
        <v>0</v>
      </c>
      <c r="R160" s="147">
        <v>0</v>
      </c>
      <c r="S160" s="147">
        <v>0</v>
      </c>
      <c r="T160" s="147">
        <v>0</v>
      </c>
      <c r="U160" s="147">
        <v>0</v>
      </c>
      <c r="V160" s="147">
        <v>0</v>
      </c>
      <c r="W160" s="147">
        <v>0</v>
      </c>
      <c r="X160" s="147">
        <v>0</v>
      </c>
      <c r="Y160" s="147">
        <v>0</v>
      </c>
      <c r="Z160" s="147">
        <v>0</v>
      </c>
      <c r="AA160" s="147">
        <v>0</v>
      </c>
      <c r="AB160" s="147">
        <v>0</v>
      </c>
      <c r="AC160" s="147">
        <v>0</v>
      </c>
      <c r="AD160" s="147">
        <v>0</v>
      </c>
      <c r="AE160" s="147">
        <v>0</v>
      </c>
      <c r="AF160" s="147">
        <v>0</v>
      </c>
      <c r="AG160" s="147">
        <v>0</v>
      </c>
    </row>
    <row r="161" spans="1:33" x14ac:dyDescent="0.2">
      <c r="A161" s="133" t="str">
        <f t="shared" si="3"/>
        <v>WPAKuwait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3"/>
        <v>WPALebanon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3"/>
        <v>WPAOman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3"/>
        <v>WPAQatar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3"/>
        <v>WPASaudi Arabia</v>
      </c>
      <c r="B165" s="129" t="s">
        <v>270</v>
      </c>
      <c r="C165" s="129" t="s">
        <v>271</v>
      </c>
      <c r="D165" s="129" t="s">
        <v>195</v>
      </c>
      <c r="E165" s="147">
        <v>0</v>
      </c>
      <c r="F165" s="147">
        <v>0</v>
      </c>
      <c r="G165" s="147">
        <v>0</v>
      </c>
      <c r="H165" s="147">
        <v>0</v>
      </c>
      <c r="I165" s="147">
        <v>0</v>
      </c>
      <c r="J165" s="147">
        <v>0</v>
      </c>
      <c r="K165" s="147">
        <v>0</v>
      </c>
      <c r="L165" s="147">
        <v>0</v>
      </c>
      <c r="M165" s="147">
        <v>0</v>
      </c>
      <c r="N165" s="147">
        <v>0</v>
      </c>
      <c r="O165" s="147">
        <v>0</v>
      </c>
      <c r="P165" s="147">
        <v>0</v>
      </c>
      <c r="Q165" s="147">
        <v>0</v>
      </c>
      <c r="R165" s="147">
        <v>0</v>
      </c>
      <c r="S165" s="147">
        <v>0</v>
      </c>
      <c r="T165" s="147">
        <v>0</v>
      </c>
      <c r="U165" s="147">
        <v>0</v>
      </c>
      <c r="V165" s="147">
        <v>0</v>
      </c>
      <c r="W165" s="147">
        <v>0</v>
      </c>
      <c r="X165" s="147">
        <v>0</v>
      </c>
      <c r="Y165" s="147">
        <v>0</v>
      </c>
      <c r="Z165" s="147">
        <v>0</v>
      </c>
      <c r="AA165" s="147">
        <v>0</v>
      </c>
      <c r="AB165" s="147">
        <v>0</v>
      </c>
      <c r="AC165" s="147">
        <v>0</v>
      </c>
      <c r="AD165" s="147">
        <v>0</v>
      </c>
      <c r="AE165" s="147">
        <v>0</v>
      </c>
      <c r="AF165" s="147">
        <v>0</v>
      </c>
      <c r="AG165" s="147">
        <v>0</v>
      </c>
    </row>
    <row r="166" spans="1:33" x14ac:dyDescent="0.2">
      <c r="A166" s="133" t="str">
        <f t="shared" si="3"/>
        <v>WPASyria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3"/>
        <v>WPATurkey</v>
      </c>
      <c r="B167" s="129" t="s">
        <v>270</v>
      </c>
      <c r="C167" s="129" t="s">
        <v>271</v>
      </c>
      <c r="D167" s="129" t="s">
        <v>197</v>
      </c>
      <c r="E167" s="147">
        <v>0</v>
      </c>
      <c r="F167" s="147">
        <v>0</v>
      </c>
      <c r="G167" s="147">
        <v>0</v>
      </c>
      <c r="H167" s="147">
        <v>0</v>
      </c>
      <c r="I167" s="147">
        <v>0</v>
      </c>
      <c r="J167" s="147">
        <v>0</v>
      </c>
      <c r="K167" s="147">
        <v>0</v>
      </c>
      <c r="L167" s="147">
        <v>0</v>
      </c>
      <c r="M167" s="147">
        <v>0</v>
      </c>
      <c r="N167" s="147">
        <v>0</v>
      </c>
      <c r="O167" s="147">
        <v>0</v>
      </c>
      <c r="P167" s="147">
        <v>0</v>
      </c>
      <c r="Q167" s="147">
        <v>0</v>
      </c>
      <c r="R167" s="147">
        <v>0</v>
      </c>
      <c r="S167" s="147">
        <v>0</v>
      </c>
      <c r="T167" s="147">
        <v>0</v>
      </c>
      <c r="U167" s="147">
        <v>0</v>
      </c>
      <c r="V167" s="147">
        <v>0</v>
      </c>
      <c r="W167" s="147">
        <v>0</v>
      </c>
      <c r="X167" s="147">
        <v>0</v>
      </c>
      <c r="Y167" s="147">
        <v>0</v>
      </c>
      <c r="Z167" s="147">
        <v>0</v>
      </c>
      <c r="AA167" s="147">
        <v>0</v>
      </c>
      <c r="AB167" s="147">
        <v>0</v>
      </c>
      <c r="AC167" s="147">
        <v>0</v>
      </c>
      <c r="AD167" s="147">
        <v>0</v>
      </c>
      <c r="AE167" s="147">
        <v>0</v>
      </c>
      <c r="AF167" s="147">
        <v>0</v>
      </c>
      <c r="AG167" s="147">
        <v>0</v>
      </c>
    </row>
    <row r="168" spans="1:33" x14ac:dyDescent="0.2">
      <c r="A168" s="133" t="str">
        <f t="shared" si="3"/>
        <v>WPAUnited Arab Emirates</v>
      </c>
      <c r="B168" s="129" t="s">
        <v>270</v>
      </c>
      <c r="C168" s="129" t="s">
        <v>271</v>
      </c>
      <c r="D168" s="129" t="s">
        <v>198</v>
      </c>
      <c r="E168" s="147">
        <v>0</v>
      </c>
      <c r="F168" s="147">
        <v>0</v>
      </c>
      <c r="G168" s="147">
        <v>0</v>
      </c>
      <c r="H168" s="147">
        <v>0</v>
      </c>
      <c r="I168" s="147">
        <v>0</v>
      </c>
      <c r="J168" s="147">
        <v>0</v>
      </c>
      <c r="K168" s="147">
        <v>0</v>
      </c>
      <c r="L168" s="147">
        <v>0</v>
      </c>
      <c r="M168" s="147">
        <v>0</v>
      </c>
      <c r="N168" s="147">
        <v>0</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3"/>
        <v>WPAYemen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3"/>
        <v>WPASouth Asia Total</v>
      </c>
      <c r="B170" s="140" t="s">
        <v>200</v>
      </c>
      <c r="C170" s="140" t="s">
        <v>200</v>
      </c>
      <c r="D170" s="140" t="s">
        <v>200</v>
      </c>
      <c r="E170" s="146">
        <f>SUMIF($C171:$C$212,LEFT($D170,LEN($D170)-6),E171:E$212)</f>
        <v>59</v>
      </c>
      <c r="F170" s="146">
        <f>SUMIF($C171:$C$212,LEFT($D170,LEN($D170)-6),F171:F$212)</f>
        <v>114</v>
      </c>
      <c r="G170" s="146">
        <f>SUMIF($C171:$C$212,LEFT($D170,LEN($D170)-6),G171:G$212)</f>
        <v>114</v>
      </c>
      <c r="H170" s="146">
        <f>SUMIF($C171:$C$212,LEFT($D170,LEN($D170)-6),H171:H$212)</f>
        <v>114</v>
      </c>
      <c r="I170" s="146">
        <f>SUMIF($C171:$C$212,LEFT($D170,LEN($D170)-6),I171:I$212)</f>
        <v>114</v>
      </c>
      <c r="J170" s="146">
        <f>SUMIF($C171:$C$212,LEFT($D170,LEN($D170)-6),J171:J$212)</f>
        <v>114</v>
      </c>
      <c r="K170" s="146">
        <f>SUMIF($C171:$C$212,LEFT($D170,LEN($D170)-6),K171:K$212)</f>
        <v>114</v>
      </c>
      <c r="L170" s="146">
        <f>SUMIF($C171:$C$212,LEFT($D170,LEN($D170)-6),L171:L$212)</f>
        <v>114</v>
      </c>
      <c r="M170" s="146">
        <f>SUMIF($C171:$C$212,LEFT($D170,LEN($D170)-6),M171:M$212)</f>
        <v>114</v>
      </c>
      <c r="N170" s="146">
        <f>SUMIF($C171:$C$212,LEFT($D170,LEN($D170)-6),N171:N$212)</f>
        <v>114</v>
      </c>
      <c r="O170" s="146">
        <f>SUMIF($C171:$C$212,LEFT($D170,LEN($D170)-6),O171:O$212)</f>
        <v>114</v>
      </c>
      <c r="P170" s="146">
        <f>SUMIF($C171:$C$212,LEFT($D170,LEN($D170)-6),P171:P$212)</f>
        <v>114</v>
      </c>
      <c r="Q170" s="146">
        <f>SUMIF($C171:$C$212,LEFT($D170,LEN($D170)-6),Q171:Q$212)</f>
        <v>114</v>
      </c>
      <c r="R170" s="146">
        <f>SUMIF($C171:$C$212,LEFT($D170,LEN($D170)-6),R171:R$212)</f>
        <v>114</v>
      </c>
      <c r="S170" s="146">
        <f>SUMIF($C171:$C$212,LEFT($D170,LEN($D170)-6),S171:S$212)</f>
        <v>114</v>
      </c>
      <c r="T170" s="146">
        <f>SUMIF($C171:$C$212,LEFT($D170,LEN($D170)-6),T171:T$212)</f>
        <v>114</v>
      </c>
      <c r="U170" s="146">
        <f>SUMIF($C171:$C$212,LEFT($D170,LEN($D170)-6),U171:U$212)</f>
        <v>114</v>
      </c>
      <c r="V170" s="146">
        <f>SUMIF($C171:$C$212,LEFT($D170,LEN($D170)-6),V171:V$212)</f>
        <v>114</v>
      </c>
      <c r="W170" s="146">
        <f>SUMIF($C171:$C$212,LEFT($D170,LEN($D170)-6),W171:W$212)</f>
        <v>114</v>
      </c>
      <c r="X170" s="146">
        <f>SUMIF($C171:$C$212,LEFT($D170,LEN($D170)-6),X171:X$212)</f>
        <v>114</v>
      </c>
      <c r="Y170" s="146">
        <f>SUMIF($C171:$C$212,LEFT($D170,LEN($D170)-6),Y171:Y$212)</f>
        <v>114</v>
      </c>
      <c r="Z170" s="146">
        <f>SUMIF($C171:$C$212,LEFT($D170,LEN($D170)-6),Z171:Z$212)</f>
        <v>114</v>
      </c>
      <c r="AA170" s="146">
        <f>SUMIF($C171:$C$212,LEFT($D170,LEN($D170)-6),AA171:AA$212)</f>
        <v>114</v>
      </c>
      <c r="AB170" s="146">
        <f>SUMIF($C171:$C$212,LEFT($D170,LEN($D170)-6),AB171:AB$212)</f>
        <v>114</v>
      </c>
      <c r="AC170" s="146">
        <f>SUMIF($C171:$C$212,LEFT($D170,LEN($D170)-6),AC171:AC$212)</f>
        <v>114</v>
      </c>
      <c r="AD170" s="146">
        <f>SUMIF($C171:$C$212,LEFT($D170,LEN($D170)-6),AD171:AD$212)</f>
        <v>114</v>
      </c>
      <c r="AE170" s="146">
        <f>SUMIF($C171:$C$212,LEFT($D170,LEN($D170)-6),AE171:AE$212)</f>
        <v>114</v>
      </c>
      <c r="AF170" s="146">
        <f>SUMIF($C171:$C$212,LEFT($D170,LEN($D170)-6),AF171:AF$212)</f>
        <v>114</v>
      </c>
      <c r="AG170" s="146">
        <f>SUMIF($C171:$C$212,LEFT($D170,LEN($D170)-6),AG171:AG$212)</f>
        <v>114</v>
      </c>
    </row>
    <row r="171" spans="1:33" x14ac:dyDescent="0.2">
      <c r="A171" s="133" t="str">
        <f t="shared" si="3"/>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3"/>
        <v>WPABangladesh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3"/>
        <v>WPABhutan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3"/>
        <v>WPAIndia</v>
      </c>
      <c r="B174" s="129" t="s">
        <v>270</v>
      </c>
      <c r="C174" s="129" t="s">
        <v>272</v>
      </c>
      <c r="D174" s="129" t="s">
        <v>204</v>
      </c>
      <c r="E174" s="147">
        <v>59</v>
      </c>
      <c r="F174" s="147">
        <v>114</v>
      </c>
      <c r="G174" s="147">
        <v>114</v>
      </c>
      <c r="H174" s="147">
        <v>114</v>
      </c>
      <c r="I174" s="147">
        <v>114</v>
      </c>
      <c r="J174" s="147">
        <v>114</v>
      </c>
      <c r="K174" s="147">
        <v>114</v>
      </c>
      <c r="L174" s="147">
        <v>114</v>
      </c>
      <c r="M174" s="147">
        <v>114</v>
      </c>
      <c r="N174" s="147">
        <v>114</v>
      </c>
      <c r="O174" s="147">
        <v>114</v>
      </c>
      <c r="P174" s="147">
        <v>114</v>
      </c>
      <c r="Q174" s="147">
        <v>114</v>
      </c>
      <c r="R174" s="147">
        <v>114</v>
      </c>
      <c r="S174" s="147">
        <v>114</v>
      </c>
      <c r="T174" s="147">
        <v>114</v>
      </c>
      <c r="U174" s="147">
        <v>114</v>
      </c>
      <c r="V174" s="147">
        <v>114</v>
      </c>
      <c r="W174" s="147">
        <v>114</v>
      </c>
      <c r="X174" s="147">
        <v>114</v>
      </c>
      <c r="Y174" s="147">
        <v>114</v>
      </c>
      <c r="Z174" s="147">
        <v>114</v>
      </c>
      <c r="AA174" s="147">
        <v>114</v>
      </c>
      <c r="AB174" s="147">
        <v>114</v>
      </c>
      <c r="AC174" s="147">
        <v>114</v>
      </c>
      <c r="AD174" s="147">
        <v>114</v>
      </c>
      <c r="AE174" s="147">
        <v>114</v>
      </c>
      <c r="AF174" s="147">
        <v>114</v>
      </c>
      <c r="AG174" s="147">
        <v>114</v>
      </c>
    </row>
    <row r="175" spans="1:33" x14ac:dyDescent="0.2">
      <c r="A175" s="133" t="str">
        <f t="shared" si="3"/>
        <v>WPAMaldives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3"/>
        <v>WPANepal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3"/>
        <v>WPAPakistan</v>
      </c>
      <c r="B177" s="129" t="s">
        <v>270</v>
      </c>
      <c r="C177" s="129" t="s">
        <v>272</v>
      </c>
      <c r="D177" s="129" t="s">
        <v>207</v>
      </c>
      <c r="E177" s="147">
        <v>0</v>
      </c>
      <c r="F177" s="147">
        <v>0</v>
      </c>
      <c r="G177" s="147">
        <v>0</v>
      </c>
      <c r="H177" s="147">
        <v>0</v>
      </c>
      <c r="I177" s="147">
        <v>0</v>
      </c>
      <c r="J177" s="147">
        <v>0</v>
      </c>
      <c r="K177" s="147">
        <v>0</v>
      </c>
      <c r="L177" s="147">
        <v>0</v>
      </c>
      <c r="M177" s="147">
        <v>0</v>
      </c>
      <c r="N177" s="147">
        <v>0</v>
      </c>
      <c r="O177" s="147">
        <v>0</v>
      </c>
      <c r="P177" s="147">
        <v>0</v>
      </c>
      <c r="Q177" s="147">
        <v>0</v>
      </c>
      <c r="R177" s="147">
        <v>0</v>
      </c>
      <c r="S177" s="147">
        <v>0</v>
      </c>
      <c r="T177" s="147">
        <v>0</v>
      </c>
      <c r="U177" s="147">
        <v>0</v>
      </c>
      <c r="V177" s="147">
        <v>0</v>
      </c>
      <c r="W177" s="147">
        <v>0</v>
      </c>
      <c r="X177" s="147">
        <v>0</v>
      </c>
      <c r="Y177" s="147">
        <v>0</v>
      </c>
      <c r="Z177" s="147">
        <v>0</v>
      </c>
      <c r="AA177" s="147">
        <v>0</v>
      </c>
      <c r="AB177" s="147">
        <v>0</v>
      </c>
      <c r="AC177" s="147">
        <v>0</v>
      </c>
      <c r="AD177" s="147">
        <v>0</v>
      </c>
      <c r="AE177" s="147">
        <v>0</v>
      </c>
      <c r="AF177" s="147">
        <v>0</v>
      </c>
      <c r="AG177" s="147">
        <v>0</v>
      </c>
    </row>
    <row r="178" spans="1:33" x14ac:dyDescent="0.2">
      <c r="A178" s="133" t="str">
        <f t="shared" si="3"/>
        <v>WPASri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3"/>
        <v>WPASouth-East Asia Total</v>
      </c>
      <c r="B179" s="140" t="s">
        <v>209</v>
      </c>
      <c r="C179" s="140" t="s">
        <v>209</v>
      </c>
      <c r="D179" s="140" t="s">
        <v>209</v>
      </c>
      <c r="E179" s="146">
        <f>SUMIF($C180:$C$212,LEFT($D179,LEN($D179)-6),E180:E$212)</f>
        <v>2330</v>
      </c>
      <c r="F179" s="146">
        <f>SUMIF($C180:$C$212,LEFT($D179,LEN($D179)-6),F180:F$212)</f>
        <v>2330</v>
      </c>
      <c r="G179" s="146">
        <f>SUMIF($C180:$C$212,LEFT($D179,LEN($D179)-6),G180:G$212)</f>
        <v>2603.8000000000002</v>
      </c>
      <c r="H179" s="146">
        <f>SUMIF($C180:$C$212,LEFT($D179,LEN($D179)-6),H180:H$212)</f>
        <v>2908.8</v>
      </c>
      <c r="I179" s="146">
        <f>SUMIF($C180:$C$212,LEFT($D179,LEN($D179)-6),I180:I$212)</f>
        <v>3508.8</v>
      </c>
      <c r="J179" s="146">
        <f>SUMIF($C180:$C$212,LEFT($D179,LEN($D179)-6),J180:J$212)</f>
        <v>4148.8</v>
      </c>
      <c r="K179" s="146">
        <f>SUMIF($C180:$C$212,LEFT($D179,LEN($D179)-6),K180:K$212)</f>
        <v>4493.8</v>
      </c>
      <c r="L179" s="146">
        <f>SUMIF($C180:$C$212,LEFT($D179,LEN($D179)-6),L180:L$212)</f>
        <v>4768.8</v>
      </c>
      <c r="M179" s="146">
        <f>SUMIF($C180:$C$212,LEFT($D179,LEN($D179)-6),M180:M$212)</f>
        <v>5593.8</v>
      </c>
      <c r="N179" s="146">
        <f>SUMIF($C180:$C$212,LEFT($D179,LEN($D179)-6),N180:N$212)</f>
        <v>6278.8</v>
      </c>
      <c r="O179" s="146">
        <f>SUMIF($C180:$C$212,LEFT($D179,LEN($D179)-6),O180:O$212)</f>
        <v>6488.8</v>
      </c>
      <c r="P179" s="146">
        <f>SUMIF($C180:$C$212,LEFT($D179,LEN($D179)-6),P180:P$212)</f>
        <v>6488.8</v>
      </c>
      <c r="Q179" s="146">
        <f>SUMIF($C180:$C$212,LEFT($D179,LEN($D179)-6),Q180:Q$212)</f>
        <v>6488.8</v>
      </c>
      <c r="R179" s="146">
        <f>SUMIF($C180:$C$212,LEFT($D179,LEN($D179)-6),R180:R$212)</f>
        <v>6488.8</v>
      </c>
      <c r="S179" s="146">
        <f>SUMIF($C180:$C$212,LEFT($D179,LEN($D179)-6),S180:S$212)</f>
        <v>6538.8</v>
      </c>
      <c r="T179" s="146">
        <f>SUMIF($C180:$C$212,LEFT($D179,LEN($D179)-6),T180:T$212)</f>
        <v>6668.8</v>
      </c>
      <c r="U179" s="146">
        <f>SUMIF($C180:$C$212,LEFT($D179,LEN($D179)-6),U180:U$212)</f>
        <v>6801.8</v>
      </c>
      <c r="V179" s="146">
        <f>SUMIF($C180:$C$212,LEFT($D179,LEN($D179)-6),V180:V$212)</f>
        <v>7668.8</v>
      </c>
      <c r="W179" s="146">
        <f>SUMIF($C180:$C$212,LEFT($D179,LEN($D179)-6),W180:W$212)</f>
        <v>8288.7999999999993</v>
      </c>
      <c r="X179" s="146">
        <f>SUMIF($C180:$C$212,LEFT($D179,LEN($D179)-6),X180:X$212)</f>
        <v>8618.7999999999993</v>
      </c>
      <c r="Y179" s="146">
        <f>SUMIF($C180:$C$212,LEFT($D179,LEN($D179)-6),Y180:Y$212)</f>
        <v>8768.7999999999993</v>
      </c>
      <c r="Z179" s="146">
        <f>SUMIF($C180:$C$212,LEFT($D179,LEN($D179)-6),Z180:Z$212)</f>
        <v>8768.7999999999993</v>
      </c>
      <c r="AA179" s="146">
        <f>SUMIF($C180:$C$212,LEFT($D179,LEN($D179)-6),AA180:AA$212)</f>
        <v>9068.7999999999993</v>
      </c>
      <c r="AB179" s="146">
        <f>SUMIF($C180:$C$212,LEFT($D179,LEN($D179)-6),AB180:AB$212)</f>
        <v>9068.7999999999993</v>
      </c>
      <c r="AC179" s="146">
        <f>SUMIF($C180:$C$212,LEFT($D179,LEN($D179)-6),AC180:AC$212)</f>
        <v>9068.7999999999993</v>
      </c>
      <c r="AD179" s="146">
        <f>SUMIF($C180:$C$212,LEFT($D179,LEN($D179)-6),AD180:AD$212)</f>
        <v>9068.7999999999993</v>
      </c>
      <c r="AE179" s="146">
        <f>SUMIF($C180:$C$212,LEFT($D179,LEN($D179)-6),AE180:AE$212)</f>
        <v>9068.7999999999993</v>
      </c>
      <c r="AF179" s="146">
        <f>SUMIF($C180:$C$212,LEFT($D179,LEN($D179)-6),AF180:AF$212)</f>
        <v>9068.7999999999993</v>
      </c>
      <c r="AG179" s="146">
        <f>SUMIF($C180:$C$212,LEFT($D179,LEN($D179)-6),AG180:AG$212)</f>
        <v>9068.7999999999993</v>
      </c>
    </row>
    <row r="180" spans="1:33" x14ac:dyDescent="0.2">
      <c r="A180" s="133" t="str">
        <f t="shared" si="3"/>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3"/>
        <v>WPACambodia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3"/>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3"/>
        <v>WPAIndonesia</v>
      </c>
      <c r="B183" s="129" t="s">
        <v>270</v>
      </c>
      <c r="C183" s="129" t="s">
        <v>273</v>
      </c>
      <c r="D183" s="129" t="s">
        <v>213</v>
      </c>
      <c r="E183" s="147">
        <v>0</v>
      </c>
      <c r="F183" s="147">
        <v>0</v>
      </c>
      <c r="G183" s="147">
        <v>118.8</v>
      </c>
      <c r="H183" s="147">
        <v>118.8</v>
      </c>
      <c r="I183" s="147">
        <v>193.8</v>
      </c>
      <c r="J183" s="147">
        <v>268.8</v>
      </c>
      <c r="K183" s="147">
        <v>598.79999999999995</v>
      </c>
      <c r="L183" s="147">
        <v>598.79999999999995</v>
      </c>
      <c r="M183" s="147">
        <v>698.8</v>
      </c>
      <c r="N183" s="147">
        <v>848.8</v>
      </c>
      <c r="O183" s="147">
        <v>898.8</v>
      </c>
      <c r="P183" s="147">
        <v>898.8</v>
      </c>
      <c r="Q183" s="147">
        <v>898.8</v>
      </c>
      <c r="R183" s="147">
        <v>898.8</v>
      </c>
      <c r="S183" s="147">
        <v>898.8</v>
      </c>
      <c r="T183" s="147">
        <v>948.8</v>
      </c>
      <c r="U183" s="147">
        <v>1081.8</v>
      </c>
      <c r="V183" s="147">
        <v>1898.8</v>
      </c>
      <c r="W183" s="147">
        <v>1898.8</v>
      </c>
      <c r="X183" s="147">
        <v>2078.8000000000002</v>
      </c>
      <c r="Y183" s="147">
        <v>2078.8000000000002</v>
      </c>
      <c r="Z183" s="147">
        <v>2078.8000000000002</v>
      </c>
      <c r="AA183" s="147">
        <v>2178.8000000000002</v>
      </c>
      <c r="AB183" s="147">
        <v>2178.8000000000002</v>
      </c>
      <c r="AC183" s="147">
        <v>2178.8000000000002</v>
      </c>
      <c r="AD183" s="147">
        <v>2178.8000000000002</v>
      </c>
      <c r="AE183" s="147">
        <v>2178.8000000000002</v>
      </c>
      <c r="AF183" s="147">
        <v>2178.8000000000002</v>
      </c>
      <c r="AG183" s="147">
        <v>2178.8000000000002</v>
      </c>
    </row>
    <row r="184" spans="1:33" x14ac:dyDescent="0.2">
      <c r="A184" s="133" t="str">
        <f t="shared" si="3"/>
        <v>WPALaos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3"/>
        <v>WPAMalaysia</v>
      </c>
      <c r="B185" s="129" t="s">
        <v>270</v>
      </c>
      <c r="C185" s="129" t="s">
        <v>273</v>
      </c>
      <c r="D185" s="129" t="s">
        <v>215</v>
      </c>
      <c r="E185" s="147">
        <v>0</v>
      </c>
      <c r="F185" s="147">
        <v>0</v>
      </c>
      <c r="G185" s="147">
        <v>0</v>
      </c>
      <c r="H185" s="147">
        <v>0</v>
      </c>
      <c r="I185" s="147">
        <v>300</v>
      </c>
      <c r="J185" s="147">
        <v>310</v>
      </c>
      <c r="K185" s="147">
        <v>370</v>
      </c>
      <c r="L185" s="147">
        <v>370</v>
      </c>
      <c r="M185" s="147">
        <v>370</v>
      </c>
      <c r="N185" s="147">
        <v>370</v>
      </c>
      <c r="O185" s="147">
        <v>370</v>
      </c>
      <c r="P185" s="147">
        <v>370</v>
      </c>
      <c r="Q185" s="147">
        <v>370</v>
      </c>
      <c r="R185" s="147">
        <v>370</v>
      </c>
      <c r="S185" s="147">
        <v>370</v>
      </c>
      <c r="T185" s="147">
        <v>400</v>
      </c>
      <c r="U185" s="147">
        <v>400</v>
      </c>
      <c r="V185" s="147">
        <v>400</v>
      </c>
      <c r="W185" s="147">
        <v>400</v>
      </c>
      <c r="X185" s="147">
        <v>400</v>
      </c>
      <c r="Y185" s="147">
        <v>400</v>
      </c>
      <c r="Z185" s="147">
        <v>400</v>
      </c>
      <c r="AA185" s="147">
        <v>400</v>
      </c>
      <c r="AB185" s="147">
        <v>400</v>
      </c>
      <c r="AC185" s="147">
        <v>400</v>
      </c>
      <c r="AD185" s="147">
        <v>400</v>
      </c>
      <c r="AE185" s="147">
        <v>400</v>
      </c>
      <c r="AF185" s="147">
        <v>400</v>
      </c>
      <c r="AG185" s="147">
        <v>400</v>
      </c>
    </row>
    <row r="186" spans="1:33" x14ac:dyDescent="0.2">
      <c r="A186" s="133" t="str">
        <f t="shared" si="3"/>
        <v>WPAMyanmar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50</v>
      </c>
      <c r="W186" s="147">
        <v>50</v>
      </c>
      <c r="X186" s="147">
        <v>50</v>
      </c>
      <c r="Y186" s="147">
        <v>50</v>
      </c>
      <c r="Z186" s="147">
        <v>50</v>
      </c>
      <c r="AA186" s="147">
        <v>50</v>
      </c>
      <c r="AB186" s="147">
        <v>50</v>
      </c>
      <c r="AC186" s="147">
        <v>50</v>
      </c>
      <c r="AD186" s="147">
        <v>50</v>
      </c>
      <c r="AE186" s="147">
        <v>50</v>
      </c>
      <c r="AF186" s="147">
        <v>50</v>
      </c>
      <c r="AG186" s="147">
        <v>50</v>
      </c>
    </row>
    <row r="187" spans="1:33" x14ac:dyDescent="0.2">
      <c r="A187" s="133" t="str">
        <f t="shared" si="3"/>
        <v>WPAPhilippines</v>
      </c>
      <c r="B187" s="129" t="s">
        <v>270</v>
      </c>
      <c r="C187" s="129" t="s">
        <v>273</v>
      </c>
      <c r="D187" s="129" t="s">
        <v>217</v>
      </c>
      <c r="E187" s="147">
        <v>380</v>
      </c>
      <c r="F187" s="147">
        <v>380</v>
      </c>
      <c r="G187" s="147">
        <v>380</v>
      </c>
      <c r="H187" s="147">
        <v>380</v>
      </c>
      <c r="I187" s="147">
        <v>380</v>
      </c>
      <c r="J187" s="147">
        <v>380</v>
      </c>
      <c r="K187" s="147">
        <v>380</v>
      </c>
      <c r="L187" s="147">
        <v>380</v>
      </c>
      <c r="M187" s="147">
        <v>380</v>
      </c>
      <c r="N187" s="147">
        <v>380</v>
      </c>
      <c r="O187" s="147">
        <v>380</v>
      </c>
      <c r="P187" s="147">
        <v>380</v>
      </c>
      <c r="Q187" s="147">
        <v>380</v>
      </c>
      <c r="R187" s="147">
        <v>380</v>
      </c>
      <c r="S187" s="147">
        <v>380</v>
      </c>
      <c r="T187" s="147">
        <v>380</v>
      </c>
      <c r="U187" s="147">
        <v>380</v>
      </c>
      <c r="V187" s="147">
        <v>380</v>
      </c>
      <c r="W187" s="147">
        <v>380</v>
      </c>
      <c r="X187" s="147">
        <v>380</v>
      </c>
      <c r="Y187" s="147">
        <v>380</v>
      </c>
      <c r="Z187" s="147">
        <v>380</v>
      </c>
      <c r="AA187" s="147">
        <v>380</v>
      </c>
      <c r="AB187" s="147">
        <v>380</v>
      </c>
      <c r="AC187" s="147">
        <v>380</v>
      </c>
      <c r="AD187" s="147">
        <v>380</v>
      </c>
      <c r="AE187" s="147">
        <v>380</v>
      </c>
      <c r="AF187" s="147">
        <v>380</v>
      </c>
      <c r="AG187" s="147">
        <v>380</v>
      </c>
    </row>
    <row r="188" spans="1:33" x14ac:dyDescent="0.2">
      <c r="A188" s="133" t="str">
        <f t="shared" si="3"/>
        <v>WPASingapore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3"/>
        <v>WPAThailand</v>
      </c>
      <c r="B189" s="129" t="s">
        <v>270</v>
      </c>
      <c r="C189" s="129" t="s">
        <v>273</v>
      </c>
      <c r="D189" s="129" t="s">
        <v>219</v>
      </c>
      <c r="E189" s="147">
        <v>1200</v>
      </c>
      <c r="F189" s="147">
        <v>1200</v>
      </c>
      <c r="G189" s="147">
        <v>1200</v>
      </c>
      <c r="H189" s="147">
        <v>1200</v>
      </c>
      <c r="I189" s="147">
        <v>1200</v>
      </c>
      <c r="J189" s="147">
        <v>1200</v>
      </c>
      <c r="K189" s="147">
        <v>1200</v>
      </c>
      <c r="L189" s="147">
        <v>1200</v>
      </c>
      <c r="M189" s="147">
        <v>1700</v>
      </c>
      <c r="N189" s="147">
        <v>2000</v>
      </c>
      <c r="O189" s="147">
        <v>2000</v>
      </c>
      <c r="P189" s="147">
        <v>2000</v>
      </c>
      <c r="Q189" s="147">
        <v>2000</v>
      </c>
      <c r="R189" s="147">
        <v>2000</v>
      </c>
      <c r="S189" s="147">
        <v>2000</v>
      </c>
      <c r="T189" s="147">
        <v>2000</v>
      </c>
      <c r="U189" s="147">
        <v>2000</v>
      </c>
      <c r="V189" s="147">
        <v>2000</v>
      </c>
      <c r="W189" s="147">
        <v>2000</v>
      </c>
      <c r="X189" s="147">
        <v>2000</v>
      </c>
      <c r="Y189" s="147">
        <v>2000</v>
      </c>
      <c r="Z189" s="147">
        <v>2000</v>
      </c>
      <c r="AA189" s="147">
        <v>2000</v>
      </c>
      <c r="AB189" s="147">
        <v>2000</v>
      </c>
      <c r="AC189" s="147">
        <v>2000</v>
      </c>
      <c r="AD189" s="147">
        <v>2000</v>
      </c>
      <c r="AE189" s="147">
        <v>2000</v>
      </c>
      <c r="AF189" s="147">
        <v>2000</v>
      </c>
      <c r="AG189" s="147">
        <v>2000</v>
      </c>
    </row>
    <row r="190" spans="1:33" x14ac:dyDescent="0.2">
      <c r="A190" s="133" t="str">
        <f t="shared" si="3"/>
        <v>WPAVietnam</v>
      </c>
      <c r="B190" s="129" t="s">
        <v>270</v>
      </c>
      <c r="C190" s="129" t="s">
        <v>273</v>
      </c>
      <c r="D190" s="129" t="s">
        <v>220</v>
      </c>
      <c r="E190" s="147">
        <v>750</v>
      </c>
      <c r="F190" s="147">
        <v>750</v>
      </c>
      <c r="G190" s="147">
        <v>905</v>
      </c>
      <c r="H190" s="147">
        <v>1210</v>
      </c>
      <c r="I190" s="147">
        <v>1435</v>
      </c>
      <c r="J190" s="147">
        <v>1990</v>
      </c>
      <c r="K190" s="147">
        <v>1945</v>
      </c>
      <c r="L190" s="147">
        <v>2220</v>
      </c>
      <c r="M190" s="147">
        <v>2445</v>
      </c>
      <c r="N190" s="147">
        <v>2680</v>
      </c>
      <c r="O190" s="147">
        <v>2840</v>
      </c>
      <c r="P190" s="147">
        <v>2840</v>
      </c>
      <c r="Q190" s="147">
        <v>2840</v>
      </c>
      <c r="R190" s="147">
        <v>2840</v>
      </c>
      <c r="S190" s="147">
        <v>2890</v>
      </c>
      <c r="T190" s="147">
        <v>2940</v>
      </c>
      <c r="U190" s="147">
        <v>2940</v>
      </c>
      <c r="V190" s="147">
        <v>2940</v>
      </c>
      <c r="W190" s="147">
        <v>3560</v>
      </c>
      <c r="X190" s="147">
        <v>3710</v>
      </c>
      <c r="Y190" s="147">
        <v>3860</v>
      </c>
      <c r="Z190" s="147">
        <v>3860</v>
      </c>
      <c r="AA190" s="147">
        <v>4060</v>
      </c>
      <c r="AB190" s="147">
        <v>4060</v>
      </c>
      <c r="AC190" s="147">
        <v>4060</v>
      </c>
      <c r="AD190" s="147">
        <v>4060</v>
      </c>
      <c r="AE190" s="147">
        <v>4060</v>
      </c>
      <c r="AF190" s="147">
        <v>4060</v>
      </c>
      <c r="AG190" s="147">
        <v>4060</v>
      </c>
    </row>
    <row r="191" spans="1:33" s="133" customFormat="1" x14ac:dyDescent="0.2">
      <c r="A191" s="133" t="str">
        <f t="shared" si="3"/>
        <v>WPAEast Asia Total</v>
      </c>
      <c r="B191" s="140" t="s">
        <v>221</v>
      </c>
      <c r="C191" s="140" t="s">
        <v>221</v>
      </c>
      <c r="D191" s="140" t="s">
        <v>221</v>
      </c>
      <c r="E191" s="146">
        <f>SUMIF($C192:$C$212,LEFT($D191,LEN($D191)-6),E192:E$212)</f>
        <v>42852</v>
      </c>
      <c r="F191" s="146">
        <f>SUMIF($C192:$C$212,LEFT($D191,LEN($D191)-6),F192:F$212)</f>
        <v>43802</v>
      </c>
      <c r="G191" s="146">
        <f>SUMIF($C192:$C$212,LEFT($D191,LEN($D191)-6),G192:G$212)</f>
        <v>45402</v>
      </c>
      <c r="H191" s="146">
        <f>SUMIF($C192:$C$212,LEFT($D191,LEN($D191)-6),H192:H$212)</f>
        <v>46402</v>
      </c>
      <c r="I191" s="146">
        <f>SUMIF($C192:$C$212,LEFT($D191,LEN($D191)-6),I192:I$212)</f>
        <v>51702</v>
      </c>
      <c r="J191" s="146">
        <f>SUMIF($C192:$C$212,LEFT($D191,LEN($D191)-6),J192:J$212)</f>
        <v>56532</v>
      </c>
      <c r="K191" s="146">
        <f>SUMIF($C192:$C$212,LEFT($D191,LEN($D191)-6),K192:K$212)</f>
        <v>58456</v>
      </c>
      <c r="L191" s="146">
        <f>SUMIF($C192:$C$212,LEFT($D191,LEN($D191)-6),L192:L$212)</f>
        <v>63240</v>
      </c>
      <c r="M191" s="146">
        <f>SUMIF($C192:$C$212,LEFT($D191,LEN($D191)-6),M192:M$212)</f>
        <v>63240</v>
      </c>
      <c r="N191" s="146">
        <f>SUMIF($C192:$C$212,LEFT($D191,LEN($D191)-6),N192:N$212)</f>
        <v>64677</v>
      </c>
      <c r="O191" s="146">
        <f>SUMIF($C192:$C$212,LEFT($D191,LEN($D191)-6),O192:O$212)</f>
        <v>66707</v>
      </c>
      <c r="P191" s="146">
        <f>SUMIF($C192:$C$212,LEFT($D191,LEN($D191)-6),P192:P$212)</f>
        <v>67307</v>
      </c>
      <c r="Q191" s="146">
        <f>SUMIF($C192:$C$212,LEFT($D191,LEN($D191)-6),Q192:Q$212)</f>
        <v>70757</v>
      </c>
      <c r="R191" s="146">
        <f>SUMIF($C192:$C$212,LEFT($D191,LEN($D191)-6),R192:R$212)</f>
        <v>73257</v>
      </c>
      <c r="S191" s="146">
        <f>SUMIF($C192:$C$212,LEFT($D191,LEN($D191)-6),S192:S$212)</f>
        <v>81757</v>
      </c>
      <c r="T191" s="146">
        <f>SUMIF($C192:$C$212,LEFT($D191,LEN($D191)-6),T192:T$212)</f>
        <v>81757</v>
      </c>
      <c r="U191" s="146">
        <f>SUMIF($C192:$C$212,LEFT($D191,LEN($D191)-6),U192:U$212)</f>
        <v>82357</v>
      </c>
      <c r="V191" s="146">
        <f>SUMIF($C192:$C$212,LEFT($D191,LEN($D191)-6),V192:V$212)</f>
        <v>80977</v>
      </c>
      <c r="W191" s="146">
        <f>SUMIF($C192:$C$212,LEFT($D191,LEN($D191)-6),W192:W$212)</f>
        <v>79637</v>
      </c>
      <c r="X191" s="146">
        <f>SUMIF($C192:$C$212,LEFT($D191,LEN($D191)-6),X192:X$212)</f>
        <v>79147</v>
      </c>
      <c r="Y191" s="146">
        <f>SUMIF($C192:$C$212,LEFT($D191,LEN($D191)-6),Y192:Y$212)</f>
        <v>81362</v>
      </c>
      <c r="Z191" s="146">
        <f>SUMIF($C192:$C$212,LEFT($D191,LEN($D191)-6),Z192:Z$212)</f>
        <v>82847</v>
      </c>
      <c r="AA191" s="146">
        <f>SUMIF($C192:$C$212,LEFT($D191,LEN($D191)-6),AA192:AA$212)</f>
        <v>82647</v>
      </c>
      <c r="AB191" s="146">
        <f>SUMIF($C192:$C$212,LEFT($D191,LEN($D191)-6),AB192:AB$212)</f>
        <v>82647</v>
      </c>
      <c r="AC191" s="146">
        <f>SUMIF($C192:$C$212,LEFT($D191,LEN($D191)-6),AC192:AC$212)</f>
        <v>82247</v>
      </c>
      <c r="AD191" s="146">
        <f>SUMIF($C192:$C$212,LEFT($D191,LEN($D191)-6),AD192:AD$212)</f>
        <v>83407</v>
      </c>
      <c r="AE191" s="146">
        <f>SUMIF($C192:$C$212,LEFT($D191,LEN($D191)-6),AE192:AE$212)</f>
        <v>83667</v>
      </c>
      <c r="AF191" s="146">
        <f>SUMIF($C192:$C$212,LEFT($D191,LEN($D191)-6),AF192:AF$212)</f>
        <v>83667</v>
      </c>
      <c r="AG191" s="146">
        <f>SUMIF($C192:$C$212,LEFT($D191,LEN($D191)-6),AG192:AG$212)</f>
        <v>83667</v>
      </c>
    </row>
    <row r="192" spans="1:33" x14ac:dyDescent="0.2">
      <c r="A192" s="133" t="str">
        <f t="shared" si="3"/>
        <v>WPAChina</v>
      </c>
      <c r="B192" s="129" t="s">
        <v>270</v>
      </c>
      <c r="C192" s="129" t="s">
        <v>274</v>
      </c>
      <c r="D192" s="129" t="s">
        <v>222</v>
      </c>
      <c r="E192" s="147">
        <v>41281</v>
      </c>
      <c r="F192" s="147">
        <v>42231</v>
      </c>
      <c r="G192" s="147">
        <v>43831</v>
      </c>
      <c r="H192" s="147">
        <v>44831</v>
      </c>
      <c r="I192" s="147">
        <v>50131</v>
      </c>
      <c r="J192" s="147">
        <v>54961</v>
      </c>
      <c r="K192" s="147">
        <v>56885</v>
      </c>
      <c r="L192" s="147">
        <v>61683</v>
      </c>
      <c r="M192" s="147">
        <v>61683</v>
      </c>
      <c r="N192" s="147">
        <v>63120</v>
      </c>
      <c r="O192" s="147">
        <v>65150</v>
      </c>
      <c r="P192" s="147">
        <v>65750</v>
      </c>
      <c r="Q192" s="147">
        <v>69200</v>
      </c>
      <c r="R192" s="147">
        <v>71700</v>
      </c>
      <c r="S192" s="147">
        <v>80200</v>
      </c>
      <c r="T192" s="147">
        <v>80200</v>
      </c>
      <c r="U192" s="147">
        <v>80800</v>
      </c>
      <c r="V192" s="147">
        <v>79420</v>
      </c>
      <c r="W192" s="147">
        <v>78080</v>
      </c>
      <c r="X192" s="147">
        <v>77590</v>
      </c>
      <c r="Y192" s="147">
        <v>79805</v>
      </c>
      <c r="Z192" s="147">
        <v>81290</v>
      </c>
      <c r="AA192" s="147">
        <v>81090</v>
      </c>
      <c r="AB192" s="147">
        <v>81090</v>
      </c>
      <c r="AC192" s="147">
        <v>80690</v>
      </c>
      <c r="AD192" s="147">
        <v>81850</v>
      </c>
      <c r="AE192" s="147">
        <v>82110</v>
      </c>
      <c r="AF192" s="147">
        <v>82110</v>
      </c>
      <c r="AG192" s="147">
        <v>82110</v>
      </c>
    </row>
    <row r="193" spans="1:33" x14ac:dyDescent="0.2">
      <c r="A193" s="133" t="str">
        <f t="shared" si="3"/>
        <v>WPAJapan</v>
      </c>
      <c r="B193" s="129" t="s">
        <v>270</v>
      </c>
      <c r="C193" s="129" t="s">
        <v>274</v>
      </c>
      <c r="D193" s="129" t="s">
        <v>223</v>
      </c>
      <c r="E193" s="147">
        <v>1570.9999999999995</v>
      </c>
      <c r="F193" s="147">
        <v>1570.9999999999995</v>
      </c>
      <c r="G193" s="147">
        <v>1570.9999999999995</v>
      </c>
      <c r="H193" s="147">
        <v>1570.9999999999995</v>
      </c>
      <c r="I193" s="147">
        <v>1570.9999999999995</v>
      </c>
      <c r="J193" s="147">
        <v>1570.9999999999995</v>
      </c>
      <c r="K193" s="147">
        <v>1570.9999999999995</v>
      </c>
      <c r="L193" s="147">
        <v>1556.9999999999995</v>
      </c>
      <c r="M193" s="147">
        <v>1556.9999999999995</v>
      </c>
      <c r="N193" s="147">
        <v>1556.9999999999995</v>
      </c>
      <c r="O193" s="147">
        <v>1556.9999999999995</v>
      </c>
      <c r="P193" s="147">
        <v>1556.9999999999995</v>
      </c>
      <c r="Q193" s="147">
        <v>1556.9999999999995</v>
      </c>
      <c r="R193" s="147">
        <v>1556.9999999999995</v>
      </c>
      <c r="S193" s="147">
        <v>1556.9999999999995</v>
      </c>
      <c r="T193" s="147">
        <v>1556.9999999999995</v>
      </c>
      <c r="U193" s="147">
        <v>1556.9999999999995</v>
      </c>
      <c r="V193" s="147">
        <v>1556.9999999999995</v>
      </c>
      <c r="W193" s="147">
        <v>1556.9999999999995</v>
      </c>
      <c r="X193" s="147">
        <v>1556.9999999999995</v>
      </c>
      <c r="Y193" s="147">
        <v>1556.9999999999995</v>
      </c>
      <c r="Z193" s="147">
        <v>1556.9999999999995</v>
      </c>
      <c r="AA193" s="147">
        <v>1556.9999999999995</v>
      </c>
      <c r="AB193" s="147">
        <v>1556.9999999999995</v>
      </c>
      <c r="AC193" s="147">
        <v>1556.9999999999995</v>
      </c>
      <c r="AD193" s="147">
        <v>1556.9999999999995</v>
      </c>
      <c r="AE193" s="147">
        <v>1556.9999999999995</v>
      </c>
      <c r="AF193" s="147">
        <v>1556.9999999999995</v>
      </c>
      <c r="AG193" s="147">
        <v>1556.9999999999995</v>
      </c>
    </row>
    <row r="194" spans="1:33" x14ac:dyDescent="0.2">
      <c r="A194" s="133" t="str">
        <f t="shared" si="3"/>
        <v>WPAMongolia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3"/>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3"/>
        <v>WPASouth Korea</v>
      </c>
      <c r="B196" s="129" t="s">
        <v>270</v>
      </c>
      <c r="C196" s="129" t="s">
        <v>274</v>
      </c>
      <c r="D196" s="129" t="s">
        <v>226</v>
      </c>
      <c r="E196" s="147">
        <v>0</v>
      </c>
      <c r="F196" s="147">
        <v>0</v>
      </c>
      <c r="G196" s="147">
        <v>0</v>
      </c>
      <c r="H196" s="147">
        <v>0</v>
      </c>
      <c r="I196" s="147">
        <v>0</v>
      </c>
      <c r="J196" s="147">
        <v>0</v>
      </c>
      <c r="K196" s="147">
        <v>0</v>
      </c>
      <c r="L196" s="147">
        <v>0</v>
      </c>
      <c r="M196" s="147">
        <v>0</v>
      </c>
      <c r="N196" s="147">
        <v>0</v>
      </c>
      <c r="O196" s="147">
        <v>0</v>
      </c>
      <c r="P196" s="147">
        <v>0</v>
      </c>
      <c r="Q196" s="147">
        <v>0</v>
      </c>
      <c r="R196" s="147">
        <v>0</v>
      </c>
      <c r="S196" s="147">
        <v>0</v>
      </c>
      <c r="T196" s="147">
        <v>0</v>
      </c>
      <c r="U196" s="147">
        <v>0</v>
      </c>
      <c r="V196" s="147">
        <v>0</v>
      </c>
      <c r="W196" s="147">
        <v>0</v>
      </c>
      <c r="X196" s="147">
        <v>0</v>
      </c>
      <c r="Y196" s="147">
        <v>0</v>
      </c>
      <c r="Z196" s="147">
        <v>0</v>
      </c>
      <c r="AA196" s="147">
        <v>0</v>
      </c>
      <c r="AB196" s="147">
        <v>0</v>
      </c>
      <c r="AC196" s="147">
        <v>0</v>
      </c>
      <c r="AD196" s="147">
        <v>0</v>
      </c>
      <c r="AE196" s="147">
        <v>0</v>
      </c>
      <c r="AF196" s="147">
        <v>0</v>
      </c>
      <c r="AG196" s="147">
        <v>0</v>
      </c>
    </row>
    <row r="197" spans="1:33" x14ac:dyDescent="0.2">
      <c r="A197" s="133" t="str">
        <f t="shared" si="3"/>
        <v>WPATaiwan, China</v>
      </c>
      <c r="B197" s="129" t="s">
        <v>270</v>
      </c>
      <c r="C197" s="129" t="s">
        <v>274</v>
      </c>
      <c r="D197" s="129" t="s">
        <v>227</v>
      </c>
      <c r="E197" s="147">
        <v>0</v>
      </c>
      <c r="F197" s="147">
        <v>0</v>
      </c>
      <c r="G197" s="147">
        <v>0</v>
      </c>
      <c r="H197" s="147">
        <v>0</v>
      </c>
      <c r="I197" s="147">
        <v>0</v>
      </c>
      <c r="J197" s="147">
        <v>0</v>
      </c>
      <c r="K197" s="147">
        <v>0</v>
      </c>
      <c r="L197" s="147">
        <v>0</v>
      </c>
      <c r="M197" s="147">
        <v>0</v>
      </c>
      <c r="N197" s="147">
        <v>0</v>
      </c>
      <c r="O197" s="147">
        <v>0</v>
      </c>
      <c r="P197" s="147">
        <v>0</v>
      </c>
      <c r="Q197" s="147">
        <v>0</v>
      </c>
      <c r="R197" s="147">
        <v>0</v>
      </c>
      <c r="S197" s="147">
        <v>0</v>
      </c>
      <c r="T197" s="147">
        <v>0</v>
      </c>
      <c r="U197" s="147">
        <v>0</v>
      </c>
      <c r="V197" s="147">
        <v>0</v>
      </c>
      <c r="W197" s="147">
        <v>0</v>
      </c>
      <c r="X197" s="147">
        <v>0</v>
      </c>
      <c r="Y197" s="147">
        <v>0</v>
      </c>
      <c r="Z197" s="147">
        <v>0</v>
      </c>
      <c r="AA197" s="147">
        <v>0</v>
      </c>
      <c r="AB197" s="147">
        <v>0</v>
      </c>
      <c r="AC197" s="147">
        <v>0</v>
      </c>
      <c r="AD197" s="147">
        <v>0</v>
      </c>
      <c r="AE197" s="147">
        <v>0</v>
      </c>
      <c r="AF197" s="147">
        <v>0</v>
      </c>
      <c r="AG197" s="147">
        <v>0</v>
      </c>
    </row>
    <row r="198" spans="1:33" s="133" customFormat="1" x14ac:dyDescent="0.2">
      <c r="A198" s="133" t="str">
        <f t="shared" ref="A198:A212" si="4">CONCATENATE("WPA",D198)</f>
        <v>WPAOceania Total</v>
      </c>
      <c r="B198" s="137" t="s">
        <v>228</v>
      </c>
      <c r="C198" s="137" t="s">
        <v>228</v>
      </c>
      <c r="D198" s="137" t="s">
        <v>228</v>
      </c>
      <c r="E198" s="145">
        <f>SUMIF($B200:$B$212,LEFT($D198,LEN($D198)-6),E200:E$212)</f>
        <v>0</v>
      </c>
      <c r="F198" s="145">
        <f>SUMIF($B200:$B$212,LEFT($D198,LEN($D198)-6),F200:F$212)</f>
        <v>0</v>
      </c>
      <c r="G198" s="145">
        <f>SUMIF($B200:$B$212,LEFT($D198,LEN($D198)-6),G200:G$212)</f>
        <v>0</v>
      </c>
      <c r="H198" s="145">
        <f>SUMIF($B200:$B$212,LEFT($D198,LEN($D198)-6),H200:H$212)</f>
        <v>0</v>
      </c>
      <c r="I198" s="145">
        <f>SUMIF($B200:$B$212,LEFT($D198,LEN($D198)-6),I200:I$212)</f>
        <v>0</v>
      </c>
      <c r="J198" s="145">
        <f>SUMIF($B200:$B$212,LEFT($D198,LEN($D198)-6),J200:J$212)</f>
        <v>0</v>
      </c>
      <c r="K198" s="145">
        <f>SUMIF($B200:$B$212,LEFT($D198,LEN($D198)-6),K200:K$212)</f>
        <v>0</v>
      </c>
      <c r="L198" s="145">
        <f>SUMIF($B200:$B$212,LEFT($D198,LEN($D198)-6),L200:L$212)</f>
        <v>0</v>
      </c>
      <c r="M198" s="145">
        <f>SUMIF($B200:$B$212,LEFT($D198,LEN($D198)-6),M200:M$212)</f>
        <v>0</v>
      </c>
      <c r="N198" s="145">
        <f>SUMIF($B200:$B$212,LEFT($D198,LEN($D198)-6),N200:N$212)</f>
        <v>0</v>
      </c>
      <c r="O198" s="145">
        <f>SUMIF($B200:$B$212,LEFT($D198,LEN($D198)-6),O200:O$212)</f>
        <v>0</v>
      </c>
      <c r="P198" s="145">
        <f>SUMIF($B200:$B$212,LEFT($D198,LEN($D198)-6),P200:P$212)</f>
        <v>0</v>
      </c>
      <c r="Q198" s="145">
        <f>SUMIF($B200:$B$212,LEFT($D198,LEN($D198)-6),Q200:Q$212)</f>
        <v>0</v>
      </c>
      <c r="R198" s="145">
        <f>SUMIF($B200:$B$212,LEFT($D198,LEN($D198)-6),R200:R$212)</f>
        <v>0</v>
      </c>
      <c r="S198" s="145">
        <f>SUMIF($B200:$B$212,LEFT($D198,LEN($D198)-6),S200:S$212)</f>
        <v>0</v>
      </c>
      <c r="T198" s="145">
        <f>SUMIF($B200:$B$212,LEFT($D198,LEN($D198)-6),T200:T$212)</f>
        <v>0</v>
      </c>
      <c r="U198" s="145">
        <f>SUMIF($B200:$B$212,LEFT($D198,LEN($D198)-6),U200:U$212)</f>
        <v>0</v>
      </c>
      <c r="V198" s="145">
        <f>SUMIF($B200:$B$212,LEFT($D198,LEN($D198)-6),V200:V$212)</f>
        <v>0</v>
      </c>
      <c r="W198" s="145">
        <f>SUMIF($B200:$B$212,LEFT($D198,LEN($D198)-6),W200:W$212)</f>
        <v>0</v>
      </c>
      <c r="X198" s="145">
        <f>SUMIF($B200:$B$212,LEFT($D198,LEN($D198)-6),X200:X$212)</f>
        <v>0</v>
      </c>
      <c r="Y198" s="145">
        <f>SUMIF($B200:$B$212,LEFT($D198,LEN($D198)-6),Y200:Y$212)</f>
        <v>0</v>
      </c>
      <c r="Z198" s="145">
        <f>SUMIF($B200:$B$212,LEFT($D198,LEN($D198)-6),Z200:Z$212)</f>
        <v>0</v>
      </c>
      <c r="AA198" s="145">
        <f>SUMIF($B200:$B$212,LEFT($D198,LEN($D198)-6),AA200:AA$212)</f>
        <v>0</v>
      </c>
      <c r="AB198" s="145">
        <f>SUMIF($B200:$B$212,LEFT($D198,LEN($D198)-6),AB200:AB$212)</f>
        <v>0</v>
      </c>
      <c r="AC198" s="145">
        <f>SUMIF($B200:$B$212,LEFT($D198,LEN($D198)-6),AC200:AC$212)</f>
        <v>0</v>
      </c>
      <c r="AD198" s="145">
        <f>SUMIF($B200:$B$212,LEFT($D198,LEN($D198)-6),AD200:AD$212)</f>
        <v>0</v>
      </c>
      <c r="AE198" s="145">
        <f>SUMIF($B200:$B$212,LEFT($D198,LEN($D198)-6),AE200:AE$212)</f>
        <v>0</v>
      </c>
      <c r="AF198" s="145">
        <f>SUMIF($B200:$B$212,LEFT($D198,LEN($D198)-6),AF200:AF$212)</f>
        <v>0</v>
      </c>
      <c r="AG198" s="145">
        <f>SUMIF($B200:$B$212,LEFT($D198,LEN($D198)-6),AG200:AG$212)</f>
        <v>0</v>
      </c>
    </row>
    <row r="199" spans="1:33" s="133" customFormat="1" x14ac:dyDescent="0.2">
      <c r="A199" s="133" t="str">
        <f t="shared" si="4"/>
        <v>WPAOceania Total</v>
      </c>
      <c r="B199" s="140" t="s">
        <v>228</v>
      </c>
      <c r="C199" s="140" t="s">
        <v>228</v>
      </c>
      <c r="D199" s="140" t="s">
        <v>228</v>
      </c>
      <c r="E199" s="146">
        <f>SUMIF($C200:$C$212,LEFT($D199,LEN($D199)-6),E200:E$212)</f>
        <v>0</v>
      </c>
      <c r="F199" s="146">
        <f>SUMIF($C200:$C$212,LEFT($D199,LEN($D199)-6),F200:F$212)</f>
        <v>0</v>
      </c>
      <c r="G199" s="146">
        <f>SUMIF($C200:$C$212,LEFT($D199,LEN($D199)-6),G200:G$212)</f>
        <v>0</v>
      </c>
      <c r="H199" s="146">
        <f>SUMIF($C200:$C$212,LEFT($D199,LEN($D199)-6),H200:H$212)</f>
        <v>0</v>
      </c>
      <c r="I199" s="146">
        <f>SUMIF($C200:$C$212,LEFT($D199,LEN($D199)-6),I200:I$212)</f>
        <v>0</v>
      </c>
      <c r="J199" s="146">
        <f>SUMIF($C200:$C$212,LEFT($D199,LEN($D199)-6),J200:J$212)</f>
        <v>0</v>
      </c>
      <c r="K199" s="146">
        <f>SUMIF($C200:$C$212,LEFT($D199,LEN($D199)-6),K200:K$212)</f>
        <v>0</v>
      </c>
      <c r="L199" s="146">
        <f>SUMIF($C200:$C$212,LEFT($D199,LEN($D199)-6),L200:L$212)</f>
        <v>0</v>
      </c>
      <c r="M199" s="146">
        <f>SUMIF($C200:$C$212,LEFT($D199,LEN($D199)-6),M200:M$212)</f>
        <v>0</v>
      </c>
      <c r="N199" s="146">
        <f>SUMIF($C200:$C$212,LEFT($D199,LEN($D199)-6),N200:N$212)</f>
        <v>0</v>
      </c>
      <c r="O199" s="146">
        <f>SUMIF($C200:$C$212,LEFT($D199,LEN($D199)-6),O200:O$212)</f>
        <v>0</v>
      </c>
      <c r="P199" s="146">
        <f>SUMIF($C200:$C$212,LEFT($D199,LEN($D199)-6),P200:P$212)</f>
        <v>0</v>
      </c>
      <c r="Q199" s="146">
        <f>SUMIF($C200:$C$212,LEFT($D199,LEN($D199)-6),Q200:Q$212)</f>
        <v>0</v>
      </c>
      <c r="R199" s="146">
        <f>SUMIF($C200:$C$212,LEFT($D199,LEN($D199)-6),R200:R$212)</f>
        <v>0</v>
      </c>
      <c r="S199" s="146">
        <f>SUMIF($C200:$C$212,LEFT($D199,LEN($D199)-6),S200:S$212)</f>
        <v>0</v>
      </c>
      <c r="T199" s="146">
        <f>SUMIF($C200:$C$212,LEFT($D199,LEN($D199)-6),T200:T$212)</f>
        <v>0</v>
      </c>
      <c r="U199" s="146">
        <f>SUMIF($C200:$C$212,LEFT($D199,LEN($D199)-6),U200:U$212)</f>
        <v>0</v>
      </c>
      <c r="V199" s="146">
        <f>SUMIF($C200:$C$212,LEFT($D199,LEN($D199)-6),V200:V$212)</f>
        <v>0</v>
      </c>
      <c r="W199" s="146">
        <f>SUMIF($C200:$C$212,LEFT($D199,LEN($D199)-6),W200:W$212)</f>
        <v>0</v>
      </c>
      <c r="X199" s="146">
        <f>SUMIF($C200:$C$212,LEFT($D199,LEN($D199)-6),X200:X$212)</f>
        <v>0</v>
      </c>
      <c r="Y199" s="146">
        <f>SUMIF($C200:$C$212,LEFT($D199,LEN($D199)-6),Y200:Y$212)</f>
        <v>0</v>
      </c>
      <c r="Z199" s="146">
        <f>SUMIF($C200:$C$212,LEFT($D199,LEN($D199)-6),Z200:Z$212)</f>
        <v>0</v>
      </c>
      <c r="AA199" s="146">
        <f>SUMIF($C200:$C$212,LEFT($D199,LEN($D199)-6),AA200:AA$212)</f>
        <v>0</v>
      </c>
      <c r="AB199" s="146">
        <f>SUMIF($C200:$C$212,LEFT($D199,LEN($D199)-6),AB200:AB$212)</f>
        <v>0</v>
      </c>
      <c r="AC199" s="146">
        <f>SUMIF($C200:$C$212,LEFT($D199,LEN($D199)-6),AC200:AC$212)</f>
        <v>0</v>
      </c>
      <c r="AD199" s="146">
        <f>SUMIF($C200:$C$212,LEFT($D199,LEN($D199)-6),AD200:AD$212)</f>
        <v>0</v>
      </c>
      <c r="AE199" s="146">
        <f>SUMIF($C200:$C$212,LEFT($D199,LEN($D199)-6),AE200:AE$212)</f>
        <v>0</v>
      </c>
      <c r="AF199" s="146">
        <f>SUMIF($C200:$C$212,LEFT($D199,LEN($D199)-6),AF200:AF$212)</f>
        <v>0</v>
      </c>
      <c r="AG199" s="146">
        <f>SUMIF($C200:$C$212,LEFT($D199,LEN($D199)-6),AG200:AG$212)</f>
        <v>0</v>
      </c>
    </row>
    <row r="200" spans="1:33" x14ac:dyDescent="0.2">
      <c r="A200" s="133" t="str">
        <f t="shared" si="4"/>
        <v>WPAAustralia</v>
      </c>
      <c r="B200" s="129" t="s">
        <v>275</v>
      </c>
      <c r="C200" s="129" t="s">
        <v>275</v>
      </c>
      <c r="D200" s="129" t="s">
        <v>229</v>
      </c>
      <c r="E200" s="147">
        <v>0</v>
      </c>
      <c r="F200" s="147">
        <v>0</v>
      </c>
      <c r="G200" s="147">
        <v>0</v>
      </c>
      <c r="H200" s="147">
        <v>0</v>
      </c>
      <c r="I200" s="147">
        <v>0</v>
      </c>
      <c r="J200" s="147">
        <v>0</v>
      </c>
      <c r="K200" s="147">
        <v>0</v>
      </c>
      <c r="L200" s="147">
        <v>0</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47">
        <v>0</v>
      </c>
      <c r="AG200" s="147">
        <v>0</v>
      </c>
    </row>
    <row r="201" spans="1:33" x14ac:dyDescent="0.2">
      <c r="A201" s="133" t="str">
        <f t="shared" si="4"/>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4"/>
        <v>WPAFiji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4"/>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4"/>
        <v>WPANew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4"/>
        <v>WPANew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4"/>
        <v>WPAPapua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4"/>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4"/>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4"/>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row r="210" spans="1:33" s="133" customFormat="1" x14ac:dyDescent="0.2">
      <c r="A210" s="133" t="str">
        <f t="shared" si="4"/>
        <v>WPAUnidentified Total</v>
      </c>
      <c r="B210" s="137" t="s">
        <v>239</v>
      </c>
      <c r="C210" s="137" t="s">
        <v>239</v>
      </c>
      <c r="D210" s="137" t="s">
        <v>239</v>
      </c>
      <c r="E210" s="145">
        <f>SUMIF($B212:$B$212,LEFT($D210,LEN($D210)-6),E212:E$212)</f>
        <v>0</v>
      </c>
      <c r="F210" s="145">
        <f>SUMIF($B212:$B$212,LEFT($D210,LEN($D210)-6),F212:F$212)</f>
        <v>0</v>
      </c>
      <c r="G210" s="145">
        <f>SUMIF($B212:$B$212,LEFT($D210,LEN($D210)-6),G212:G$212)</f>
        <v>0</v>
      </c>
      <c r="H210" s="145">
        <f>SUMIF($B212:$B$212,LEFT($D210,LEN($D210)-6),H212:H$212)</f>
        <v>0</v>
      </c>
      <c r="I210" s="145">
        <f>SUMIF($B212:$B$212,LEFT($D210,LEN($D210)-6),I212:I$212)</f>
        <v>0</v>
      </c>
      <c r="J210" s="145">
        <f>SUMIF($B212:$B$212,LEFT($D210,LEN($D210)-6),J212:J$212)</f>
        <v>0</v>
      </c>
      <c r="K210" s="145">
        <f>SUMIF($B212:$B$212,LEFT($D210,LEN($D210)-6),K212:K$212)</f>
        <v>0</v>
      </c>
      <c r="L210" s="145">
        <f>SUMIF($B212:$B$212,LEFT($D210,LEN($D210)-6),L212:L$212)</f>
        <v>0</v>
      </c>
      <c r="M210" s="145">
        <f>SUMIF($B212:$B$212,LEFT($D210,LEN($D210)-6),M212:M$212)</f>
        <v>0</v>
      </c>
      <c r="N210" s="145">
        <f>SUMIF($B212:$B$212,LEFT($D210,LEN($D210)-6),N212:N$212)</f>
        <v>0</v>
      </c>
      <c r="O210" s="145">
        <f>SUMIF($B212:$B$212,LEFT($D210,LEN($D210)-6),O212:O$212)</f>
        <v>0</v>
      </c>
      <c r="P210" s="145">
        <f>SUMIF($B212:$B$212,LEFT($D210,LEN($D210)-6),P212:P$212)</f>
        <v>0</v>
      </c>
      <c r="Q210" s="145">
        <f>SUMIF($B212:$B$212,LEFT($D210,LEN($D210)-6),Q212:Q$212)</f>
        <v>0</v>
      </c>
      <c r="R210" s="145">
        <f>SUMIF($B212:$B$212,LEFT($D210,LEN($D210)-6),R212:R$212)</f>
        <v>0</v>
      </c>
      <c r="S210" s="145">
        <f>SUMIF($B212:$B$212,LEFT($D210,LEN($D210)-6),S212:S$212)</f>
        <v>0</v>
      </c>
      <c r="T210" s="145">
        <f>SUMIF($B212:$B$212,LEFT($D210,LEN($D210)-6),T212:T$212)</f>
        <v>0</v>
      </c>
      <c r="U210" s="145">
        <f>SUMIF($B212:$B$212,LEFT($D210,LEN($D210)-6),U212:U$212)</f>
        <v>0</v>
      </c>
      <c r="V210" s="145">
        <f>SUMIF($B212:$B$212,LEFT($D210,LEN($D210)-6),V212:V$212)</f>
        <v>0</v>
      </c>
      <c r="W210" s="145">
        <f>SUMIF($B212:$B$212,LEFT($D210,LEN($D210)-6),W212:W$212)</f>
        <v>0</v>
      </c>
      <c r="X210" s="145">
        <f>SUMIF($B212:$B$212,LEFT($D210,LEN($D210)-6),X212:X$212)</f>
        <v>0</v>
      </c>
      <c r="Y210" s="145">
        <f>SUMIF($B212:$B$212,LEFT($D210,LEN($D210)-6),Y212:Y$212)</f>
        <v>0</v>
      </c>
      <c r="Z210" s="145">
        <f>SUMIF($B212:$B$212,LEFT($D210,LEN($D210)-6),Z212:Z$212)</f>
        <v>0</v>
      </c>
      <c r="AA210" s="145">
        <f>SUMIF($B212:$B$212,LEFT($D210,LEN($D210)-6),AA212:AA$212)</f>
        <v>0</v>
      </c>
      <c r="AB210" s="145">
        <f>SUMIF($B212:$B$212,LEFT($D210,LEN($D210)-6),AB212:AB$212)</f>
        <v>0</v>
      </c>
      <c r="AC210" s="145">
        <f>SUMIF($B212:$B$212,LEFT($D210,LEN($D210)-6),AC212:AC$212)</f>
        <v>0</v>
      </c>
      <c r="AD210" s="145">
        <f>SUMIF($B212:$B$212,LEFT($D210,LEN($D210)-6),AD212:AD$212)</f>
        <v>0</v>
      </c>
      <c r="AE210" s="145">
        <f>SUMIF($B212:$B$212,LEFT($D210,LEN($D210)-6),AE212:AE$212)</f>
        <v>0</v>
      </c>
      <c r="AF210" s="145">
        <f>SUMIF($B212:$B$212,LEFT($D210,LEN($D210)-6),AF212:AF$212)</f>
        <v>0</v>
      </c>
      <c r="AG210" s="145">
        <f>SUMIF($B212:$B$212,LEFT($D210,LEN($D210)-6),AG212:AG$212)</f>
        <v>0</v>
      </c>
    </row>
    <row r="211" spans="1:33" s="133" customFormat="1" x14ac:dyDescent="0.2">
      <c r="A211" s="133" t="str">
        <f t="shared" si="4"/>
        <v>WPAUnidentified Total</v>
      </c>
      <c r="B211" s="140" t="s">
        <v>239</v>
      </c>
      <c r="C211" s="140" t="s">
        <v>239</v>
      </c>
      <c r="D211" s="140" t="s">
        <v>239</v>
      </c>
      <c r="E211" s="146">
        <f>SUMIF($C212:$C$212,LEFT($D211,LEN($D211)-6),E212:E$212)</f>
        <v>0</v>
      </c>
      <c r="F211" s="146">
        <f>SUMIF($C212:$C$212,LEFT($D211,LEN($D211)-6),F212:F$212)</f>
        <v>0</v>
      </c>
      <c r="G211" s="146">
        <f>SUMIF($C212:$C$212,LEFT($D211,LEN($D211)-6),G212:G$212)</f>
        <v>0</v>
      </c>
      <c r="H211" s="146">
        <f>SUMIF($C212:$C$212,LEFT($D211,LEN($D211)-6),H212:H$212)</f>
        <v>0</v>
      </c>
      <c r="I211" s="146">
        <f>SUMIF($C212:$C$212,LEFT($D211,LEN($D211)-6),I212:I$212)</f>
        <v>0</v>
      </c>
      <c r="J211" s="146">
        <f>SUMIF($C212:$C$212,LEFT($D211,LEN($D211)-6),J212:J$212)</f>
        <v>0</v>
      </c>
      <c r="K211" s="146">
        <f>SUMIF($C212:$C$212,LEFT($D211,LEN($D211)-6),K212:K$212)</f>
        <v>0</v>
      </c>
      <c r="L211" s="146">
        <f>SUMIF($C212:$C$212,LEFT($D211,LEN($D211)-6),L212:L$212)</f>
        <v>0</v>
      </c>
      <c r="M211" s="146">
        <f>SUMIF($C212:$C$212,LEFT($D211,LEN($D211)-6),M212:M$212)</f>
        <v>0</v>
      </c>
      <c r="N211" s="146">
        <f>SUMIF($C212:$C$212,LEFT($D211,LEN($D211)-6),N212:N$212)</f>
        <v>0</v>
      </c>
      <c r="O211" s="146">
        <f>SUMIF($C212:$C$212,LEFT($D211,LEN($D211)-6),O212:O$212)</f>
        <v>0</v>
      </c>
      <c r="P211" s="146">
        <f>SUMIF($C212:$C$212,LEFT($D211,LEN($D211)-6),P212:P$212)</f>
        <v>0</v>
      </c>
      <c r="Q211" s="146">
        <f>SUMIF($C212:$C$212,LEFT($D211,LEN($D211)-6),Q212:Q$212)</f>
        <v>0</v>
      </c>
      <c r="R211" s="146">
        <f>SUMIF($C212:$C$212,LEFT($D211,LEN($D211)-6),R212:R$212)</f>
        <v>0</v>
      </c>
      <c r="S211" s="146">
        <f>SUMIF($C212:$C$212,LEFT($D211,LEN($D211)-6),S212:S$212)</f>
        <v>0</v>
      </c>
      <c r="T211" s="146">
        <f>SUMIF($C212:$C$212,LEFT($D211,LEN($D211)-6),T212:T$212)</f>
        <v>0</v>
      </c>
      <c r="U211" s="146">
        <f>SUMIF($C212:$C$212,LEFT($D211,LEN($D211)-6),U212:U$212)</f>
        <v>0</v>
      </c>
      <c r="V211" s="146">
        <f>SUMIF($C212:$C$212,LEFT($D211,LEN($D211)-6),V212:V$212)</f>
        <v>0</v>
      </c>
      <c r="W211" s="146">
        <f>SUMIF($C212:$C$212,LEFT($D211,LEN($D211)-6),W212:W$212)</f>
        <v>0</v>
      </c>
      <c r="X211" s="146">
        <f>SUMIF($C212:$C$212,LEFT($D211,LEN($D211)-6),X212:X$212)</f>
        <v>0</v>
      </c>
      <c r="Y211" s="146">
        <f>SUMIF($C212:$C$212,LEFT($D211,LEN($D211)-6),Y212:Y$212)</f>
        <v>0</v>
      </c>
      <c r="Z211" s="146">
        <f>SUMIF($C212:$C$212,LEFT($D211,LEN($D211)-6),Z212:Z$212)</f>
        <v>0</v>
      </c>
      <c r="AA211" s="146">
        <f>SUMIF($C212:$C$212,LEFT($D211,LEN($D211)-6),AA212:AA$212)</f>
        <v>0</v>
      </c>
      <c r="AB211" s="146">
        <f>SUMIF($C212:$C$212,LEFT($D211,LEN($D211)-6),AB212:AB$212)</f>
        <v>0</v>
      </c>
      <c r="AC211" s="146">
        <f>SUMIF($C212:$C$212,LEFT($D211,LEN($D211)-6),AC212:AC$212)</f>
        <v>0</v>
      </c>
      <c r="AD211" s="146">
        <f>SUMIF($C212:$C$212,LEFT($D211,LEN($D211)-6),AD212:AD$212)</f>
        <v>0</v>
      </c>
      <c r="AE211" s="146">
        <f>SUMIF($C212:$C$212,LEFT($D211,LEN($D211)-6),AE212:AE$212)</f>
        <v>0</v>
      </c>
      <c r="AF211" s="146">
        <f>SUMIF($C212:$C$212,LEFT($D211,LEN($D211)-6),AF212:AF$212)</f>
        <v>0</v>
      </c>
      <c r="AG211" s="146">
        <f>SUMIF($C212:$C$212,LEFT($D211,LEN($D211)-6),AG212:AG$212)</f>
        <v>0</v>
      </c>
    </row>
    <row r="212" spans="1:33" x14ac:dyDescent="0.2">
      <c r="A212" s="133" t="str">
        <f t="shared" si="4"/>
        <v>WPAUnidentified</v>
      </c>
      <c r="B212" s="129" t="s">
        <v>240</v>
      </c>
      <c r="C212" s="129" t="s">
        <v>240</v>
      </c>
      <c r="D212" s="129" t="s">
        <v>240</v>
      </c>
      <c r="E212" s="147">
        <v>0</v>
      </c>
      <c r="F212" s="147">
        <v>0</v>
      </c>
      <c r="G212" s="147">
        <v>0</v>
      </c>
      <c r="H212" s="147">
        <v>0</v>
      </c>
      <c r="I212" s="147">
        <v>0</v>
      </c>
      <c r="J212" s="147">
        <v>0</v>
      </c>
      <c r="K212" s="147">
        <v>0</v>
      </c>
      <c r="L212" s="147">
        <v>0</v>
      </c>
      <c r="M212" s="147">
        <v>0</v>
      </c>
      <c r="N212" s="147">
        <v>0</v>
      </c>
      <c r="O212" s="147">
        <v>0</v>
      </c>
      <c r="P212" s="147">
        <v>0</v>
      </c>
      <c r="Q212" s="147">
        <v>0</v>
      </c>
      <c r="R212" s="147">
        <v>0</v>
      </c>
      <c r="S212" s="147">
        <v>0</v>
      </c>
      <c r="T212" s="147">
        <v>0</v>
      </c>
      <c r="U212" s="147">
        <v>0</v>
      </c>
      <c r="V212" s="147">
        <v>0</v>
      </c>
      <c r="W212" s="147">
        <v>0</v>
      </c>
      <c r="X212" s="147">
        <v>0</v>
      </c>
      <c r="Y212" s="147">
        <v>0</v>
      </c>
      <c r="Z212" s="147">
        <v>0</v>
      </c>
      <c r="AA212" s="147">
        <v>0</v>
      </c>
      <c r="AB212" s="147">
        <v>0</v>
      </c>
      <c r="AC212" s="147">
        <v>0</v>
      </c>
      <c r="AD212" s="147">
        <v>0</v>
      </c>
      <c r="AE212" s="147">
        <v>0</v>
      </c>
      <c r="AF212" s="147">
        <v>0</v>
      </c>
      <c r="AG212" s="147">
        <v>0</v>
      </c>
    </row>
  </sheetData>
  <mergeCells count="2">
    <mergeCell ref="B1:D1"/>
    <mergeCell ref="AI1:AO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3E5CD-3FD7-4517-89A7-8444D2132A50}">
  <sheetPr codeName="Sheet23"/>
  <dimension ref="A1:AP212"/>
  <sheetViews>
    <sheetView showGridLines="0" topLeftCell="B1"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2" s="129" customFormat="1" ht="18.75" customHeight="1" x14ac:dyDescent="0.3">
      <c r="A1" s="126"/>
      <c r="B1" s="150" t="s">
        <v>280</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52"/>
      <c r="AJ1" s="152"/>
      <c r="AK1" s="152"/>
      <c r="AL1" s="152"/>
      <c r="AM1" s="152"/>
      <c r="AN1" s="152"/>
      <c r="AO1" s="152"/>
      <c r="AP1" s="128"/>
    </row>
    <row r="2" spans="1:42"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row>
    <row r="3" spans="1:42" x14ac:dyDescent="0.2">
      <c r="B3" s="128" t="s">
        <v>48</v>
      </c>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2" s="133" customFormat="1" x14ac:dyDescent="0.2">
      <c r="A4" s="133" t="str">
        <f>CONCATENATE("WPA",D4)</f>
        <v>WPAWorld Total</v>
      </c>
      <c r="B4" s="134" t="s">
        <v>26</v>
      </c>
      <c r="C4" s="134" t="s">
        <v>26</v>
      </c>
      <c r="D4" s="134" t="s">
        <v>26</v>
      </c>
      <c r="E4" s="135">
        <f t="shared" ref="E4:AG4" si="0">E5+E57+E117+E121+E154+E198+E210</f>
        <v>2341.6</v>
      </c>
      <c r="F4" s="135">
        <f t="shared" si="0"/>
        <v>2751.6</v>
      </c>
      <c r="G4" s="135">
        <f t="shared" si="0"/>
        <v>2761.6</v>
      </c>
      <c r="H4" s="135">
        <f t="shared" si="0"/>
        <v>3281.6</v>
      </c>
      <c r="I4" s="135">
        <f t="shared" si="0"/>
        <v>4261.6000000000004</v>
      </c>
      <c r="J4" s="135">
        <f t="shared" si="0"/>
        <v>4631.6000000000004</v>
      </c>
      <c r="K4" s="135">
        <f t="shared" si="0"/>
        <v>5171.6000000000004</v>
      </c>
      <c r="L4" s="135">
        <f t="shared" si="0"/>
        <v>5751.6</v>
      </c>
      <c r="M4" s="135">
        <f t="shared" si="0"/>
        <v>5911.6</v>
      </c>
      <c r="N4" s="135">
        <f t="shared" si="0"/>
        <v>6201.6</v>
      </c>
      <c r="O4" s="135">
        <f t="shared" si="0"/>
        <v>6410.7666666666</v>
      </c>
      <c r="P4" s="135">
        <f t="shared" si="0"/>
        <v>8549.3333333332666</v>
      </c>
      <c r="Q4" s="135">
        <f t="shared" si="0"/>
        <v>9925.9999999999327</v>
      </c>
      <c r="R4" s="135">
        <f t="shared" si="0"/>
        <v>13175.999999999933</v>
      </c>
      <c r="S4" s="135">
        <f t="shared" si="0"/>
        <v>19723.999999999935</v>
      </c>
      <c r="T4" s="135">
        <f t="shared" si="0"/>
        <v>21368.166666666599</v>
      </c>
      <c r="U4" s="135">
        <f t="shared" si="0"/>
        <v>23913.999999999935</v>
      </c>
      <c r="V4" s="135">
        <f t="shared" si="0"/>
        <v>25221.999999999935</v>
      </c>
      <c r="W4" s="135">
        <f t="shared" si="0"/>
        <v>25213.999999999935</v>
      </c>
      <c r="X4" s="135">
        <f t="shared" si="0"/>
        <v>26353.999999999935</v>
      </c>
      <c r="Y4" s="135">
        <f t="shared" si="0"/>
        <v>26353.999999999935</v>
      </c>
      <c r="Z4" s="135">
        <f t="shared" si="0"/>
        <v>27653.999999999935</v>
      </c>
      <c r="AA4" s="135">
        <f t="shared" si="0"/>
        <v>27653.999999999935</v>
      </c>
      <c r="AB4" s="135">
        <f t="shared" si="0"/>
        <v>27653.999999999935</v>
      </c>
      <c r="AC4" s="135">
        <f t="shared" si="0"/>
        <v>27653.999999999935</v>
      </c>
      <c r="AD4" s="135">
        <f t="shared" si="0"/>
        <v>27653.999999999935</v>
      </c>
      <c r="AE4" s="135">
        <f t="shared" si="0"/>
        <v>27653.999999999935</v>
      </c>
      <c r="AF4" s="135">
        <f t="shared" si="0"/>
        <v>28153.999999999935</v>
      </c>
      <c r="AG4" s="135">
        <f t="shared" si="0"/>
        <v>28153.999999999935</v>
      </c>
    </row>
    <row r="5" spans="1:42" s="133" customFormat="1" x14ac:dyDescent="0.2">
      <c r="A5" s="133" t="str">
        <f t="shared" ref="A5:A69" si="1">CONCATENATE("WPA",D5)</f>
        <v>WPAEurope &amp; CIS Total</v>
      </c>
      <c r="B5" s="137" t="s">
        <v>29</v>
      </c>
      <c r="C5" s="137" t="s">
        <v>29</v>
      </c>
      <c r="D5" s="137" t="s">
        <v>29</v>
      </c>
      <c r="E5" s="145">
        <f>SUMIF($B7:$B$212,LEFT($D5,LEN($D5)-6),E7:E$212)</f>
        <v>0</v>
      </c>
      <c r="F5" s="145">
        <f>SUMIF($B7:$B$212,LEFT($D5,LEN($D5)-6),F7:F$212)</f>
        <v>350</v>
      </c>
      <c r="G5" s="145">
        <f>SUMIF($B7:$B$212,LEFT($D5,LEN($D5)-6),G7:G$212)</f>
        <v>350</v>
      </c>
      <c r="H5" s="145">
        <f>SUMIF($B7:$B$212,LEFT($D5,LEN($D5)-6),H7:H$212)</f>
        <v>350</v>
      </c>
      <c r="I5" s="145">
        <f>SUMIF($B7:$B$212,LEFT($D5,LEN($D5)-6),I7:I$212)</f>
        <v>350</v>
      </c>
      <c r="J5" s="145">
        <f>SUMIF($B7:$B$212,LEFT($D5,LEN($D5)-6),J7:J$212)</f>
        <v>350</v>
      </c>
      <c r="K5" s="145">
        <f>SUMIF($B7:$B$212,LEFT($D5,LEN($D5)-6),K7:K$212)</f>
        <v>350</v>
      </c>
      <c r="L5" s="145">
        <f>SUMIF($B7:$B$212,LEFT($D5,LEN($D5)-6),L7:L$212)</f>
        <v>350</v>
      </c>
      <c r="M5" s="145">
        <f>SUMIF($B7:$B$212,LEFT($D5,LEN($D5)-6),M7:M$212)</f>
        <v>350</v>
      </c>
      <c r="N5" s="145">
        <f>SUMIF($B7:$B$212,LEFT($D5,LEN($D5)-6),N7:N$212)</f>
        <v>350</v>
      </c>
      <c r="O5" s="145">
        <f>SUMIF($B7:$B$212,LEFT($D5,LEN($D5)-6),O7:O$212)</f>
        <v>350</v>
      </c>
      <c r="P5" s="145">
        <f>SUMIF($B7:$B$212,LEFT($D5,LEN($D5)-6),P7:P$212)</f>
        <v>350</v>
      </c>
      <c r="Q5" s="145">
        <f>SUMIF($B7:$B$212,LEFT($D5,LEN($D5)-6),Q7:Q$212)</f>
        <v>460</v>
      </c>
      <c r="R5" s="145">
        <f>SUMIF($B7:$B$212,LEFT($D5,LEN($D5)-6),R7:R$212)</f>
        <v>460</v>
      </c>
      <c r="S5" s="145">
        <f>SUMIF($B7:$B$212,LEFT($D5,LEN($D5)-6),S7:S$212)</f>
        <v>460</v>
      </c>
      <c r="T5" s="145">
        <f>SUMIF($B7:$B$212,LEFT($D5,LEN($D5)-6),T7:T$212)</f>
        <v>460</v>
      </c>
      <c r="U5" s="145">
        <f>SUMIF($B7:$B$212,LEFT($D5,LEN($D5)-6),U7:U$212)</f>
        <v>460</v>
      </c>
      <c r="V5" s="145">
        <f>SUMIF($B7:$B$212,LEFT($D5,LEN($D5)-6),V7:V$212)</f>
        <v>460</v>
      </c>
      <c r="W5" s="145">
        <f>SUMIF($B7:$B$212,LEFT($D5,LEN($D5)-6),W7:W$212)</f>
        <v>460</v>
      </c>
      <c r="X5" s="145">
        <f>SUMIF($B7:$B$212,LEFT($D5,LEN($D5)-6),X7:X$212)</f>
        <v>600</v>
      </c>
      <c r="Y5" s="145">
        <f>SUMIF($B7:$B$212,LEFT($D5,LEN($D5)-6),Y7:Y$212)</f>
        <v>600</v>
      </c>
      <c r="Z5" s="145">
        <f>SUMIF($B7:$B$212,LEFT($D5,LEN($D5)-6),Z7:Z$212)</f>
        <v>600</v>
      </c>
      <c r="AA5" s="145">
        <f>SUMIF($B7:$B$212,LEFT($D5,LEN($D5)-6),AA7:AA$212)</f>
        <v>600</v>
      </c>
      <c r="AB5" s="145">
        <f>SUMIF($B7:$B$212,LEFT($D5,LEN($D5)-6),AB7:AB$212)</f>
        <v>600</v>
      </c>
      <c r="AC5" s="145">
        <f>SUMIF($B7:$B$212,LEFT($D5,LEN($D5)-6),AC7:AC$212)</f>
        <v>600</v>
      </c>
      <c r="AD5" s="145">
        <f>SUMIF($B7:$B$212,LEFT($D5,LEN($D5)-6),AD7:AD$212)</f>
        <v>600</v>
      </c>
      <c r="AE5" s="145">
        <f>SUMIF($B7:$B$212,LEFT($D5,LEN($D5)-6),AE7:AE$212)</f>
        <v>600</v>
      </c>
      <c r="AF5" s="145">
        <f>SUMIF($B7:$B$212,LEFT($D5,LEN($D5)-6),AF7:AF$212)</f>
        <v>600</v>
      </c>
      <c r="AG5" s="145">
        <f>SUMIF($B7:$B$212,LEFT($D5,LEN($D5)-6),AG7:AG$212)</f>
        <v>600</v>
      </c>
    </row>
    <row r="6" spans="1:42" s="133" customFormat="1" x14ac:dyDescent="0.2">
      <c r="A6" s="133" t="str">
        <f t="shared" si="1"/>
        <v>WPAWest Europe Total</v>
      </c>
      <c r="B6" s="140" t="s">
        <v>37</v>
      </c>
      <c r="C6" s="140" t="s">
        <v>37</v>
      </c>
      <c r="D6" s="140" t="s">
        <v>37</v>
      </c>
      <c r="E6" s="146">
        <f>SUMIF($C7:$C$212,LEFT($D6,LEN($D6)-6),E7:E$212)</f>
        <v>0</v>
      </c>
      <c r="F6" s="146">
        <f>SUMIF($C7:$C$212,LEFT($D6,LEN($D6)-6),F7:F$212)</f>
        <v>0</v>
      </c>
      <c r="G6" s="146">
        <f>SUMIF($C7:$C$212,LEFT($D6,LEN($D6)-6),G7:G$212)</f>
        <v>0</v>
      </c>
      <c r="H6" s="146">
        <f>SUMIF($C7:$C$212,LEFT($D6,LEN($D6)-6),H7:H$212)</f>
        <v>0</v>
      </c>
      <c r="I6" s="146">
        <f>SUMIF($C7:$C$212,LEFT($D6,LEN($D6)-6),I7:I$212)</f>
        <v>0</v>
      </c>
      <c r="J6" s="146">
        <f>SUMIF($C7:$C$212,LEFT($D6,LEN($D6)-6),J7:J$212)</f>
        <v>0</v>
      </c>
      <c r="K6" s="146">
        <f>SUMIF($C7:$C$212,LEFT($D6,LEN($D6)-6),K7:K$212)</f>
        <v>0</v>
      </c>
      <c r="L6" s="146">
        <f>SUMIF($C7:$C$212,LEFT($D6,LEN($D6)-6),L7:L$212)</f>
        <v>0</v>
      </c>
      <c r="M6" s="146">
        <f>SUMIF($C7:$C$212,LEFT($D6,LEN($D6)-6),M7:M$212)</f>
        <v>0</v>
      </c>
      <c r="N6" s="146">
        <f>SUMIF($C7:$C$212,LEFT($D6,LEN($D6)-6),N7:N$212)</f>
        <v>0</v>
      </c>
      <c r="O6" s="146">
        <f>SUMIF($C7:$C$212,LEFT($D6,LEN($D6)-6),O7:O$212)</f>
        <v>0</v>
      </c>
      <c r="P6" s="146">
        <f>SUMIF($C7:$C$212,LEFT($D6,LEN($D6)-6),P7:P$212)</f>
        <v>0</v>
      </c>
      <c r="Q6" s="146">
        <f>SUMIF($C7:$C$212,LEFT($D6,LEN($D6)-6),Q7:Q$212)</f>
        <v>0</v>
      </c>
      <c r="R6" s="146">
        <f>SUMIF($C7:$C$212,LEFT($D6,LEN($D6)-6),R7:R$212)</f>
        <v>0</v>
      </c>
      <c r="S6" s="146">
        <f>SUMIF($C7:$C$212,LEFT($D6,LEN($D6)-6),S7:S$212)</f>
        <v>0</v>
      </c>
      <c r="T6" s="146">
        <f>SUMIF($C7:$C$212,LEFT($D6,LEN($D6)-6),T7:T$212)</f>
        <v>0</v>
      </c>
      <c r="U6" s="146">
        <f>SUMIF($C7:$C$212,LEFT($D6,LEN($D6)-6),U7:U$212)</f>
        <v>0</v>
      </c>
      <c r="V6" s="146">
        <f>SUMIF($C7:$C$212,LEFT($D6,LEN($D6)-6),V7:V$212)</f>
        <v>0</v>
      </c>
      <c r="W6" s="146">
        <f>SUMIF($C7:$C$212,LEFT($D6,LEN($D6)-6),W7:W$212)</f>
        <v>0</v>
      </c>
      <c r="X6" s="146">
        <f>SUMIF($C7:$C$212,LEFT($D6,LEN($D6)-6),X7:X$212)</f>
        <v>0</v>
      </c>
      <c r="Y6" s="146">
        <f>SUMIF($C7:$C$212,LEFT($D6,LEN($D6)-6),Y7:Y$212)</f>
        <v>0</v>
      </c>
      <c r="Z6" s="146">
        <f>SUMIF($C7:$C$212,LEFT($D6,LEN($D6)-6),Z7:Z$212)</f>
        <v>0</v>
      </c>
      <c r="AA6" s="146">
        <f>SUMIF($C7:$C$212,LEFT($D6,LEN($D6)-6),AA7:AA$212)</f>
        <v>0</v>
      </c>
      <c r="AB6" s="146">
        <f>SUMIF($C7:$C$212,LEFT($D6,LEN($D6)-6),AB7:AB$212)</f>
        <v>0</v>
      </c>
      <c r="AC6" s="146">
        <f>SUMIF($C7:$C$212,LEFT($D6,LEN($D6)-6),AC7:AC$212)</f>
        <v>0</v>
      </c>
      <c r="AD6" s="146">
        <f>SUMIF($C7:$C$212,LEFT($D6,LEN($D6)-6),AD7:AD$212)</f>
        <v>0</v>
      </c>
      <c r="AE6" s="146">
        <f>SUMIF($C7:$C$212,LEFT($D6,LEN($D6)-6),AE7:AE$212)</f>
        <v>0</v>
      </c>
      <c r="AF6" s="146">
        <f>SUMIF($C7:$C$212,LEFT($D6,LEN($D6)-6),AF7:AF$212)</f>
        <v>0</v>
      </c>
      <c r="AG6" s="146">
        <f>SUMIF($C7:$C$212,LEFT($D6,LEN($D6)-6),AG7:AG$212)</f>
        <v>0</v>
      </c>
    </row>
    <row r="7" spans="1:42" x14ac:dyDescent="0.2">
      <c r="A7" s="133" t="str">
        <f t="shared" si="1"/>
        <v>WPAAustria</v>
      </c>
      <c r="B7" s="129" t="s">
        <v>254</v>
      </c>
      <c r="C7" s="129" t="s">
        <v>255</v>
      </c>
      <c r="D7" s="129" t="s">
        <v>40</v>
      </c>
      <c r="E7" s="147">
        <v>0</v>
      </c>
      <c r="F7" s="147">
        <v>0</v>
      </c>
      <c r="G7" s="147">
        <v>0</v>
      </c>
      <c r="H7" s="147">
        <v>0</v>
      </c>
      <c r="I7" s="147">
        <v>0</v>
      </c>
      <c r="J7" s="147">
        <v>0</v>
      </c>
      <c r="K7" s="147">
        <v>0</v>
      </c>
      <c r="L7" s="147">
        <v>0</v>
      </c>
      <c r="M7" s="147">
        <v>0</v>
      </c>
      <c r="N7" s="147">
        <v>0</v>
      </c>
      <c r="O7" s="147">
        <v>0</v>
      </c>
      <c r="P7" s="147">
        <v>0</v>
      </c>
      <c r="Q7" s="147">
        <v>0</v>
      </c>
      <c r="R7" s="147">
        <v>0</v>
      </c>
      <c r="S7" s="147">
        <v>0</v>
      </c>
      <c r="T7" s="147">
        <v>0</v>
      </c>
      <c r="U7" s="147">
        <v>0</v>
      </c>
      <c r="V7" s="147">
        <v>0</v>
      </c>
      <c r="W7" s="147">
        <v>0</v>
      </c>
      <c r="X7" s="147">
        <v>0</v>
      </c>
      <c r="Y7" s="147">
        <v>0</v>
      </c>
      <c r="Z7" s="147">
        <v>0</v>
      </c>
      <c r="AA7" s="147">
        <v>0</v>
      </c>
      <c r="AB7" s="147">
        <v>0</v>
      </c>
      <c r="AC7" s="147">
        <v>0</v>
      </c>
      <c r="AD7" s="147">
        <v>0</v>
      </c>
      <c r="AE7" s="147">
        <v>0</v>
      </c>
      <c r="AF7" s="147">
        <v>0</v>
      </c>
      <c r="AG7" s="147">
        <v>0</v>
      </c>
    </row>
    <row r="8" spans="1:42" x14ac:dyDescent="0.2">
      <c r="A8" s="133" t="str">
        <f t="shared" si="1"/>
        <v>WPABelgium</v>
      </c>
      <c r="B8" s="129" t="s">
        <v>254</v>
      </c>
      <c r="C8" s="129" t="s">
        <v>255</v>
      </c>
      <c r="D8" s="129" t="s">
        <v>42</v>
      </c>
      <c r="E8" s="147">
        <v>0</v>
      </c>
      <c r="F8" s="147">
        <v>0</v>
      </c>
      <c r="G8" s="147">
        <v>0</v>
      </c>
      <c r="H8" s="147">
        <v>0</v>
      </c>
      <c r="I8" s="147">
        <v>0</v>
      </c>
      <c r="J8" s="147">
        <v>0</v>
      </c>
      <c r="K8" s="147">
        <v>0</v>
      </c>
      <c r="L8" s="147">
        <v>0</v>
      </c>
      <c r="M8" s="147">
        <v>0</v>
      </c>
      <c r="N8" s="147">
        <v>0</v>
      </c>
      <c r="O8" s="147">
        <v>0</v>
      </c>
      <c r="P8" s="147">
        <v>0</v>
      </c>
      <c r="Q8" s="147">
        <v>0</v>
      </c>
      <c r="R8" s="147">
        <v>0</v>
      </c>
      <c r="S8" s="147">
        <v>0</v>
      </c>
      <c r="T8" s="147">
        <v>0</v>
      </c>
      <c r="U8" s="147">
        <v>0</v>
      </c>
      <c r="V8" s="147">
        <v>0</v>
      </c>
      <c r="W8" s="147">
        <v>0</v>
      </c>
      <c r="X8" s="147">
        <v>0</v>
      </c>
      <c r="Y8" s="147">
        <v>0</v>
      </c>
      <c r="Z8" s="147">
        <v>0</v>
      </c>
      <c r="AA8" s="147">
        <v>0</v>
      </c>
      <c r="AB8" s="147">
        <v>0</v>
      </c>
      <c r="AC8" s="147">
        <v>0</v>
      </c>
      <c r="AD8" s="147">
        <v>0</v>
      </c>
      <c r="AE8" s="147">
        <v>0</v>
      </c>
      <c r="AF8" s="147">
        <v>0</v>
      </c>
      <c r="AG8" s="147">
        <v>0</v>
      </c>
    </row>
    <row r="9" spans="1:42" x14ac:dyDescent="0.2">
      <c r="A9" s="133" t="str">
        <f>CONCATENATE("WPA",D9)</f>
        <v>WPACyprus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row>
    <row r="10" spans="1:42" x14ac:dyDescent="0.2">
      <c r="A10" s="133" t="str">
        <f t="shared" si="1"/>
        <v>WPADenmark</v>
      </c>
      <c r="B10" s="129" t="s">
        <v>254</v>
      </c>
      <c r="C10" s="129" t="s">
        <v>255</v>
      </c>
      <c r="D10" s="129" t="s">
        <v>46</v>
      </c>
      <c r="E10" s="147">
        <v>0</v>
      </c>
      <c r="F10" s="147">
        <v>0</v>
      </c>
      <c r="G10" s="147">
        <v>0</v>
      </c>
      <c r="H10" s="147">
        <v>0</v>
      </c>
      <c r="I10" s="147">
        <v>0</v>
      </c>
      <c r="J10" s="147">
        <v>0</v>
      </c>
      <c r="K10" s="147">
        <v>0</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row>
    <row r="11" spans="1:42" x14ac:dyDescent="0.2">
      <c r="A11" s="133" t="str">
        <f t="shared" si="1"/>
        <v>WPAFinland</v>
      </c>
      <c r="B11" s="129" t="s">
        <v>254</v>
      </c>
      <c r="C11" s="129" t="s">
        <v>255</v>
      </c>
      <c r="D11" s="129" t="s">
        <v>49</v>
      </c>
      <c r="E11" s="147">
        <v>0</v>
      </c>
      <c r="F11" s="147">
        <v>0</v>
      </c>
      <c r="G11" s="147">
        <v>0</v>
      </c>
      <c r="H11" s="147">
        <v>0</v>
      </c>
      <c r="I11" s="147">
        <v>0</v>
      </c>
      <c r="J11" s="147">
        <v>0</v>
      </c>
      <c r="K11" s="147">
        <v>0</v>
      </c>
      <c r="L11" s="147">
        <v>0</v>
      </c>
      <c r="M11" s="147">
        <v>0</v>
      </c>
      <c r="N11" s="147">
        <v>0</v>
      </c>
      <c r="O11" s="147">
        <v>0</v>
      </c>
      <c r="P11" s="147">
        <v>0</v>
      </c>
      <c r="Q11" s="147">
        <v>0</v>
      </c>
      <c r="R11" s="147">
        <v>0</v>
      </c>
      <c r="S11" s="147">
        <v>0</v>
      </c>
      <c r="T11" s="147">
        <v>0</v>
      </c>
      <c r="U11" s="147">
        <v>0</v>
      </c>
      <c r="V11" s="147">
        <v>0</v>
      </c>
      <c r="W11" s="147">
        <v>0</v>
      </c>
      <c r="X11" s="147">
        <v>0</v>
      </c>
      <c r="Y11" s="147">
        <v>0</v>
      </c>
      <c r="Z11" s="147">
        <v>0</v>
      </c>
      <c r="AA11" s="147">
        <v>0</v>
      </c>
      <c r="AB11" s="147">
        <v>0</v>
      </c>
      <c r="AC11" s="147">
        <v>0</v>
      </c>
      <c r="AD11" s="147">
        <v>0</v>
      </c>
      <c r="AE11" s="147">
        <v>0</v>
      </c>
      <c r="AF11" s="147">
        <v>0</v>
      </c>
      <c r="AG11" s="147">
        <v>0</v>
      </c>
    </row>
    <row r="12" spans="1:42" x14ac:dyDescent="0.2">
      <c r="A12" s="133" t="str">
        <f t="shared" si="1"/>
        <v>WPAFrance</v>
      </c>
      <c r="B12" s="129" t="s">
        <v>254</v>
      </c>
      <c r="C12" s="129" t="s">
        <v>255</v>
      </c>
      <c r="D12" s="129" t="s">
        <v>31</v>
      </c>
      <c r="E12" s="147">
        <v>0</v>
      </c>
      <c r="F12" s="147">
        <v>0</v>
      </c>
      <c r="G12" s="147">
        <v>0</v>
      </c>
      <c r="H12" s="147">
        <v>0</v>
      </c>
      <c r="I12" s="147">
        <v>0</v>
      </c>
      <c r="J12" s="147">
        <v>0</v>
      </c>
      <c r="K12" s="147">
        <v>0</v>
      </c>
      <c r="L12" s="147">
        <v>0</v>
      </c>
      <c r="M12" s="147">
        <v>0</v>
      </c>
      <c r="N12" s="147">
        <v>0</v>
      </c>
      <c r="O12" s="147">
        <v>0</v>
      </c>
      <c r="P12" s="147">
        <v>0</v>
      </c>
      <c r="Q12" s="147">
        <v>0</v>
      </c>
      <c r="R12" s="147">
        <v>0</v>
      </c>
      <c r="S12" s="147">
        <v>0</v>
      </c>
      <c r="T12" s="147">
        <v>0</v>
      </c>
      <c r="U12" s="147">
        <v>0</v>
      </c>
      <c r="V12" s="147">
        <v>0</v>
      </c>
      <c r="W12" s="147">
        <v>0</v>
      </c>
      <c r="X12" s="147">
        <v>0</v>
      </c>
      <c r="Y12" s="147">
        <v>0</v>
      </c>
      <c r="Z12" s="147">
        <v>0</v>
      </c>
      <c r="AA12" s="147">
        <v>0</v>
      </c>
      <c r="AB12" s="147">
        <v>0</v>
      </c>
      <c r="AC12" s="147">
        <v>0</v>
      </c>
      <c r="AD12" s="147">
        <v>0</v>
      </c>
      <c r="AE12" s="147">
        <v>0</v>
      </c>
      <c r="AF12" s="147">
        <v>0</v>
      </c>
      <c r="AG12" s="147">
        <v>0</v>
      </c>
    </row>
    <row r="13" spans="1:42" x14ac:dyDescent="0.2">
      <c r="A13" s="133" t="str">
        <f t="shared" si="1"/>
        <v>WPAGermany</v>
      </c>
      <c r="B13" s="129" t="s">
        <v>254</v>
      </c>
      <c r="C13" s="129" t="s">
        <v>255</v>
      </c>
      <c r="D13" s="129" t="s">
        <v>32</v>
      </c>
      <c r="E13" s="147">
        <v>0</v>
      </c>
      <c r="F13" s="147">
        <v>0</v>
      </c>
      <c r="G13" s="147">
        <v>0</v>
      </c>
      <c r="H13" s="147">
        <v>0</v>
      </c>
      <c r="I13" s="147">
        <v>0</v>
      </c>
      <c r="J13" s="147">
        <v>0</v>
      </c>
      <c r="K13" s="147">
        <v>0</v>
      </c>
      <c r="L13" s="147">
        <v>0</v>
      </c>
      <c r="M13" s="147">
        <v>0</v>
      </c>
      <c r="N13" s="147">
        <v>0</v>
      </c>
      <c r="O13" s="147">
        <v>0</v>
      </c>
      <c r="P13" s="147">
        <v>0</v>
      </c>
      <c r="Q13" s="147">
        <v>0</v>
      </c>
      <c r="R13" s="147">
        <v>0</v>
      </c>
      <c r="S13" s="147">
        <v>0</v>
      </c>
      <c r="T13" s="147">
        <v>0</v>
      </c>
      <c r="U13" s="147">
        <v>0</v>
      </c>
      <c r="V13" s="147">
        <v>0</v>
      </c>
      <c r="W13" s="147">
        <v>0</v>
      </c>
      <c r="X13" s="147">
        <v>0</v>
      </c>
      <c r="Y13" s="147">
        <v>0</v>
      </c>
      <c r="Z13" s="147">
        <v>0</v>
      </c>
      <c r="AA13" s="147">
        <v>0</v>
      </c>
      <c r="AB13" s="147">
        <v>0</v>
      </c>
      <c r="AC13" s="147">
        <v>0</v>
      </c>
      <c r="AD13" s="147">
        <v>0</v>
      </c>
      <c r="AE13" s="147">
        <v>0</v>
      </c>
      <c r="AF13" s="147">
        <v>0</v>
      </c>
      <c r="AG13" s="147">
        <v>0</v>
      </c>
    </row>
    <row r="14" spans="1:42" x14ac:dyDescent="0.2">
      <c r="A14" s="133" t="str">
        <f t="shared" si="1"/>
        <v>WPAGreece</v>
      </c>
      <c r="B14" s="129" t="s">
        <v>254</v>
      </c>
      <c r="C14" s="129" t="s">
        <v>255</v>
      </c>
      <c r="D14" s="129" t="s">
        <v>33</v>
      </c>
      <c r="E14" s="147">
        <v>0</v>
      </c>
      <c r="F14" s="147">
        <v>0</v>
      </c>
      <c r="G14" s="147">
        <v>0</v>
      </c>
      <c r="H14" s="147">
        <v>0</v>
      </c>
      <c r="I14" s="147">
        <v>0</v>
      </c>
      <c r="J14" s="147">
        <v>0</v>
      </c>
      <c r="K14" s="147">
        <v>0</v>
      </c>
      <c r="L14" s="147">
        <v>0</v>
      </c>
      <c r="M14" s="147">
        <v>0</v>
      </c>
      <c r="N14" s="147">
        <v>0</v>
      </c>
      <c r="O14" s="147">
        <v>0</v>
      </c>
      <c r="P14" s="147">
        <v>0</v>
      </c>
      <c r="Q14" s="147">
        <v>0</v>
      </c>
      <c r="R14" s="147">
        <v>0</v>
      </c>
      <c r="S14" s="147">
        <v>0</v>
      </c>
      <c r="T14" s="147">
        <v>0</v>
      </c>
      <c r="U14" s="147">
        <v>0</v>
      </c>
      <c r="V14" s="147">
        <v>0</v>
      </c>
      <c r="W14" s="147">
        <v>0</v>
      </c>
      <c r="X14" s="147">
        <v>0</v>
      </c>
      <c r="Y14" s="147">
        <v>0</v>
      </c>
      <c r="Z14" s="147">
        <v>0</v>
      </c>
      <c r="AA14" s="147">
        <v>0</v>
      </c>
      <c r="AB14" s="147">
        <v>0</v>
      </c>
      <c r="AC14" s="147">
        <v>0</v>
      </c>
      <c r="AD14" s="147">
        <v>0</v>
      </c>
      <c r="AE14" s="147">
        <v>0</v>
      </c>
      <c r="AF14" s="147">
        <v>0</v>
      </c>
      <c r="AG14" s="147">
        <v>0</v>
      </c>
    </row>
    <row r="15" spans="1:42" x14ac:dyDescent="0.2">
      <c r="A15" s="133" t="str">
        <f t="shared" si="1"/>
        <v>WPAIceland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row>
    <row r="16" spans="1:42" x14ac:dyDescent="0.2">
      <c r="A16" s="133" t="str">
        <f t="shared" si="1"/>
        <v>WPAIreland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1"/>
        <v>WPAItaly</v>
      </c>
      <c r="B17" s="129" t="s">
        <v>254</v>
      </c>
      <c r="C17" s="129" t="s">
        <v>255</v>
      </c>
      <c r="D17" s="129" t="s">
        <v>35</v>
      </c>
      <c r="E17" s="147">
        <v>0</v>
      </c>
      <c r="F17" s="147">
        <v>0</v>
      </c>
      <c r="G17" s="147">
        <v>0</v>
      </c>
      <c r="H17" s="147">
        <v>0</v>
      </c>
      <c r="I17" s="147">
        <v>0</v>
      </c>
      <c r="J17" s="147">
        <v>0</v>
      </c>
      <c r="K17" s="147">
        <v>0</v>
      </c>
      <c r="L17" s="147">
        <v>0</v>
      </c>
      <c r="M17" s="147">
        <v>0</v>
      </c>
      <c r="N17" s="147">
        <v>0</v>
      </c>
      <c r="O17" s="147">
        <v>0</v>
      </c>
      <c r="P17" s="147">
        <v>0</v>
      </c>
      <c r="Q17" s="147">
        <v>0</v>
      </c>
      <c r="R17" s="147">
        <v>0</v>
      </c>
      <c r="S17" s="147">
        <v>0</v>
      </c>
      <c r="T17" s="147">
        <v>0</v>
      </c>
      <c r="U17" s="147">
        <v>0</v>
      </c>
      <c r="V17" s="147">
        <v>0</v>
      </c>
      <c r="W17" s="147">
        <v>0</v>
      </c>
      <c r="X17" s="147">
        <v>0</v>
      </c>
      <c r="Y17" s="147">
        <v>0</v>
      </c>
      <c r="Z17" s="147">
        <v>0</v>
      </c>
      <c r="AA17" s="147">
        <v>0</v>
      </c>
      <c r="AB17" s="147">
        <v>0</v>
      </c>
      <c r="AC17" s="147">
        <v>0</v>
      </c>
      <c r="AD17" s="147">
        <v>0</v>
      </c>
      <c r="AE17" s="147">
        <v>0</v>
      </c>
      <c r="AF17" s="147">
        <v>0</v>
      </c>
      <c r="AG17" s="147">
        <v>0</v>
      </c>
    </row>
    <row r="18" spans="1:33" x14ac:dyDescent="0.2">
      <c r="A18" s="133" t="str">
        <f t="shared" si="1"/>
        <v>WPALuxembourg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1"/>
        <v>WPANetherlands</v>
      </c>
      <c r="B20" s="129" t="s">
        <v>254</v>
      </c>
      <c r="C20" s="129" t="s">
        <v>255</v>
      </c>
      <c r="D20" s="129" t="s">
        <v>51</v>
      </c>
      <c r="E20" s="147">
        <v>0</v>
      </c>
      <c r="F20" s="147">
        <v>0</v>
      </c>
      <c r="G20" s="147">
        <v>0</v>
      </c>
      <c r="H20" s="147">
        <v>0</v>
      </c>
      <c r="I20" s="147">
        <v>0</v>
      </c>
      <c r="J20" s="147">
        <v>0</v>
      </c>
      <c r="K20" s="147">
        <v>0</v>
      </c>
      <c r="L20" s="147">
        <v>0</v>
      </c>
      <c r="M20" s="147">
        <v>0</v>
      </c>
      <c r="N20" s="147">
        <v>0</v>
      </c>
      <c r="O20" s="147">
        <v>0</v>
      </c>
      <c r="P20" s="147">
        <v>0</v>
      </c>
      <c r="Q20" s="147">
        <v>0</v>
      </c>
      <c r="R20" s="147">
        <v>0</v>
      </c>
      <c r="S20" s="147">
        <v>0</v>
      </c>
      <c r="T20" s="147">
        <v>0</v>
      </c>
      <c r="U20" s="147">
        <v>0</v>
      </c>
      <c r="V20" s="147">
        <v>0</v>
      </c>
      <c r="W20" s="147">
        <v>0</v>
      </c>
      <c r="X20" s="147">
        <v>0</v>
      </c>
      <c r="Y20" s="147">
        <v>0</v>
      </c>
      <c r="Z20" s="147">
        <v>0</v>
      </c>
      <c r="AA20" s="147">
        <v>0</v>
      </c>
      <c r="AB20" s="147">
        <v>0</v>
      </c>
      <c r="AC20" s="147">
        <v>0</v>
      </c>
      <c r="AD20" s="147">
        <v>0</v>
      </c>
      <c r="AE20" s="147">
        <v>0</v>
      </c>
      <c r="AF20" s="147">
        <v>0</v>
      </c>
      <c r="AG20" s="147">
        <v>0</v>
      </c>
    </row>
    <row r="21" spans="1:33" x14ac:dyDescent="0.2">
      <c r="A21" s="133" t="str">
        <f t="shared" si="1"/>
        <v>WPANorway</v>
      </c>
      <c r="B21" s="129" t="s">
        <v>254</v>
      </c>
      <c r="C21" s="129" t="s">
        <v>255</v>
      </c>
      <c r="D21" s="129" t="s">
        <v>52</v>
      </c>
      <c r="E21" s="147">
        <v>0</v>
      </c>
      <c r="F21" s="147">
        <v>0</v>
      </c>
      <c r="G21" s="147">
        <v>0</v>
      </c>
      <c r="H21" s="147">
        <v>0</v>
      </c>
      <c r="I21" s="147">
        <v>0</v>
      </c>
      <c r="J21" s="147">
        <v>0</v>
      </c>
      <c r="K21" s="147">
        <v>0</v>
      </c>
      <c r="L21" s="147">
        <v>0</v>
      </c>
      <c r="M21" s="147">
        <v>0</v>
      </c>
      <c r="N21" s="147">
        <v>0</v>
      </c>
      <c r="O21" s="147">
        <v>0</v>
      </c>
      <c r="P21" s="147">
        <v>0</v>
      </c>
      <c r="Q21" s="147">
        <v>0</v>
      </c>
      <c r="R21" s="147">
        <v>0</v>
      </c>
      <c r="S21" s="147">
        <v>0</v>
      </c>
      <c r="T21" s="147">
        <v>0</v>
      </c>
      <c r="U21" s="147">
        <v>0</v>
      </c>
      <c r="V21" s="147">
        <v>0</v>
      </c>
      <c r="W21" s="147">
        <v>0</v>
      </c>
      <c r="X21" s="147">
        <v>0</v>
      </c>
      <c r="Y21" s="147">
        <v>0</v>
      </c>
      <c r="Z21" s="147">
        <v>0</v>
      </c>
      <c r="AA21" s="147">
        <v>0</v>
      </c>
      <c r="AB21" s="147">
        <v>0</v>
      </c>
      <c r="AC21" s="147">
        <v>0</v>
      </c>
      <c r="AD21" s="147">
        <v>0</v>
      </c>
      <c r="AE21" s="147">
        <v>0</v>
      </c>
      <c r="AF21" s="147">
        <v>0</v>
      </c>
      <c r="AG21" s="147">
        <v>0</v>
      </c>
    </row>
    <row r="22" spans="1:33" x14ac:dyDescent="0.2">
      <c r="A22" s="133" t="str">
        <f t="shared" si="1"/>
        <v>WPAPortugal</v>
      </c>
      <c r="B22" s="129" t="s">
        <v>254</v>
      </c>
      <c r="C22" s="129" t="s">
        <v>255</v>
      </c>
      <c r="D22" s="129" t="s">
        <v>53</v>
      </c>
      <c r="E22" s="147">
        <v>0</v>
      </c>
      <c r="F22" s="147">
        <v>0</v>
      </c>
      <c r="G22" s="147">
        <v>0</v>
      </c>
      <c r="H22" s="147">
        <v>0</v>
      </c>
      <c r="I22" s="147">
        <v>0</v>
      </c>
      <c r="J22" s="147">
        <v>0</v>
      </c>
      <c r="K22" s="147">
        <v>0</v>
      </c>
      <c r="L22" s="147">
        <v>0</v>
      </c>
      <c r="M22" s="147">
        <v>0</v>
      </c>
      <c r="N22" s="147">
        <v>0</v>
      </c>
      <c r="O22" s="147">
        <v>0</v>
      </c>
      <c r="P22" s="147">
        <v>0</v>
      </c>
      <c r="Q22" s="147">
        <v>0</v>
      </c>
      <c r="R22" s="147">
        <v>0</v>
      </c>
      <c r="S22" s="147">
        <v>0</v>
      </c>
      <c r="T22" s="147">
        <v>0</v>
      </c>
      <c r="U22" s="147">
        <v>0</v>
      </c>
      <c r="V22" s="147">
        <v>0</v>
      </c>
      <c r="W22" s="147">
        <v>0</v>
      </c>
      <c r="X22" s="147">
        <v>0</v>
      </c>
      <c r="Y22" s="147">
        <v>0</v>
      </c>
      <c r="Z22" s="147">
        <v>0</v>
      </c>
      <c r="AA22" s="147">
        <v>0</v>
      </c>
      <c r="AB22" s="147">
        <v>0</v>
      </c>
      <c r="AC22" s="147">
        <v>0</v>
      </c>
      <c r="AD22" s="147">
        <v>0</v>
      </c>
      <c r="AE22" s="147">
        <v>0</v>
      </c>
      <c r="AF22" s="147">
        <v>0</v>
      </c>
      <c r="AG22" s="147">
        <v>0</v>
      </c>
    </row>
    <row r="23" spans="1:33" x14ac:dyDescent="0.2">
      <c r="A23" s="133" t="str">
        <f t="shared" si="1"/>
        <v>WPASpain</v>
      </c>
      <c r="B23" s="129" t="s">
        <v>254</v>
      </c>
      <c r="C23" s="129" t="s">
        <v>255</v>
      </c>
      <c r="D23" s="129" t="s">
        <v>54</v>
      </c>
      <c r="E23" s="147">
        <v>0</v>
      </c>
      <c r="F23" s="147">
        <v>0</v>
      </c>
      <c r="G23" s="147">
        <v>0</v>
      </c>
      <c r="H23" s="147">
        <v>0</v>
      </c>
      <c r="I23" s="147">
        <v>0</v>
      </c>
      <c r="J23" s="147">
        <v>0</v>
      </c>
      <c r="K23" s="147">
        <v>0</v>
      </c>
      <c r="L23" s="147">
        <v>0</v>
      </c>
      <c r="M23" s="147">
        <v>0</v>
      </c>
      <c r="N23" s="147">
        <v>0</v>
      </c>
      <c r="O23" s="147">
        <v>0</v>
      </c>
      <c r="P23" s="147">
        <v>0</v>
      </c>
      <c r="Q23" s="147">
        <v>0</v>
      </c>
      <c r="R23" s="147">
        <v>0</v>
      </c>
      <c r="S23" s="147">
        <v>0</v>
      </c>
      <c r="T23" s="147">
        <v>0</v>
      </c>
      <c r="U23" s="147">
        <v>0</v>
      </c>
      <c r="V23" s="147">
        <v>0</v>
      </c>
      <c r="W23" s="147">
        <v>0</v>
      </c>
      <c r="X23" s="147">
        <v>0</v>
      </c>
      <c r="Y23" s="147">
        <v>0</v>
      </c>
      <c r="Z23" s="147">
        <v>0</v>
      </c>
      <c r="AA23" s="147">
        <v>0</v>
      </c>
      <c r="AB23" s="147">
        <v>0</v>
      </c>
      <c r="AC23" s="147">
        <v>0</v>
      </c>
      <c r="AD23" s="147">
        <v>0</v>
      </c>
      <c r="AE23" s="147">
        <v>0</v>
      </c>
      <c r="AF23" s="147">
        <v>0</v>
      </c>
      <c r="AG23" s="147">
        <v>0</v>
      </c>
    </row>
    <row r="24" spans="1:33" x14ac:dyDescent="0.2">
      <c r="A24" s="133" t="str">
        <f t="shared" si="1"/>
        <v>WPASweden</v>
      </c>
      <c r="B24" s="129" t="s">
        <v>254</v>
      </c>
      <c r="C24" s="129" t="s">
        <v>255</v>
      </c>
      <c r="D24" s="129" t="s">
        <v>55</v>
      </c>
      <c r="E24" s="147">
        <v>0</v>
      </c>
      <c r="F24" s="147">
        <v>0</v>
      </c>
      <c r="G24" s="147">
        <v>0</v>
      </c>
      <c r="H24" s="147">
        <v>0</v>
      </c>
      <c r="I24" s="147">
        <v>0</v>
      </c>
      <c r="J24" s="147">
        <v>0</v>
      </c>
      <c r="K24" s="147">
        <v>0</v>
      </c>
      <c r="L24" s="147">
        <v>0</v>
      </c>
      <c r="M24" s="147">
        <v>0</v>
      </c>
      <c r="N24" s="147">
        <v>0</v>
      </c>
      <c r="O24" s="147">
        <v>0</v>
      </c>
      <c r="P24" s="147">
        <v>0</v>
      </c>
      <c r="Q24" s="147">
        <v>0</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row>
    <row r="25" spans="1:33" x14ac:dyDescent="0.2">
      <c r="A25" s="133" t="str">
        <f t="shared" si="1"/>
        <v>WPASwitzerland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1"/>
        <v>WPAUnited Kingdom</v>
      </c>
      <c r="B26" s="129" t="s">
        <v>254</v>
      </c>
      <c r="C26" s="129" t="s">
        <v>255</v>
      </c>
      <c r="D26" s="129" t="s">
        <v>57</v>
      </c>
      <c r="E26" s="147">
        <v>0</v>
      </c>
      <c r="F26" s="147">
        <v>0</v>
      </c>
      <c r="G26" s="147">
        <v>0</v>
      </c>
      <c r="H26" s="147">
        <v>0</v>
      </c>
      <c r="I26" s="147">
        <v>0</v>
      </c>
      <c r="J26" s="147">
        <v>0</v>
      </c>
      <c r="K26" s="147">
        <v>0</v>
      </c>
      <c r="L26" s="147">
        <v>0</v>
      </c>
      <c r="M26" s="147">
        <v>0</v>
      </c>
      <c r="N26" s="147">
        <v>0</v>
      </c>
      <c r="O26" s="147">
        <v>0</v>
      </c>
      <c r="P26" s="147">
        <v>0</v>
      </c>
      <c r="Q26" s="147">
        <v>0</v>
      </c>
      <c r="R26" s="147">
        <v>0</v>
      </c>
      <c r="S26" s="147">
        <v>0</v>
      </c>
      <c r="T26" s="147">
        <v>0</v>
      </c>
      <c r="U26" s="147">
        <v>0</v>
      </c>
      <c r="V26" s="147">
        <v>0</v>
      </c>
      <c r="W26" s="147">
        <v>0</v>
      </c>
      <c r="X26" s="147">
        <v>0</v>
      </c>
      <c r="Y26" s="147">
        <v>0</v>
      </c>
      <c r="Z26" s="147">
        <v>0</v>
      </c>
      <c r="AA26" s="147">
        <v>0</v>
      </c>
      <c r="AB26" s="147">
        <v>0</v>
      </c>
      <c r="AC26" s="147">
        <v>0</v>
      </c>
      <c r="AD26" s="147">
        <v>0</v>
      </c>
      <c r="AE26" s="147">
        <v>0</v>
      </c>
      <c r="AF26" s="147">
        <v>0</v>
      </c>
      <c r="AG26" s="147">
        <v>0</v>
      </c>
    </row>
    <row r="27" spans="1:33" s="133" customFormat="1" x14ac:dyDescent="0.2">
      <c r="A27" s="133" t="str">
        <f t="shared" si="1"/>
        <v>WPAEast Europe Total</v>
      </c>
      <c r="B27" s="140" t="s">
        <v>58</v>
      </c>
      <c r="C27" s="140" t="s">
        <v>58</v>
      </c>
      <c r="D27" s="140" t="s">
        <v>58</v>
      </c>
      <c r="E27" s="146">
        <f>SUMIF($C28:$C$212,LEFT($D27,LEN($D27)-6),E28:E$212)</f>
        <v>0</v>
      </c>
      <c r="F27" s="146">
        <f>SUMIF($C28:$C$212,LEFT($D27,LEN($D27)-6),F28:F$212)</f>
        <v>0</v>
      </c>
      <c r="G27" s="146">
        <f>SUMIF($C28:$C$212,LEFT($D27,LEN($D27)-6),G28:G$212)</f>
        <v>0</v>
      </c>
      <c r="H27" s="146">
        <f>SUMIF($C28:$C$212,LEFT($D27,LEN($D27)-6),H28:H$212)</f>
        <v>0</v>
      </c>
      <c r="I27" s="146">
        <f>SUMIF($C28:$C$212,LEFT($D27,LEN($D27)-6),I28:I$212)</f>
        <v>0</v>
      </c>
      <c r="J27" s="146">
        <f>SUMIF($C28:$C$212,LEFT($D27,LEN($D27)-6),J28:J$212)</f>
        <v>0</v>
      </c>
      <c r="K27" s="146">
        <f>SUMIF($C28:$C$212,LEFT($D27,LEN($D27)-6),K28:K$212)</f>
        <v>0</v>
      </c>
      <c r="L27" s="146">
        <f>SUMIF($C28:$C$212,LEFT($D27,LEN($D27)-6),L28:L$212)</f>
        <v>0</v>
      </c>
      <c r="M27" s="146">
        <f>SUMIF($C28:$C$212,LEFT($D27,LEN($D27)-6),M28:M$212)</f>
        <v>0</v>
      </c>
      <c r="N27" s="146">
        <f>SUMIF($C28:$C$212,LEFT($D27,LEN($D27)-6),N28:N$212)</f>
        <v>0</v>
      </c>
      <c r="O27" s="146">
        <f>SUMIF($C28:$C$212,LEFT($D27,LEN($D27)-6),O28:O$212)</f>
        <v>0</v>
      </c>
      <c r="P27" s="146">
        <f>SUMIF($C28:$C$212,LEFT($D27,LEN($D27)-6),P28:P$212)</f>
        <v>0</v>
      </c>
      <c r="Q27" s="146">
        <f>SUMIF($C28:$C$212,LEFT($D27,LEN($D27)-6),Q28:Q$212)</f>
        <v>0</v>
      </c>
      <c r="R27" s="146">
        <f>SUMIF($C28:$C$212,LEFT($D27,LEN($D27)-6),R28:R$212)</f>
        <v>0</v>
      </c>
      <c r="S27" s="146">
        <f>SUMIF($C28:$C$212,LEFT($D27,LEN($D27)-6),S28:S$212)</f>
        <v>0</v>
      </c>
      <c r="T27" s="146">
        <f>SUMIF($C28:$C$212,LEFT($D27,LEN($D27)-6),T28:T$212)</f>
        <v>0</v>
      </c>
      <c r="U27" s="146">
        <f>SUMIF($C28:$C$212,LEFT($D27,LEN($D27)-6),U28:U$212)</f>
        <v>0</v>
      </c>
      <c r="V27" s="146">
        <f>SUMIF($C28:$C$212,LEFT($D27,LEN($D27)-6),V28:V$212)</f>
        <v>0</v>
      </c>
      <c r="W27" s="146">
        <f>SUMIF($C28:$C$212,LEFT($D27,LEN($D27)-6),W28:W$212)</f>
        <v>0</v>
      </c>
      <c r="X27" s="146">
        <f>SUMIF($C28:$C$212,LEFT($D27,LEN($D27)-6),X28:X$212)</f>
        <v>0</v>
      </c>
      <c r="Y27" s="146">
        <f>SUMIF($C28:$C$212,LEFT($D27,LEN($D27)-6),Y28:Y$212)</f>
        <v>0</v>
      </c>
      <c r="Z27" s="146">
        <f>SUMIF($C28:$C$212,LEFT($D27,LEN($D27)-6),Z28:Z$212)</f>
        <v>0</v>
      </c>
      <c r="AA27" s="146">
        <f>SUMIF($C28:$C$212,LEFT($D27,LEN($D27)-6),AA28:AA$212)</f>
        <v>0</v>
      </c>
      <c r="AB27" s="146">
        <f>SUMIF($C28:$C$212,LEFT($D27,LEN($D27)-6),AB28:AB$212)</f>
        <v>0</v>
      </c>
      <c r="AC27" s="146">
        <f>SUMIF($C28:$C$212,LEFT($D27,LEN($D27)-6),AC28:AC$212)</f>
        <v>0</v>
      </c>
      <c r="AD27" s="146">
        <f>SUMIF($C28:$C$212,LEFT($D27,LEN($D27)-6),AD28:AD$212)</f>
        <v>0</v>
      </c>
      <c r="AE27" s="146">
        <f>SUMIF($C28:$C$212,LEFT($D27,LEN($D27)-6),AE28:AE$212)</f>
        <v>0</v>
      </c>
      <c r="AF27" s="146">
        <f>SUMIF($C28:$C$212,LEFT($D27,LEN($D27)-6),AF28:AF$212)</f>
        <v>0</v>
      </c>
      <c r="AG27" s="146">
        <f>SUMIF($C28:$C$212,LEFT($D27,LEN($D27)-6),AG28:AG$212)</f>
        <v>0</v>
      </c>
    </row>
    <row r="28" spans="1:33" x14ac:dyDescent="0.2">
      <c r="A28" s="133" t="str">
        <f t="shared" si="1"/>
        <v>WPAAlbania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1"/>
        <v>WPABosnia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row>
    <row r="30" spans="1:33" x14ac:dyDescent="0.2">
      <c r="A30" s="133" t="str">
        <f t="shared" si="1"/>
        <v>WPABulgaria</v>
      </c>
      <c r="B30" s="129" t="s">
        <v>254</v>
      </c>
      <c r="C30" s="129" t="s">
        <v>257</v>
      </c>
      <c r="D30" s="129" t="s">
        <v>61</v>
      </c>
      <c r="E30" s="147">
        <v>0</v>
      </c>
      <c r="F30" s="147">
        <v>0</v>
      </c>
      <c r="G30" s="147">
        <v>0</v>
      </c>
      <c r="H30" s="147">
        <v>0</v>
      </c>
      <c r="I30" s="147">
        <v>0</v>
      </c>
      <c r="J30" s="147">
        <v>0</v>
      </c>
      <c r="K30" s="147">
        <v>0</v>
      </c>
      <c r="L30" s="147">
        <v>0</v>
      </c>
      <c r="M30" s="147">
        <v>0</v>
      </c>
      <c r="N30" s="147">
        <v>0</v>
      </c>
      <c r="O30" s="147">
        <v>0</v>
      </c>
      <c r="P30" s="147">
        <v>0</v>
      </c>
      <c r="Q30" s="147">
        <v>0</v>
      </c>
      <c r="R30" s="147">
        <v>0</v>
      </c>
      <c r="S30" s="147">
        <v>0</v>
      </c>
      <c r="T30" s="147">
        <v>0</v>
      </c>
      <c r="U30" s="147">
        <v>0</v>
      </c>
      <c r="V30" s="147">
        <v>0</v>
      </c>
      <c r="W30" s="147">
        <v>0</v>
      </c>
      <c r="X30" s="147">
        <v>0</v>
      </c>
      <c r="Y30" s="147">
        <v>0</v>
      </c>
      <c r="Z30" s="147">
        <v>0</v>
      </c>
      <c r="AA30" s="147">
        <v>0</v>
      </c>
      <c r="AB30" s="147">
        <v>0</v>
      </c>
      <c r="AC30" s="147">
        <v>0</v>
      </c>
      <c r="AD30" s="147">
        <v>0</v>
      </c>
      <c r="AE30" s="147">
        <v>0</v>
      </c>
      <c r="AF30" s="147">
        <v>0</v>
      </c>
      <c r="AG30" s="147">
        <v>0</v>
      </c>
    </row>
    <row r="31" spans="1:33" x14ac:dyDescent="0.2">
      <c r="A31" s="133" t="str">
        <f t="shared" si="1"/>
        <v>WPACroatia</v>
      </c>
      <c r="B31" s="129" t="s">
        <v>254</v>
      </c>
      <c r="C31" s="129" t="s">
        <v>257</v>
      </c>
      <c r="D31" s="129" t="s">
        <v>62</v>
      </c>
      <c r="E31" s="147">
        <v>0</v>
      </c>
      <c r="F31" s="147">
        <v>0</v>
      </c>
      <c r="G31" s="147">
        <v>0</v>
      </c>
      <c r="H31" s="147">
        <v>0</v>
      </c>
      <c r="I31" s="147">
        <v>0</v>
      </c>
      <c r="J31" s="147">
        <v>0</v>
      </c>
      <c r="K31" s="147">
        <v>0</v>
      </c>
      <c r="L31" s="147">
        <v>0</v>
      </c>
      <c r="M31" s="147">
        <v>0</v>
      </c>
      <c r="N31" s="147">
        <v>0</v>
      </c>
      <c r="O31" s="147">
        <v>0</v>
      </c>
      <c r="P31" s="147">
        <v>0</v>
      </c>
      <c r="Q31" s="147">
        <v>0</v>
      </c>
      <c r="R31" s="147">
        <v>0</v>
      </c>
      <c r="S31" s="147">
        <v>0</v>
      </c>
      <c r="T31" s="147">
        <v>0</v>
      </c>
      <c r="U31" s="147">
        <v>0</v>
      </c>
      <c r="V31" s="147">
        <v>0</v>
      </c>
      <c r="W31" s="147">
        <v>0</v>
      </c>
      <c r="X31" s="147">
        <v>0</v>
      </c>
      <c r="Y31" s="147">
        <v>0</v>
      </c>
      <c r="Z31" s="147">
        <v>0</v>
      </c>
      <c r="AA31" s="147">
        <v>0</v>
      </c>
      <c r="AB31" s="147">
        <v>0</v>
      </c>
      <c r="AC31" s="147">
        <v>0</v>
      </c>
      <c r="AD31" s="147">
        <v>0</v>
      </c>
      <c r="AE31" s="147">
        <v>0</v>
      </c>
      <c r="AF31" s="147">
        <v>0</v>
      </c>
      <c r="AG31" s="147">
        <v>0</v>
      </c>
    </row>
    <row r="32" spans="1:33" x14ac:dyDescent="0.2">
      <c r="A32" s="133" t="str">
        <f t="shared" si="1"/>
        <v>WPACzech Republic</v>
      </c>
      <c r="B32" s="129" t="s">
        <v>254</v>
      </c>
      <c r="C32" s="129" t="s">
        <v>257</v>
      </c>
      <c r="D32" s="129" t="s">
        <v>63</v>
      </c>
      <c r="E32" s="147">
        <v>0</v>
      </c>
      <c r="F32" s="147">
        <v>0</v>
      </c>
      <c r="G32" s="147">
        <v>0</v>
      </c>
      <c r="H32" s="147">
        <v>0</v>
      </c>
      <c r="I32" s="147">
        <v>0</v>
      </c>
      <c r="J32" s="147">
        <v>0</v>
      </c>
      <c r="K32" s="147">
        <v>0</v>
      </c>
      <c r="L32" s="147">
        <v>0</v>
      </c>
      <c r="M32" s="147">
        <v>0</v>
      </c>
      <c r="N32" s="147">
        <v>0</v>
      </c>
      <c r="O32" s="147">
        <v>0</v>
      </c>
      <c r="P32" s="147">
        <v>0</v>
      </c>
      <c r="Q32" s="147">
        <v>0</v>
      </c>
      <c r="R32" s="147">
        <v>0</v>
      </c>
      <c r="S32" s="147">
        <v>0</v>
      </c>
      <c r="T32" s="147">
        <v>0</v>
      </c>
      <c r="U32" s="147">
        <v>0</v>
      </c>
      <c r="V32" s="147">
        <v>0</v>
      </c>
      <c r="W32" s="147">
        <v>0</v>
      </c>
      <c r="X32" s="147">
        <v>0</v>
      </c>
      <c r="Y32" s="147">
        <v>0</v>
      </c>
      <c r="Z32" s="147">
        <v>0</v>
      </c>
      <c r="AA32" s="147">
        <v>0</v>
      </c>
      <c r="AB32" s="147">
        <v>0</v>
      </c>
      <c r="AC32" s="147">
        <v>0</v>
      </c>
      <c r="AD32" s="147">
        <v>0</v>
      </c>
      <c r="AE32" s="147">
        <v>0</v>
      </c>
      <c r="AF32" s="147">
        <v>0</v>
      </c>
      <c r="AG32" s="147">
        <v>0</v>
      </c>
    </row>
    <row r="33" spans="1:33" x14ac:dyDescent="0.2">
      <c r="A33" s="133" t="str">
        <f t="shared" si="1"/>
        <v>WPAEstonia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1"/>
        <v>WPAGeorgia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1"/>
        <v>WPAHungary</v>
      </c>
      <c r="B35" s="129" t="s">
        <v>254</v>
      </c>
      <c r="C35" s="129" t="s">
        <v>257</v>
      </c>
      <c r="D35" s="129" t="s">
        <v>66</v>
      </c>
      <c r="E35" s="147">
        <v>0</v>
      </c>
      <c r="F35" s="147">
        <v>0</v>
      </c>
      <c r="G35" s="147">
        <v>0</v>
      </c>
      <c r="H35" s="147">
        <v>0</v>
      </c>
      <c r="I35" s="147">
        <v>0</v>
      </c>
      <c r="J35" s="147">
        <v>0</v>
      </c>
      <c r="K35" s="147">
        <v>0</v>
      </c>
      <c r="L35" s="147">
        <v>0</v>
      </c>
      <c r="M35" s="147">
        <v>0</v>
      </c>
      <c r="N35" s="147">
        <v>0</v>
      </c>
      <c r="O35" s="147">
        <v>0</v>
      </c>
      <c r="P35" s="147">
        <v>0</v>
      </c>
      <c r="Q35" s="147">
        <v>0</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row>
    <row r="36" spans="1:33" x14ac:dyDescent="0.2">
      <c r="A36" s="133" t="str">
        <f t="shared" si="1"/>
        <v>WPALatvia</v>
      </c>
      <c r="B36" s="129" t="s">
        <v>254</v>
      </c>
      <c r="C36" s="129" t="s">
        <v>257</v>
      </c>
      <c r="D36" s="129" t="s">
        <v>67</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1"/>
        <v>WPALithuania</v>
      </c>
      <c r="B37" s="129" t="s">
        <v>254</v>
      </c>
      <c r="C37" s="129" t="s">
        <v>257</v>
      </c>
      <c r="D37" s="129" t="s">
        <v>68</v>
      </c>
      <c r="E37" s="147">
        <v>0</v>
      </c>
      <c r="F37" s="147">
        <v>0</v>
      </c>
      <c r="G37" s="147">
        <v>0</v>
      </c>
      <c r="H37" s="147">
        <v>0</v>
      </c>
      <c r="I37" s="147">
        <v>0</v>
      </c>
      <c r="J37" s="147">
        <v>0</v>
      </c>
      <c r="K37" s="147">
        <v>0</v>
      </c>
      <c r="L37" s="147">
        <v>0</v>
      </c>
      <c r="M37" s="147">
        <v>0</v>
      </c>
      <c r="N37" s="147">
        <v>0</v>
      </c>
      <c r="O37" s="147">
        <v>0</v>
      </c>
      <c r="P37" s="147">
        <v>0</v>
      </c>
      <c r="Q37" s="147">
        <v>0</v>
      </c>
      <c r="R37" s="147">
        <v>0</v>
      </c>
      <c r="S37" s="147">
        <v>0</v>
      </c>
      <c r="T37" s="147">
        <v>0</v>
      </c>
      <c r="U37" s="147">
        <v>0</v>
      </c>
      <c r="V37" s="147">
        <v>0</v>
      </c>
      <c r="W37" s="147">
        <v>0</v>
      </c>
      <c r="X37" s="147">
        <v>0</v>
      </c>
      <c r="Y37" s="147">
        <v>0</v>
      </c>
      <c r="Z37" s="147">
        <v>0</v>
      </c>
      <c r="AA37" s="147">
        <v>0</v>
      </c>
      <c r="AB37" s="147">
        <v>0</v>
      </c>
      <c r="AC37" s="147">
        <v>0</v>
      </c>
      <c r="AD37" s="147">
        <v>0</v>
      </c>
      <c r="AE37" s="147">
        <v>0</v>
      </c>
      <c r="AF37" s="147">
        <v>0</v>
      </c>
      <c r="AG37" s="147">
        <v>0</v>
      </c>
    </row>
    <row r="38" spans="1:33" x14ac:dyDescent="0.2">
      <c r="A38" s="133" t="str">
        <f t="shared" si="1"/>
        <v>WPAMacedonia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1"/>
        <v>WPAMoldova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1"/>
        <v>WPAMontenegro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1"/>
        <v>WPAPoland</v>
      </c>
      <c r="B41" s="129" t="s">
        <v>254</v>
      </c>
      <c r="C41" s="129" t="s">
        <v>257</v>
      </c>
      <c r="D41" s="129" t="s">
        <v>72</v>
      </c>
      <c r="E41" s="147">
        <v>0</v>
      </c>
      <c r="F41" s="147">
        <v>0</v>
      </c>
      <c r="G41" s="147">
        <v>0</v>
      </c>
      <c r="H41" s="147">
        <v>0</v>
      </c>
      <c r="I41" s="147">
        <v>0</v>
      </c>
      <c r="J41" s="147">
        <v>0</v>
      </c>
      <c r="K41" s="147">
        <v>0</v>
      </c>
      <c r="L41" s="147">
        <v>0</v>
      </c>
      <c r="M41" s="147">
        <v>0</v>
      </c>
      <c r="N41" s="147">
        <v>0</v>
      </c>
      <c r="O41" s="147">
        <v>0</v>
      </c>
      <c r="P41" s="147">
        <v>0</v>
      </c>
      <c r="Q41" s="147">
        <v>0</v>
      </c>
      <c r="R41" s="147">
        <v>0</v>
      </c>
      <c r="S41" s="147">
        <v>0</v>
      </c>
      <c r="T41" s="147">
        <v>0</v>
      </c>
      <c r="U41" s="147">
        <v>0</v>
      </c>
      <c r="V41" s="147">
        <v>0</v>
      </c>
      <c r="W41" s="147">
        <v>0</v>
      </c>
      <c r="X41" s="147">
        <v>0</v>
      </c>
      <c r="Y41" s="147">
        <v>0</v>
      </c>
      <c r="Z41" s="147">
        <v>0</v>
      </c>
      <c r="AA41" s="147">
        <v>0</v>
      </c>
      <c r="AB41" s="147">
        <v>0</v>
      </c>
      <c r="AC41" s="147">
        <v>0</v>
      </c>
      <c r="AD41" s="147">
        <v>0</v>
      </c>
      <c r="AE41" s="147">
        <v>0</v>
      </c>
      <c r="AF41" s="147">
        <v>0</v>
      </c>
      <c r="AG41" s="147">
        <v>0</v>
      </c>
    </row>
    <row r="42" spans="1:33" x14ac:dyDescent="0.2">
      <c r="A42" s="133" t="str">
        <f t="shared" si="1"/>
        <v>WPARomania</v>
      </c>
      <c r="B42" s="129" t="s">
        <v>254</v>
      </c>
      <c r="C42" s="129" t="s">
        <v>257</v>
      </c>
      <c r="D42" s="129" t="s">
        <v>73</v>
      </c>
      <c r="E42" s="147">
        <v>0</v>
      </c>
      <c r="F42" s="147">
        <v>0</v>
      </c>
      <c r="G42" s="147">
        <v>0</v>
      </c>
      <c r="H42" s="147">
        <v>0</v>
      </c>
      <c r="I42" s="147">
        <v>0</v>
      </c>
      <c r="J42" s="147">
        <v>0</v>
      </c>
      <c r="K42" s="147">
        <v>0</v>
      </c>
      <c r="L42" s="147">
        <v>0</v>
      </c>
      <c r="M42" s="147">
        <v>0</v>
      </c>
      <c r="N42" s="147">
        <v>0</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row>
    <row r="43" spans="1:33" x14ac:dyDescent="0.2">
      <c r="A43" s="133" t="str">
        <f t="shared" si="1"/>
        <v>WPASerbia</v>
      </c>
      <c r="B43" s="129" t="s">
        <v>254</v>
      </c>
      <c r="C43" s="129" t="s">
        <v>257</v>
      </c>
      <c r="D43" s="129" t="s">
        <v>74</v>
      </c>
      <c r="E43" s="147">
        <v>0</v>
      </c>
      <c r="F43" s="147">
        <v>0</v>
      </c>
      <c r="G43" s="147">
        <v>0</v>
      </c>
      <c r="H43" s="147">
        <v>0</v>
      </c>
      <c r="I43" s="147">
        <v>0</v>
      </c>
      <c r="J43" s="147">
        <v>0</v>
      </c>
      <c r="K43" s="147">
        <v>0</v>
      </c>
      <c r="L43" s="147">
        <v>0</v>
      </c>
      <c r="M43" s="147">
        <v>0</v>
      </c>
      <c r="N43" s="147">
        <v>0</v>
      </c>
      <c r="O43" s="147">
        <v>0</v>
      </c>
      <c r="P43" s="147">
        <v>0</v>
      </c>
      <c r="Q43" s="147">
        <v>0</v>
      </c>
      <c r="R43" s="147">
        <v>0</v>
      </c>
      <c r="S43" s="147">
        <v>0</v>
      </c>
      <c r="T43" s="147">
        <v>0</v>
      </c>
      <c r="U43" s="147">
        <v>0</v>
      </c>
      <c r="V43" s="147">
        <v>0</v>
      </c>
      <c r="W43" s="147">
        <v>0</v>
      </c>
      <c r="X43" s="147">
        <v>0</v>
      </c>
      <c r="Y43" s="147">
        <v>0</v>
      </c>
      <c r="Z43" s="147">
        <v>0</v>
      </c>
      <c r="AA43" s="147">
        <v>0</v>
      </c>
      <c r="AB43" s="147">
        <v>0</v>
      </c>
      <c r="AC43" s="147">
        <v>0</v>
      </c>
      <c r="AD43" s="147">
        <v>0</v>
      </c>
      <c r="AE43" s="147">
        <v>0</v>
      </c>
      <c r="AF43" s="147">
        <v>0</v>
      </c>
      <c r="AG43" s="147">
        <v>0</v>
      </c>
    </row>
    <row r="44" spans="1:33" x14ac:dyDescent="0.2">
      <c r="A44" s="133" t="str">
        <f t="shared" si="1"/>
        <v>WPASlovakia</v>
      </c>
      <c r="B44" s="129" t="s">
        <v>254</v>
      </c>
      <c r="C44" s="129" t="s">
        <v>257</v>
      </c>
      <c r="D44" s="129" t="s">
        <v>75</v>
      </c>
      <c r="E44" s="147">
        <v>0</v>
      </c>
      <c r="F44" s="147">
        <v>0</v>
      </c>
      <c r="G44" s="147">
        <v>0</v>
      </c>
      <c r="H44" s="147">
        <v>0</v>
      </c>
      <c r="I44" s="147">
        <v>0</v>
      </c>
      <c r="J44" s="147">
        <v>0</v>
      </c>
      <c r="K44" s="147">
        <v>0</v>
      </c>
      <c r="L44" s="147">
        <v>0</v>
      </c>
      <c r="M44" s="147">
        <v>0</v>
      </c>
      <c r="N44" s="147">
        <v>0</v>
      </c>
      <c r="O44" s="147">
        <v>0</v>
      </c>
      <c r="P44" s="147">
        <v>0</v>
      </c>
      <c r="Q44" s="147">
        <v>0</v>
      </c>
      <c r="R44" s="147">
        <v>0</v>
      </c>
      <c r="S44" s="147">
        <v>0</v>
      </c>
      <c r="T44" s="147">
        <v>0</v>
      </c>
      <c r="U44" s="147">
        <v>0</v>
      </c>
      <c r="V44" s="147">
        <v>0</v>
      </c>
      <c r="W44" s="147">
        <v>0</v>
      </c>
      <c r="X44" s="147">
        <v>0</v>
      </c>
      <c r="Y44" s="147">
        <v>0</v>
      </c>
      <c r="Z44" s="147">
        <v>0</v>
      </c>
      <c r="AA44" s="147">
        <v>0</v>
      </c>
      <c r="AB44" s="147">
        <v>0</v>
      </c>
      <c r="AC44" s="147">
        <v>0</v>
      </c>
      <c r="AD44" s="147">
        <v>0</v>
      </c>
      <c r="AE44" s="147">
        <v>0</v>
      </c>
      <c r="AF44" s="147">
        <v>0</v>
      </c>
      <c r="AG44" s="147">
        <v>0</v>
      </c>
    </row>
    <row r="45" spans="1:33" x14ac:dyDescent="0.2">
      <c r="A45" s="133" t="str">
        <f t="shared" si="1"/>
        <v>WPASlovenia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row>
    <row r="46" spans="1:33" x14ac:dyDescent="0.2">
      <c r="A46" s="133" t="str">
        <f t="shared" si="1"/>
        <v>WPAUkraine</v>
      </c>
      <c r="B46" s="129" t="s">
        <v>254</v>
      </c>
      <c r="C46" s="129" t="s">
        <v>257</v>
      </c>
      <c r="D46" s="129" t="s">
        <v>77</v>
      </c>
      <c r="E46" s="147">
        <v>0</v>
      </c>
      <c r="F46" s="147">
        <v>0</v>
      </c>
      <c r="G46" s="147">
        <v>0</v>
      </c>
      <c r="H46" s="147">
        <v>0</v>
      </c>
      <c r="I46" s="147">
        <v>0</v>
      </c>
      <c r="J46" s="147">
        <v>0</v>
      </c>
      <c r="K46" s="147">
        <v>0</v>
      </c>
      <c r="L46" s="147">
        <v>0</v>
      </c>
      <c r="M46" s="147">
        <v>0</v>
      </c>
      <c r="N46" s="147">
        <v>0</v>
      </c>
      <c r="O46" s="147">
        <v>0</v>
      </c>
      <c r="P46" s="147">
        <v>0</v>
      </c>
      <c r="Q46" s="147">
        <v>0</v>
      </c>
      <c r="R46" s="147">
        <v>0</v>
      </c>
      <c r="S46" s="147">
        <v>0</v>
      </c>
      <c r="T46" s="147">
        <v>0</v>
      </c>
      <c r="U46" s="147">
        <v>0</v>
      </c>
      <c r="V46" s="147">
        <v>0</v>
      </c>
      <c r="W46" s="147">
        <v>0</v>
      </c>
      <c r="X46" s="147">
        <v>0</v>
      </c>
      <c r="Y46" s="147">
        <v>0</v>
      </c>
      <c r="Z46" s="147">
        <v>0</v>
      </c>
      <c r="AA46" s="147">
        <v>0</v>
      </c>
      <c r="AB46" s="147">
        <v>0</v>
      </c>
      <c r="AC46" s="147">
        <v>0</v>
      </c>
      <c r="AD46" s="147">
        <v>0</v>
      </c>
      <c r="AE46" s="147">
        <v>0</v>
      </c>
      <c r="AF46" s="147">
        <v>0</v>
      </c>
      <c r="AG46" s="147">
        <v>0</v>
      </c>
    </row>
    <row r="47" spans="1:33" s="133" customFormat="1" x14ac:dyDescent="0.2">
      <c r="A47" s="133" t="str">
        <f t="shared" si="1"/>
        <v>WPACIS Total</v>
      </c>
      <c r="B47" s="140" t="s">
        <v>78</v>
      </c>
      <c r="C47" s="140" t="s">
        <v>78</v>
      </c>
      <c r="D47" s="140" t="s">
        <v>78</v>
      </c>
      <c r="E47" s="146">
        <f>SUMIF($C48:$C$212,LEFT($D47,LEN($D47)-6),E48:E$212)</f>
        <v>0</v>
      </c>
      <c r="F47" s="146">
        <f>SUMIF($C48:$C$212,LEFT($D47,LEN($D47)-6),F48:F$212)</f>
        <v>350</v>
      </c>
      <c r="G47" s="146">
        <f>SUMIF($C48:$C$212,LEFT($D47,LEN($D47)-6),G48:G$212)</f>
        <v>350</v>
      </c>
      <c r="H47" s="146">
        <f>SUMIF($C48:$C$212,LEFT($D47,LEN($D47)-6),H48:H$212)</f>
        <v>350</v>
      </c>
      <c r="I47" s="146">
        <f>SUMIF($C48:$C$212,LEFT($D47,LEN($D47)-6),I48:I$212)</f>
        <v>350</v>
      </c>
      <c r="J47" s="146">
        <f>SUMIF($C48:$C$212,LEFT($D47,LEN($D47)-6),J48:J$212)</f>
        <v>350</v>
      </c>
      <c r="K47" s="146">
        <f>SUMIF($C48:$C$212,LEFT($D47,LEN($D47)-6),K48:K$212)</f>
        <v>350</v>
      </c>
      <c r="L47" s="146">
        <f>SUMIF($C48:$C$212,LEFT($D47,LEN($D47)-6),L48:L$212)</f>
        <v>350</v>
      </c>
      <c r="M47" s="146">
        <f>SUMIF($C48:$C$212,LEFT($D47,LEN($D47)-6),M48:M$212)</f>
        <v>350</v>
      </c>
      <c r="N47" s="146">
        <f>SUMIF($C48:$C$212,LEFT($D47,LEN($D47)-6),N48:N$212)</f>
        <v>350</v>
      </c>
      <c r="O47" s="146">
        <f>SUMIF($C48:$C$212,LEFT($D47,LEN($D47)-6),O48:O$212)</f>
        <v>350</v>
      </c>
      <c r="P47" s="146">
        <f>SUMIF($C48:$C$212,LEFT($D47,LEN($D47)-6),P48:P$212)</f>
        <v>350</v>
      </c>
      <c r="Q47" s="146">
        <f>SUMIF($C48:$C$212,LEFT($D47,LEN($D47)-6),Q48:Q$212)</f>
        <v>460</v>
      </c>
      <c r="R47" s="146">
        <f>SUMIF($C48:$C$212,LEFT($D47,LEN($D47)-6),R48:R$212)</f>
        <v>460</v>
      </c>
      <c r="S47" s="146">
        <f>SUMIF($C48:$C$212,LEFT($D47,LEN($D47)-6),S48:S$212)</f>
        <v>460</v>
      </c>
      <c r="T47" s="146">
        <f>SUMIF($C48:$C$212,LEFT($D47,LEN($D47)-6),T48:T$212)</f>
        <v>460</v>
      </c>
      <c r="U47" s="146">
        <f>SUMIF($C48:$C$212,LEFT($D47,LEN($D47)-6),U48:U$212)</f>
        <v>460</v>
      </c>
      <c r="V47" s="146">
        <f>SUMIF($C48:$C$212,LEFT($D47,LEN($D47)-6),V48:V$212)</f>
        <v>460</v>
      </c>
      <c r="W47" s="146">
        <f>SUMIF($C48:$C$212,LEFT($D47,LEN($D47)-6),W48:W$212)</f>
        <v>460</v>
      </c>
      <c r="X47" s="146">
        <f>SUMIF($C48:$C$212,LEFT($D47,LEN($D47)-6),X48:X$212)</f>
        <v>600</v>
      </c>
      <c r="Y47" s="146">
        <f>SUMIF($C48:$C$212,LEFT($D47,LEN($D47)-6),Y48:Y$212)</f>
        <v>600</v>
      </c>
      <c r="Z47" s="146">
        <f>SUMIF($C48:$C$212,LEFT($D47,LEN($D47)-6),Z48:Z$212)</f>
        <v>600</v>
      </c>
      <c r="AA47" s="146">
        <f>SUMIF($C48:$C$212,LEFT($D47,LEN($D47)-6),AA48:AA$212)</f>
        <v>600</v>
      </c>
      <c r="AB47" s="146">
        <f>SUMIF($C48:$C$212,LEFT($D47,LEN($D47)-6),AB48:AB$212)</f>
        <v>600</v>
      </c>
      <c r="AC47" s="146">
        <f>SUMIF($C48:$C$212,LEFT($D47,LEN($D47)-6),AC48:AC$212)</f>
        <v>600</v>
      </c>
      <c r="AD47" s="146">
        <f>SUMIF($C48:$C$212,LEFT($D47,LEN($D47)-6),AD48:AD$212)</f>
        <v>600</v>
      </c>
      <c r="AE47" s="146">
        <f>SUMIF($C48:$C$212,LEFT($D47,LEN($D47)-6),AE48:AE$212)</f>
        <v>600</v>
      </c>
      <c r="AF47" s="146">
        <f>SUMIF($C48:$C$212,LEFT($D47,LEN($D47)-6),AF48:AF$212)</f>
        <v>600</v>
      </c>
      <c r="AG47" s="146">
        <f>SUMIF($C48:$C$212,LEFT($D47,LEN($D47)-6),AG48:AG$212)</f>
        <v>600</v>
      </c>
    </row>
    <row r="48" spans="1:33" x14ac:dyDescent="0.2">
      <c r="A48" s="133" t="str">
        <f t="shared" si="1"/>
        <v>WPAArmenia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1"/>
        <v>WPAAzerbaijan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1"/>
        <v>WPABelarus</v>
      </c>
      <c r="B50" s="129" t="s">
        <v>254</v>
      </c>
      <c r="C50" s="129" t="s">
        <v>258</v>
      </c>
      <c r="D50" s="129" t="s">
        <v>81</v>
      </c>
      <c r="E50" s="147">
        <v>0</v>
      </c>
      <c r="F50" s="147">
        <v>0</v>
      </c>
      <c r="G50" s="147">
        <v>0</v>
      </c>
      <c r="H50" s="147">
        <v>0</v>
      </c>
      <c r="I50" s="147">
        <v>0</v>
      </c>
      <c r="J50" s="147">
        <v>0</v>
      </c>
      <c r="K50" s="147">
        <v>0</v>
      </c>
      <c r="L50" s="147">
        <v>0</v>
      </c>
      <c r="M50" s="147">
        <v>0</v>
      </c>
      <c r="N50" s="147">
        <v>0</v>
      </c>
      <c r="O50" s="147">
        <v>0</v>
      </c>
      <c r="P50" s="147">
        <v>0</v>
      </c>
      <c r="Q50" s="147">
        <v>0</v>
      </c>
      <c r="R50" s="147">
        <v>0</v>
      </c>
      <c r="S50" s="147">
        <v>0</v>
      </c>
      <c r="T50" s="147">
        <v>0</v>
      </c>
      <c r="U50" s="147">
        <v>0</v>
      </c>
      <c r="V50" s="147">
        <v>0</v>
      </c>
      <c r="W50" s="147">
        <v>0</v>
      </c>
      <c r="X50" s="147">
        <v>0</v>
      </c>
      <c r="Y50" s="147">
        <v>0</v>
      </c>
      <c r="Z50" s="147">
        <v>0</v>
      </c>
      <c r="AA50" s="147">
        <v>0</v>
      </c>
      <c r="AB50" s="147">
        <v>0</v>
      </c>
      <c r="AC50" s="147">
        <v>0</v>
      </c>
      <c r="AD50" s="147">
        <v>0</v>
      </c>
      <c r="AE50" s="147">
        <v>0</v>
      </c>
      <c r="AF50" s="147">
        <v>0</v>
      </c>
      <c r="AG50" s="147">
        <v>0</v>
      </c>
    </row>
    <row r="51" spans="1:33" x14ac:dyDescent="0.2">
      <c r="A51" s="133" t="str">
        <f t="shared" si="1"/>
        <v>WPAKazakhstan</v>
      </c>
      <c r="B51" s="129" t="s">
        <v>254</v>
      </c>
      <c r="C51" s="129" t="s">
        <v>258</v>
      </c>
      <c r="D51" s="129" t="s">
        <v>82</v>
      </c>
      <c r="E51" s="147">
        <v>0</v>
      </c>
      <c r="F51" s="147">
        <v>0</v>
      </c>
      <c r="G51" s="147">
        <v>0</v>
      </c>
      <c r="H51" s="147">
        <v>0</v>
      </c>
      <c r="I51" s="147">
        <v>0</v>
      </c>
      <c r="J51" s="147">
        <v>0</v>
      </c>
      <c r="K51" s="147">
        <v>0</v>
      </c>
      <c r="L51" s="147">
        <v>0</v>
      </c>
      <c r="M51" s="147">
        <v>0</v>
      </c>
      <c r="N51" s="147">
        <v>0</v>
      </c>
      <c r="O51" s="147">
        <v>0</v>
      </c>
      <c r="P51" s="147">
        <v>0</v>
      </c>
      <c r="Q51" s="147">
        <v>0</v>
      </c>
      <c r="R51" s="147">
        <v>0</v>
      </c>
      <c r="S51" s="147">
        <v>0</v>
      </c>
      <c r="T51" s="147">
        <v>0</v>
      </c>
      <c r="U51" s="147">
        <v>0</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1"/>
        <v>WPAKyrgyzstan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1"/>
        <v>WPARussia</v>
      </c>
      <c r="B53" s="129" t="s">
        <v>254</v>
      </c>
      <c r="C53" s="129" t="s">
        <v>258</v>
      </c>
      <c r="D53" s="129" t="s">
        <v>84</v>
      </c>
      <c r="E53" s="147">
        <v>0</v>
      </c>
      <c r="F53" s="147">
        <v>350</v>
      </c>
      <c r="G53" s="147">
        <v>350</v>
      </c>
      <c r="H53" s="147">
        <v>350</v>
      </c>
      <c r="I53" s="147">
        <v>350</v>
      </c>
      <c r="J53" s="147">
        <v>350</v>
      </c>
      <c r="K53" s="147">
        <v>350</v>
      </c>
      <c r="L53" s="147">
        <v>350</v>
      </c>
      <c r="M53" s="147">
        <v>350</v>
      </c>
      <c r="N53" s="147">
        <v>350</v>
      </c>
      <c r="O53" s="147">
        <v>350</v>
      </c>
      <c r="P53" s="147">
        <v>350</v>
      </c>
      <c r="Q53" s="147">
        <v>460</v>
      </c>
      <c r="R53" s="147">
        <v>460</v>
      </c>
      <c r="S53" s="147">
        <v>460</v>
      </c>
      <c r="T53" s="147">
        <v>460</v>
      </c>
      <c r="U53" s="147">
        <v>460</v>
      </c>
      <c r="V53" s="147">
        <v>460</v>
      </c>
      <c r="W53" s="147">
        <v>460</v>
      </c>
      <c r="X53" s="147">
        <v>600</v>
      </c>
      <c r="Y53" s="147">
        <v>600</v>
      </c>
      <c r="Z53" s="147">
        <v>600</v>
      </c>
      <c r="AA53" s="147">
        <v>600</v>
      </c>
      <c r="AB53" s="147">
        <v>600</v>
      </c>
      <c r="AC53" s="147">
        <v>600</v>
      </c>
      <c r="AD53" s="147">
        <v>600</v>
      </c>
      <c r="AE53" s="147">
        <v>600</v>
      </c>
      <c r="AF53" s="147">
        <v>600</v>
      </c>
      <c r="AG53" s="147">
        <v>600</v>
      </c>
    </row>
    <row r="54" spans="1:33" x14ac:dyDescent="0.2">
      <c r="A54" s="133" t="str">
        <f t="shared" si="1"/>
        <v>WPATajikistan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1"/>
        <v>WPATurkmenistan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1"/>
        <v>WPAUzbekistan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0</v>
      </c>
      <c r="S56" s="147">
        <v>0</v>
      </c>
      <c r="T56" s="147">
        <v>0</v>
      </c>
      <c r="U56" s="147">
        <v>0</v>
      </c>
      <c r="V56" s="147">
        <v>0</v>
      </c>
      <c r="W56" s="147">
        <v>0</v>
      </c>
      <c r="X56" s="147">
        <v>0</v>
      </c>
      <c r="Y56" s="147">
        <v>0</v>
      </c>
      <c r="Z56" s="147">
        <v>0</v>
      </c>
      <c r="AA56" s="147">
        <v>0</v>
      </c>
      <c r="AB56" s="147">
        <v>0</v>
      </c>
      <c r="AC56" s="147">
        <v>0</v>
      </c>
      <c r="AD56" s="147">
        <v>0</v>
      </c>
      <c r="AE56" s="147">
        <v>0</v>
      </c>
      <c r="AF56" s="147">
        <v>0</v>
      </c>
      <c r="AG56" s="147">
        <v>0</v>
      </c>
    </row>
    <row r="57" spans="1:33" s="133" customFormat="1" x14ac:dyDescent="0.2">
      <c r="A57" s="133" t="str">
        <f t="shared" si="1"/>
        <v>WPAAfrica Total</v>
      </c>
      <c r="B57" s="137" t="s">
        <v>88</v>
      </c>
      <c r="C57" s="137" t="s">
        <v>88</v>
      </c>
      <c r="D57" s="137" t="s">
        <v>88</v>
      </c>
      <c r="E57" s="145">
        <f>SUMIF($B59:$B$212,LEFT($D57,LEN($D57)-6),E59:E$212)</f>
        <v>0</v>
      </c>
      <c r="F57" s="145">
        <f>SUMIF($B59:$B$212,LEFT($D57,LEN($D57)-6),F59:F$212)</f>
        <v>0</v>
      </c>
      <c r="G57" s="145">
        <f>SUMIF($B59:$B$212,LEFT($D57,LEN($D57)-6),G59:G$212)</f>
        <v>0</v>
      </c>
      <c r="H57" s="145">
        <f>SUMIF($B59:$B$212,LEFT($D57,LEN($D57)-6),H59:H$212)</f>
        <v>0</v>
      </c>
      <c r="I57" s="145">
        <f>SUMIF($B59:$B$212,LEFT($D57,LEN($D57)-6),I59:I$212)</f>
        <v>0</v>
      </c>
      <c r="J57" s="145">
        <f>SUMIF($B59:$B$212,LEFT($D57,LEN($D57)-6),J59:J$212)</f>
        <v>0</v>
      </c>
      <c r="K57" s="145">
        <f>SUMIF($B59:$B$212,LEFT($D57,LEN($D57)-6),K59:K$212)</f>
        <v>0</v>
      </c>
      <c r="L57" s="145">
        <f>SUMIF($B59:$B$212,LEFT($D57,LEN($D57)-6),L59:L$212)</f>
        <v>0</v>
      </c>
      <c r="M57" s="145">
        <f>SUMIF($B59:$B$212,LEFT($D57,LEN($D57)-6),M59:M$212)</f>
        <v>0</v>
      </c>
      <c r="N57" s="145">
        <f>SUMIF($B59:$B$212,LEFT($D57,LEN($D57)-6),N59:N$212)</f>
        <v>0</v>
      </c>
      <c r="O57" s="145">
        <f>SUMIF($B59:$B$212,LEFT($D57,LEN($D57)-6),O59:O$212)</f>
        <v>0</v>
      </c>
      <c r="P57" s="145">
        <f>SUMIF($B59:$B$212,LEFT($D57,LEN($D57)-6),P59:P$212)</f>
        <v>0</v>
      </c>
      <c r="Q57" s="145">
        <f>SUMIF($B59:$B$212,LEFT($D57,LEN($D57)-6),Q59:Q$212)</f>
        <v>0</v>
      </c>
      <c r="R57" s="145">
        <f>SUMIF($B59:$B$212,LEFT($D57,LEN($D57)-6),R59:R$212)</f>
        <v>0</v>
      </c>
      <c r="S57" s="145">
        <f>SUMIF($B59:$B$212,LEFT($D57,LEN($D57)-6),S59:S$212)</f>
        <v>0</v>
      </c>
      <c r="T57" s="145">
        <f>SUMIF($B59:$B$212,LEFT($D57,LEN($D57)-6),T59:T$212)</f>
        <v>0</v>
      </c>
      <c r="U57" s="145">
        <f>SUMIF($B59:$B$212,LEFT($D57,LEN($D57)-6),U59:U$212)</f>
        <v>0</v>
      </c>
      <c r="V57" s="145">
        <f>SUMIF($B59:$B$212,LEFT($D57,LEN($D57)-6),V59:V$212)</f>
        <v>0</v>
      </c>
      <c r="W57" s="145">
        <f>SUMIF($B59:$B$212,LEFT($D57,LEN($D57)-6),W59:W$212)</f>
        <v>0</v>
      </c>
      <c r="X57" s="145">
        <f>SUMIF($B59:$B$212,LEFT($D57,LEN($D57)-6),X59:X$212)</f>
        <v>0</v>
      </c>
      <c r="Y57" s="145">
        <f>SUMIF($B59:$B$212,LEFT($D57,LEN($D57)-6),Y59:Y$212)</f>
        <v>0</v>
      </c>
      <c r="Z57" s="145">
        <f>SUMIF($B59:$B$212,LEFT($D57,LEN($D57)-6),Z59:Z$212)</f>
        <v>0</v>
      </c>
      <c r="AA57" s="145">
        <f>SUMIF($B59:$B$212,LEFT($D57,LEN($D57)-6),AA59:AA$212)</f>
        <v>0</v>
      </c>
      <c r="AB57" s="145">
        <f>SUMIF($B59:$B$212,LEFT($D57,LEN($D57)-6),AB59:AB$212)</f>
        <v>0</v>
      </c>
      <c r="AC57" s="145">
        <f>SUMIF($B59:$B$212,LEFT($D57,LEN($D57)-6),AC59:AC$212)</f>
        <v>0</v>
      </c>
      <c r="AD57" s="145">
        <f>SUMIF($B59:$B$212,LEFT($D57,LEN($D57)-6),AD59:AD$212)</f>
        <v>0</v>
      </c>
      <c r="AE57" s="145">
        <f>SUMIF($B59:$B$212,LEFT($D57,LEN($D57)-6),AE59:AE$212)</f>
        <v>0</v>
      </c>
      <c r="AF57" s="145">
        <f>SUMIF($B59:$B$212,LEFT($D57,LEN($D57)-6),AF59:AF$212)</f>
        <v>0</v>
      </c>
      <c r="AG57" s="145">
        <f>SUMIF($B59:$B$212,LEFT($D57,LEN($D57)-6),AG59:AG$212)</f>
        <v>0</v>
      </c>
    </row>
    <row r="58" spans="1:33" s="133" customFormat="1" x14ac:dyDescent="0.2">
      <c r="A58" s="133" t="str">
        <f t="shared" si="1"/>
        <v>WPANorth Africa Total</v>
      </c>
      <c r="B58" s="140" t="s">
        <v>89</v>
      </c>
      <c r="C58" s="140" t="s">
        <v>89</v>
      </c>
      <c r="D58" s="140" t="s">
        <v>89</v>
      </c>
      <c r="E58" s="146">
        <f>SUMIF($C59:$C$212,LEFT($D58,LEN($D58)-6),E59:E$212)</f>
        <v>0</v>
      </c>
      <c r="F58" s="146">
        <f>SUMIF($C59:$C$212,LEFT($D58,LEN($D58)-6),F59:F$212)</f>
        <v>0</v>
      </c>
      <c r="G58" s="146">
        <f>SUMIF($C59:$C$212,LEFT($D58,LEN($D58)-6),G59:G$212)</f>
        <v>0</v>
      </c>
      <c r="H58" s="146">
        <f>SUMIF($C59:$C$212,LEFT($D58,LEN($D58)-6),H59:H$212)</f>
        <v>0</v>
      </c>
      <c r="I58" s="146">
        <f>SUMIF($C59:$C$212,LEFT($D58,LEN($D58)-6),I59:I$212)</f>
        <v>0</v>
      </c>
      <c r="J58" s="146">
        <f>SUMIF($C59:$C$212,LEFT($D58,LEN($D58)-6),J59:J$212)</f>
        <v>0</v>
      </c>
      <c r="K58" s="146">
        <f>SUMIF($C59:$C$212,LEFT($D58,LEN($D58)-6),K59:K$212)</f>
        <v>0</v>
      </c>
      <c r="L58" s="146">
        <f>SUMIF($C59:$C$212,LEFT($D58,LEN($D58)-6),L59:L$212)</f>
        <v>0</v>
      </c>
      <c r="M58" s="146">
        <f>SUMIF($C59:$C$212,LEFT($D58,LEN($D58)-6),M59:M$212)</f>
        <v>0</v>
      </c>
      <c r="N58" s="146">
        <f>SUMIF($C59:$C$212,LEFT($D58,LEN($D58)-6),N59:N$212)</f>
        <v>0</v>
      </c>
      <c r="O58" s="146">
        <f>SUMIF($C59:$C$212,LEFT($D58,LEN($D58)-6),O59:O$212)</f>
        <v>0</v>
      </c>
      <c r="P58" s="146">
        <f>SUMIF($C59:$C$212,LEFT($D58,LEN($D58)-6),P59:P$212)</f>
        <v>0</v>
      </c>
      <c r="Q58" s="146">
        <f>SUMIF($C59:$C$212,LEFT($D58,LEN($D58)-6),Q59:Q$212)</f>
        <v>0</v>
      </c>
      <c r="R58" s="146">
        <f>SUMIF($C59:$C$212,LEFT($D58,LEN($D58)-6),R59:R$212)</f>
        <v>0</v>
      </c>
      <c r="S58" s="146">
        <f>SUMIF($C59:$C$212,LEFT($D58,LEN($D58)-6),S59:S$212)</f>
        <v>0</v>
      </c>
      <c r="T58" s="146">
        <f>SUMIF($C59:$C$212,LEFT($D58,LEN($D58)-6),T59:T$212)</f>
        <v>0</v>
      </c>
      <c r="U58" s="146">
        <f>SUMIF($C59:$C$212,LEFT($D58,LEN($D58)-6),U59:U$212)</f>
        <v>0</v>
      </c>
      <c r="V58" s="146">
        <f>SUMIF($C59:$C$212,LEFT($D58,LEN($D58)-6),V59:V$212)</f>
        <v>0</v>
      </c>
      <c r="W58" s="146">
        <f>SUMIF($C59:$C$212,LEFT($D58,LEN($D58)-6),W59:W$212)</f>
        <v>0</v>
      </c>
      <c r="X58" s="146">
        <f>SUMIF($C59:$C$212,LEFT($D58,LEN($D58)-6),X59:X$212)</f>
        <v>0</v>
      </c>
      <c r="Y58" s="146">
        <f>SUMIF($C59:$C$212,LEFT($D58,LEN($D58)-6),Y59:Y$212)</f>
        <v>0</v>
      </c>
      <c r="Z58" s="146">
        <f>SUMIF($C59:$C$212,LEFT($D58,LEN($D58)-6),Z59:Z$212)</f>
        <v>0</v>
      </c>
      <c r="AA58" s="146">
        <f>SUMIF($C59:$C$212,LEFT($D58,LEN($D58)-6),AA59:AA$212)</f>
        <v>0</v>
      </c>
      <c r="AB58" s="146">
        <f>SUMIF($C59:$C$212,LEFT($D58,LEN($D58)-6),AB59:AB$212)</f>
        <v>0</v>
      </c>
      <c r="AC58" s="146">
        <f>SUMIF($C59:$C$212,LEFT($D58,LEN($D58)-6),AC59:AC$212)</f>
        <v>0</v>
      </c>
      <c r="AD58" s="146">
        <f>SUMIF($C59:$C$212,LEFT($D58,LEN($D58)-6),AD59:AD$212)</f>
        <v>0</v>
      </c>
      <c r="AE58" s="146">
        <f>SUMIF($C59:$C$212,LEFT($D58,LEN($D58)-6),AE59:AE$212)</f>
        <v>0</v>
      </c>
      <c r="AF58" s="146">
        <f>SUMIF($C59:$C$212,LEFT($D58,LEN($D58)-6),AF59:AF$212)</f>
        <v>0</v>
      </c>
      <c r="AG58" s="146">
        <f>SUMIF($C59:$C$212,LEFT($D58,LEN($D58)-6),AG59:AG$212)</f>
        <v>0</v>
      </c>
    </row>
    <row r="59" spans="1:33" x14ac:dyDescent="0.2">
      <c r="A59" s="133" t="str">
        <f t="shared" si="1"/>
        <v>WPAAlgeria</v>
      </c>
      <c r="B59" s="129" t="s">
        <v>259</v>
      </c>
      <c r="C59" s="129" t="s">
        <v>260</v>
      </c>
      <c r="D59" s="129" t="s">
        <v>90</v>
      </c>
      <c r="E59" s="147">
        <v>0</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1"/>
        <v>WPAEgypt</v>
      </c>
      <c r="B60" s="129" t="s">
        <v>259</v>
      </c>
      <c r="C60" s="129" t="s">
        <v>260</v>
      </c>
      <c r="D60" s="129" t="s">
        <v>91</v>
      </c>
      <c r="E60" s="147">
        <v>0</v>
      </c>
      <c r="F60" s="147">
        <v>0</v>
      </c>
      <c r="G60" s="147">
        <v>0</v>
      </c>
      <c r="H60" s="147">
        <v>0</v>
      </c>
      <c r="I60" s="147">
        <v>0</v>
      </c>
      <c r="J60" s="147">
        <v>0</v>
      </c>
      <c r="K60" s="147">
        <v>0</v>
      </c>
      <c r="L60" s="147">
        <v>0</v>
      </c>
      <c r="M60" s="147">
        <v>0</v>
      </c>
      <c r="N60" s="147">
        <v>0</v>
      </c>
      <c r="O60" s="147">
        <v>0</v>
      </c>
      <c r="P60" s="147">
        <v>0</v>
      </c>
      <c r="Q60" s="147">
        <v>0</v>
      </c>
      <c r="R60" s="147">
        <v>0</v>
      </c>
      <c r="S60" s="147">
        <v>0</v>
      </c>
      <c r="T60" s="147">
        <v>0</v>
      </c>
      <c r="U60" s="147">
        <v>0</v>
      </c>
      <c r="V60" s="147">
        <v>0</v>
      </c>
      <c r="W60" s="147">
        <v>0</v>
      </c>
      <c r="X60" s="147">
        <v>0</v>
      </c>
      <c r="Y60" s="147">
        <v>0</v>
      </c>
      <c r="Z60" s="147">
        <v>0</v>
      </c>
      <c r="AA60" s="147">
        <v>0</v>
      </c>
      <c r="AB60" s="147">
        <v>0</v>
      </c>
      <c r="AC60" s="147">
        <v>0</v>
      </c>
      <c r="AD60" s="147">
        <v>0</v>
      </c>
      <c r="AE60" s="147">
        <v>0</v>
      </c>
      <c r="AF60" s="147">
        <v>0</v>
      </c>
      <c r="AG60" s="147">
        <v>0</v>
      </c>
    </row>
    <row r="61" spans="1:33" x14ac:dyDescent="0.2">
      <c r="A61" s="133" t="str">
        <f t="shared" si="1"/>
        <v>WPALibya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1"/>
        <v>WPAMorocco</v>
      </c>
      <c r="B62" s="129" t="s">
        <v>259</v>
      </c>
      <c r="C62" s="129" t="s">
        <v>260</v>
      </c>
      <c r="D62" s="129" t="s">
        <v>93</v>
      </c>
      <c r="E62" s="147">
        <v>0</v>
      </c>
      <c r="F62" s="147">
        <v>0</v>
      </c>
      <c r="G62" s="147">
        <v>0</v>
      </c>
      <c r="H62" s="147">
        <v>0</v>
      </c>
      <c r="I62" s="147">
        <v>0</v>
      </c>
      <c r="J62" s="147">
        <v>0</v>
      </c>
      <c r="K62" s="147">
        <v>0</v>
      </c>
      <c r="L62" s="147">
        <v>0</v>
      </c>
      <c r="M62" s="147">
        <v>0</v>
      </c>
      <c r="N62" s="147">
        <v>0</v>
      </c>
      <c r="O62" s="147">
        <v>0</v>
      </c>
      <c r="P62" s="147">
        <v>0</v>
      </c>
      <c r="Q62" s="147">
        <v>0</v>
      </c>
      <c r="R62" s="147">
        <v>0</v>
      </c>
      <c r="S62" s="147">
        <v>0</v>
      </c>
      <c r="T62" s="147">
        <v>0</v>
      </c>
      <c r="U62" s="147">
        <v>0</v>
      </c>
      <c r="V62" s="147">
        <v>0</v>
      </c>
      <c r="W62" s="147">
        <v>0</v>
      </c>
      <c r="X62" s="147">
        <v>0</v>
      </c>
      <c r="Y62" s="147">
        <v>0</v>
      </c>
      <c r="Z62" s="147">
        <v>0</v>
      </c>
      <c r="AA62" s="147">
        <v>0</v>
      </c>
      <c r="AB62" s="147">
        <v>0</v>
      </c>
      <c r="AC62" s="147">
        <v>0</v>
      </c>
      <c r="AD62" s="147">
        <v>0</v>
      </c>
      <c r="AE62" s="147">
        <v>0</v>
      </c>
      <c r="AF62" s="147">
        <v>0</v>
      </c>
      <c r="AG62" s="147">
        <v>0</v>
      </c>
    </row>
    <row r="63" spans="1:33" x14ac:dyDescent="0.2">
      <c r="A63" s="133" t="str">
        <f t="shared" si="1"/>
        <v>WPASudan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1"/>
        <v>WPATunisia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1"/>
        <v>WPAEast Africa Total</v>
      </c>
      <c r="B65" s="140" t="s">
        <v>96</v>
      </c>
      <c r="C65" s="140" t="s">
        <v>96</v>
      </c>
      <c r="D65" s="140" t="s">
        <v>96</v>
      </c>
      <c r="E65" s="146">
        <f>SUMIF($C66:$C$212,LEFT($D65,LEN($D65)-6),E66:E$212)</f>
        <v>0</v>
      </c>
      <c r="F65" s="146">
        <f>SUMIF($C66:$C$212,LEFT($D65,LEN($D65)-6),F66:F$212)</f>
        <v>0</v>
      </c>
      <c r="G65" s="146">
        <f>SUMIF($C66:$C$212,LEFT($D65,LEN($D65)-6),G66:G$212)</f>
        <v>0</v>
      </c>
      <c r="H65" s="146">
        <f>SUMIF($C66:$C$212,LEFT($D65,LEN($D65)-6),H66:H$212)</f>
        <v>0</v>
      </c>
      <c r="I65" s="146">
        <f>SUMIF($C66:$C$212,LEFT($D65,LEN($D65)-6),I66:I$212)</f>
        <v>0</v>
      </c>
      <c r="J65" s="146">
        <f>SUMIF($C66:$C$212,LEFT($D65,LEN($D65)-6),J66:J$212)</f>
        <v>0</v>
      </c>
      <c r="K65" s="146">
        <f>SUMIF($C66:$C$212,LEFT($D65,LEN($D65)-6),K66:K$212)</f>
        <v>0</v>
      </c>
      <c r="L65" s="146">
        <f>SUMIF($C66:$C$212,LEFT($D65,LEN($D65)-6),L66:L$212)</f>
        <v>0</v>
      </c>
      <c r="M65" s="146">
        <f>SUMIF($C66:$C$212,LEFT($D65,LEN($D65)-6),M66:M$212)</f>
        <v>0</v>
      </c>
      <c r="N65" s="146">
        <f>SUMIF($C66:$C$212,LEFT($D65,LEN($D65)-6),N66:N$212)</f>
        <v>0</v>
      </c>
      <c r="O65" s="146">
        <f>SUMIF($C66:$C$212,LEFT($D65,LEN($D65)-6),O66:O$212)</f>
        <v>0</v>
      </c>
      <c r="P65" s="146">
        <f>SUMIF($C66:$C$212,LEFT($D65,LEN($D65)-6),P66:P$212)</f>
        <v>0</v>
      </c>
      <c r="Q65" s="146">
        <f>SUMIF($C66:$C$212,LEFT($D65,LEN($D65)-6),Q66:Q$212)</f>
        <v>0</v>
      </c>
      <c r="R65" s="146">
        <f>SUMIF($C66:$C$212,LEFT($D65,LEN($D65)-6),R66:R$212)</f>
        <v>0</v>
      </c>
      <c r="S65" s="146">
        <f>SUMIF($C66:$C$212,LEFT($D65,LEN($D65)-6),S66:S$212)</f>
        <v>0</v>
      </c>
      <c r="T65" s="146">
        <f>SUMIF($C66:$C$212,LEFT($D65,LEN($D65)-6),T66:T$212)</f>
        <v>0</v>
      </c>
      <c r="U65" s="146">
        <f>SUMIF($C66:$C$212,LEFT($D65,LEN($D65)-6),U66:U$212)</f>
        <v>0</v>
      </c>
      <c r="V65" s="146">
        <f>SUMIF($C66:$C$212,LEFT($D65,LEN($D65)-6),V66:V$212)</f>
        <v>0</v>
      </c>
      <c r="W65" s="146">
        <f>SUMIF($C66:$C$212,LEFT($D65,LEN($D65)-6),W66:W$212)</f>
        <v>0</v>
      </c>
      <c r="X65" s="146">
        <f>SUMIF($C66:$C$212,LEFT($D65,LEN($D65)-6),X66:X$212)</f>
        <v>0</v>
      </c>
      <c r="Y65" s="146">
        <f>SUMIF($C66:$C$212,LEFT($D65,LEN($D65)-6),Y66:Y$212)</f>
        <v>0</v>
      </c>
      <c r="Z65" s="146">
        <f>SUMIF($C66:$C$212,LEFT($D65,LEN($D65)-6),Z66:Z$212)</f>
        <v>0</v>
      </c>
      <c r="AA65" s="146">
        <f>SUMIF($C66:$C$212,LEFT($D65,LEN($D65)-6),AA66:AA$212)</f>
        <v>0</v>
      </c>
      <c r="AB65" s="146">
        <f>SUMIF($C66:$C$212,LEFT($D65,LEN($D65)-6),AB66:AB$212)</f>
        <v>0</v>
      </c>
      <c r="AC65" s="146">
        <f>SUMIF($C66:$C$212,LEFT($D65,LEN($D65)-6),AC66:AC$212)</f>
        <v>0</v>
      </c>
      <c r="AD65" s="146">
        <f>SUMIF($C66:$C$212,LEFT($D65,LEN($D65)-6),AD66:AD$212)</f>
        <v>0</v>
      </c>
      <c r="AE65" s="146">
        <f>SUMIF($C66:$C$212,LEFT($D65,LEN($D65)-6),AE66:AE$212)</f>
        <v>0</v>
      </c>
      <c r="AF65" s="146">
        <f>SUMIF($C66:$C$212,LEFT($D65,LEN($D65)-6),AF66:AF$212)</f>
        <v>0</v>
      </c>
      <c r="AG65" s="146">
        <f>SUMIF($C66:$C$212,LEFT($D65,LEN($D65)-6),AG66:AG$212)</f>
        <v>0</v>
      </c>
    </row>
    <row r="66" spans="1:33" x14ac:dyDescent="0.2">
      <c r="A66" s="133" t="str">
        <f t="shared" si="1"/>
        <v>WPABurundi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1"/>
        <v>WPAComoros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1"/>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1"/>
        <v>WPAEritrea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2">CONCATENATE("WPA",D70)</f>
        <v>WPAEthiopia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2"/>
        <v>WPAKenya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2"/>
        <v>WPAMadagascar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2"/>
        <v>WPAMalawi</v>
      </c>
      <c r="B73" s="129" t="s">
        <v>259</v>
      </c>
      <c r="C73" s="129" t="s">
        <v>261</v>
      </c>
      <c r="D73" s="129" t="s">
        <v>104</v>
      </c>
      <c r="E73" s="147">
        <v>0</v>
      </c>
      <c r="F73" s="147">
        <v>0</v>
      </c>
      <c r="G73" s="147">
        <v>0</v>
      </c>
      <c r="H73" s="147">
        <v>0</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2"/>
        <v>WPAMauritius</v>
      </c>
      <c r="B74" s="129" t="s">
        <v>259</v>
      </c>
      <c r="C74" s="129" t="s">
        <v>261</v>
      </c>
      <c r="D74" s="129" t="s">
        <v>105</v>
      </c>
      <c r="E74" s="147">
        <v>0</v>
      </c>
      <c r="F74" s="147">
        <v>0</v>
      </c>
      <c r="G74" s="147">
        <v>0</v>
      </c>
      <c r="H74" s="147">
        <v>0</v>
      </c>
      <c r="I74" s="147">
        <v>0</v>
      </c>
      <c r="J74" s="147">
        <v>0</v>
      </c>
      <c r="K74" s="147">
        <v>0</v>
      </c>
      <c r="L74" s="147">
        <v>0</v>
      </c>
      <c r="M74" s="147">
        <v>0</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row>
    <row r="75" spans="1:33" x14ac:dyDescent="0.2">
      <c r="A75" s="133" t="str">
        <f t="shared" si="2"/>
        <v>WPAMozambique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2"/>
        <v>WPAReunion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2"/>
        <v>WPARwanda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2"/>
        <v>WPASeychelles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2"/>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2"/>
        <v>WPATanzania</v>
      </c>
      <c r="B80" s="129" t="s">
        <v>259</v>
      </c>
      <c r="C80" s="129" t="s">
        <v>261</v>
      </c>
      <c r="D80" s="129" t="s">
        <v>111</v>
      </c>
      <c r="E80" s="147">
        <v>0</v>
      </c>
      <c r="F80" s="147">
        <v>0</v>
      </c>
      <c r="G80" s="147">
        <v>0</v>
      </c>
      <c r="H80" s="147">
        <v>0</v>
      </c>
      <c r="I80" s="147">
        <v>0</v>
      </c>
      <c r="J80" s="147">
        <v>0</v>
      </c>
      <c r="K80" s="147">
        <v>0</v>
      </c>
      <c r="L80" s="147">
        <v>0</v>
      </c>
      <c r="M80" s="147">
        <v>0</v>
      </c>
      <c r="N80" s="147">
        <v>0</v>
      </c>
      <c r="O80" s="147">
        <v>0</v>
      </c>
      <c r="P80" s="147">
        <v>0</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row>
    <row r="81" spans="1:33" x14ac:dyDescent="0.2">
      <c r="A81" s="133" t="str">
        <f t="shared" si="2"/>
        <v>WPAUganda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2"/>
        <v>WPAZambia</v>
      </c>
      <c r="B82" s="129" t="s">
        <v>259</v>
      </c>
      <c r="C82" s="129" t="s">
        <v>261</v>
      </c>
      <c r="D82" s="129" t="s">
        <v>113</v>
      </c>
      <c r="E82" s="147">
        <v>0</v>
      </c>
      <c r="F82" s="147">
        <v>0</v>
      </c>
      <c r="G82" s="147">
        <v>0</v>
      </c>
      <c r="H82" s="147">
        <v>0</v>
      </c>
      <c r="I82" s="147">
        <v>0</v>
      </c>
      <c r="J82" s="147">
        <v>0</v>
      </c>
      <c r="K82" s="147">
        <v>0</v>
      </c>
      <c r="L82" s="147">
        <v>0</v>
      </c>
      <c r="M82" s="147">
        <v>0</v>
      </c>
      <c r="N82" s="147">
        <v>0</v>
      </c>
      <c r="O82" s="147">
        <v>0</v>
      </c>
      <c r="P82" s="147">
        <v>0</v>
      </c>
      <c r="Q82" s="147">
        <v>0</v>
      </c>
      <c r="R82" s="147">
        <v>0</v>
      </c>
      <c r="S82" s="147">
        <v>0</v>
      </c>
      <c r="T82" s="147">
        <v>0</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2"/>
        <v>WPAZimbabwe</v>
      </c>
      <c r="B83" s="129" t="s">
        <v>259</v>
      </c>
      <c r="C83" s="129" t="s">
        <v>261</v>
      </c>
      <c r="D83" s="129" t="s">
        <v>114</v>
      </c>
      <c r="E83" s="147">
        <v>0</v>
      </c>
      <c r="F83" s="147">
        <v>0</v>
      </c>
      <c r="G83" s="147">
        <v>0</v>
      </c>
      <c r="H83" s="147">
        <v>0</v>
      </c>
      <c r="I83" s="147">
        <v>0</v>
      </c>
      <c r="J83" s="147">
        <v>0</v>
      </c>
      <c r="K83" s="147">
        <v>0</v>
      </c>
      <c r="L83" s="147">
        <v>0</v>
      </c>
      <c r="M83" s="147">
        <v>0</v>
      </c>
      <c r="N83" s="147">
        <v>0</v>
      </c>
      <c r="O83" s="147">
        <v>0</v>
      </c>
      <c r="P83" s="147">
        <v>0</v>
      </c>
      <c r="Q83" s="147">
        <v>0</v>
      </c>
      <c r="R83" s="147">
        <v>0</v>
      </c>
      <c r="S83" s="147">
        <v>0</v>
      </c>
      <c r="T83" s="147">
        <v>0</v>
      </c>
      <c r="U83" s="147">
        <v>0</v>
      </c>
      <c r="V83" s="147">
        <v>0</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2"/>
        <v>WPAWest Africa Total</v>
      </c>
      <c r="B84" s="140" t="s">
        <v>115</v>
      </c>
      <c r="C84" s="140" t="s">
        <v>115</v>
      </c>
      <c r="D84" s="140" t="s">
        <v>115</v>
      </c>
      <c r="E84" s="146">
        <f>SUMIF($C85:$C$212,LEFT($D84,LEN($D84)-6),E85:E$212)</f>
        <v>0</v>
      </c>
      <c r="F84" s="146">
        <f>SUMIF($C85:$C$212,LEFT($D84,LEN($D84)-6),F85:F$212)</f>
        <v>0</v>
      </c>
      <c r="G84" s="146">
        <f>SUMIF($C85:$C$212,LEFT($D84,LEN($D84)-6),G85:G$212)</f>
        <v>0</v>
      </c>
      <c r="H84" s="146">
        <f>SUMIF($C85:$C$212,LEFT($D84,LEN($D84)-6),H85:H$212)</f>
        <v>0</v>
      </c>
      <c r="I84" s="146">
        <f>SUMIF($C85:$C$212,LEFT($D84,LEN($D84)-6),I85:I$212)</f>
        <v>0</v>
      </c>
      <c r="J84" s="146">
        <f>SUMIF($C85:$C$212,LEFT($D84,LEN($D84)-6),J85:J$212)</f>
        <v>0</v>
      </c>
      <c r="K84" s="146">
        <f>SUMIF($C85:$C$212,LEFT($D84,LEN($D84)-6),K85:K$212)</f>
        <v>0</v>
      </c>
      <c r="L84" s="146">
        <f>SUMIF($C85:$C$212,LEFT($D84,LEN($D84)-6),L85:L$212)</f>
        <v>0</v>
      </c>
      <c r="M84" s="146">
        <f>SUMIF($C85:$C$212,LEFT($D84,LEN($D84)-6),M85:M$212)</f>
        <v>0</v>
      </c>
      <c r="N84" s="146">
        <f>SUMIF($C85:$C$212,LEFT($D84,LEN($D84)-6),N85:N$212)</f>
        <v>0</v>
      </c>
      <c r="O84" s="146">
        <f>SUMIF($C85:$C$212,LEFT($D84,LEN($D84)-6),O85:O$212)</f>
        <v>0</v>
      </c>
      <c r="P84" s="146">
        <f>SUMIF($C85:$C$212,LEFT($D84,LEN($D84)-6),P85:P$212)</f>
        <v>0</v>
      </c>
      <c r="Q84" s="146">
        <f>SUMIF($C85:$C$212,LEFT($D84,LEN($D84)-6),Q85:Q$212)</f>
        <v>0</v>
      </c>
      <c r="R84" s="146">
        <f>SUMIF($C85:$C$212,LEFT($D84,LEN($D84)-6),R85:R$212)</f>
        <v>0</v>
      </c>
      <c r="S84" s="146">
        <f>SUMIF($C85:$C$212,LEFT($D84,LEN($D84)-6),S85:S$212)</f>
        <v>0</v>
      </c>
      <c r="T84" s="146">
        <f>SUMIF($C85:$C$212,LEFT($D84,LEN($D84)-6),T85:T$212)</f>
        <v>0</v>
      </c>
      <c r="U84" s="146">
        <f>SUMIF($C85:$C$212,LEFT($D84,LEN($D84)-6),U85:U$212)</f>
        <v>0</v>
      </c>
      <c r="V84" s="146">
        <f>SUMIF($C85:$C$212,LEFT($D84,LEN($D84)-6),V85:V$212)</f>
        <v>0</v>
      </c>
      <c r="W84" s="146">
        <f>SUMIF($C85:$C$212,LEFT($D84,LEN($D84)-6),W85:W$212)</f>
        <v>0</v>
      </c>
      <c r="X84" s="146">
        <f>SUMIF($C85:$C$212,LEFT($D84,LEN($D84)-6),X85:X$212)</f>
        <v>0</v>
      </c>
      <c r="Y84" s="146">
        <f>SUMIF($C85:$C$212,LEFT($D84,LEN($D84)-6),Y85:Y$212)</f>
        <v>0</v>
      </c>
      <c r="Z84" s="146">
        <f>SUMIF($C85:$C$212,LEFT($D84,LEN($D84)-6),Z85:Z$212)</f>
        <v>0</v>
      </c>
      <c r="AA84" s="146">
        <f>SUMIF($C85:$C$212,LEFT($D84,LEN($D84)-6),AA85:AA$212)</f>
        <v>0</v>
      </c>
      <c r="AB84" s="146">
        <f>SUMIF($C85:$C$212,LEFT($D84,LEN($D84)-6),AB85:AB$212)</f>
        <v>0</v>
      </c>
      <c r="AC84" s="146">
        <f>SUMIF($C85:$C$212,LEFT($D84,LEN($D84)-6),AC85:AC$212)</f>
        <v>0</v>
      </c>
      <c r="AD84" s="146">
        <f>SUMIF($C85:$C$212,LEFT($D84,LEN($D84)-6),AD85:AD$212)</f>
        <v>0</v>
      </c>
      <c r="AE84" s="146">
        <f>SUMIF($C85:$C$212,LEFT($D84,LEN($D84)-6),AE85:AE$212)</f>
        <v>0</v>
      </c>
      <c r="AF84" s="146">
        <f>SUMIF($C85:$C$212,LEFT($D84,LEN($D84)-6),AF85:AF$212)</f>
        <v>0</v>
      </c>
      <c r="AG84" s="146">
        <f>SUMIF($C85:$C$212,LEFT($D84,LEN($D84)-6),AG85:AG$212)</f>
        <v>0</v>
      </c>
    </row>
    <row r="85" spans="1:33" x14ac:dyDescent="0.2">
      <c r="A85" s="133" t="str">
        <f t="shared" si="2"/>
        <v>WPABenin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2"/>
        <v>WPABurkina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2"/>
        <v>WPACape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2"/>
        <v>WPACote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2"/>
        <v>WPAGambia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2"/>
        <v>WPAGhana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2"/>
        <v>WPAGuinea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2"/>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2"/>
        <v>WPALiberia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2"/>
        <v>WPAMali</v>
      </c>
      <c r="B94" s="129" t="s">
        <v>259</v>
      </c>
      <c r="C94" s="129" t="s">
        <v>262</v>
      </c>
      <c r="D94" s="129" t="s">
        <v>125</v>
      </c>
      <c r="E94" s="147">
        <v>0</v>
      </c>
      <c r="F94" s="147">
        <v>0</v>
      </c>
      <c r="G94" s="147">
        <v>0</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2"/>
        <v>WPAMauritania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2"/>
        <v>WPANiger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2"/>
        <v>WPANigeria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2"/>
        <v>WPASenegal</v>
      </c>
      <c r="B98" s="129" t="s">
        <v>259</v>
      </c>
      <c r="C98" s="129" t="s">
        <v>262</v>
      </c>
      <c r="D98" s="129" t="s">
        <v>129</v>
      </c>
      <c r="E98" s="147">
        <v>0</v>
      </c>
      <c r="F98" s="147">
        <v>0</v>
      </c>
      <c r="G98" s="147">
        <v>0</v>
      </c>
      <c r="H98" s="147">
        <v>0</v>
      </c>
      <c r="I98" s="147">
        <v>0</v>
      </c>
      <c r="J98" s="147">
        <v>0</v>
      </c>
      <c r="K98" s="147">
        <v>0</v>
      </c>
      <c r="L98" s="147">
        <v>0</v>
      </c>
      <c r="M98" s="147">
        <v>0</v>
      </c>
      <c r="N98" s="147">
        <v>0</v>
      </c>
      <c r="O98" s="147">
        <v>0</v>
      </c>
      <c r="P98" s="147">
        <v>0</v>
      </c>
      <c r="Q98" s="147">
        <v>0</v>
      </c>
      <c r="R98" s="147">
        <v>0</v>
      </c>
      <c r="S98" s="147">
        <v>0</v>
      </c>
      <c r="T98" s="147">
        <v>0</v>
      </c>
      <c r="U98" s="147">
        <v>0</v>
      </c>
      <c r="V98" s="147">
        <v>0</v>
      </c>
      <c r="W98" s="147">
        <v>0</v>
      </c>
      <c r="X98" s="147">
        <v>0</v>
      </c>
      <c r="Y98" s="147">
        <v>0</v>
      </c>
      <c r="Z98" s="147">
        <v>0</v>
      </c>
      <c r="AA98" s="147">
        <v>0</v>
      </c>
      <c r="AB98" s="147">
        <v>0</v>
      </c>
      <c r="AC98" s="147">
        <v>0</v>
      </c>
      <c r="AD98" s="147">
        <v>0</v>
      </c>
      <c r="AE98" s="147">
        <v>0</v>
      </c>
      <c r="AF98" s="147">
        <v>0</v>
      </c>
      <c r="AG98" s="147">
        <v>0</v>
      </c>
    </row>
    <row r="99" spans="1:33" x14ac:dyDescent="0.2">
      <c r="A99" s="133" t="str">
        <f t="shared" si="2"/>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2"/>
        <v>WPATogo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2"/>
        <v>WPACentral Africa Total</v>
      </c>
      <c r="B101" s="140" t="s">
        <v>132</v>
      </c>
      <c r="C101" s="140" t="s">
        <v>132</v>
      </c>
      <c r="D101" s="140" t="s">
        <v>132</v>
      </c>
      <c r="E101" s="146">
        <f>SUMIF($C102:$C$212,LEFT($D101,LEN($D101)-6),E102:E$212)</f>
        <v>0</v>
      </c>
      <c r="F101" s="146">
        <f>SUMIF($C102:$C$212,LEFT($D101,LEN($D101)-6),F102:F$212)</f>
        <v>0</v>
      </c>
      <c r="G101" s="146">
        <f>SUMIF($C102:$C$212,LEFT($D101,LEN($D101)-6),G102:G$212)</f>
        <v>0</v>
      </c>
      <c r="H101" s="146">
        <f>SUMIF($C102:$C$212,LEFT($D101,LEN($D101)-6),H102:H$212)</f>
        <v>0</v>
      </c>
      <c r="I101" s="146">
        <f>SUMIF($C102:$C$212,LEFT($D101,LEN($D101)-6),I102:I$212)</f>
        <v>0</v>
      </c>
      <c r="J101" s="146">
        <f>SUMIF($C102:$C$212,LEFT($D101,LEN($D101)-6),J102:J$212)</f>
        <v>0</v>
      </c>
      <c r="K101" s="146">
        <f>SUMIF($C102:$C$212,LEFT($D101,LEN($D101)-6),K102:K$212)</f>
        <v>0</v>
      </c>
      <c r="L101" s="146">
        <f>SUMIF($C102:$C$212,LEFT($D101,LEN($D101)-6),L102:L$212)</f>
        <v>0</v>
      </c>
      <c r="M101" s="146">
        <f>SUMIF($C102:$C$212,LEFT($D101,LEN($D101)-6),M102:M$212)</f>
        <v>0</v>
      </c>
      <c r="N101" s="146">
        <f>SUMIF($C102:$C$212,LEFT($D101,LEN($D101)-6),N102:N$212)</f>
        <v>0</v>
      </c>
      <c r="O101" s="146">
        <f>SUMIF($C102:$C$212,LEFT($D101,LEN($D101)-6),O102:O$212)</f>
        <v>0</v>
      </c>
      <c r="P101" s="146">
        <f>SUMIF($C102:$C$212,LEFT($D101,LEN($D101)-6),P102:P$212)</f>
        <v>0</v>
      </c>
      <c r="Q101" s="146">
        <f>SUMIF($C102:$C$212,LEFT($D101,LEN($D101)-6),Q102:Q$212)</f>
        <v>0</v>
      </c>
      <c r="R101" s="146">
        <f>SUMIF($C102:$C$212,LEFT($D101,LEN($D101)-6),R102:R$212)</f>
        <v>0</v>
      </c>
      <c r="S101" s="146">
        <f>SUMIF($C102:$C$212,LEFT($D101,LEN($D101)-6),S102:S$212)</f>
        <v>0</v>
      </c>
      <c r="T101" s="146">
        <f>SUMIF($C102:$C$212,LEFT($D101,LEN($D101)-6),T102:T$212)</f>
        <v>0</v>
      </c>
      <c r="U101" s="146">
        <f>SUMIF($C102:$C$212,LEFT($D101,LEN($D101)-6),U102:U$212)</f>
        <v>0</v>
      </c>
      <c r="V101" s="146">
        <f>SUMIF($C102:$C$212,LEFT($D101,LEN($D101)-6),V102:V$212)</f>
        <v>0</v>
      </c>
      <c r="W101" s="146">
        <f>SUMIF($C102:$C$212,LEFT($D101,LEN($D101)-6),W102:W$212)</f>
        <v>0</v>
      </c>
      <c r="X101" s="146">
        <f>SUMIF($C102:$C$212,LEFT($D101,LEN($D101)-6),X102:X$212)</f>
        <v>0</v>
      </c>
      <c r="Y101" s="146">
        <f>SUMIF($C102:$C$212,LEFT($D101,LEN($D101)-6),Y102:Y$212)</f>
        <v>0</v>
      </c>
      <c r="Z101" s="146">
        <f>SUMIF($C102:$C$212,LEFT($D101,LEN($D101)-6),Z102:Z$212)</f>
        <v>0</v>
      </c>
      <c r="AA101" s="146">
        <f>SUMIF($C102:$C$212,LEFT($D101,LEN($D101)-6),AA102:AA$212)</f>
        <v>0</v>
      </c>
      <c r="AB101" s="146">
        <f>SUMIF($C102:$C$212,LEFT($D101,LEN($D101)-6),AB102:AB$212)</f>
        <v>0</v>
      </c>
      <c r="AC101" s="146">
        <f>SUMIF($C102:$C$212,LEFT($D101,LEN($D101)-6),AC102:AC$212)</f>
        <v>0</v>
      </c>
      <c r="AD101" s="146">
        <f>SUMIF($C102:$C$212,LEFT($D101,LEN($D101)-6),AD102:AD$212)</f>
        <v>0</v>
      </c>
      <c r="AE101" s="146">
        <f>SUMIF($C102:$C$212,LEFT($D101,LEN($D101)-6),AE102:AE$212)</f>
        <v>0</v>
      </c>
      <c r="AF101" s="146">
        <f>SUMIF($C102:$C$212,LEFT($D101,LEN($D101)-6),AF102:AF$212)</f>
        <v>0</v>
      </c>
      <c r="AG101" s="146">
        <f>SUMIF($C102:$C$212,LEFT($D101,LEN($D101)-6),AG102:AG$212)</f>
        <v>0</v>
      </c>
    </row>
    <row r="102" spans="1:33" x14ac:dyDescent="0.2">
      <c r="A102" s="133" t="str">
        <f t="shared" si="2"/>
        <v>WPAAngola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2"/>
        <v>WPACameroon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2"/>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2"/>
        <v>WPAChad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2"/>
        <v>WPACongo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2"/>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2"/>
        <v>WPAEquatorial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2"/>
        <v>WPAGabon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2"/>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2"/>
        <v>WPASouthern Africa Total</v>
      </c>
      <c r="B111" s="140" t="s">
        <v>142</v>
      </c>
      <c r="C111" s="140" t="s">
        <v>142</v>
      </c>
      <c r="D111" s="140" t="s">
        <v>142</v>
      </c>
      <c r="E111" s="146">
        <f>SUMIF($C112:$C$212,LEFT($D111,LEN($D111)-6),E112:E$212)</f>
        <v>0</v>
      </c>
      <c r="F111" s="146">
        <f>SUMIF($C112:$C$212,LEFT($D111,LEN($D111)-6),F112:F$212)</f>
        <v>0</v>
      </c>
      <c r="G111" s="146">
        <f>SUMIF($C112:$C$212,LEFT($D111,LEN($D111)-6),G112:G$212)</f>
        <v>0</v>
      </c>
      <c r="H111" s="146">
        <f>SUMIF($C112:$C$212,LEFT($D111,LEN($D111)-6),H112:H$212)</f>
        <v>0</v>
      </c>
      <c r="I111" s="146">
        <f>SUMIF($C112:$C$212,LEFT($D111,LEN($D111)-6),I112:I$212)</f>
        <v>0</v>
      </c>
      <c r="J111" s="146">
        <f>SUMIF($C112:$C$212,LEFT($D111,LEN($D111)-6),J112:J$212)</f>
        <v>0</v>
      </c>
      <c r="K111" s="146">
        <f>SUMIF($C112:$C$212,LEFT($D111,LEN($D111)-6),K112:K$212)</f>
        <v>0</v>
      </c>
      <c r="L111" s="146">
        <f>SUMIF($C112:$C$212,LEFT($D111,LEN($D111)-6),L112:L$212)</f>
        <v>0</v>
      </c>
      <c r="M111" s="146">
        <f>SUMIF($C112:$C$212,LEFT($D111,LEN($D111)-6),M112:M$212)</f>
        <v>0</v>
      </c>
      <c r="N111" s="146">
        <f>SUMIF($C112:$C$212,LEFT($D111,LEN($D111)-6),N112:N$212)</f>
        <v>0</v>
      </c>
      <c r="O111" s="146">
        <f>SUMIF($C112:$C$212,LEFT($D111,LEN($D111)-6),O112:O$212)</f>
        <v>0</v>
      </c>
      <c r="P111" s="146">
        <f>SUMIF($C112:$C$212,LEFT($D111,LEN($D111)-6),P112:P$212)</f>
        <v>0</v>
      </c>
      <c r="Q111" s="146">
        <f>SUMIF($C112:$C$212,LEFT($D111,LEN($D111)-6),Q112:Q$212)</f>
        <v>0</v>
      </c>
      <c r="R111" s="146">
        <f>SUMIF($C112:$C$212,LEFT($D111,LEN($D111)-6),R112:R$212)</f>
        <v>0</v>
      </c>
      <c r="S111" s="146">
        <f>SUMIF($C112:$C$212,LEFT($D111,LEN($D111)-6),S112:S$212)</f>
        <v>0</v>
      </c>
      <c r="T111" s="146">
        <f>SUMIF($C112:$C$212,LEFT($D111,LEN($D111)-6),T112:T$212)</f>
        <v>0</v>
      </c>
      <c r="U111" s="146">
        <f>SUMIF($C112:$C$212,LEFT($D111,LEN($D111)-6),U112:U$212)</f>
        <v>0</v>
      </c>
      <c r="V111" s="146">
        <f>SUMIF($C112:$C$212,LEFT($D111,LEN($D111)-6),V112:V$212)</f>
        <v>0</v>
      </c>
      <c r="W111" s="146">
        <f>SUMIF($C112:$C$212,LEFT($D111,LEN($D111)-6),W112:W$212)</f>
        <v>0</v>
      </c>
      <c r="X111" s="146">
        <f>SUMIF($C112:$C$212,LEFT($D111,LEN($D111)-6),X112:X$212)</f>
        <v>0</v>
      </c>
      <c r="Y111" s="146">
        <f>SUMIF($C112:$C$212,LEFT($D111,LEN($D111)-6),Y112:Y$212)</f>
        <v>0</v>
      </c>
      <c r="Z111" s="146">
        <f>SUMIF($C112:$C$212,LEFT($D111,LEN($D111)-6),Z112:Z$212)</f>
        <v>0</v>
      </c>
      <c r="AA111" s="146">
        <f>SUMIF($C112:$C$212,LEFT($D111,LEN($D111)-6),AA112:AA$212)</f>
        <v>0</v>
      </c>
      <c r="AB111" s="146">
        <f>SUMIF($C112:$C$212,LEFT($D111,LEN($D111)-6),AB112:AB$212)</f>
        <v>0</v>
      </c>
      <c r="AC111" s="146">
        <f>SUMIF($C112:$C$212,LEFT($D111,LEN($D111)-6),AC112:AC$212)</f>
        <v>0</v>
      </c>
      <c r="AD111" s="146">
        <f>SUMIF($C112:$C$212,LEFT($D111,LEN($D111)-6),AD112:AD$212)</f>
        <v>0</v>
      </c>
      <c r="AE111" s="146">
        <f>SUMIF($C112:$C$212,LEFT($D111,LEN($D111)-6),AE112:AE$212)</f>
        <v>0</v>
      </c>
      <c r="AF111" s="146">
        <f>SUMIF($C112:$C$212,LEFT($D111,LEN($D111)-6),AF112:AF$212)</f>
        <v>0</v>
      </c>
      <c r="AG111" s="146">
        <f>SUMIF($C112:$C$212,LEFT($D111,LEN($D111)-6),AG112:AG$212)</f>
        <v>0</v>
      </c>
    </row>
    <row r="112" spans="1:33" x14ac:dyDescent="0.2">
      <c r="A112" s="133" t="str">
        <f t="shared" si="2"/>
        <v>WPABotswana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2"/>
        <v>WPALesotho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2"/>
        <v>WPANamibia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2"/>
        <v>WPASouth Africa</v>
      </c>
      <c r="B115" s="129" t="s">
        <v>259</v>
      </c>
      <c r="C115" s="129" t="s">
        <v>264</v>
      </c>
      <c r="D115" s="129" t="s">
        <v>146</v>
      </c>
      <c r="E115" s="147">
        <v>0</v>
      </c>
      <c r="F115" s="147">
        <v>0</v>
      </c>
      <c r="G115" s="147">
        <v>0</v>
      </c>
      <c r="H115" s="147">
        <v>0</v>
      </c>
      <c r="I115" s="147">
        <v>0</v>
      </c>
      <c r="J115" s="147">
        <v>0</v>
      </c>
      <c r="K115" s="147">
        <v>0</v>
      </c>
      <c r="L115" s="147">
        <v>0</v>
      </c>
      <c r="M115" s="147">
        <v>0</v>
      </c>
      <c r="N115" s="147">
        <v>0</v>
      </c>
      <c r="O115" s="147">
        <v>0</v>
      </c>
      <c r="P115" s="147">
        <v>0</v>
      </c>
      <c r="Q115" s="147">
        <v>0</v>
      </c>
      <c r="R115" s="147">
        <v>0</v>
      </c>
      <c r="S115" s="147">
        <v>0</v>
      </c>
      <c r="T115" s="147">
        <v>0</v>
      </c>
      <c r="U115" s="147">
        <v>0</v>
      </c>
      <c r="V115" s="147">
        <v>0</v>
      </c>
      <c r="W115" s="147">
        <v>0</v>
      </c>
      <c r="X115" s="147">
        <v>0</v>
      </c>
      <c r="Y115" s="147">
        <v>0</v>
      </c>
      <c r="Z115" s="147">
        <v>0</v>
      </c>
      <c r="AA115" s="147">
        <v>0</v>
      </c>
      <c r="AB115" s="147">
        <v>0</v>
      </c>
      <c r="AC115" s="147">
        <v>0</v>
      </c>
      <c r="AD115" s="147">
        <v>0</v>
      </c>
      <c r="AE115" s="147">
        <v>0</v>
      </c>
      <c r="AF115" s="147">
        <v>0</v>
      </c>
      <c r="AG115" s="147">
        <v>0</v>
      </c>
    </row>
    <row r="116" spans="1:33" x14ac:dyDescent="0.2">
      <c r="A116" s="133" t="str">
        <f t="shared" si="2"/>
        <v>WPASwaziland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2"/>
        <v>WPANorth America Total</v>
      </c>
      <c r="B117" s="137" t="s">
        <v>148</v>
      </c>
      <c r="C117" s="137" t="s">
        <v>148</v>
      </c>
      <c r="D117" s="137" t="s">
        <v>148</v>
      </c>
      <c r="E117" s="145">
        <f>SUMIF($B119:$B$212,LEFT($D117,LEN($D117)-6),E119:E$212)</f>
        <v>0</v>
      </c>
      <c r="F117" s="145">
        <f>SUMIF($B119:$B$212,LEFT($D117,LEN($D117)-6),F119:F$212)</f>
        <v>0</v>
      </c>
      <c r="G117" s="145">
        <f>SUMIF($B119:$B$212,LEFT($D117,LEN($D117)-6),G119:G$212)</f>
        <v>0</v>
      </c>
      <c r="H117" s="145">
        <f>SUMIF($B119:$B$212,LEFT($D117,LEN($D117)-6),H119:H$212)</f>
        <v>0</v>
      </c>
      <c r="I117" s="145">
        <f>SUMIF($B119:$B$212,LEFT($D117,LEN($D117)-6),I119:I$212)</f>
        <v>0</v>
      </c>
      <c r="J117" s="145">
        <f>SUMIF($B119:$B$212,LEFT($D117,LEN($D117)-6),J119:J$212)</f>
        <v>0</v>
      </c>
      <c r="K117" s="145">
        <f>SUMIF($B119:$B$212,LEFT($D117,LEN($D117)-6),K119:K$212)</f>
        <v>0</v>
      </c>
      <c r="L117" s="145">
        <f>SUMIF($B119:$B$212,LEFT($D117,LEN($D117)-6),L119:L$212)</f>
        <v>0</v>
      </c>
      <c r="M117" s="145">
        <f>SUMIF($B119:$B$212,LEFT($D117,LEN($D117)-6),M119:M$212)</f>
        <v>0</v>
      </c>
      <c r="N117" s="145">
        <f>SUMIF($B119:$B$212,LEFT($D117,LEN($D117)-6),N119:N$212)</f>
        <v>0</v>
      </c>
      <c r="O117" s="145">
        <f>SUMIF($B119:$B$212,LEFT($D117,LEN($D117)-6),O119:O$212)</f>
        <v>0</v>
      </c>
      <c r="P117" s="145">
        <f>SUMIF($B119:$B$212,LEFT($D117,LEN($D117)-6),P119:P$212)</f>
        <v>0</v>
      </c>
      <c r="Q117" s="145">
        <f>SUMIF($B119:$B$212,LEFT($D117,LEN($D117)-6),Q119:Q$212)</f>
        <v>0</v>
      </c>
      <c r="R117" s="145">
        <f>SUMIF($B119:$B$212,LEFT($D117,LEN($D117)-6),R119:R$212)</f>
        <v>0</v>
      </c>
      <c r="S117" s="145">
        <f>SUMIF($B119:$B$212,LEFT($D117,LEN($D117)-6),S119:S$212)</f>
        <v>0</v>
      </c>
      <c r="T117" s="145">
        <f>SUMIF($B119:$B$212,LEFT($D117,LEN($D117)-6),T119:T$212)</f>
        <v>0</v>
      </c>
      <c r="U117" s="145">
        <f>SUMIF($B119:$B$212,LEFT($D117,LEN($D117)-6),U119:U$212)</f>
        <v>0</v>
      </c>
      <c r="V117" s="145">
        <f>SUMIF($B119:$B$212,LEFT($D117,LEN($D117)-6),V119:V$212)</f>
        <v>0</v>
      </c>
      <c r="W117" s="145">
        <f>SUMIF($B119:$B$212,LEFT($D117,LEN($D117)-6),W119:W$212)</f>
        <v>0</v>
      </c>
      <c r="X117" s="145">
        <f>SUMIF($B119:$B$212,LEFT($D117,LEN($D117)-6),X119:X$212)</f>
        <v>0</v>
      </c>
      <c r="Y117" s="145">
        <f>SUMIF($B119:$B$212,LEFT($D117,LEN($D117)-6),Y119:Y$212)</f>
        <v>0</v>
      </c>
      <c r="Z117" s="145">
        <f>SUMIF($B119:$B$212,LEFT($D117,LEN($D117)-6),Z119:Z$212)</f>
        <v>0</v>
      </c>
      <c r="AA117" s="145">
        <f>SUMIF($B119:$B$212,LEFT($D117,LEN($D117)-6),AA119:AA$212)</f>
        <v>0</v>
      </c>
      <c r="AB117" s="145">
        <f>SUMIF($B119:$B$212,LEFT($D117,LEN($D117)-6),AB119:AB$212)</f>
        <v>0</v>
      </c>
      <c r="AC117" s="145">
        <f>SUMIF($B119:$B$212,LEFT($D117,LEN($D117)-6),AC119:AC$212)</f>
        <v>0</v>
      </c>
      <c r="AD117" s="145">
        <f>SUMIF($B119:$B$212,LEFT($D117,LEN($D117)-6),AD119:AD$212)</f>
        <v>0</v>
      </c>
      <c r="AE117" s="145">
        <f>SUMIF($B119:$B$212,LEFT($D117,LEN($D117)-6),AE119:AE$212)</f>
        <v>0</v>
      </c>
      <c r="AF117" s="145">
        <f>SUMIF($B119:$B$212,LEFT($D117,LEN($D117)-6),AF119:AF$212)</f>
        <v>0</v>
      </c>
      <c r="AG117" s="145">
        <f>SUMIF($B119:$B$212,LEFT($D117,LEN($D117)-6),AG119:AG$212)</f>
        <v>0</v>
      </c>
    </row>
    <row r="118" spans="1:33" s="133" customFormat="1" x14ac:dyDescent="0.2">
      <c r="A118" s="133" t="str">
        <f t="shared" si="2"/>
        <v>WPANorth America Total</v>
      </c>
      <c r="B118" s="140" t="s">
        <v>148</v>
      </c>
      <c r="C118" s="140" t="s">
        <v>148</v>
      </c>
      <c r="D118" s="140" t="s">
        <v>148</v>
      </c>
      <c r="E118" s="146">
        <f>SUMIF($C119:$C$212,LEFT($D118,LEN($D118)-6),E119:E$212)</f>
        <v>0</v>
      </c>
      <c r="F118" s="146">
        <f>SUMIF($C119:$C$212,LEFT($D118,LEN($D118)-6),F119:F$212)</f>
        <v>0</v>
      </c>
      <c r="G118" s="146">
        <f>SUMIF($C119:$C$212,LEFT($D118,LEN($D118)-6),G119:G$212)</f>
        <v>0</v>
      </c>
      <c r="H118" s="146">
        <f>SUMIF($C119:$C$212,LEFT($D118,LEN($D118)-6),H119:H$212)</f>
        <v>0</v>
      </c>
      <c r="I118" s="146">
        <f>SUMIF($C119:$C$212,LEFT($D118,LEN($D118)-6),I119:I$212)</f>
        <v>0</v>
      </c>
      <c r="J118" s="146">
        <f>SUMIF($C119:$C$212,LEFT($D118,LEN($D118)-6),J119:J$212)</f>
        <v>0</v>
      </c>
      <c r="K118" s="146">
        <f>SUMIF($C119:$C$212,LEFT($D118,LEN($D118)-6),K119:K$212)</f>
        <v>0</v>
      </c>
      <c r="L118" s="146">
        <f>SUMIF($C119:$C$212,LEFT($D118,LEN($D118)-6),L119:L$212)</f>
        <v>0</v>
      </c>
      <c r="M118" s="146">
        <f>SUMIF($C119:$C$212,LEFT($D118,LEN($D118)-6),M119:M$212)</f>
        <v>0</v>
      </c>
      <c r="N118" s="146">
        <f>SUMIF($C119:$C$212,LEFT($D118,LEN($D118)-6),N119:N$212)</f>
        <v>0</v>
      </c>
      <c r="O118" s="146">
        <f>SUMIF($C119:$C$212,LEFT($D118,LEN($D118)-6),O119:O$212)</f>
        <v>0</v>
      </c>
      <c r="P118" s="146">
        <f>SUMIF($C119:$C$212,LEFT($D118,LEN($D118)-6),P119:P$212)</f>
        <v>0</v>
      </c>
      <c r="Q118" s="146">
        <f>SUMIF($C119:$C$212,LEFT($D118,LEN($D118)-6),Q119:Q$212)</f>
        <v>0</v>
      </c>
      <c r="R118" s="146">
        <f>SUMIF($C119:$C$212,LEFT($D118,LEN($D118)-6),R119:R$212)</f>
        <v>0</v>
      </c>
      <c r="S118" s="146">
        <f>SUMIF($C119:$C$212,LEFT($D118,LEN($D118)-6),S119:S$212)</f>
        <v>0</v>
      </c>
      <c r="T118" s="146">
        <f>SUMIF($C119:$C$212,LEFT($D118,LEN($D118)-6),T119:T$212)</f>
        <v>0</v>
      </c>
      <c r="U118" s="146">
        <f>SUMIF($C119:$C$212,LEFT($D118,LEN($D118)-6),U119:U$212)</f>
        <v>0</v>
      </c>
      <c r="V118" s="146">
        <f>SUMIF($C119:$C$212,LEFT($D118,LEN($D118)-6),V119:V$212)</f>
        <v>0</v>
      </c>
      <c r="W118" s="146">
        <f>SUMIF($C119:$C$212,LEFT($D118,LEN($D118)-6),W119:W$212)</f>
        <v>0</v>
      </c>
      <c r="X118" s="146">
        <f>SUMIF($C119:$C$212,LEFT($D118,LEN($D118)-6),X119:X$212)</f>
        <v>0</v>
      </c>
      <c r="Y118" s="146">
        <f>SUMIF($C119:$C$212,LEFT($D118,LEN($D118)-6),Y119:Y$212)</f>
        <v>0</v>
      </c>
      <c r="Z118" s="146">
        <f>SUMIF($C119:$C$212,LEFT($D118,LEN($D118)-6),Z119:Z$212)</f>
        <v>0</v>
      </c>
      <c r="AA118" s="146">
        <f>SUMIF($C119:$C$212,LEFT($D118,LEN($D118)-6),AA119:AA$212)</f>
        <v>0</v>
      </c>
      <c r="AB118" s="146">
        <f>SUMIF($C119:$C$212,LEFT($D118,LEN($D118)-6),AB119:AB$212)</f>
        <v>0</v>
      </c>
      <c r="AC118" s="146">
        <f>SUMIF($C119:$C$212,LEFT($D118,LEN($D118)-6),AC119:AC$212)</f>
        <v>0</v>
      </c>
      <c r="AD118" s="146">
        <f>SUMIF($C119:$C$212,LEFT($D118,LEN($D118)-6),AD119:AD$212)</f>
        <v>0</v>
      </c>
      <c r="AE118" s="146">
        <f>SUMIF($C119:$C$212,LEFT($D118,LEN($D118)-6),AE119:AE$212)</f>
        <v>0</v>
      </c>
      <c r="AF118" s="146">
        <f>SUMIF($C119:$C$212,LEFT($D118,LEN($D118)-6),AF119:AF$212)</f>
        <v>0</v>
      </c>
      <c r="AG118" s="146">
        <f>SUMIF($C119:$C$212,LEFT($D118,LEN($D118)-6),AG119:AG$212)</f>
        <v>0</v>
      </c>
    </row>
    <row r="119" spans="1:33" x14ac:dyDescent="0.2">
      <c r="A119" s="133" t="str">
        <f t="shared" si="2"/>
        <v>WPACanada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47">
        <v>0</v>
      </c>
      <c r="AG119" s="147">
        <v>0</v>
      </c>
    </row>
    <row r="120" spans="1:33" x14ac:dyDescent="0.2">
      <c r="A120" s="133" t="str">
        <f t="shared" si="2"/>
        <v>WPAUnited States</v>
      </c>
      <c r="B120" s="129" t="s">
        <v>265</v>
      </c>
      <c r="C120" s="129" t="s">
        <v>265</v>
      </c>
      <c r="D120" s="129" t="s">
        <v>150</v>
      </c>
      <c r="E120" s="147">
        <v>0</v>
      </c>
      <c r="F120" s="147">
        <v>0</v>
      </c>
      <c r="G120" s="147">
        <v>0</v>
      </c>
      <c r="H120" s="147">
        <v>0</v>
      </c>
      <c r="I120" s="147">
        <v>0</v>
      </c>
      <c r="J120" s="147">
        <v>0</v>
      </c>
      <c r="K120" s="147">
        <v>0</v>
      </c>
      <c r="L120" s="147">
        <v>0</v>
      </c>
      <c r="M120" s="147">
        <v>0</v>
      </c>
      <c r="N120" s="147">
        <v>0</v>
      </c>
      <c r="O120" s="147">
        <v>0</v>
      </c>
      <c r="P120" s="147">
        <v>0</v>
      </c>
      <c r="Q120" s="147">
        <v>0</v>
      </c>
      <c r="R120" s="147">
        <v>0</v>
      </c>
      <c r="S120" s="147">
        <v>0</v>
      </c>
      <c r="T120" s="147">
        <v>0</v>
      </c>
      <c r="U120" s="147">
        <v>0</v>
      </c>
      <c r="V120" s="147">
        <v>0</v>
      </c>
      <c r="W120" s="147">
        <v>0</v>
      </c>
      <c r="X120" s="147">
        <v>0</v>
      </c>
      <c r="Y120" s="147">
        <v>0</v>
      </c>
      <c r="Z120" s="147">
        <v>0</v>
      </c>
      <c r="AA120" s="147">
        <v>0</v>
      </c>
      <c r="AB120" s="147">
        <v>0</v>
      </c>
      <c r="AC120" s="147">
        <v>0</v>
      </c>
      <c r="AD120" s="147">
        <v>0</v>
      </c>
      <c r="AE120" s="147">
        <v>0</v>
      </c>
      <c r="AF120" s="147">
        <v>0</v>
      </c>
      <c r="AG120" s="147">
        <v>0</v>
      </c>
    </row>
    <row r="121" spans="1:33" s="133" customFormat="1" x14ac:dyDescent="0.2">
      <c r="A121" s="133" t="str">
        <f t="shared" si="2"/>
        <v>WPACentral &amp; South America Total</v>
      </c>
      <c r="B121" s="137" t="s">
        <v>151</v>
      </c>
      <c r="C121" s="137" t="s">
        <v>151</v>
      </c>
      <c r="D121" s="137" t="s">
        <v>151</v>
      </c>
      <c r="E121" s="145">
        <f>SUMIF($B123:$B$212,LEFT($D121,LEN($D121)-6),E123:E$212)</f>
        <v>0</v>
      </c>
      <c r="F121" s="145">
        <f>SUMIF($B123:$B$212,LEFT($D121,LEN($D121)-6),F123:F$212)</f>
        <v>0</v>
      </c>
      <c r="G121" s="145">
        <f>SUMIF($B123:$B$212,LEFT($D121,LEN($D121)-6),G123:G$212)</f>
        <v>0</v>
      </c>
      <c r="H121" s="145">
        <f>SUMIF($B123:$B$212,LEFT($D121,LEN($D121)-6),H123:H$212)</f>
        <v>0</v>
      </c>
      <c r="I121" s="145">
        <f>SUMIF($B123:$B$212,LEFT($D121,LEN($D121)-6),I123:I$212)</f>
        <v>20</v>
      </c>
      <c r="J121" s="145">
        <f>SUMIF($B123:$B$212,LEFT($D121,LEN($D121)-6),J123:J$212)</f>
        <v>20</v>
      </c>
      <c r="K121" s="145">
        <f>SUMIF($B123:$B$212,LEFT($D121,LEN($D121)-6),K123:K$212)</f>
        <v>20</v>
      </c>
      <c r="L121" s="145">
        <f>SUMIF($B123:$B$212,LEFT($D121,LEN($D121)-6),L123:L$212)</f>
        <v>20</v>
      </c>
      <c r="M121" s="145">
        <f>SUMIF($B123:$B$212,LEFT($D121,LEN($D121)-6),M123:M$212)</f>
        <v>20</v>
      </c>
      <c r="N121" s="145">
        <f>SUMIF($B123:$B$212,LEFT($D121,LEN($D121)-6),N123:N$212)</f>
        <v>20</v>
      </c>
      <c r="O121" s="145">
        <f>SUMIF($B123:$B$212,LEFT($D121,LEN($D121)-6),O123:O$212)</f>
        <v>20</v>
      </c>
      <c r="P121" s="145">
        <f>SUMIF($B123:$B$212,LEFT($D121,LEN($D121)-6),P123:P$212)</f>
        <v>20</v>
      </c>
      <c r="Q121" s="145">
        <f>SUMIF($B123:$B$212,LEFT($D121,LEN($D121)-6),Q123:Q$212)</f>
        <v>20</v>
      </c>
      <c r="R121" s="145">
        <f>SUMIF($B123:$B$212,LEFT($D121,LEN($D121)-6),R123:R$212)</f>
        <v>20</v>
      </c>
      <c r="S121" s="145">
        <f>SUMIF($B123:$B$212,LEFT($D121,LEN($D121)-6),S123:S$212)</f>
        <v>20</v>
      </c>
      <c r="T121" s="145">
        <f>SUMIF($B123:$B$212,LEFT($D121,LEN($D121)-6),T123:T$212)</f>
        <v>20</v>
      </c>
      <c r="U121" s="145">
        <f>SUMIF($B123:$B$212,LEFT($D121,LEN($D121)-6),U123:U$212)</f>
        <v>20</v>
      </c>
      <c r="V121" s="145">
        <f>SUMIF($B123:$B$212,LEFT($D121,LEN($D121)-6),V123:V$212)</f>
        <v>20</v>
      </c>
      <c r="W121" s="145">
        <f>SUMIF($B123:$B$212,LEFT($D121,LEN($D121)-6),W123:W$212)</f>
        <v>20</v>
      </c>
      <c r="X121" s="145">
        <f>SUMIF($B123:$B$212,LEFT($D121,LEN($D121)-6),X123:X$212)</f>
        <v>20</v>
      </c>
      <c r="Y121" s="145">
        <f>SUMIF($B123:$B$212,LEFT($D121,LEN($D121)-6),Y123:Y$212)</f>
        <v>20</v>
      </c>
      <c r="Z121" s="145">
        <f>SUMIF($B123:$B$212,LEFT($D121,LEN($D121)-6),Z123:Z$212)</f>
        <v>20</v>
      </c>
      <c r="AA121" s="145">
        <f>SUMIF($B123:$B$212,LEFT($D121,LEN($D121)-6),AA123:AA$212)</f>
        <v>20</v>
      </c>
      <c r="AB121" s="145">
        <f>SUMIF($B123:$B$212,LEFT($D121,LEN($D121)-6),AB123:AB$212)</f>
        <v>20</v>
      </c>
      <c r="AC121" s="145">
        <f>SUMIF($B123:$B$212,LEFT($D121,LEN($D121)-6),AC123:AC$212)</f>
        <v>20</v>
      </c>
      <c r="AD121" s="145">
        <f>SUMIF($B123:$B$212,LEFT($D121,LEN($D121)-6),AD123:AD$212)</f>
        <v>20</v>
      </c>
      <c r="AE121" s="145">
        <f>SUMIF($B123:$B$212,LEFT($D121,LEN($D121)-6),AE123:AE$212)</f>
        <v>20</v>
      </c>
      <c r="AF121" s="145">
        <f>SUMIF($B123:$B$212,LEFT($D121,LEN($D121)-6),AF123:AF$212)</f>
        <v>20</v>
      </c>
      <c r="AG121" s="145">
        <f>SUMIF($B123:$B$212,LEFT($D121,LEN($D121)-6),AG123:AG$212)</f>
        <v>20</v>
      </c>
    </row>
    <row r="122" spans="1:33" s="133" customFormat="1" x14ac:dyDescent="0.2">
      <c r="A122" s="133" t="str">
        <f t="shared" si="2"/>
        <v>WPACaribbean Total</v>
      </c>
      <c r="B122" s="140" t="s">
        <v>152</v>
      </c>
      <c r="C122" s="140" t="s">
        <v>152</v>
      </c>
      <c r="D122" s="140" t="s">
        <v>152</v>
      </c>
      <c r="E122" s="146">
        <f>SUMIF($C123:$C$212,LEFT($D122,LEN($D122)-6),E123:E$212)</f>
        <v>0</v>
      </c>
      <c r="F122" s="146">
        <f>SUMIF($C123:$C$212,LEFT($D122,LEN($D122)-6),F123:F$212)</f>
        <v>0</v>
      </c>
      <c r="G122" s="146">
        <f>SUMIF($C123:$C$212,LEFT($D122,LEN($D122)-6),G123:G$212)</f>
        <v>0</v>
      </c>
      <c r="H122" s="146">
        <f>SUMIF($C123:$C$212,LEFT($D122,LEN($D122)-6),H123:H$212)</f>
        <v>0</v>
      </c>
      <c r="I122" s="146">
        <f>SUMIF($C123:$C$212,LEFT($D122,LEN($D122)-6),I123:I$212)</f>
        <v>0</v>
      </c>
      <c r="J122" s="146">
        <f>SUMIF($C123:$C$212,LEFT($D122,LEN($D122)-6),J123:J$212)</f>
        <v>0</v>
      </c>
      <c r="K122" s="146">
        <f>SUMIF($C123:$C$212,LEFT($D122,LEN($D122)-6),K123:K$212)</f>
        <v>0</v>
      </c>
      <c r="L122" s="146">
        <f>SUMIF($C123:$C$212,LEFT($D122,LEN($D122)-6),L123:L$212)</f>
        <v>0</v>
      </c>
      <c r="M122" s="146">
        <f>SUMIF($C123:$C$212,LEFT($D122,LEN($D122)-6),M123:M$212)</f>
        <v>0</v>
      </c>
      <c r="N122" s="146">
        <f>SUMIF($C123:$C$212,LEFT($D122,LEN($D122)-6),N123:N$212)</f>
        <v>0</v>
      </c>
      <c r="O122" s="146">
        <f>SUMIF($C123:$C$212,LEFT($D122,LEN($D122)-6),O123:O$212)</f>
        <v>0</v>
      </c>
      <c r="P122" s="146">
        <f>SUMIF($C123:$C$212,LEFT($D122,LEN($D122)-6),P123:P$212)</f>
        <v>0</v>
      </c>
      <c r="Q122" s="146">
        <f>SUMIF($C123:$C$212,LEFT($D122,LEN($D122)-6),Q123:Q$212)</f>
        <v>0</v>
      </c>
      <c r="R122" s="146">
        <f>SUMIF($C123:$C$212,LEFT($D122,LEN($D122)-6),R123:R$212)</f>
        <v>0</v>
      </c>
      <c r="S122" s="146">
        <f>SUMIF($C123:$C$212,LEFT($D122,LEN($D122)-6),S123:S$212)</f>
        <v>0</v>
      </c>
      <c r="T122" s="146">
        <f>SUMIF($C123:$C$212,LEFT($D122,LEN($D122)-6),T123:T$212)</f>
        <v>0</v>
      </c>
      <c r="U122" s="146">
        <f>SUMIF($C123:$C$212,LEFT($D122,LEN($D122)-6),U123:U$212)</f>
        <v>0</v>
      </c>
      <c r="V122" s="146">
        <f>SUMIF($C123:$C$212,LEFT($D122,LEN($D122)-6),V123:V$212)</f>
        <v>0</v>
      </c>
      <c r="W122" s="146">
        <f>SUMIF($C123:$C$212,LEFT($D122,LEN($D122)-6),W123:W$212)</f>
        <v>0</v>
      </c>
      <c r="X122" s="146">
        <f>SUMIF($C123:$C$212,LEFT($D122,LEN($D122)-6),X123:X$212)</f>
        <v>0</v>
      </c>
      <c r="Y122" s="146">
        <f>SUMIF($C123:$C$212,LEFT($D122,LEN($D122)-6),Y123:Y$212)</f>
        <v>0</v>
      </c>
      <c r="Z122" s="146">
        <f>SUMIF($C123:$C$212,LEFT($D122,LEN($D122)-6),Z123:Z$212)</f>
        <v>0</v>
      </c>
      <c r="AA122" s="146">
        <f>SUMIF($C123:$C$212,LEFT($D122,LEN($D122)-6),AA123:AA$212)</f>
        <v>0</v>
      </c>
      <c r="AB122" s="146">
        <f>SUMIF($C123:$C$212,LEFT($D122,LEN($D122)-6),AB123:AB$212)</f>
        <v>0</v>
      </c>
      <c r="AC122" s="146">
        <f>SUMIF($C123:$C$212,LEFT($D122,LEN($D122)-6),AC123:AC$212)</f>
        <v>0</v>
      </c>
      <c r="AD122" s="146">
        <f>SUMIF($C123:$C$212,LEFT($D122,LEN($D122)-6),AD123:AD$212)</f>
        <v>0</v>
      </c>
      <c r="AE122" s="146">
        <f>SUMIF($C123:$C$212,LEFT($D122,LEN($D122)-6),AE123:AE$212)</f>
        <v>0</v>
      </c>
      <c r="AF122" s="146">
        <f>SUMIF($C123:$C$212,LEFT($D122,LEN($D122)-6),AF123:AF$212)</f>
        <v>0</v>
      </c>
      <c r="AG122" s="146">
        <f>SUMIF($C123:$C$212,LEFT($D122,LEN($D122)-6),AG123:AG$212)</f>
        <v>0</v>
      </c>
    </row>
    <row r="123" spans="1:33" x14ac:dyDescent="0.2">
      <c r="A123" s="133" t="str">
        <f t="shared" si="2"/>
        <v>WPABahamas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2"/>
        <v>WPACuba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2"/>
        <v>WPADominican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2"/>
        <v>WPAHaiti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2"/>
        <v>WPAJamaica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2"/>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2"/>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2"/>
        <v>WPATrinidad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2"/>
        <v>WPACentral America Total</v>
      </c>
      <c r="B131" s="140" t="s">
        <v>161</v>
      </c>
      <c r="C131" s="140" t="s">
        <v>161</v>
      </c>
      <c r="D131" s="140" t="s">
        <v>161</v>
      </c>
      <c r="E131" s="146">
        <f>SUMIF($C132:$C$212,LEFT($D131,LEN($D131)-6),E132:E$212)</f>
        <v>0</v>
      </c>
      <c r="F131" s="146">
        <f>SUMIF($C132:$C$212,LEFT($D131,LEN($D131)-6),F132:F$212)</f>
        <v>0</v>
      </c>
      <c r="G131" s="146">
        <f>SUMIF($C132:$C$212,LEFT($D131,LEN($D131)-6),G132:G$212)</f>
        <v>0</v>
      </c>
      <c r="H131" s="146">
        <f>SUMIF($C132:$C$212,LEFT($D131,LEN($D131)-6),H132:H$212)</f>
        <v>0</v>
      </c>
      <c r="I131" s="146">
        <f>SUMIF($C132:$C$212,LEFT($D131,LEN($D131)-6),I132:I$212)</f>
        <v>0</v>
      </c>
      <c r="J131" s="146">
        <f>SUMIF($C132:$C$212,LEFT($D131,LEN($D131)-6),J132:J$212)</f>
        <v>0</v>
      </c>
      <c r="K131" s="146">
        <f>SUMIF($C132:$C$212,LEFT($D131,LEN($D131)-6),K132:K$212)</f>
        <v>0</v>
      </c>
      <c r="L131" s="146">
        <f>SUMIF($C132:$C$212,LEFT($D131,LEN($D131)-6),L132:L$212)</f>
        <v>0</v>
      </c>
      <c r="M131" s="146">
        <f>SUMIF($C132:$C$212,LEFT($D131,LEN($D131)-6),M132:M$212)</f>
        <v>0</v>
      </c>
      <c r="N131" s="146">
        <f>SUMIF($C132:$C$212,LEFT($D131,LEN($D131)-6),N132:N$212)</f>
        <v>0</v>
      </c>
      <c r="O131" s="146">
        <f>SUMIF($C132:$C$212,LEFT($D131,LEN($D131)-6),O132:O$212)</f>
        <v>0</v>
      </c>
      <c r="P131" s="146">
        <f>SUMIF($C132:$C$212,LEFT($D131,LEN($D131)-6),P132:P$212)</f>
        <v>0</v>
      </c>
      <c r="Q131" s="146">
        <f>SUMIF($C132:$C$212,LEFT($D131,LEN($D131)-6),Q132:Q$212)</f>
        <v>0</v>
      </c>
      <c r="R131" s="146">
        <f>SUMIF($C132:$C$212,LEFT($D131,LEN($D131)-6),R132:R$212)</f>
        <v>0</v>
      </c>
      <c r="S131" s="146">
        <f>SUMIF($C132:$C$212,LEFT($D131,LEN($D131)-6),S132:S$212)</f>
        <v>0</v>
      </c>
      <c r="T131" s="146">
        <f>SUMIF($C132:$C$212,LEFT($D131,LEN($D131)-6),T132:T$212)</f>
        <v>0</v>
      </c>
      <c r="U131" s="146">
        <f>SUMIF($C132:$C$212,LEFT($D131,LEN($D131)-6),U132:U$212)</f>
        <v>0</v>
      </c>
      <c r="V131" s="146">
        <f>SUMIF($C132:$C$212,LEFT($D131,LEN($D131)-6),V132:V$212)</f>
        <v>0</v>
      </c>
      <c r="W131" s="146">
        <f>SUMIF($C132:$C$212,LEFT($D131,LEN($D131)-6),W132:W$212)</f>
        <v>0</v>
      </c>
      <c r="X131" s="146">
        <f>SUMIF($C132:$C$212,LEFT($D131,LEN($D131)-6),X132:X$212)</f>
        <v>0</v>
      </c>
      <c r="Y131" s="146">
        <f>SUMIF($C132:$C$212,LEFT($D131,LEN($D131)-6),Y132:Y$212)</f>
        <v>0</v>
      </c>
      <c r="Z131" s="146">
        <f>SUMIF($C132:$C$212,LEFT($D131,LEN($D131)-6),Z132:Z$212)</f>
        <v>0</v>
      </c>
      <c r="AA131" s="146">
        <f>SUMIF($C132:$C$212,LEFT($D131,LEN($D131)-6),AA132:AA$212)</f>
        <v>0</v>
      </c>
      <c r="AB131" s="146">
        <f>SUMIF($C132:$C$212,LEFT($D131,LEN($D131)-6),AB132:AB$212)</f>
        <v>0</v>
      </c>
      <c r="AC131" s="146">
        <f>SUMIF($C132:$C$212,LEFT($D131,LEN($D131)-6),AC132:AC$212)</f>
        <v>0</v>
      </c>
      <c r="AD131" s="146">
        <f>SUMIF($C132:$C$212,LEFT($D131,LEN($D131)-6),AD132:AD$212)</f>
        <v>0</v>
      </c>
      <c r="AE131" s="146">
        <f>SUMIF($C132:$C$212,LEFT($D131,LEN($D131)-6),AE132:AE$212)</f>
        <v>0</v>
      </c>
      <c r="AF131" s="146">
        <f>SUMIF($C132:$C$212,LEFT($D131,LEN($D131)-6),AF132:AF$212)</f>
        <v>0</v>
      </c>
      <c r="AG131" s="146">
        <f>SUMIF($C132:$C$212,LEFT($D131,LEN($D131)-6),AG132:AG$212)</f>
        <v>0</v>
      </c>
    </row>
    <row r="132" spans="1:33" x14ac:dyDescent="0.2">
      <c r="A132" s="133" t="str">
        <f t="shared" si="2"/>
        <v>WPABelize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2"/>
        <v>WPACosta Rica</v>
      </c>
      <c r="B133" s="129" t="s">
        <v>266</v>
      </c>
      <c r="C133" s="129" t="s">
        <v>268</v>
      </c>
      <c r="D133" s="129" t="s">
        <v>163</v>
      </c>
      <c r="E133" s="147">
        <v>0</v>
      </c>
      <c r="F133" s="147">
        <v>0</v>
      </c>
      <c r="G133" s="147">
        <v>0</v>
      </c>
      <c r="H133" s="147">
        <v>0</v>
      </c>
      <c r="I133" s="147">
        <v>0</v>
      </c>
      <c r="J133" s="147">
        <v>0</v>
      </c>
      <c r="K133" s="147">
        <v>0</v>
      </c>
      <c r="L133" s="147">
        <v>0</v>
      </c>
      <c r="M133" s="147">
        <v>0</v>
      </c>
      <c r="N133" s="147">
        <v>0</v>
      </c>
      <c r="O133" s="147">
        <v>0</v>
      </c>
      <c r="P133" s="147">
        <v>0</v>
      </c>
      <c r="Q133" s="147">
        <v>0</v>
      </c>
      <c r="R133" s="147">
        <v>0</v>
      </c>
      <c r="S133" s="147">
        <v>0</v>
      </c>
      <c r="T133" s="147">
        <v>0</v>
      </c>
      <c r="U133" s="147">
        <v>0</v>
      </c>
      <c r="V133" s="147">
        <v>0</v>
      </c>
      <c r="W133" s="147">
        <v>0</v>
      </c>
      <c r="X133" s="147">
        <v>0</v>
      </c>
      <c r="Y133" s="147">
        <v>0</v>
      </c>
      <c r="Z133" s="147">
        <v>0</v>
      </c>
      <c r="AA133" s="147">
        <v>0</v>
      </c>
      <c r="AB133" s="147">
        <v>0</v>
      </c>
      <c r="AC133" s="147">
        <v>0</v>
      </c>
      <c r="AD133" s="147">
        <v>0</v>
      </c>
      <c r="AE133" s="147">
        <v>0</v>
      </c>
      <c r="AF133" s="147">
        <v>0</v>
      </c>
      <c r="AG133" s="147">
        <v>0</v>
      </c>
    </row>
    <row r="134" spans="1:33" x14ac:dyDescent="0.2">
      <c r="A134" s="133" t="str">
        <f t="shared" ref="A134:A197" si="3">CONCATENATE("WPA",D134)</f>
        <v>WPAEl Salvador</v>
      </c>
      <c r="B134" s="129" t="s">
        <v>266</v>
      </c>
      <c r="C134" s="129" t="s">
        <v>268</v>
      </c>
      <c r="D134" s="129" t="s">
        <v>164</v>
      </c>
      <c r="E134" s="147">
        <v>0</v>
      </c>
      <c r="F134" s="147">
        <v>0</v>
      </c>
      <c r="G134" s="147">
        <v>0</v>
      </c>
      <c r="H134" s="147">
        <v>0</v>
      </c>
      <c r="I134" s="147">
        <v>0</v>
      </c>
      <c r="J134" s="147">
        <v>0</v>
      </c>
      <c r="K134" s="147">
        <v>0</v>
      </c>
      <c r="L134" s="147">
        <v>0</v>
      </c>
      <c r="M134" s="147">
        <v>0</v>
      </c>
      <c r="N134" s="147">
        <v>0</v>
      </c>
      <c r="O134" s="147">
        <v>0</v>
      </c>
      <c r="P134" s="147">
        <v>0</v>
      </c>
      <c r="Q134" s="147">
        <v>0</v>
      </c>
      <c r="R134" s="147">
        <v>0</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row>
    <row r="135" spans="1:33" x14ac:dyDescent="0.2">
      <c r="A135" s="133" t="str">
        <f t="shared" si="3"/>
        <v>WPAGuatemala</v>
      </c>
      <c r="B135" s="129" t="s">
        <v>266</v>
      </c>
      <c r="C135" s="129" t="s">
        <v>268</v>
      </c>
      <c r="D135" s="129" t="s">
        <v>165</v>
      </c>
      <c r="E135" s="147">
        <v>0</v>
      </c>
      <c r="F135" s="147">
        <v>0</v>
      </c>
      <c r="G135" s="147">
        <v>0</v>
      </c>
      <c r="H135" s="147">
        <v>0</v>
      </c>
      <c r="I135" s="147">
        <v>0</v>
      </c>
      <c r="J135" s="147">
        <v>0</v>
      </c>
      <c r="K135" s="147">
        <v>0</v>
      </c>
      <c r="L135" s="147">
        <v>0</v>
      </c>
      <c r="M135" s="147">
        <v>0</v>
      </c>
      <c r="N135" s="147">
        <v>0</v>
      </c>
      <c r="O135" s="147">
        <v>0</v>
      </c>
      <c r="P135" s="147">
        <v>0</v>
      </c>
      <c r="Q135" s="147">
        <v>0</v>
      </c>
      <c r="R135" s="147">
        <v>0</v>
      </c>
      <c r="S135" s="147">
        <v>0</v>
      </c>
      <c r="T135" s="147">
        <v>0</v>
      </c>
      <c r="U135" s="147">
        <v>0</v>
      </c>
      <c r="V135" s="147">
        <v>0</v>
      </c>
      <c r="W135" s="147">
        <v>0</v>
      </c>
      <c r="X135" s="147">
        <v>0</v>
      </c>
      <c r="Y135" s="147">
        <v>0</v>
      </c>
      <c r="Z135" s="147">
        <v>0</v>
      </c>
      <c r="AA135" s="147">
        <v>0</v>
      </c>
      <c r="AB135" s="147">
        <v>0</v>
      </c>
      <c r="AC135" s="147">
        <v>0</v>
      </c>
      <c r="AD135" s="147">
        <v>0</v>
      </c>
      <c r="AE135" s="147">
        <v>0</v>
      </c>
      <c r="AF135" s="147">
        <v>0</v>
      </c>
      <c r="AG135" s="147">
        <v>0</v>
      </c>
    </row>
    <row r="136" spans="1:33" x14ac:dyDescent="0.2">
      <c r="A136" s="133" t="str">
        <f t="shared" si="3"/>
        <v>WPAHonduras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row>
    <row r="137" spans="1:33" x14ac:dyDescent="0.2">
      <c r="A137" s="133" t="str">
        <f t="shared" si="3"/>
        <v>WPAMexico</v>
      </c>
      <c r="B137" s="129" t="s">
        <v>266</v>
      </c>
      <c r="C137" s="129" t="s">
        <v>268</v>
      </c>
      <c r="D137" s="129" t="s">
        <v>167</v>
      </c>
      <c r="E137" s="147">
        <v>0</v>
      </c>
      <c r="F137" s="147">
        <v>0</v>
      </c>
      <c r="G137" s="147">
        <v>0</v>
      </c>
      <c r="H137" s="147">
        <v>0</v>
      </c>
      <c r="I137" s="147">
        <v>0</v>
      </c>
      <c r="J137" s="147">
        <v>0</v>
      </c>
      <c r="K137" s="147">
        <v>0</v>
      </c>
      <c r="L137" s="147">
        <v>0</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47">
        <v>0</v>
      </c>
      <c r="AG137" s="147">
        <v>0</v>
      </c>
    </row>
    <row r="138" spans="1:33" x14ac:dyDescent="0.2">
      <c r="A138" s="133" t="str">
        <f t="shared" si="3"/>
        <v>WPANicaragua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3"/>
        <v>WPAPanama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3"/>
        <v>WPASouth America Total</v>
      </c>
      <c r="B140" s="140" t="s">
        <v>170</v>
      </c>
      <c r="C140" s="140" t="s">
        <v>170</v>
      </c>
      <c r="D140" s="140" t="s">
        <v>170</v>
      </c>
      <c r="E140" s="146">
        <f>SUMIF($C141:$C$212,LEFT($D140,LEN($D140)-6),E141:E$212)</f>
        <v>0</v>
      </c>
      <c r="F140" s="146">
        <f>SUMIF($C141:$C$212,LEFT($D140,LEN($D140)-6),F141:F$212)</f>
        <v>0</v>
      </c>
      <c r="G140" s="146">
        <f>SUMIF($C141:$C$212,LEFT($D140,LEN($D140)-6),G141:G$212)</f>
        <v>0</v>
      </c>
      <c r="H140" s="146">
        <f>SUMIF($C141:$C$212,LEFT($D140,LEN($D140)-6),H141:H$212)</f>
        <v>0</v>
      </c>
      <c r="I140" s="146">
        <f>SUMIF($C141:$C$212,LEFT($D140,LEN($D140)-6),I141:I$212)</f>
        <v>20</v>
      </c>
      <c r="J140" s="146">
        <f>SUMIF($C141:$C$212,LEFT($D140,LEN($D140)-6),J141:J$212)</f>
        <v>20</v>
      </c>
      <c r="K140" s="146">
        <f>SUMIF($C141:$C$212,LEFT($D140,LEN($D140)-6),K141:K$212)</f>
        <v>20</v>
      </c>
      <c r="L140" s="146">
        <f>SUMIF($C141:$C$212,LEFT($D140,LEN($D140)-6),L141:L$212)</f>
        <v>20</v>
      </c>
      <c r="M140" s="146">
        <f>SUMIF($C141:$C$212,LEFT($D140,LEN($D140)-6),M141:M$212)</f>
        <v>20</v>
      </c>
      <c r="N140" s="146">
        <f>SUMIF($C141:$C$212,LEFT($D140,LEN($D140)-6),N141:N$212)</f>
        <v>20</v>
      </c>
      <c r="O140" s="146">
        <f>SUMIF($C141:$C$212,LEFT($D140,LEN($D140)-6),O141:O$212)</f>
        <v>20</v>
      </c>
      <c r="P140" s="146">
        <f>SUMIF($C141:$C$212,LEFT($D140,LEN($D140)-6),P141:P$212)</f>
        <v>20</v>
      </c>
      <c r="Q140" s="146">
        <f>SUMIF($C141:$C$212,LEFT($D140,LEN($D140)-6),Q141:Q$212)</f>
        <v>20</v>
      </c>
      <c r="R140" s="146">
        <f>SUMIF($C141:$C$212,LEFT($D140,LEN($D140)-6),R141:R$212)</f>
        <v>20</v>
      </c>
      <c r="S140" s="146">
        <f>SUMIF($C141:$C$212,LEFT($D140,LEN($D140)-6),S141:S$212)</f>
        <v>20</v>
      </c>
      <c r="T140" s="146">
        <f>SUMIF($C141:$C$212,LEFT($D140,LEN($D140)-6),T141:T$212)</f>
        <v>20</v>
      </c>
      <c r="U140" s="146">
        <f>SUMIF($C141:$C$212,LEFT($D140,LEN($D140)-6),U141:U$212)</f>
        <v>20</v>
      </c>
      <c r="V140" s="146">
        <f>SUMIF($C141:$C$212,LEFT($D140,LEN($D140)-6),V141:V$212)</f>
        <v>20</v>
      </c>
      <c r="W140" s="146">
        <f>SUMIF($C141:$C$212,LEFT($D140,LEN($D140)-6),W141:W$212)</f>
        <v>20</v>
      </c>
      <c r="X140" s="146">
        <f>SUMIF($C141:$C$212,LEFT($D140,LEN($D140)-6),X141:X$212)</f>
        <v>20</v>
      </c>
      <c r="Y140" s="146">
        <f>SUMIF($C141:$C$212,LEFT($D140,LEN($D140)-6),Y141:Y$212)</f>
        <v>20</v>
      </c>
      <c r="Z140" s="146">
        <f>SUMIF($C141:$C$212,LEFT($D140,LEN($D140)-6),Z141:Z$212)</f>
        <v>20</v>
      </c>
      <c r="AA140" s="146">
        <f>SUMIF($C141:$C$212,LEFT($D140,LEN($D140)-6),AA141:AA$212)</f>
        <v>20</v>
      </c>
      <c r="AB140" s="146">
        <f>SUMIF($C141:$C$212,LEFT($D140,LEN($D140)-6),AB141:AB$212)</f>
        <v>20</v>
      </c>
      <c r="AC140" s="146">
        <f>SUMIF($C141:$C$212,LEFT($D140,LEN($D140)-6),AC141:AC$212)</f>
        <v>20</v>
      </c>
      <c r="AD140" s="146">
        <f>SUMIF($C141:$C$212,LEFT($D140,LEN($D140)-6),AD141:AD$212)</f>
        <v>20</v>
      </c>
      <c r="AE140" s="146">
        <f>SUMIF($C141:$C$212,LEFT($D140,LEN($D140)-6),AE141:AE$212)</f>
        <v>20</v>
      </c>
      <c r="AF140" s="146">
        <f>SUMIF($C141:$C$212,LEFT($D140,LEN($D140)-6),AF141:AF$212)</f>
        <v>20</v>
      </c>
      <c r="AG140" s="146">
        <f>SUMIF($C141:$C$212,LEFT($D140,LEN($D140)-6),AG141:AG$212)</f>
        <v>20</v>
      </c>
    </row>
    <row r="141" spans="1:33" x14ac:dyDescent="0.2">
      <c r="A141" s="133" t="str">
        <f t="shared" si="3"/>
        <v>WPAArgentina</v>
      </c>
      <c r="B141" s="129" t="s">
        <v>266</v>
      </c>
      <c r="C141" s="129" t="s">
        <v>269</v>
      </c>
      <c r="D141" s="129" t="s">
        <v>171</v>
      </c>
      <c r="E141" s="147">
        <v>0</v>
      </c>
      <c r="F141" s="147">
        <v>0</v>
      </c>
      <c r="G141" s="147">
        <v>0</v>
      </c>
      <c r="H141" s="147">
        <v>0</v>
      </c>
      <c r="I141" s="147">
        <v>0</v>
      </c>
      <c r="J141" s="147">
        <v>0</v>
      </c>
      <c r="K141" s="147">
        <v>0</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row>
    <row r="142" spans="1:33" x14ac:dyDescent="0.2">
      <c r="A142" s="133" t="str">
        <f t="shared" si="3"/>
        <v>WPABolivia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3"/>
        <v>WPABrazil</v>
      </c>
      <c r="B143" s="129" t="s">
        <v>266</v>
      </c>
      <c r="C143" s="129" t="s">
        <v>269</v>
      </c>
      <c r="D143" s="129" t="s">
        <v>173</v>
      </c>
      <c r="E143" s="147">
        <v>0</v>
      </c>
      <c r="F143" s="147">
        <v>0</v>
      </c>
      <c r="G143" s="147">
        <v>0</v>
      </c>
      <c r="H143" s="147">
        <v>0</v>
      </c>
      <c r="I143" s="147">
        <v>0</v>
      </c>
      <c r="J143" s="147">
        <v>0</v>
      </c>
      <c r="K143" s="147">
        <v>0</v>
      </c>
      <c r="L143" s="147">
        <v>0</v>
      </c>
      <c r="M143" s="147">
        <v>0</v>
      </c>
      <c r="N143" s="147">
        <v>0</v>
      </c>
      <c r="O143" s="147">
        <v>0</v>
      </c>
      <c r="P143" s="147">
        <v>0</v>
      </c>
      <c r="Q143" s="147">
        <v>0</v>
      </c>
      <c r="R143" s="147">
        <v>0</v>
      </c>
      <c r="S143" s="147">
        <v>0</v>
      </c>
      <c r="T143" s="147">
        <v>0</v>
      </c>
      <c r="U143" s="147">
        <v>0</v>
      </c>
      <c r="V143" s="147">
        <v>0</v>
      </c>
      <c r="W143" s="147">
        <v>0</v>
      </c>
      <c r="X143" s="147">
        <v>0</v>
      </c>
      <c r="Y143" s="147">
        <v>0</v>
      </c>
      <c r="Z143" s="147">
        <v>0</v>
      </c>
      <c r="AA143" s="147">
        <v>0</v>
      </c>
      <c r="AB143" s="147">
        <v>0</v>
      </c>
      <c r="AC143" s="147">
        <v>0</v>
      </c>
      <c r="AD143" s="147">
        <v>0</v>
      </c>
      <c r="AE143" s="147">
        <v>0</v>
      </c>
      <c r="AF143" s="147">
        <v>0</v>
      </c>
      <c r="AG143" s="147">
        <v>0</v>
      </c>
    </row>
    <row r="144" spans="1:33" x14ac:dyDescent="0.2">
      <c r="A144" s="133" t="str">
        <f t="shared" si="3"/>
        <v>WPAChile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row>
    <row r="145" spans="1:33" x14ac:dyDescent="0.2">
      <c r="A145" s="133" t="str">
        <f t="shared" si="3"/>
        <v>WPAColombia</v>
      </c>
      <c r="B145" s="129" t="s">
        <v>266</v>
      </c>
      <c r="C145" s="129" t="s">
        <v>269</v>
      </c>
      <c r="D145" s="129" t="s">
        <v>175</v>
      </c>
      <c r="E145" s="147">
        <v>0</v>
      </c>
      <c r="F145" s="147">
        <v>0</v>
      </c>
      <c r="G145" s="147">
        <v>0</v>
      </c>
      <c r="H145" s="147">
        <v>0</v>
      </c>
      <c r="I145" s="147">
        <v>0</v>
      </c>
      <c r="J145" s="147">
        <v>0</v>
      </c>
      <c r="K145" s="147">
        <v>0</v>
      </c>
      <c r="L145" s="147">
        <v>0</v>
      </c>
      <c r="M145" s="147">
        <v>0</v>
      </c>
      <c r="N145" s="147">
        <v>0</v>
      </c>
      <c r="O145" s="147">
        <v>0</v>
      </c>
      <c r="P145" s="147">
        <v>0</v>
      </c>
      <c r="Q145" s="147">
        <v>0</v>
      </c>
      <c r="R145" s="147">
        <v>0</v>
      </c>
      <c r="S145" s="147">
        <v>0</v>
      </c>
      <c r="T145" s="147">
        <v>0</v>
      </c>
      <c r="U145" s="147">
        <v>0</v>
      </c>
      <c r="V145" s="147">
        <v>0</v>
      </c>
      <c r="W145" s="147">
        <v>0</v>
      </c>
      <c r="X145" s="147">
        <v>0</v>
      </c>
      <c r="Y145" s="147">
        <v>0</v>
      </c>
      <c r="Z145" s="147">
        <v>0</v>
      </c>
      <c r="AA145" s="147">
        <v>0</v>
      </c>
      <c r="AB145" s="147">
        <v>0</v>
      </c>
      <c r="AC145" s="147">
        <v>0</v>
      </c>
      <c r="AD145" s="147">
        <v>0</v>
      </c>
      <c r="AE145" s="147">
        <v>0</v>
      </c>
      <c r="AF145" s="147">
        <v>0</v>
      </c>
      <c r="AG145" s="147">
        <v>0</v>
      </c>
    </row>
    <row r="146" spans="1:33" x14ac:dyDescent="0.2">
      <c r="A146" s="133" t="str">
        <f t="shared" si="3"/>
        <v>WPAEcuador</v>
      </c>
      <c r="B146" s="129" t="s">
        <v>266</v>
      </c>
      <c r="C146" s="129" t="s">
        <v>269</v>
      </c>
      <c r="D146" s="129" t="s">
        <v>176</v>
      </c>
      <c r="E146" s="147">
        <v>0</v>
      </c>
      <c r="F146" s="147">
        <v>0</v>
      </c>
      <c r="G146" s="147">
        <v>0</v>
      </c>
      <c r="H146" s="147">
        <v>0</v>
      </c>
      <c r="I146" s="147">
        <v>0</v>
      </c>
      <c r="J146" s="147">
        <v>0</v>
      </c>
      <c r="K146" s="147">
        <v>0</v>
      </c>
      <c r="L146" s="147">
        <v>0</v>
      </c>
      <c r="M146" s="147">
        <v>0</v>
      </c>
      <c r="N146" s="147">
        <v>0</v>
      </c>
      <c r="O146" s="147">
        <v>0</v>
      </c>
      <c r="P146" s="147">
        <v>0</v>
      </c>
      <c r="Q146" s="147">
        <v>0</v>
      </c>
      <c r="R146" s="147">
        <v>0</v>
      </c>
      <c r="S146" s="147">
        <v>0</v>
      </c>
      <c r="T146" s="147">
        <v>0</v>
      </c>
      <c r="U146" s="147">
        <v>0</v>
      </c>
      <c r="V146" s="147">
        <v>0</v>
      </c>
      <c r="W146" s="147">
        <v>0</v>
      </c>
      <c r="X146" s="147">
        <v>0</v>
      </c>
      <c r="Y146" s="147">
        <v>0</v>
      </c>
      <c r="Z146" s="147">
        <v>0</v>
      </c>
      <c r="AA146" s="147">
        <v>0</v>
      </c>
      <c r="AB146" s="147">
        <v>0</v>
      </c>
      <c r="AC146" s="147">
        <v>0</v>
      </c>
      <c r="AD146" s="147">
        <v>0</v>
      </c>
      <c r="AE146" s="147">
        <v>0</v>
      </c>
      <c r="AF146" s="147">
        <v>0</v>
      </c>
      <c r="AG146" s="147">
        <v>0</v>
      </c>
    </row>
    <row r="147" spans="1:33" x14ac:dyDescent="0.2">
      <c r="A147" s="133" t="str">
        <f t="shared" si="3"/>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3"/>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3"/>
        <v>WPAParaguay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3"/>
        <v>WPAPeru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3"/>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3"/>
        <v>WPAUruguay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3"/>
        <v>WPAVenezuela</v>
      </c>
      <c r="B153" s="129" t="s">
        <v>266</v>
      </c>
      <c r="C153" s="129" t="s">
        <v>269</v>
      </c>
      <c r="D153" s="129" t="s">
        <v>183</v>
      </c>
      <c r="E153" s="147">
        <v>0</v>
      </c>
      <c r="F153" s="147">
        <v>0</v>
      </c>
      <c r="G153" s="147">
        <v>0</v>
      </c>
      <c r="H153" s="147">
        <v>0</v>
      </c>
      <c r="I153" s="147">
        <v>20</v>
      </c>
      <c r="J153" s="147">
        <v>20</v>
      </c>
      <c r="K153" s="147">
        <v>20</v>
      </c>
      <c r="L153" s="147">
        <v>20</v>
      </c>
      <c r="M153" s="147">
        <v>20</v>
      </c>
      <c r="N153" s="147">
        <v>20</v>
      </c>
      <c r="O153" s="147">
        <v>20</v>
      </c>
      <c r="P153" s="147">
        <v>20</v>
      </c>
      <c r="Q153" s="147">
        <v>20</v>
      </c>
      <c r="R153" s="147">
        <v>20</v>
      </c>
      <c r="S153" s="147">
        <v>20</v>
      </c>
      <c r="T153" s="147">
        <v>20</v>
      </c>
      <c r="U153" s="147">
        <v>20</v>
      </c>
      <c r="V153" s="147">
        <v>20</v>
      </c>
      <c r="W153" s="147">
        <v>20</v>
      </c>
      <c r="X153" s="147">
        <v>20</v>
      </c>
      <c r="Y153" s="147">
        <v>20</v>
      </c>
      <c r="Z153" s="147">
        <v>20</v>
      </c>
      <c r="AA153" s="147">
        <v>20</v>
      </c>
      <c r="AB153" s="147">
        <v>20</v>
      </c>
      <c r="AC153" s="147">
        <v>20</v>
      </c>
      <c r="AD153" s="147">
        <v>20</v>
      </c>
      <c r="AE153" s="147">
        <v>20</v>
      </c>
      <c r="AF153" s="147">
        <v>20</v>
      </c>
      <c r="AG153" s="147">
        <v>20</v>
      </c>
    </row>
    <row r="154" spans="1:33" s="133" customFormat="1" x14ac:dyDescent="0.2">
      <c r="A154" s="133" t="str">
        <f t="shared" si="3"/>
        <v>WPAAsia Total</v>
      </c>
      <c r="B154" s="137" t="s">
        <v>184</v>
      </c>
      <c r="C154" s="137" t="s">
        <v>184</v>
      </c>
      <c r="D154" s="137" t="s">
        <v>184</v>
      </c>
      <c r="E154" s="145">
        <f>SUMIF($B156:$B$212,LEFT($D154,LEN($D154)-6),E156:E$212)</f>
        <v>2341.6</v>
      </c>
      <c r="F154" s="145">
        <f>SUMIF($B156:$B$212,LEFT($D154,LEN($D154)-6),F156:F$212)</f>
        <v>2401.6</v>
      </c>
      <c r="G154" s="145">
        <f>SUMIF($B156:$B$212,LEFT($D154,LEN($D154)-6),G156:G$212)</f>
        <v>2411.6</v>
      </c>
      <c r="H154" s="145">
        <f>SUMIF($B156:$B$212,LEFT($D154,LEN($D154)-6),H156:H$212)</f>
        <v>2931.6</v>
      </c>
      <c r="I154" s="145">
        <f>SUMIF($B156:$B$212,LEFT($D154,LEN($D154)-6),I156:I$212)</f>
        <v>3891.6</v>
      </c>
      <c r="J154" s="145">
        <f>SUMIF($B156:$B$212,LEFT($D154,LEN($D154)-6),J156:J$212)</f>
        <v>4261.6000000000004</v>
      </c>
      <c r="K154" s="145">
        <f>SUMIF($B156:$B$212,LEFT($D154,LEN($D154)-6),K156:K$212)</f>
        <v>4801.6000000000004</v>
      </c>
      <c r="L154" s="145">
        <f>SUMIF($B156:$B$212,LEFT($D154,LEN($D154)-6),L156:L$212)</f>
        <v>5381.6</v>
      </c>
      <c r="M154" s="145">
        <f>SUMIF($B156:$B$212,LEFT($D154,LEN($D154)-6),M156:M$212)</f>
        <v>5541.6</v>
      </c>
      <c r="N154" s="145">
        <f>SUMIF($B156:$B$212,LEFT($D154,LEN($D154)-6),N156:N$212)</f>
        <v>5831.6</v>
      </c>
      <c r="O154" s="145">
        <f>SUMIF($B156:$B$212,LEFT($D154,LEN($D154)-6),O156:O$212)</f>
        <v>6040.7666666666</v>
      </c>
      <c r="P154" s="145">
        <f>SUMIF($B156:$B$212,LEFT($D154,LEN($D154)-6),P156:P$212)</f>
        <v>8179.3333333332666</v>
      </c>
      <c r="Q154" s="145">
        <f>SUMIF($B156:$B$212,LEFT($D154,LEN($D154)-6),Q156:Q$212)</f>
        <v>9445.9999999999327</v>
      </c>
      <c r="R154" s="145">
        <f>SUMIF($B156:$B$212,LEFT($D154,LEN($D154)-6),R156:R$212)</f>
        <v>12695.999999999933</v>
      </c>
      <c r="S154" s="145">
        <f>SUMIF($B156:$B$212,LEFT($D154,LEN($D154)-6),S156:S$212)</f>
        <v>19243.999999999935</v>
      </c>
      <c r="T154" s="145">
        <f>SUMIF($B156:$B$212,LEFT($D154,LEN($D154)-6),T156:T$212)</f>
        <v>20888.166666666599</v>
      </c>
      <c r="U154" s="145">
        <f>SUMIF($B156:$B$212,LEFT($D154,LEN($D154)-6),U156:U$212)</f>
        <v>23433.999999999935</v>
      </c>
      <c r="V154" s="145">
        <f>SUMIF($B156:$B$212,LEFT($D154,LEN($D154)-6),V156:V$212)</f>
        <v>24741.999999999935</v>
      </c>
      <c r="W154" s="145">
        <f>SUMIF($B156:$B$212,LEFT($D154,LEN($D154)-6),W156:W$212)</f>
        <v>24733.999999999935</v>
      </c>
      <c r="X154" s="145">
        <f>SUMIF($B156:$B$212,LEFT($D154,LEN($D154)-6),X156:X$212)</f>
        <v>25733.999999999935</v>
      </c>
      <c r="Y154" s="145">
        <f>SUMIF($B156:$B$212,LEFT($D154,LEN($D154)-6),Y156:Y$212)</f>
        <v>25733.999999999935</v>
      </c>
      <c r="Z154" s="145">
        <f>SUMIF($B156:$B$212,LEFT($D154,LEN($D154)-6),Z156:Z$212)</f>
        <v>27033.999999999935</v>
      </c>
      <c r="AA154" s="145">
        <f>SUMIF($B156:$B$212,LEFT($D154,LEN($D154)-6),AA156:AA$212)</f>
        <v>27033.999999999935</v>
      </c>
      <c r="AB154" s="145">
        <f>SUMIF($B156:$B$212,LEFT($D154,LEN($D154)-6),AB156:AB$212)</f>
        <v>27033.999999999935</v>
      </c>
      <c r="AC154" s="145">
        <f>SUMIF($B156:$B$212,LEFT($D154,LEN($D154)-6),AC156:AC$212)</f>
        <v>27033.999999999935</v>
      </c>
      <c r="AD154" s="145">
        <f>SUMIF($B156:$B$212,LEFT($D154,LEN($D154)-6),AD156:AD$212)</f>
        <v>27033.999999999935</v>
      </c>
      <c r="AE154" s="145">
        <f>SUMIF($B156:$B$212,LEFT($D154,LEN($D154)-6),AE156:AE$212)</f>
        <v>27033.999999999935</v>
      </c>
      <c r="AF154" s="145">
        <f>SUMIF($B156:$B$212,LEFT($D154,LEN($D154)-6),AF156:AF$212)</f>
        <v>27533.999999999935</v>
      </c>
      <c r="AG154" s="145">
        <f>SUMIF($B156:$B$212,LEFT($D154,LEN($D154)-6),AG156:AG$212)</f>
        <v>27533.999999999935</v>
      </c>
    </row>
    <row r="155" spans="1:33" s="133" customFormat="1" x14ac:dyDescent="0.2">
      <c r="A155" s="133" t="str">
        <f t="shared" si="3"/>
        <v>WPAMiddle East Total</v>
      </c>
      <c r="B155" s="140" t="s">
        <v>185</v>
      </c>
      <c r="C155" s="140" t="s">
        <v>185</v>
      </c>
      <c r="D155" s="140" t="s">
        <v>185</v>
      </c>
      <c r="E155" s="146">
        <f>SUMIF($C156:$C$212,LEFT($D155,LEN($D155)-6),E156:E$212)</f>
        <v>0</v>
      </c>
      <c r="F155" s="146">
        <f>SUMIF($C156:$C$212,LEFT($D155,LEN($D155)-6),F156:F$212)</f>
        <v>0</v>
      </c>
      <c r="G155" s="146">
        <f>SUMIF($C156:$C$212,LEFT($D155,LEN($D155)-6),G156:G$212)</f>
        <v>0</v>
      </c>
      <c r="H155" s="146">
        <f>SUMIF($C156:$C$212,LEFT($D155,LEN($D155)-6),H156:H$212)</f>
        <v>0</v>
      </c>
      <c r="I155" s="146">
        <f>SUMIF($C156:$C$212,LEFT($D155,LEN($D155)-6),I156:I$212)</f>
        <v>0</v>
      </c>
      <c r="J155" s="146">
        <f>SUMIF($C156:$C$212,LEFT($D155,LEN($D155)-6),J156:J$212)</f>
        <v>0</v>
      </c>
      <c r="K155" s="146">
        <f>SUMIF($C156:$C$212,LEFT($D155,LEN($D155)-6),K156:K$212)</f>
        <v>0</v>
      </c>
      <c r="L155" s="146">
        <f>SUMIF($C156:$C$212,LEFT($D155,LEN($D155)-6),L156:L$212)</f>
        <v>0</v>
      </c>
      <c r="M155" s="146">
        <f>SUMIF($C156:$C$212,LEFT($D155,LEN($D155)-6),M156:M$212)</f>
        <v>0</v>
      </c>
      <c r="N155" s="146">
        <f>SUMIF($C156:$C$212,LEFT($D155,LEN($D155)-6),N156:N$212)</f>
        <v>0</v>
      </c>
      <c r="O155" s="146">
        <f>SUMIF($C156:$C$212,LEFT($D155,LEN($D155)-6),O156:O$212)</f>
        <v>0</v>
      </c>
      <c r="P155" s="146">
        <f>SUMIF($C156:$C$212,LEFT($D155,LEN($D155)-6),P156:P$212)</f>
        <v>0</v>
      </c>
      <c r="Q155" s="146">
        <f>SUMIF($C156:$C$212,LEFT($D155,LEN($D155)-6),Q156:Q$212)</f>
        <v>0</v>
      </c>
      <c r="R155" s="146">
        <f>SUMIF($C156:$C$212,LEFT($D155,LEN($D155)-6),R156:R$212)</f>
        <v>0</v>
      </c>
      <c r="S155" s="146">
        <f>SUMIF($C156:$C$212,LEFT($D155,LEN($D155)-6),S156:S$212)</f>
        <v>0</v>
      </c>
      <c r="T155" s="146">
        <f>SUMIF($C156:$C$212,LEFT($D155,LEN($D155)-6),T156:T$212)</f>
        <v>0</v>
      </c>
      <c r="U155" s="146">
        <f>SUMIF($C156:$C$212,LEFT($D155,LEN($D155)-6),U156:U$212)</f>
        <v>0</v>
      </c>
      <c r="V155" s="146">
        <f>SUMIF($C156:$C$212,LEFT($D155,LEN($D155)-6),V156:V$212)</f>
        <v>0</v>
      </c>
      <c r="W155" s="146">
        <f>SUMIF($C156:$C$212,LEFT($D155,LEN($D155)-6),W156:W$212)</f>
        <v>0</v>
      </c>
      <c r="X155" s="146">
        <f>SUMIF($C156:$C$212,LEFT($D155,LEN($D155)-6),X156:X$212)</f>
        <v>0</v>
      </c>
      <c r="Y155" s="146">
        <f>SUMIF($C156:$C$212,LEFT($D155,LEN($D155)-6),Y156:Y$212)</f>
        <v>0</v>
      </c>
      <c r="Z155" s="146">
        <f>SUMIF($C156:$C$212,LEFT($D155,LEN($D155)-6),Z156:Z$212)</f>
        <v>0</v>
      </c>
      <c r="AA155" s="146">
        <f>SUMIF($C156:$C$212,LEFT($D155,LEN($D155)-6),AA156:AA$212)</f>
        <v>0</v>
      </c>
      <c r="AB155" s="146">
        <f>SUMIF($C156:$C$212,LEFT($D155,LEN($D155)-6),AB156:AB$212)</f>
        <v>0</v>
      </c>
      <c r="AC155" s="146">
        <f>SUMIF($C156:$C$212,LEFT($D155,LEN($D155)-6),AC156:AC$212)</f>
        <v>0</v>
      </c>
      <c r="AD155" s="146">
        <f>SUMIF($C156:$C$212,LEFT($D155,LEN($D155)-6),AD156:AD$212)</f>
        <v>0</v>
      </c>
      <c r="AE155" s="146">
        <f>SUMIF($C156:$C$212,LEFT($D155,LEN($D155)-6),AE156:AE$212)</f>
        <v>0</v>
      </c>
      <c r="AF155" s="146">
        <f>SUMIF($C156:$C$212,LEFT($D155,LEN($D155)-6),AF156:AF$212)</f>
        <v>0</v>
      </c>
      <c r="AG155" s="146">
        <f>SUMIF($C156:$C$212,LEFT($D155,LEN($D155)-6),AG156:AG$212)</f>
        <v>0</v>
      </c>
    </row>
    <row r="156" spans="1:33" x14ac:dyDescent="0.2">
      <c r="A156" s="133" t="str">
        <f t="shared" si="3"/>
        <v>WPABahrain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3"/>
        <v>WPAIran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3"/>
        <v>WPAIraq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3"/>
        <v>WPAIsrael</v>
      </c>
      <c r="B159" s="129" t="s">
        <v>270</v>
      </c>
      <c r="C159" s="129" t="s">
        <v>271</v>
      </c>
      <c r="D159" s="129" t="s">
        <v>189</v>
      </c>
      <c r="E159" s="147">
        <v>0</v>
      </c>
      <c r="F159" s="147">
        <v>0</v>
      </c>
      <c r="G159" s="147">
        <v>0</v>
      </c>
      <c r="H159" s="147">
        <v>0</v>
      </c>
      <c r="I159" s="147">
        <v>0</v>
      </c>
      <c r="J159" s="147">
        <v>0</v>
      </c>
      <c r="K159" s="147">
        <v>0</v>
      </c>
      <c r="L159" s="147">
        <v>0</v>
      </c>
      <c r="M159" s="147">
        <v>0</v>
      </c>
      <c r="N159" s="147">
        <v>0</v>
      </c>
      <c r="O159" s="147">
        <v>0</v>
      </c>
      <c r="P159" s="147">
        <v>0</v>
      </c>
      <c r="Q159" s="147">
        <v>0</v>
      </c>
      <c r="R159" s="147">
        <v>0</v>
      </c>
      <c r="S159" s="147">
        <v>0</v>
      </c>
      <c r="T159" s="147">
        <v>0</v>
      </c>
      <c r="U159" s="147">
        <v>0</v>
      </c>
      <c r="V159" s="147">
        <v>0</v>
      </c>
      <c r="W159" s="147">
        <v>0</v>
      </c>
      <c r="X159" s="147">
        <v>0</v>
      </c>
      <c r="Y159" s="147">
        <v>0</v>
      </c>
      <c r="Z159" s="147">
        <v>0</v>
      </c>
      <c r="AA159" s="147">
        <v>0</v>
      </c>
      <c r="AB159" s="147">
        <v>0</v>
      </c>
      <c r="AC159" s="147">
        <v>0</v>
      </c>
      <c r="AD159" s="147">
        <v>0</v>
      </c>
      <c r="AE159" s="147">
        <v>0</v>
      </c>
      <c r="AF159" s="147">
        <v>0</v>
      </c>
      <c r="AG159" s="147">
        <v>0</v>
      </c>
    </row>
    <row r="160" spans="1:33" x14ac:dyDescent="0.2">
      <c r="A160" s="133" t="str">
        <f t="shared" si="3"/>
        <v>WPAJordan</v>
      </c>
      <c r="B160" s="129" t="s">
        <v>270</v>
      </c>
      <c r="C160" s="129" t="s">
        <v>271</v>
      </c>
      <c r="D160" s="129" t="s">
        <v>190</v>
      </c>
      <c r="E160" s="147">
        <v>0</v>
      </c>
      <c r="F160" s="147">
        <v>0</v>
      </c>
      <c r="G160" s="147">
        <v>0</v>
      </c>
      <c r="H160" s="147">
        <v>0</v>
      </c>
      <c r="I160" s="147">
        <v>0</v>
      </c>
      <c r="J160" s="147">
        <v>0</v>
      </c>
      <c r="K160" s="147">
        <v>0</v>
      </c>
      <c r="L160" s="147">
        <v>0</v>
      </c>
      <c r="M160" s="147">
        <v>0</v>
      </c>
      <c r="N160" s="147">
        <v>0</v>
      </c>
      <c r="O160" s="147">
        <v>0</v>
      </c>
      <c r="P160" s="147">
        <v>0</v>
      </c>
      <c r="Q160" s="147">
        <v>0</v>
      </c>
      <c r="R160" s="147">
        <v>0</v>
      </c>
      <c r="S160" s="147">
        <v>0</v>
      </c>
      <c r="T160" s="147">
        <v>0</v>
      </c>
      <c r="U160" s="147">
        <v>0</v>
      </c>
      <c r="V160" s="147">
        <v>0</v>
      </c>
      <c r="W160" s="147">
        <v>0</v>
      </c>
      <c r="X160" s="147">
        <v>0</v>
      </c>
      <c r="Y160" s="147">
        <v>0</v>
      </c>
      <c r="Z160" s="147">
        <v>0</v>
      </c>
      <c r="AA160" s="147">
        <v>0</v>
      </c>
      <c r="AB160" s="147">
        <v>0</v>
      </c>
      <c r="AC160" s="147">
        <v>0</v>
      </c>
      <c r="AD160" s="147">
        <v>0</v>
      </c>
      <c r="AE160" s="147">
        <v>0</v>
      </c>
      <c r="AF160" s="147">
        <v>0</v>
      </c>
      <c r="AG160" s="147">
        <v>0</v>
      </c>
    </row>
    <row r="161" spans="1:33" x14ac:dyDescent="0.2">
      <c r="A161" s="133" t="str">
        <f t="shared" si="3"/>
        <v>WPAKuwait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3"/>
        <v>WPALebanon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3"/>
        <v>WPAOman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3"/>
        <v>WPAQatar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3"/>
        <v>WPASaudi Arabia</v>
      </c>
      <c r="B165" s="129" t="s">
        <v>270</v>
      </c>
      <c r="C165" s="129" t="s">
        <v>271</v>
      </c>
      <c r="D165" s="129" t="s">
        <v>195</v>
      </c>
      <c r="E165" s="147">
        <v>0</v>
      </c>
      <c r="F165" s="147">
        <v>0</v>
      </c>
      <c r="G165" s="147">
        <v>0</v>
      </c>
      <c r="H165" s="147">
        <v>0</v>
      </c>
      <c r="I165" s="147">
        <v>0</v>
      </c>
      <c r="J165" s="147">
        <v>0</v>
      </c>
      <c r="K165" s="147">
        <v>0</v>
      </c>
      <c r="L165" s="147">
        <v>0</v>
      </c>
      <c r="M165" s="147">
        <v>0</v>
      </c>
      <c r="N165" s="147">
        <v>0</v>
      </c>
      <c r="O165" s="147">
        <v>0</v>
      </c>
      <c r="P165" s="147">
        <v>0</v>
      </c>
      <c r="Q165" s="147">
        <v>0</v>
      </c>
      <c r="R165" s="147">
        <v>0</v>
      </c>
      <c r="S165" s="147">
        <v>0</v>
      </c>
      <c r="T165" s="147">
        <v>0</v>
      </c>
      <c r="U165" s="147">
        <v>0</v>
      </c>
      <c r="V165" s="147">
        <v>0</v>
      </c>
      <c r="W165" s="147">
        <v>0</v>
      </c>
      <c r="X165" s="147">
        <v>0</v>
      </c>
      <c r="Y165" s="147">
        <v>0</v>
      </c>
      <c r="Z165" s="147">
        <v>0</v>
      </c>
      <c r="AA165" s="147">
        <v>0</v>
      </c>
      <c r="AB165" s="147">
        <v>0</v>
      </c>
      <c r="AC165" s="147">
        <v>0</v>
      </c>
      <c r="AD165" s="147">
        <v>0</v>
      </c>
      <c r="AE165" s="147">
        <v>0</v>
      </c>
      <c r="AF165" s="147">
        <v>0</v>
      </c>
      <c r="AG165" s="147">
        <v>0</v>
      </c>
    </row>
    <row r="166" spans="1:33" x14ac:dyDescent="0.2">
      <c r="A166" s="133" t="str">
        <f t="shared" si="3"/>
        <v>WPASyria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3"/>
        <v>WPATurkey</v>
      </c>
      <c r="B167" s="129" t="s">
        <v>270</v>
      </c>
      <c r="C167" s="129" t="s">
        <v>271</v>
      </c>
      <c r="D167" s="129" t="s">
        <v>197</v>
      </c>
      <c r="E167" s="147">
        <v>0</v>
      </c>
      <c r="F167" s="147">
        <v>0</v>
      </c>
      <c r="G167" s="147">
        <v>0</v>
      </c>
      <c r="H167" s="147">
        <v>0</v>
      </c>
      <c r="I167" s="147">
        <v>0</v>
      </c>
      <c r="J167" s="147">
        <v>0</v>
      </c>
      <c r="K167" s="147">
        <v>0</v>
      </c>
      <c r="L167" s="147">
        <v>0</v>
      </c>
      <c r="M167" s="147">
        <v>0</v>
      </c>
      <c r="N167" s="147">
        <v>0</v>
      </c>
      <c r="O167" s="147">
        <v>0</v>
      </c>
      <c r="P167" s="147">
        <v>0</v>
      </c>
      <c r="Q167" s="147">
        <v>0</v>
      </c>
      <c r="R167" s="147">
        <v>0</v>
      </c>
      <c r="S167" s="147">
        <v>0</v>
      </c>
      <c r="T167" s="147">
        <v>0</v>
      </c>
      <c r="U167" s="147">
        <v>0</v>
      </c>
      <c r="V167" s="147">
        <v>0</v>
      </c>
      <c r="W167" s="147">
        <v>0</v>
      </c>
      <c r="X167" s="147">
        <v>0</v>
      </c>
      <c r="Y167" s="147">
        <v>0</v>
      </c>
      <c r="Z167" s="147">
        <v>0</v>
      </c>
      <c r="AA167" s="147">
        <v>0</v>
      </c>
      <c r="AB167" s="147">
        <v>0</v>
      </c>
      <c r="AC167" s="147">
        <v>0</v>
      </c>
      <c r="AD167" s="147">
        <v>0</v>
      </c>
      <c r="AE167" s="147">
        <v>0</v>
      </c>
      <c r="AF167" s="147">
        <v>0</v>
      </c>
      <c r="AG167" s="147">
        <v>0</v>
      </c>
    </row>
    <row r="168" spans="1:33" x14ac:dyDescent="0.2">
      <c r="A168" s="133" t="str">
        <f t="shared" si="3"/>
        <v>WPAUnited Arab Emirates</v>
      </c>
      <c r="B168" s="129" t="s">
        <v>270</v>
      </c>
      <c r="C168" s="129" t="s">
        <v>271</v>
      </c>
      <c r="D168" s="129" t="s">
        <v>198</v>
      </c>
      <c r="E168" s="147">
        <v>0</v>
      </c>
      <c r="F168" s="147">
        <v>0</v>
      </c>
      <c r="G168" s="147">
        <v>0</v>
      </c>
      <c r="H168" s="147">
        <v>0</v>
      </c>
      <c r="I168" s="147">
        <v>0</v>
      </c>
      <c r="J168" s="147">
        <v>0</v>
      </c>
      <c r="K168" s="147">
        <v>0</v>
      </c>
      <c r="L168" s="147">
        <v>0</v>
      </c>
      <c r="M168" s="147">
        <v>0</v>
      </c>
      <c r="N168" s="147">
        <v>0</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3"/>
        <v>WPAYemen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3"/>
        <v>WPASouth Asia Total</v>
      </c>
      <c r="B170" s="140" t="s">
        <v>200</v>
      </c>
      <c r="C170" s="140" t="s">
        <v>200</v>
      </c>
      <c r="D170" s="140" t="s">
        <v>200</v>
      </c>
      <c r="E170" s="146">
        <f>SUMIF($C171:$C$212,LEFT($D170,LEN($D170)-6),E171:E$212)</f>
        <v>0</v>
      </c>
      <c r="F170" s="146">
        <f>SUMIF($C171:$C$212,LEFT($D170,LEN($D170)-6),F171:F$212)</f>
        <v>0</v>
      </c>
      <c r="G170" s="146">
        <f>SUMIF($C171:$C$212,LEFT($D170,LEN($D170)-6),G171:G$212)</f>
        <v>0</v>
      </c>
      <c r="H170" s="146">
        <f>SUMIF($C171:$C$212,LEFT($D170,LEN($D170)-6),H171:H$212)</f>
        <v>0</v>
      </c>
      <c r="I170" s="146">
        <f>SUMIF($C171:$C$212,LEFT($D170,LEN($D170)-6),I171:I$212)</f>
        <v>0</v>
      </c>
      <c r="J170" s="146">
        <f>SUMIF($C171:$C$212,LEFT($D170,LEN($D170)-6),J171:J$212)</f>
        <v>0</v>
      </c>
      <c r="K170" s="146">
        <f>SUMIF($C171:$C$212,LEFT($D170,LEN($D170)-6),K171:K$212)</f>
        <v>0</v>
      </c>
      <c r="L170" s="146">
        <f>SUMIF($C171:$C$212,LEFT($D170,LEN($D170)-6),L171:L$212)</f>
        <v>0</v>
      </c>
      <c r="M170" s="146">
        <f>SUMIF($C171:$C$212,LEFT($D170,LEN($D170)-6),M171:M$212)</f>
        <v>0</v>
      </c>
      <c r="N170" s="146">
        <f>SUMIF($C171:$C$212,LEFT($D170,LEN($D170)-6),N171:N$212)</f>
        <v>0</v>
      </c>
      <c r="O170" s="146">
        <f>SUMIF($C171:$C$212,LEFT($D170,LEN($D170)-6),O171:O$212)</f>
        <v>0</v>
      </c>
      <c r="P170" s="146">
        <f>SUMIF($C171:$C$212,LEFT($D170,LEN($D170)-6),P171:P$212)</f>
        <v>0</v>
      </c>
      <c r="Q170" s="146">
        <f>SUMIF($C171:$C$212,LEFT($D170,LEN($D170)-6),Q171:Q$212)</f>
        <v>0</v>
      </c>
      <c r="R170" s="146">
        <f>SUMIF($C171:$C$212,LEFT($D170,LEN($D170)-6),R171:R$212)</f>
        <v>0</v>
      </c>
      <c r="S170" s="146">
        <f>SUMIF($C171:$C$212,LEFT($D170,LEN($D170)-6),S171:S$212)</f>
        <v>0</v>
      </c>
      <c r="T170" s="146">
        <f>SUMIF($C171:$C$212,LEFT($D170,LEN($D170)-6),T171:T$212)</f>
        <v>0</v>
      </c>
      <c r="U170" s="146">
        <f>SUMIF($C171:$C$212,LEFT($D170,LEN($D170)-6),U171:U$212)</f>
        <v>0</v>
      </c>
      <c r="V170" s="146">
        <f>SUMIF($C171:$C$212,LEFT($D170,LEN($D170)-6),V171:V$212)</f>
        <v>0</v>
      </c>
      <c r="W170" s="146">
        <f>SUMIF($C171:$C$212,LEFT($D170,LEN($D170)-6),W171:W$212)</f>
        <v>0</v>
      </c>
      <c r="X170" s="146">
        <f>SUMIF($C171:$C$212,LEFT($D170,LEN($D170)-6),X171:X$212)</f>
        <v>0</v>
      </c>
      <c r="Y170" s="146">
        <f>SUMIF($C171:$C$212,LEFT($D170,LEN($D170)-6),Y171:Y$212)</f>
        <v>0</v>
      </c>
      <c r="Z170" s="146">
        <f>SUMIF($C171:$C$212,LEFT($D170,LEN($D170)-6),Z171:Z$212)</f>
        <v>0</v>
      </c>
      <c r="AA170" s="146">
        <f>SUMIF($C171:$C$212,LEFT($D170,LEN($D170)-6),AA171:AA$212)</f>
        <v>0</v>
      </c>
      <c r="AB170" s="146">
        <f>SUMIF($C171:$C$212,LEFT($D170,LEN($D170)-6),AB171:AB$212)</f>
        <v>0</v>
      </c>
      <c r="AC170" s="146">
        <f>SUMIF($C171:$C$212,LEFT($D170,LEN($D170)-6),AC171:AC$212)</f>
        <v>0</v>
      </c>
      <c r="AD170" s="146">
        <f>SUMIF($C171:$C$212,LEFT($D170,LEN($D170)-6),AD171:AD$212)</f>
        <v>0</v>
      </c>
      <c r="AE170" s="146">
        <f>SUMIF($C171:$C$212,LEFT($D170,LEN($D170)-6),AE171:AE$212)</f>
        <v>0</v>
      </c>
      <c r="AF170" s="146">
        <f>SUMIF($C171:$C$212,LEFT($D170,LEN($D170)-6),AF171:AF$212)</f>
        <v>0</v>
      </c>
      <c r="AG170" s="146">
        <f>SUMIF($C171:$C$212,LEFT($D170,LEN($D170)-6),AG171:AG$212)</f>
        <v>0</v>
      </c>
    </row>
    <row r="171" spans="1:33" x14ac:dyDescent="0.2">
      <c r="A171" s="133" t="str">
        <f t="shared" si="3"/>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3"/>
        <v>WPABangladesh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3"/>
        <v>WPABhutan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3"/>
        <v>WPAIndia</v>
      </c>
      <c r="B174" s="129" t="s">
        <v>270</v>
      </c>
      <c r="C174" s="129" t="s">
        <v>272</v>
      </c>
      <c r="D174" s="129" t="s">
        <v>204</v>
      </c>
      <c r="E174" s="147">
        <v>0</v>
      </c>
      <c r="F174" s="147">
        <v>0</v>
      </c>
      <c r="G174" s="147">
        <v>0</v>
      </c>
      <c r="H174" s="147">
        <v>0</v>
      </c>
      <c r="I174" s="147">
        <v>0</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0</v>
      </c>
      <c r="Z174" s="147">
        <v>0</v>
      </c>
      <c r="AA174" s="147">
        <v>0</v>
      </c>
      <c r="AB174" s="147">
        <v>0</v>
      </c>
      <c r="AC174" s="147">
        <v>0</v>
      </c>
      <c r="AD174" s="147">
        <v>0</v>
      </c>
      <c r="AE174" s="147">
        <v>0</v>
      </c>
      <c r="AF174" s="147">
        <v>0</v>
      </c>
      <c r="AG174" s="147">
        <v>0</v>
      </c>
    </row>
    <row r="175" spans="1:33" x14ac:dyDescent="0.2">
      <c r="A175" s="133" t="str">
        <f t="shared" si="3"/>
        <v>WPAMaldives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3"/>
        <v>WPANepal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3"/>
        <v>WPAPakistan</v>
      </c>
      <c r="B177" s="129" t="s">
        <v>270</v>
      </c>
      <c r="C177" s="129" t="s">
        <v>272</v>
      </c>
      <c r="D177" s="129" t="s">
        <v>207</v>
      </c>
      <c r="E177" s="147">
        <v>0</v>
      </c>
      <c r="F177" s="147">
        <v>0</v>
      </c>
      <c r="G177" s="147">
        <v>0</v>
      </c>
      <c r="H177" s="147">
        <v>0</v>
      </c>
      <c r="I177" s="147">
        <v>0</v>
      </c>
      <c r="J177" s="147">
        <v>0</v>
      </c>
      <c r="K177" s="147">
        <v>0</v>
      </c>
      <c r="L177" s="147">
        <v>0</v>
      </c>
      <c r="M177" s="147">
        <v>0</v>
      </c>
      <c r="N177" s="147">
        <v>0</v>
      </c>
      <c r="O177" s="147">
        <v>0</v>
      </c>
      <c r="P177" s="147">
        <v>0</v>
      </c>
      <c r="Q177" s="147">
        <v>0</v>
      </c>
      <c r="R177" s="147">
        <v>0</v>
      </c>
      <c r="S177" s="147">
        <v>0</v>
      </c>
      <c r="T177" s="147">
        <v>0</v>
      </c>
      <c r="U177" s="147">
        <v>0</v>
      </c>
      <c r="V177" s="147">
        <v>0</v>
      </c>
      <c r="W177" s="147">
        <v>0</v>
      </c>
      <c r="X177" s="147">
        <v>0</v>
      </c>
      <c r="Y177" s="147">
        <v>0</v>
      </c>
      <c r="Z177" s="147">
        <v>0</v>
      </c>
      <c r="AA177" s="147">
        <v>0</v>
      </c>
      <c r="AB177" s="147">
        <v>0</v>
      </c>
      <c r="AC177" s="147">
        <v>0</v>
      </c>
      <c r="AD177" s="147">
        <v>0</v>
      </c>
      <c r="AE177" s="147">
        <v>0</v>
      </c>
      <c r="AF177" s="147">
        <v>0</v>
      </c>
      <c r="AG177" s="147">
        <v>0</v>
      </c>
    </row>
    <row r="178" spans="1:33" x14ac:dyDescent="0.2">
      <c r="A178" s="133" t="str">
        <f t="shared" si="3"/>
        <v>WPASri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3"/>
        <v>WPASouth-East Asia Total</v>
      </c>
      <c r="B179" s="140" t="s">
        <v>209</v>
      </c>
      <c r="C179" s="140" t="s">
        <v>209</v>
      </c>
      <c r="D179" s="140" t="s">
        <v>209</v>
      </c>
      <c r="E179" s="146">
        <f>SUMIF($C180:$C$212,LEFT($D179,LEN($D179)-6),E180:E$212)</f>
        <v>1459.6</v>
      </c>
      <c r="F179" s="146">
        <f>SUMIF($C180:$C$212,LEFT($D179,LEN($D179)-6),F180:F$212)</f>
        <v>1469.6</v>
      </c>
      <c r="G179" s="146">
        <f>SUMIF($C180:$C$212,LEFT($D179,LEN($D179)-6),G180:G$212)</f>
        <v>1479.6</v>
      </c>
      <c r="H179" s="146">
        <f>SUMIF($C180:$C$212,LEFT($D179,LEN($D179)-6),H180:H$212)</f>
        <v>1489.6</v>
      </c>
      <c r="I179" s="146">
        <f>SUMIF($C180:$C$212,LEFT($D179,LEN($D179)-6),I180:I$212)</f>
        <v>1549.6</v>
      </c>
      <c r="J179" s="146">
        <f>SUMIF($C180:$C$212,LEFT($D179,LEN($D179)-6),J180:J$212)</f>
        <v>1609.6</v>
      </c>
      <c r="K179" s="146">
        <f>SUMIF($C180:$C$212,LEFT($D179,LEN($D179)-6),K180:K$212)</f>
        <v>1619.6</v>
      </c>
      <c r="L179" s="146">
        <f>SUMIF($C180:$C$212,LEFT($D179,LEN($D179)-6),L180:L$212)</f>
        <v>1749.6</v>
      </c>
      <c r="M179" s="146">
        <f>SUMIF($C180:$C$212,LEFT($D179,LEN($D179)-6),M180:M$212)</f>
        <v>1759.6</v>
      </c>
      <c r="N179" s="146">
        <f>SUMIF($C180:$C$212,LEFT($D179,LEN($D179)-6),N180:N$212)</f>
        <v>1819.6</v>
      </c>
      <c r="O179" s="146">
        <f>SUMIF($C180:$C$212,LEFT($D179,LEN($D179)-6),O180:O$212)</f>
        <v>2058.7666666666</v>
      </c>
      <c r="P179" s="146">
        <f>SUMIF($C180:$C$212,LEFT($D179,LEN($D179)-6),P180:P$212)</f>
        <v>2447.3333333332662</v>
      </c>
      <c r="Q179" s="146">
        <f>SUMIF($C180:$C$212,LEFT($D179,LEN($D179)-6),Q180:Q$212)</f>
        <v>2513.9999999999327</v>
      </c>
      <c r="R179" s="146">
        <f>SUMIF($C180:$C$212,LEFT($D179,LEN($D179)-6),R180:R$212)</f>
        <v>2663.9999999999327</v>
      </c>
      <c r="S179" s="146">
        <f>SUMIF($C180:$C$212,LEFT($D179,LEN($D179)-6),S180:S$212)</f>
        <v>3063.9999999999327</v>
      </c>
      <c r="T179" s="146">
        <f>SUMIF($C180:$C$212,LEFT($D179,LEN($D179)-6),T180:T$212)</f>
        <v>3418.1666666665992</v>
      </c>
      <c r="U179" s="146">
        <f>SUMIF($C180:$C$212,LEFT($D179,LEN($D179)-6),U180:U$212)</f>
        <v>3513.9999999999327</v>
      </c>
      <c r="V179" s="146">
        <f>SUMIF($C180:$C$212,LEFT($D179,LEN($D179)-6),V180:V$212)</f>
        <v>3721.9999999999327</v>
      </c>
      <c r="W179" s="146">
        <f>SUMIF($C180:$C$212,LEFT($D179,LEN($D179)-6),W180:W$212)</f>
        <v>3913.9999999999327</v>
      </c>
      <c r="X179" s="146">
        <f>SUMIF($C180:$C$212,LEFT($D179,LEN($D179)-6),X180:X$212)</f>
        <v>3913.9999999999327</v>
      </c>
      <c r="Y179" s="146">
        <f>SUMIF($C180:$C$212,LEFT($D179,LEN($D179)-6),Y180:Y$212)</f>
        <v>3913.9999999999327</v>
      </c>
      <c r="Z179" s="146">
        <f>SUMIF($C180:$C$212,LEFT($D179,LEN($D179)-6),Z180:Z$212)</f>
        <v>3913.9999999999327</v>
      </c>
      <c r="AA179" s="146">
        <f>SUMIF($C180:$C$212,LEFT($D179,LEN($D179)-6),AA180:AA$212)</f>
        <v>3913.9999999999327</v>
      </c>
      <c r="AB179" s="146">
        <f>SUMIF($C180:$C$212,LEFT($D179,LEN($D179)-6),AB180:AB$212)</f>
        <v>3913.9999999999327</v>
      </c>
      <c r="AC179" s="146">
        <f>SUMIF($C180:$C$212,LEFT($D179,LEN($D179)-6),AC180:AC$212)</f>
        <v>3913.9999999999327</v>
      </c>
      <c r="AD179" s="146">
        <f>SUMIF($C180:$C$212,LEFT($D179,LEN($D179)-6),AD180:AD$212)</f>
        <v>3913.9999999999327</v>
      </c>
      <c r="AE179" s="146">
        <f>SUMIF($C180:$C$212,LEFT($D179,LEN($D179)-6),AE180:AE$212)</f>
        <v>3913.9999999999327</v>
      </c>
      <c r="AF179" s="146">
        <f>SUMIF($C180:$C$212,LEFT($D179,LEN($D179)-6),AF180:AF$212)</f>
        <v>3913.9999999999327</v>
      </c>
      <c r="AG179" s="146">
        <f>SUMIF($C180:$C$212,LEFT($D179,LEN($D179)-6),AG180:AG$212)</f>
        <v>3913.9999999999327</v>
      </c>
    </row>
    <row r="180" spans="1:33" x14ac:dyDescent="0.2">
      <c r="A180" s="133" t="str">
        <f t="shared" si="3"/>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3"/>
        <v>WPACambodia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350</v>
      </c>
      <c r="T181" s="147">
        <v>350</v>
      </c>
      <c r="U181" s="147">
        <v>350</v>
      </c>
      <c r="V181" s="147">
        <v>350</v>
      </c>
      <c r="W181" s="147">
        <v>350</v>
      </c>
      <c r="X181" s="147">
        <v>350</v>
      </c>
      <c r="Y181" s="147">
        <v>350</v>
      </c>
      <c r="Z181" s="147">
        <v>350</v>
      </c>
      <c r="AA181" s="147">
        <v>350</v>
      </c>
      <c r="AB181" s="147">
        <v>350</v>
      </c>
      <c r="AC181" s="147">
        <v>350</v>
      </c>
      <c r="AD181" s="147">
        <v>350</v>
      </c>
      <c r="AE181" s="147">
        <v>350</v>
      </c>
      <c r="AF181" s="147">
        <v>350</v>
      </c>
      <c r="AG181" s="147">
        <v>350</v>
      </c>
    </row>
    <row r="182" spans="1:33" x14ac:dyDescent="0.2">
      <c r="A182" s="133" t="str">
        <f t="shared" si="3"/>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3"/>
        <v>WPAIndonesia</v>
      </c>
      <c r="B183" s="129" t="s">
        <v>270</v>
      </c>
      <c r="C183" s="129" t="s">
        <v>273</v>
      </c>
      <c r="D183" s="129" t="s">
        <v>213</v>
      </c>
      <c r="E183" s="147">
        <v>0</v>
      </c>
      <c r="F183" s="147">
        <v>0</v>
      </c>
      <c r="G183" s="147">
        <v>0</v>
      </c>
      <c r="H183" s="147">
        <v>0</v>
      </c>
      <c r="I183" s="147">
        <v>0</v>
      </c>
      <c r="J183" s="147">
        <v>0</v>
      </c>
      <c r="K183" s="147">
        <v>0</v>
      </c>
      <c r="L183" s="147">
        <v>0</v>
      </c>
      <c r="M183" s="147">
        <v>0</v>
      </c>
      <c r="N183" s="147">
        <v>50</v>
      </c>
      <c r="O183" s="147">
        <v>279.16666666660001</v>
      </c>
      <c r="P183" s="147">
        <v>599.99999999993292</v>
      </c>
      <c r="Q183" s="147">
        <v>599.99999999993292</v>
      </c>
      <c r="R183" s="147">
        <v>649.99999999993292</v>
      </c>
      <c r="S183" s="147">
        <v>699.99999999993292</v>
      </c>
      <c r="T183" s="147">
        <v>999.99999999993292</v>
      </c>
      <c r="U183" s="147">
        <v>1049.9999999999329</v>
      </c>
      <c r="V183" s="147">
        <v>1132.9999999999329</v>
      </c>
      <c r="W183" s="147">
        <v>1149.9999999999329</v>
      </c>
      <c r="X183" s="147">
        <v>1149.9999999999329</v>
      </c>
      <c r="Y183" s="147">
        <v>1149.9999999999329</v>
      </c>
      <c r="Z183" s="147">
        <v>1149.9999999999329</v>
      </c>
      <c r="AA183" s="147">
        <v>1149.9999999999329</v>
      </c>
      <c r="AB183" s="147">
        <v>1149.9999999999329</v>
      </c>
      <c r="AC183" s="147">
        <v>1149.9999999999329</v>
      </c>
      <c r="AD183" s="147">
        <v>1149.9999999999329</v>
      </c>
      <c r="AE183" s="147">
        <v>1149.9999999999329</v>
      </c>
      <c r="AF183" s="147">
        <v>1149.9999999999329</v>
      </c>
      <c r="AG183" s="147">
        <v>1149.9999999999329</v>
      </c>
    </row>
    <row r="184" spans="1:33" x14ac:dyDescent="0.2">
      <c r="A184" s="133" t="str">
        <f t="shared" si="3"/>
        <v>WPALaos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3"/>
        <v>WPAMalaysia</v>
      </c>
      <c r="B185" s="129" t="s">
        <v>270</v>
      </c>
      <c r="C185" s="129" t="s">
        <v>273</v>
      </c>
      <c r="D185" s="129" t="s">
        <v>215</v>
      </c>
      <c r="E185" s="147">
        <v>959.6</v>
      </c>
      <c r="F185" s="147">
        <v>969.6</v>
      </c>
      <c r="G185" s="147">
        <v>979.6</v>
      </c>
      <c r="H185" s="147">
        <v>989.6</v>
      </c>
      <c r="I185" s="147">
        <v>999.6</v>
      </c>
      <c r="J185" s="147">
        <v>1009.6</v>
      </c>
      <c r="K185" s="147">
        <v>1019.6</v>
      </c>
      <c r="L185" s="147">
        <v>1149.5999999999999</v>
      </c>
      <c r="M185" s="147">
        <v>1159.5999999999999</v>
      </c>
      <c r="N185" s="147">
        <v>1169.5999999999999</v>
      </c>
      <c r="O185" s="147">
        <v>1179.5999999999999</v>
      </c>
      <c r="P185" s="147">
        <v>1214</v>
      </c>
      <c r="Q185" s="147">
        <v>1214</v>
      </c>
      <c r="R185" s="147">
        <v>1314</v>
      </c>
      <c r="S185" s="147">
        <v>1314</v>
      </c>
      <c r="T185" s="147">
        <v>1314</v>
      </c>
      <c r="U185" s="147">
        <v>1314</v>
      </c>
      <c r="V185" s="147">
        <v>1314</v>
      </c>
      <c r="W185" s="147">
        <v>1314</v>
      </c>
      <c r="X185" s="147">
        <v>1314</v>
      </c>
      <c r="Y185" s="147">
        <v>1314</v>
      </c>
      <c r="Z185" s="147">
        <v>1314</v>
      </c>
      <c r="AA185" s="147">
        <v>1314</v>
      </c>
      <c r="AB185" s="147">
        <v>1314</v>
      </c>
      <c r="AC185" s="147">
        <v>1314</v>
      </c>
      <c r="AD185" s="147">
        <v>1314</v>
      </c>
      <c r="AE185" s="147">
        <v>1314</v>
      </c>
      <c r="AF185" s="147">
        <v>1314</v>
      </c>
      <c r="AG185" s="147">
        <v>1314</v>
      </c>
    </row>
    <row r="186" spans="1:33" x14ac:dyDescent="0.2">
      <c r="A186" s="133" t="str">
        <f t="shared" si="3"/>
        <v>WPAMyanmar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3"/>
        <v>WPAPhilippines</v>
      </c>
      <c r="B187" s="129" t="s">
        <v>270</v>
      </c>
      <c r="C187" s="129" t="s">
        <v>273</v>
      </c>
      <c r="D187" s="129" t="s">
        <v>217</v>
      </c>
      <c r="E187" s="147">
        <v>0</v>
      </c>
      <c r="F187" s="147">
        <v>0</v>
      </c>
      <c r="G187" s="147">
        <v>0</v>
      </c>
      <c r="H187" s="147">
        <v>0</v>
      </c>
      <c r="I187" s="147">
        <v>0</v>
      </c>
      <c r="J187" s="147">
        <v>0</v>
      </c>
      <c r="K187" s="147">
        <v>0</v>
      </c>
      <c r="L187" s="147">
        <v>0</v>
      </c>
      <c r="M187" s="147">
        <v>0</v>
      </c>
      <c r="N187" s="147">
        <v>0</v>
      </c>
      <c r="O187" s="147">
        <v>0</v>
      </c>
      <c r="P187" s="147">
        <v>0</v>
      </c>
      <c r="Q187" s="147">
        <v>0</v>
      </c>
      <c r="R187" s="147">
        <v>0</v>
      </c>
      <c r="S187" s="147">
        <v>0</v>
      </c>
      <c r="T187" s="147">
        <v>0</v>
      </c>
      <c r="U187" s="147">
        <v>0</v>
      </c>
      <c r="V187" s="147">
        <v>0</v>
      </c>
      <c r="W187" s="147">
        <v>0</v>
      </c>
      <c r="X187" s="147">
        <v>0</v>
      </c>
      <c r="Y187" s="147">
        <v>0</v>
      </c>
      <c r="Z187" s="147">
        <v>0</v>
      </c>
      <c r="AA187" s="147">
        <v>0</v>
      </c>
      <c r="AB187" s="147">
        <v>0</v>
      </c>
      <c r="AC187" s="147">
        <v>0</v>
      </c>
      <c r="AD187" s="147">
        <v>0</v>
      </c>
      <c r="AE187" s="147">
        <v>0</v>
      </c>
      <c r="AF187" s="147">
        <v>0</v>
      </c>
      <c r="AG187" s="147">
        <v>0</v>
      </c>
    </row>
    <row r="188" spans="1:33" x14ac:dyDescent="0.2">
      <c r="A188" s="133" t="str">
        <f t="shared" si="3"/>
        <v>WPASingapore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3"/>
        <v>WPAThailand</v>
      </c>
      <c r="B189" s="129" t="s">
        <v>270</v>
      </c>
      <c r="C189" s="129" t="s">
        <v>273</v>
      </c>
      <c r="D189" s="129" t="s">
        <v>219</v>
      </c>
      <c r="E189" s="147">
        <v>0</v>
      </c>
      <c r="F189" s="147">
        <v>0</v>
      </c>
      <c r="G189" s="147">
        <v>0</v>
      </c>
      <c r="H189" s="147">
        <v>0</v>
      </c>
      <c r="I189" s="147">
        <v>0</v>
      </c>
      <c r="J189" s="147">
        <v>0</v>
      </c>
      <c r="K189" s="147">
        <v>0</v>
      </c>
      <c r="L189" s="147">
        <v>0</v>
      </c>
      <c r="M189" s="147">
        <v>0</v>
      </c>
      <c r="N189" s="147">
        <v>0</v>
      </c>
      <c r="O189" s="147">
        <v>0</v>
      </c>
      <c r="P189" s="147">
        <v>0</v>
      </c>
      <c r="Q189" s="147">
        <v>0</v>
      </c>
      <c r="R189" s="147">
        <v>0</v>
      </c>
      <c r="S189" s="147">
        <v>0</v>
      </c>
      <c r="T189" s="147">
        <v>0</v>
      </c>
      <c r="U189" s="147">
        <v>0</v>
      </c>
      <c r="V189" s="147">
        <v>0</v>
      </c>
      <c r="W189" s="147">
        <v>0</v>
      </c>
      <c r="X189" s="147">
        <v>0</v>
      </c>
      <c r="Y189" s="147">
        <v>0</v>
      </c>
      <c r="Z189" s="147">
        <v>0</v>
      </c>
      <c r="AA189" s="147">
        <v>0</v>
      </c>
      <c r="AB189" s="147">
        <v>0</v>
      </c>
      <c r="AC189" s="147">
        <v>0</v>
      </c>
      <c r="AD189" s="147">
        <v>0</v>
      </c>
      <c r="AE189" s="147">
        <v>0</v>
      </c>
      <c r="AF189" s="147">
        <v>0</v>
      </c>
      <c r="AG189" s="147">
        <v>0</v>
      </c>
    </row>
    <row r="190" spans="1:33" x14ac:dyDescent="0.2">
      <c r="A190" s="133" t="str">
        <f t="shared" si="3"/>
        <v>WPAVietnam</v>
      </c>
      <c r="B190" s="129" t="s">
        <v>270</v>
      </c>
      <c r="C190" s="129" t="s">
        <v>273</v>
      </c>
      <c r="D190" s="129" t="s">
        <v>220</v>
      </c>
      <c r="E190" s="147">
        <v>500</v>
      </c>
      <c r="F190" s="147">
        <v>500</v>
      </c>
      <c r="G190" s="147">
        <v>500</v>
      </c>
      <c r="H190" s="147">
        <v>500</v>
      </c>
      <c r="I190" s="147">
        <v>550</v>
      </c>
      <c r="J190" s="147">
        <v>600</v>
      </c>
      <c r="K190" s="147">
        <v>600</v>
      </c>
      <c r="L190" s="147">
        <v>600</v>
      </c>
      <c r="M190" s="147">
        <v>600</v>
      </c>
      <c r="N190" s="147">
        <v>600</v>
      </c>
      <c r="O190" s="147">
        <v>600</v>
      </c>
      <c r="P190" s="147">
        <v>633.33333333333337</v>
      </c>
      <c r="Q190" s="147">
        <v>700</v>
      </c>
      <c r="R190" s="147">
        <v>700</v>
      </c>
      <c r="S190" s="147">
        <v>700</v>
      </c>
      <c r="T190" s="147">
        <v>754.16666666666663</v>
      </c>
      <c r="U190" s="147">
        <v>800</v>
      </c>
      <c r="V190" s="147">
        <v>925</v>
      </c>
      <c r="W190" s="147">
        <v>1100</v>
      </c>
      <c r="X190" s="147">
        <v>1100</v>
      </c>
      <c r="Y190" s="147">
        <v>1100</v>
      </c>
      <c r="Z190" s="147">
        <v>1100</v>
      </c>
      <c r="AA190" s="147">
        <v>1100</v>
      </c>
      <c r="AB190" s="147">
        <v>1100</v>
      </c>
      <c r="AC190" s="147">
        <v>1100</v>
      </c>
      <c r="AD190" s="147">
        <v>1100</v>
      </c>
      <c r="AE190" s="147">
        <v>1100</v>
      </c>
      <c r="AF190" s="147">
        <v>1100</v>
      </c>
      <c r="AG190" s="147">
        <v>1100</v>
      </c>
    </row>
    <row r="191" spans="1:33" s="133" customFormat="1" x14ac:dyDescent="0.2">
      <c r="A191" s="133" t="str">
        <f t="shared" si="3"/>
        <v>WPAEast Asia Total</v>
      </c>
      <c r="B191" s="140" t="s">
        <v>221</v>
      </c>
      <c r="C191" s="140" t="s">
        <v>221</v>
      </c>
      <c r="D191" s="140" t="s">
        <v>221</v>
      </c>
      <c r="E191" s="146">
        <f>SUMIF($C192:$C$212,LEFT($D191,LEN($D191)-6),E192:E$212)</f>
        <v>882</v>
      </c>
      <c r="F191" s="146">
        <f>SUMIF($C192:$C$212,LEFT($D191,LEN($D191)-6),F192:F$212)</f>
        <v>932</v>
      </c>
      <c r="G191" s="146">
        <f>SUMIF($C192:$C$212,LEFT($D191,LEN($D191)-6),G192:G$212)</f>
        <v>932</v>
      </c>
      <c r="H191" s="146">
        <f>SUMIF($C192:$C$212,LEFT($D191,LEN($D191)-6),H192:H$212)</f>
        <v>1442</v>
      </c>
      <c r="I191" s="146">
        <f>SUMIF($C192:$C$212,LEFT($D191,LEN($D191)-6),I192:I$212)</f>
        <v>2342</v>
      </c>
      <c r="J191" s="146">
        <f>SUMIF($C192:$C$212,LEFT($D191,LEN($D191)-6),J192:J$212)</f>
        <v>2652</v>
      </c>
      <c r="K191" s="146">
        <f>SUMIF($C192:$C$212,LEFT($D191,LEN($D191)-6),K192:K$212)</f>
        <v>3182</v>
      </c>
      <c r="L191" s="146">
        <f>SUMIF($C192:$C$212,LEFT($D191,LEN($D191)-6),L192:L$212)</f>
        <v>3632</v>
      </c>
      <c r="M191" s="146">
        <f>SUMIF($C192:$C$212,LEFT($D191,LEN($D191)-6),M192:M$212)</f>
        <v>3782</v>
      </c>
      <c r="N191" s="146">
        <f>SUMIF($C192:$C$212,LEFT($D191,LEN($D191)-6),N192:N$212)</f>
        <v>4012</v>
      </c>
      <c r="O191" s="146">
        <f>SUMIF($C192:$C$212,LEFT($D191,LEN($D191)-6),O192:O$212)</f>
        <v>3982</v>
      </c>
      <c r="P191" s="146">
        <f>SUMIF($C192:$C$212,LEFT($D191,LEN($D191)-6),P192:P$212)</f>
        <v>5732</v>
      </c>
      <c r="Q191" s="146">
        <f>SUMIF($C192:$C$212,LEFT($D191,LEN($D191)-6),Q192:Q$212)</f>
        <v>6932</v>
      </c>
      <c r="R191" s="146">
        <f>SUMIF($C192:$C$212,LEFT($D191,LEN($D191)-6),R192:R$212)</f>
        <v>10032</v>
      </c>
      <c r="S191" s="146">
        <f>SUMIF($C192:$C$212,LEFT($D191,LEN($D191)-6),S192:S$212)</f>
        <v>16180</v>
      </c>
      <c r="T191" s="146">
        <f>SUMIF($C192:$C$212,LEFT($D191,LEN($D191)-6),T192:T$212)</f>
        <v>17470</v>
      </c>
      <c r="U191" s="146">
        <f>SUMIF($C192:$C$212,LEFT($D191,LEN($D191)-6),U192:U$212)</f>
        <v>19920</v>
      </c>
      <c r="V191" s="146">
        <f>SUMIF($C192:$C$212,LEFT($D191,LEN($D191)-6),V192:V$212)</f>
        <v>21020</v>
      </c>
      <c r="W191" s="146">
        <f>SUMIF($C192:$C$212,LEFT($D191,LEN($D191)-6),W192:W$212)</f>
        <v>20820</v>
      </c>
      <c r="X191" s="146">
        <f>SUMIF($C192:$C$212,LEFT($D191,LEN($D191)-6),X192:X$212)</f>
        <v>21820</v>
      </c>
      <c r="Y191" s="146">
        <f>SUMIF($C192:$C$212,LEFT($D191,LEN($D191)-6),Y192:Y$212)</f>
        <v>21820</v>
      </c>
      <c r="Z191" s="146">
        <f>SUMIF($C192:$C$212,LEFT($D191,LEN($D191)-6),Z192:Z$212)</f>
        <v>23120</v>
      </c>
      <c r="AA191" s="146">
        <f>SUMIF($C192:$C$212,LEFT($D191,LEN($D191)-6),AA192:AA$212)</f>
        <v>23120</v>
      </c>
      <c r="AB191" s="146">
        <f>SUMIF($C192:$C$212,LEFT($D191,LEN($D191)-6),AB192:AB$212)</f>
        <v>23120</v>
      </c>
      <c r="AC191" s="146">
        <f>SUMIF($C192:$C$212,LEFT($D191,LEN($D191)-6),AC192:AC$212)</f>
        <v>23120</v>
      </c>
      <c r="AD191" s="146">
        <f>SUMIF($C192:$C$212,LEFT($D191,LEN($D191)-6),AD192:AD$212)</f>
        <v>23120</v>
      </c>
      <c r="AE191" s="146">
        <f>SUMIF($C192:$C$212,LEFT($D191,LEN($D191)-6),AE192:AE$212)</f>
        <v>23120</v>
      </c>
      <c r="AF191" s="146">
        <f>SUMIF($C192:$C$212,LEFT($D191,LEN($D191)-6),AF192:AF$212)</f>
        <v>23620</v>
      </c>
      <c r="AG191" s="146">
        <f>SUMIF($C192:$C$212,LEFT($D191,LEN($D191)-6),AG192:AG$212)</f>
        <v>23620</v>
      </c>
    </row>
    <row r="192" spans="1:33" x14ac:dyDescent="0.2">
      <c r="A192" s="133" t="str">
        <f t="shared" si="3"/>
        <v>WPAChina</v>
      </c>
      <c r="B192" s="129" t="s">
        <v>270</v>
      </c>
      <c r="C192" s="129" t="s">
        <v>274</v>
      </c>
      <c r="D192" s="129" t="s">
        <v>222</v>
      </c>
      <c r="E192" s="147">
        <v>700</v>
      </c>
      <c r="F192" s="147">
        <v>750</v>
      </c>
      <c r="G192" s="147">
        <v>750</v>
      </c>
      <c r="H192" s="147">
        <v>1260</v>
      </c>
      <c r="I192" s="147">
        <v>2160</v>
      </c>
      <c r="J192" s="147">
        <v>2470</v>
      </c>
      <c r="K192" s="147">
        <v>3000</v>
      </c>
      <c r="L192" s="147">
        <v>3450</v>
      </c>
      <c r="M192" s="147">
        <v>3600</v>
      </c>
      <c r="N192" s="147">
        <v>3830</v>
      </c>
      <c r="O192" s="147">
        <v>3800</v>
      </c>
      <c r="P192" s="147">
        <v>5550</v>
      </c>
      <c r="Q192" s="147">
        <v>6750</v>
      </c>
      <c r="R192" s="147">
        <v>9850</v>
      </c>
      <c r="S192" s="147">
        <v>15800</v>
      </c>
      <c r="T192" s="147">
        <v>17090</v>
      </c>
      <c r="U192" s="147">
        <v>19540</v>
      </c>
      <c r="V192" s="147">
        <v>20640</v>
      </c>
      <c r="W192" s="147">
        <v>20440</v>
      </c>
      <c r="X192" s="147">
        <v>21440</v>
      </c>
      <c r="Y192" s="147">
        <v>21440</v>
      </c>
      <c r="Z192" s="147">
        <v>22740</v>
      </c>
      <c r="AA192" s="147">
        <v>22740</v>
      </c>
      <c r="AB192" s="147">
        <v>22740</v>
      </c>
      <c r="AC192" s="147">
        <v>22740</v>
      </c>
      <c r="AD192" s="147">
        <v>22740</v>
      </c>
      <c r="AE192" s="147">
        <v>22740</v>
      </c>
      <c r="AF192" s="147">
        <v>23240</v>
      </c>
      <c r="AG192" s="147">
        <v>23240</v>
      </c>
    </row>
    <row r="193" spans="1:33" x14ac:dyDescent="0.2">
      <c r="A193" s="133" t="str">
        <f t="shared" si="3"/>
        <v>WPAJapan</v>
      </c>
      <c r="B193" s="129" t="s">
        <v>270</v>
      </c>
      <c r="C193" s="129" t="s">
        <v>274</v>
      </c>
      <c r="D193" s="129" t="s">
        <v>223</v>
      </c>
      <c r="E193" s="147">
        <v>0</v>
      </c>
      <c r="F193" s="147">
        <v>0</v>
      </c>
      <c r="G193" s="147">
        <v>0</v>
      </c>
      <c r="H193" s="147">
        <v>0</v>
      </c>
      <c r="I193" s="147">
        <v>0</v>
      </c>
      <c r="J193" s="147">
        <v>0</v>
      </c>
      <c r="K193" s="147">
        <v>0</v>
      </c>
      <c r="L193" s="147">
        <v>0</v>
      </c>
      <c r="M193" s="147">
        <v>0</v>
      </c>
      <c r="N193" s="147">
        <v>0</v>
      </c>
      <c r="O193" s="147">
        <v>0</v>
      </c>
      <c r="P193" s="147">
        <v>0</v>
      </c>
      <c r="Q193" s="147">
        <v>0</v>
      </c>
      <c r="R193" s="147">
        <v>0</v>
      </c>
      <c r="S193" s="147">
        <v>0</v>
      </c>
      <c r="T193" s="147">
        <v>0</v>
      </c>
      <c r="U193" s="147">
        <v>0</v>
      </c>
      <c r="V193" s="147">
        <v>0</v>
      </c>
      <c r="W193" s="147">
        <v>0</v>
      </c>
      <c r="X193" s="147">
        <v>0</v>
      </c>
      <c r="Y193" s="147">
        <v>0</v>
      </c>
      <c r="Z193" s="147">
        <v>0</v>
      </c>
      <c r="AA193" s="147">
        <v>0</v>
      </c>
      <c r="AB193" s="147">
        <v>0</v>
      </c>
      <c r="AC193" s="147">
        <v>0</v>
      </c>
      <c r="AD193" s="147">
        <v>0</v>
      </c>
      <c r="AE193" s="147">
        <v>0</v>
      </c>
      <c r="AF193" s="147">
        <v>0</v>
      </c>
      <c r="AG193" s="147">
        <v>0</v>
      </c>
    </row>
    <row r="194" spans="1:33" x14ac:dyDescent="0.2">
      <c r="A194" s="133" t="str">
        <f t="shared" si="3"/>
        <v>WPAMongolia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3"/>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3"/>
        <v>WPASouth Korea</v>
      </c>
      <c r="B196" s="129" t="s">
        <v>270</v>
      </c>
      <c r="C196" s="129" t="s">
        <v>274</v>
      </c>
      <c r="D196" s="129" t="s">
        <v>226</v>
      </c>
      <c r="E196" s="147">
        <v>0</v>
      </c>
      <c r="F196" s="147">
        <v>0</v>
      </c>
      <c r="G196" s="147">
        <v>0</v>
      </c>
      <c r="H196" s="147">
        <v>0</v>
      </c>
      <c r="I196" s="147">
        <v>0</v>
      </c>
      <c r="J196" s="147">
        <v>0</v>
      </c>
      <c r="K196" s="147">
        <v>0</v>
      </c>
      <c r="L196" s="147">
        <v>0</v>
      </c>
      <c r="M196" s="147">
        <v>0</v>
      </c>
      <c r="N196" s="147">
        <v>0</v>
      </c>
      <c r="O196" s="147">
        <v>0</v>
      </c>
      <c r="P196" s="147">
        <v>0</v>
      </c>
      <c r="Q196" s="147">
        <v>0</v>
      </c>
      <c r="R196" s="147">
        <v>0</v>
      </c>
      <c r="S196" s="147">
        <v>0</v>
      </c>
      <c r="T196" s="147">
        <v>0</v>
      </c>
      <c r="U196" s="147">
        <v>0</v>
      </c>
      <c r="V196" s="147">
        <v>0</v>
      </c>
      <c r="W196" s="147">
        <v>0</v>
      </c>
      <c r="X196" s="147">
        <v>0</v>
      </c>
      <c r="Y196" s="147">
        <v>0</v>
      </c>
      <c r="Z196" s="147">
        <v>0</v>
      </c>
      <c r="AA196" s="147">
        <v>0</v>
      </c>
      <c r="AB196" s="147">
        <v>0</v>
      </c>
      <c r="AC196" s="147">
        <v>0</v>
      </c>
      <c r="AD196" s="147">
        <v>0</v>
      </c>
      <c r="AE196" s="147">
        <v>0</v>
      </c>
      <c r="AF196" s="147">
        <v>0</v>
      </c>
      <c r="AG196" s="147">
        <v>0</v>
      </c>
    </row>
    <row r="197" spans="1:33" x14ac:dyDescent="0.2">
      <c r="A197" s="133" t="str">
        <f t="shared" si="3"/>
        <v>WPATaiwan, China</v>
      </c>
      <c r="B197" s="129" t="s">
        <v>270</v>
      </c>
      <c r="C197" s="129" t="s">
        <v>274</v>
      </c>
      <c r="D197" s="129" t="s">
        <v>227</v>
      </c>
      <c r="E197" s="147">
        <v>182</v>
      </c>
      <c r="F197" s="147">
        <v>182</v>
      </c>
      <c r="G197" s="147">
        <v>182</v>
      </c>
      <c r="H197" s="147">
        <v>182</v>
      </c>
      <c r="I197" s="147">
        <v>182</v>
      </c>
      <c r="J197" s="147">
        <v>182</v>
      </c>
      <c r="K197" s="147">
        <v>182</v>
      </c>
      <c r="L197" s="147">
        <v>182</v>
      </c>
      <c r="M197" s="147">
        <v>182</v>
      </c>
      <c r="N197" s="147">
        <v>182</v>
      </c>
      <c r="O197" s="147">
        <v>182</v>
      </c>
      <c r="P197" s="147">
        <v>182</v>
      </c>
      <c r="Q197" s="147">
        <v>182</v>
      </c>
      <c r="R197" s="147">
        <v>182</v>
      </c>
      <c r="S197" s="147">
        <v>380</v>
      </c>
      <c r="T197" s="147">
        <v>380</v>
      </c>
      <c r="U197" s="147">
        <v>380</v>
      </c>
      <c r="V197" s="147">
        <v>380</v>
      </c>
      <c r="W197" s="147">
        <v>380</v>
      </c>
      <c r="X197" s="147">
        <v>380</v>
      </c>
      <c r="Y197" s="147">
        <v>380</v>
      </c>
      <c r="Z197" s="147">
        <v>380</v>
      </c>
      <c r="AA197" s="147">
        <v>380</v>
      </c>
      <c r="AB197" s="147">
        <v>380</v>
      </c>
      <c r="AC197" s="147">
        <v>380</v>
      </c>
      <c r="AD197" s="147">
        <v>380</v>
      </c>
      <c r="AE197" s="147">
        <v>380</v>
      </c>
      <c r="AF197" s="147">
        <v>380</v>
      </c>
      <c r="AG197" s="147">
        <v>380</v>
      </c>
    </row>
    <row r="198" spans="1:33" s="133" customFormat="1" x14ac:dyDescent="0.2">
      <c r="A198" s="133" t="str">
        <f t="shared" ref="A198:A212" si="4">CONCATENATE("WPA",D198)</f>
        <v>WPAOceania Total</v>
      </c>
      <c r="B198" s="137" t="s">
        <v>228</v>
      </c>
      <c r="C198" s="137" t="s">
        <v>228</v>
      </c>
      <c r="D198" s="137" t="s">
        <v>228</v>
      </c>
      <c r="E198" s="145">
        <f>SUMIF($B200:$B$212,LEFT($D198,LEN($D198)-6),E200:E$212)</f>
        <v>0</v>
      </c>
      <c r="F198" s="145">
        <f>SUMIF($B200:$B$212,LEFT($D198,LEN($D198)-6),F200:F$212)</f>
        <v>0</v>
      </c>
      <c r="G198" s="145">
        <f>SUMIF($B200:$B$212,LEFT($D198,LEN($D198)-6),G200:G$212)</f>
        <v>0</v>
      </c>
      <c r="H198" s="145">
        <f>SUMIF($B200:$B$212,LEFT($D198,LEN($D198)-6),H200:H$212)</f>
        <v>0</v>
      </c>
      <c r="I198" s="145">
        <f>SUMIF($B200:$B$212,LEFT($D198,LEN($D198)-6),I200:I$212)</f>
        <v>0</v>
      </c>
      <c r="J198" s="145">
        <f>SUMIF($B200:$B$212,LEFT($D198,LEN($D198)-6),J200:J$212)</f>
        <v>0</v>
      </c>
      <c r="K198" s="145">
        <f>SUMIF($B200:$B$212,LEFT($D198,LEN($D198)-6),K200:K$212)</f>
        <v>0</v>
      </c>
      <c r="L198" s="145">
        <f>SUMIF($B200:$B$212,LEFT($D198,LEN($D198)-6),L200:L$212)</f>
        <v>0</v>
      </c>
      <c r="M198" s="145">
        <f>SUMIF($B200:$B$212,LEFT($D198,LEN($D198)-6),M200:M$212)</f>
        <v>0</v>
      </c>
      <c r="N198" s="145">
        <f>SUMIF($B200:$B$212,LEFT($D198,LEN($D198)-6),N200:N$212)</f>
        <v>0</v>
      </c>
      <c r="O198" s="145">
        <f>SUMIF($B200:$B$212,LEFT($D198,LEN($D198)-6),O200:O$212)</f>
        <v>0</v>
      </c>
      <c r="P198" s="145">
        <f>SUMIF($B200:$B$212,LEFT($D198,LEN($D198)-6),P200:P$212)</f>
        <v>0</v>
      </c>
      <c r="Q198" s="145">
        <f>SUMIF($B200:$B$212,LEFT($D198,LEN($D198)-6),Q200:Q$212)</f>
        <v>0</v>
      </c>
      <c r="R198" s="145">
        <f>SUMIF($B200:$B$212,LEFT($D198,LEN($D198)-6),R200:R$212)</f>
        <v>0</v>
      </c>
      <c r="S198" s="145">
        <f>SUMIF($B200:$B$212,LEFT($D198,LEN($D198)-6),S200:S$212)</f>
        <v>0</v>
      </c>
      <c r="T198" s="145">
        <f>SUMIF($B200:$B$212,LEFT($D198,LEN($D198)-6),T200:T$212)</f>
        <v>0</v>
      </c>
      <c r="U198" s="145">
        <f>SUMIF($B200:$B$212,LEFT($D198,LEN($D198)-6),U200:U$212)</f>
        <v>0</v>
      </c>
      <c r="V198" s="145">
        <f>SUMIF($B200:$B$212,LEFT($D198,LEN($D198)-6),V200:V$212)</f>
        <v>0</v>
      </c>
      <c r="W198" s="145">
        <f>SUMIF($B200:$B$212,LEFT($D198,LEN($D198)-6),W200:W$212)</f>
        <v>0</v>
      </c>
      <c r="X198" s="145">
        <f>SUMIF($B200:$B$212,LEFT($D198,LEN($D198)-6),X200:X$212)</f>
        <v>0</v>
      </c>
      <c r="Y198" s="145">
        <f>SUMIF($B200:$B$212,LEFT($D198,LEN($D198)-6),Y200:Y$212)</f>
        <v>0</v>
      </c>
      <c r="Z198" s="145">
        <f>SUMIF($B200:$B$212,LEFT($D198,LEN($D198)-6),Z200:Z$212)</f>
        <v>0</v>
      </c>
      <c r="AA198" s="145">
        <f>SUMIF($B200:$B$212,LEFT($D198,LEN($D198)-6),AA200:AA$212)</f>
        <v>0</v>
      </c>
      <c r="AB198" s="145">
        <f>SUMIF($B200:$B$212,LEFT($D198,LEN($D198)-6),AB200:AB$212)</f>
        <v>0</v>
      </c>
      <c r="AC198" s="145">
        <f>SUMIF($B200:$B$212,LEFT($D198,LEN($D198)-6),AC200:AC$212)</f>
        <v>0</v>
      </c>
      <c r="AD198" s="145">
        <f>SUMIF($B200:$B$212,LEFT($D198,LEN($D198)-6),AD200:AD$212)</f>
        <v>0</v>
      </c>
      <c r="AE198" s="145">
        <f>SUMIF($B200:$B$212,LEFT($D198,LEN($D198)-6),AE200:AE$212)</f>
        <v>0</v>
      </c>
      <c r="AF198" s="145">
        <f>SUMIF($B200:$B$212,LEFT($D198,LEN($D198)-6),AF200:AF$212)</f>
        <v>0</v>
      </c>
      <c r="AG198" s="145">
        <f>SUMIF($B200:$B$212,LEFT($D198,LEN($D198)-6),AG200:AG$212)</f>
        <v>0</v>
      </c>
    </row>
    <row r="199" spans="1:33" s="133" customFormat="1" x14ac:dyDescent="0.2">
      <c r="A199" s="133" t="str">
        <f t="shared" si="4"/>
        <v>WPAOceania Total</v>
      </c>
      <c r="B199" s="140" t="s">
        <v>228</v>
      </c>
      <c r="C199" s="140" t="s">
        <v>228</v>
      </c>
      <c r="D199" s="140" t="s">
        <v>228</v>
      </c>
      <c r="E199" s="146">
        <f>SUMIF($C200:$C$212,LEFT($D199,LEN($D199)-6),E200:E$212)</f>
        <v>0</v>
      </c>
      <c r="F199" s="146">
        <f>SUMIF($C200:$C$212,LEFT($D199,LEN($D199)-6),F200:F$212)</f>
        <v>0</v>
      </c>
      <c r="G199" s="146">
        <f>SUMIF($C200:$C$212,LEFT($D199,LEN($D199)-6),G200:G$212)</f>
        <v>0</v>
      </c>
      <c r="H199" s="146">
        <f>SUMIF($C200:$C$212,LEFT($D199,LEN($D199)-6),H200:H$212)</f>
        <v>0</v>
      </c>
      <c r="I199" s="146">
        <f>SUMIF($C200:$C$212,LEFT($D199,LEN($D199)-6),I200:I$212)</f>
        <v>0</v>
      </c>
      <c r="J199" s="146">
        <f>SUMIF($C200:$C$212,LEFT($D199,LEN($D199)-6),J200:J$212)</f>
        <v>0</v>
      </c>
      <c r="K199" s="146">
        <f>SUMIF($C200:$C$212,LEFT($D199,LEN($D199)-6),K200:K$212)</f>
        <v>0</v>
      </c>
      <c r="L199" s="146">
        <f>SUMIF($C200:$C$212,LEFT($D199,LEN($D199)-6),L200:L$212)</f>
        <v>0</v>
      </c>
      <c r="M199" s="146">
        <f>SUMIF($C200:$C$212,LEFT($D199,LEN($D199)-6),M200:M$212)</f>
        <v>0</v>
      </c>
      <c r="N199" s="146">
        <f>SUMIF($C200:$C$212,LEFT($D199,LEN($D199)-6),N200:N$212)</f>
        <v>0</v>
      </c>
      <c r="O199" s="146">
        <f>SUMIF($C200:$C$212,LEFT($D199,LEN($D199)-6),O200:O$212)</f>
        <v>0</v>
      </c>
      <c r="P199" s="146">
        <f>SUMIF($C200:$C$212,LEFT($D199,LEN($D199)-6),P200:P$212)</f>
        <v>0</v>
      </c>
      <c r="Q199" s="146">
        <f>SUMIF($C200:$C$212,LEFT($D199,LEN($D199)-6),Q200:Q$212)</f>
        <v>0</v>
      </c>
      <c r="R199" s="146">
        <f>SUMIF($C200:$C$212,LEFT($D199,LEN($D199)-6),R200:R$212)</f>
        <v>0</v>
      </c>
      <c r="S199" s="146">
        <f>SUMIF($C200:$C$212,LEFT($D199,LEN($D199)-6),S200:S$212)</f>
        <v>0</v>
      </c>
      <c r="T199" s="146">
        <f>SUMIF($C200:$C$212,LEFT($D199,LEN($D199)-6),T200:T$212)</f>
        <v>0</v>
      </c>
      <c r="U199" s="146">
        <f>SUMIF($C200:$C$212,LEFT($D199,LEN($D199)-6),U200:U$212)</f>
        <v>0</v>
      </c>
      <c r="V199" s="146">
        <f>SUMIF($C200:$C$212,LEFT($D199,LEN($D199)-6),V200:V$212)</f>
        <v>0</v>
      </c>
      <c r="W199" s="146">
        <f>SUMIF($C200:$C$212,LEFT($D199,LEN($D199)-6),W200:W$212)</f>
        <v>0</v>
      </c>
      <c r="X199" s="146">
        <f>SUMIF($C200:$C$212,LEFT($D199,LEN($D199)-6),X200:X$212)</f>
        <v>0</v>
      </c>
      <c r="Y199" s="146">
        <f>SUMIF($C200:$C$212,LEFT($D199,LEN($D199)-6),Y200:Y$212)</f>
        <v>0</v>
      </c>
      <c r="Z199" s="146">
        <f>SUMIF($C200:$C$212,LEFT($D199,LEN($D199)-6),Z200:Z$212)</f>
        <v>0</v>
      </c>
      <c r="AA199" s="146">
        <f>SUMIF($C200:$C$212,LEFT($D199,LEN($D199)-6),AA200:AA$212)</f>
        <v>0</v>
      </c>
      <c r="AB199" s="146">
        <f>SUMIF($C200:$C$212,LEFT($D199,LEN($D199)-6),AB200:AB$212)</f>
        <v>0</v>
      </c>
      <c r="AC199" s="146">
        <f>SUMIF($C200:$C$212,LEFT($D199,LEN($D199)-6),AC200:AC$212)</f>
        <v>0</v>
      </c>
      <c r="AD199" s="146">
        <f>SUMIF($C200:$C$212,LEFT($D199,LEN($D199)-6),AD200:AD$212)</f>
        <v>0</v>
      </c>
      <c r="AE199" s="146">
        <f>SUMIF($C200:$C$212,LEFT($D199,LEN($D199)-6),AE200:AE$212)</f>
        <v>0</v>
      </c>
      <c r="AF199" s="146">
        <f>SUMIF($C200:$C$212,LEFT($D199,LEN($D199)-6),AF200:AF$212)</f>
        <v>0</v>
      </c>
      <c r="AG199" s="146">
        <f>SUMIF($C200:$C$212,LEFT($D199,LEN($D199)-6),AG200:AG$212)</f>
        <v>0</v>
      </c>
    </row>
    <row r="200" spans="1:33" x14ac:dyDescent="0.2">
      <c r="A200" s="133" t="str">
        <f t="shared" si="4"/>
        <v>WPAAustralia</v>
      </c>
      <c r="B200" s="129" t="s">
        <v>275</v>
      </c>
      <c r="C200" s="129" t="s">
        <v>275</v>
      </c>
      <c r="D200" s="129" t="s">
        <v>229</v>
      </c>
      <c r="E200" s="147">
        <v>0</v>
      </c>
      <c r="F200" s="147">
        <v>0</v>
      </c>
      <c r="G200" s="147">
        <v>0</v>
      </c>
      <c r="H200" s="147">
        <v>0</v>
      </c>
      <c r="I200" s="147">
        <v>0</v>
      </c>
      <c r="J200" s="147">
        <v>0</v>
      </c>
      <c r="K200" s="147">
        <v>0</v>
      </c>
      <c r="L200" s="147">
        <v>0</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47">
        <v>0</v>
      </c>
      <c r="AG200" s="147">
        <v>0</v>
      </c>
    </row>
    <row r="201" spans="1:33" x14ac:dyDescent="0.2">
      <c r="A201" s="133" t="str">
        <f t="shared" si="4"/>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4"/>
        <v>WPAFiji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4"/>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4"/>
        <v>WPANew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4"/>
        <v>WPANew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4"/>
        <v>WPAPapua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4"/>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4"/>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4"/>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row r="210" spans="1:33" s="133" customFormat="1" x14ac:dyDescent="0.2">
      <c r="A210" s="133" t="str">
        <f t="shared" si="4"/>
        <v>WPAUnidentified Total</v>
      </c>
      <c r="B210" s="137" t="s">
        <v>239</v>
      </c>
      <c r="C210" s="137" t="s">
        <v>239</v>
      </c>
      <c r="D210" s="137" t="s">
        <v>239</v>
      </c>
      <c r="E210" s="145">
        <f>SUMIF($B212:$B$212,LEFT($D210,LEN($D210)-6),E212:E$212)</f>
        <v>0</v>
      </c>
      <c r="F210" s="145">
        <f>SUMIF($B212:$B$212,LEFT($D210,LEN($D210)-6),F212:F$212)</f>
        <v>0</v>
      </c>
      <c r="G210" s="145">
        <f>SUMIF($B212:$B$212,LEFT($D210,LEN($D210)-6),G212:G$212)</f>
        <v>0</v>
      </c>
      <c r="H210" s="145">
        <f>SUMIF($B212:$B$212,LEFT($D210,LEN($D210)-6),H212:H$212)</f>
        <v>0</v>
      </c>
      <c r="I210" s="145">
        <f>SUMIF($B212:$B$212,LEFT($D210,LEN($D210)-6),I212:I$212)</f>
        <v>0</v>
      </c>
      <c r="J210" s="145">
        <f>SUMIF($B212:$B$212,LEFT($D210,LEN($D210)-6),J212:J$212)</f>
        <v>0</v>
      </c>
      <c r="K210" s="145">
        <f>SUMIF($B212:$B$212,LEFT($D210,LEN($D210)-6),K212:K$212)</f>
        <v>0</v>
      </c>
      <c r="L210" s="145">
        <f>SUMIF($B212:$B$212,LEFT($D210,LEN($D210)-6),L212:L$212)</f>
        <v>0</v>
      </c>
      <c r="M210" s="145">
        <f>SUMIF($B212:$B$212,LEFT($D210,LEN($D210)-6),M212:M$212)</f>
        <v>0</v>
      </c>
      <c r="N210" s="145">
        <f>SUMIF($B212:$B$212,LEFT($D210,LEN($D210)-6),N212:N$212)</f>
        <v>0</v>
      </c>
      <c r="O210" s="145">
        <f>SUMIF($B212:$B$212,LEFT($D210,LEN($D210)-6),O212:O$212)</f>
        <v>0</v>
      </c>
      <c r="P210" s="145">
        <f>SUMIF($B212:$B$212,LEFT($D210,LEN($D210)-6),P212:P$212)</f>
        <v>0</v>
      </c>
      <c r="Q210" s="145">
        <f>SUMIF($B212:$B$212,LEFT($D210,LEN($D210)-6),Q212:Q$212)</f>
        <v>0</v>
      </c>
      <c r="R210" s="145">
        <f>SUMIF($B212:$B$212,LEFT($D210,LEN($D210)-6),R212:R$212)</f>
        <v>0</v>
      </c>
      <c r="S210" s="145">
        <f>SUMIF($B212:$B$212,LEFT($D210,LEN($D210)-6),S212:S$212)</f>
        <v>0</v>
      </c>
      <c r="T210" s="145">
        <f>SUMIF($B212:$B$212,LEFT($D210,LEN($D210)-6),T212:T$212)</f>
        <v>0</v>
      </c>
      <c r="U210" s="145">
        <f>SUMIF($B212:$B$212,LEFT($D210,LEN($D210)-6),U212:U$212)</f>
        <v>0</v>
      </c>
      <c r="V210" s="145">
        <f>SUMIF($B212:$B$212,LEFT($D210,LEN($D210)-6),V212:V$212)</f>
        <v>0</v>
      </c>
      <c r="W210" s="145">
        <f>SUMIF($B212:$B$212,LEFT($D210,LEN($D210)-6),W212:W$212)</f>
        <v>0</v>
      </c>
      <c r="X210" s="145">
        <f>SUMIF($B212:$B$212,LEFT($D210,LEN($D210)-6),X212:X$212)</f>
        <v>0</v>
      </c>
      <c r="Y210" s="145">
        <f>SUMIF($B212:$B$212,LEFT($D210,LEN($D210)-6),Y212:Y$212)</f>
        <v>0</v>
      </c>
      <c r="Z210" s="145">
        <f>SUMIF($B212:$B$212,LEFT($D210,LEN($D210)-6),Z212:Z$212)</f>
        <v>0</v>
      </c>
      <c r="AA210" s="145">
        <f>SUMIF($B212:$B$212,LEFT($D210,LEN($D210)-6),AA212:AA$212)</f>
        <v>0</v>
      </c>
      <c r="AB210" s="145">
        <f>SUMIF($B212:$B$212,LEFT($D210,LEN($D210)-6),AB212:AB$212)</f>
        <v>0</v>
      </c>
      <c r="AC210" s="145">
        <f>SUMIF($B212:$B$212,LEFT($D210,LEN($D210)-6),AC212:AC$212)</f>
        <v>0</v>
      </c>
      <c r="AD210" s="145">
        <f>SUMIF($B212:$B$212,LEFT($D210,LEN($D210)-6),AD212:AD$212)</f>
        <v>0</v>
      </c>
      <c r="AE210" s="145">
        <f>SUMIF($B212:$B$212,LEFT($D210,LEN($D210)-6),AE212:AE$212)</f>
        <v>0</v>
      </c>
      <c r="AF210" s="145">
        <f>SUMIF($B212:$B$212,LEFT($D210,LEN($D210)-6),AF212:AF$212)</f>
        <v>0</v>
      </c>
      <c r="AG210" s="145">
        <f>SUMIF($B212:$B$212,LEFT($D210,LEN($D210)-6),AG212:AG$212)</f>
        <v>0</v>
      </c>
    </row>
    <row r="211" spans="1:33" s="133" customFormat="1" x14ac:dyDescent="0.2">
      <c r="A211" s="133" t="str">
        <f t="shared" si="4"/>
        <v>WPAUnidentified Total</v>
      </c>
      <c r="B211" s="140" t="s">
        <v>239</v>
      </c>
      <c r="C211" s="140" t="s">
        <v>239</v>
      </c>
      <c r="D211" s="140" t="s">
        <v>239</v>
      </c>
      <c r="E211" s="146">
        <f>SUMIF($C212:$C$212,LEFT($D211,LEN($D211)-6),E212:E$212)</f>
        <v>0</v>
      </c>
      <c r="F211" s="146">
        <f>SUMIF($C212:$C$212,LEFT($D211,LEN($D211)-6),F212:F$212)</f>
        <v>0</v>
      </c>
      <c r="G211" s="146">
        <f>SUMIF($C212:$C$212,LEFT($D211,LEN($D211)-6),G212:G$212)</f>
        <v>0</v>
      </c>
      <c r="H211" s="146">
        <f>SUMIF($C212:$C$212,LEFT($D211,LEN($D211)-6),H212:H$212)</f>
        <v>0</v>
      </c>
      <c r="I211" s="146">
        <f>SUMIF($C212:$C$212,LEFT($D211,LEN($D211)-6),I212:I$212)</f>
        <v>0</v>
      </c>
      <c r="J211" s="146">
        <f>SUMIF($C212:$C$212,LEFT($D211,LEN($D211)-6),J212:J$212)</f>
        <v>0</v>
      </c>
      <c r="K211" s="146">
        <f>SUMIF($C212:$C$212,LEFT($D211,LEN($D211)-6),K212:K$212)</f>
        <v>0</v>
      </c>
      <c r="L211" s="146">
        <f>SUMIF($C212:$C$212,LEFT($D211,LEN($D211)-6),L212:L$212)</f>
        <v>0</v>
      </c>
      <c r="M211" s="146">
        <f>SUMIF($C212:$C$212,LEFT($D211,LEN($D211)-6),M212:M$212)</f>
        <v>0</v>
      </c>
      <c r="N211" s="146">
        <f>SUMIF($C212:$C$212,LEFT($D211,LEN($D211)-6),N212:N$212)</f>
        <v>0</v>
      </c>
      <c r="O211" s="146">
        <f>SUMIF($C212:$C$212,LEFT($D211,LEN($D211)-6),O212:O$212)</f>
        <v>0</v>
      </c>
      <c r="P211" s="146">
        <f>SUMIF($C212:$C$212,LEFT($D211,LEN($D211)-6),P212:P$212)</f>
        <v>0</v>
      </c>
      <c r="Q211" s="146">
        <f>SUMIF($C212:$C$212,LEFT($D211,LEN($D211)-6),Q212:Q$212)</f>
        <v>0</v>
      </c>
      <c r="R211" s="146">
        <f>SUMIF($C212:$C$212,LEFT($D211,LEN($D211)-6),R212:R$212)</f>
        <v>0</v>
      </c>
      <c r="S211" s="146">
        <f>SUMIF($C212:$C$212,LEFT($D211,LEN($D211)-6),S212:S$212)</f>
        <v>0</v>
      </c>
      <c r="T211" s="146">
        <f>SUMIF($C212:$C$212,LEFT($D211,LEN($D211)-6),T212:T$212)</f>
        <v>0</v>
      </c>
      <c r="U211" s="146">
        <f>SUMIF($C212:$C$212,LEFT($D211,LEN($D211)-6),U212:U$212)</f>
        <v>0</v>
      </c>
      <c r="V211" s="146">
        <f>SUMIF($C212:$C$212,LEFT($D211,LEN($D211)-6),V212:V$212)</f>
        <v>0</v>
      </c>
      <c r="W211" s="146">
        <f>SUMIF($C212:$C$212,LEFT($D211,LEN($D211)-6),W212:W$212)</f>
        <v>0</v>
      </c>
      <c r="X211" s="146">
        <f>SUMIF($C212:$C$212,LEFT($D211,LEN($D211)-6),X212:X$212)</f>
        <v>0</v>
      </c>
      <c r="Y211" s="146">
        <f>SUMIF($C212:$C$212,LEFT($D211,LEN($D211)-6),Y212:Y$212)</f>
        <v>0</v>
      </c>
      <c r="Z211" s="146">
        <f>SUMIF($C212:$C$212,LEFT($D211,LEN($D211)-6),Z212:Z$212)</f>
        <v>0</v>
      </c>
      <c r="AA211" s="146">
        <f>SUMIF($C212:$C$212,LEFT($D211,LEN($D211)-6),AA212:AA$212)</f>
        <v>0</v>
      </c>
      <c r="AB211" s="146">
        <f>SUMIF($C212:$C$212,LEFT($D211,LEN($D211)-6),AB212:AB$212)</f>
        <v>0</v>
      </c>
      <c r="AC211" s="146">
        <f>SUMIF($C212:$C$212,LEFT($D211,LEN($D211)-6),AC212:AC$212)</f>
        <v>0</v>
      </c>
      <c r="AD211" s="146">
        <f>SUMIF($C212:$C$212,LEFT($D211,LEN($D211)-6),AD212:AD$212)</f>
        <v>0</v>
      </c>
      <c r="AE211" s="146">
        <f>SUMIF($C212:$C$212,LEFT($D211,LEN($D211)-6),AE212:AE$212)</f>
        <v>0</v>
      </c>
      <c r="AF211" s="146">
        <f>SUMIF($C212:$C$212,LEFT($D211,LEN($D211)-6),AF212:AF$212)</f>
        <v>0</v>
      </c>
      <c r="AG211" s="146">
        <f>SUMIF($C212:$C$212,LEFT($D211,LEN($D211)-6),AG212:AG$212)</f>
        <v>0</v>
      </c>
    </row>
    <row r="212" spans="1:33" x14ac:dyDescent="0.2">
      <c r="A212" s="133" t="str">
        <f t="shared" si="4"/>
        <v>WPAUnidentified</v>
      </c>
      <c r="B212" s="129" t="s">
        <v>240</v>
      </c>
      <c r="C212" s="129" t="s">
        <v>240</v>
      </c>
      <c r="D212" s="129" t="s">
        <v>240</v>
      </c>
      <c r="E212" s="147">
        <v>0</v>
      </c>
      <c r="F212" s="147">
        <v>0</v>
      </c>
      <c r="G212" s="147">
        <v>0</v>
      </c>
      <c r="H212" s="147">
        <v>0</v>
      </c>
      <c r="I212" s="147">
        <v>0</v>
      </c>
      <c r="J212" s="147">
        <v>0</v>
      </c>
      <c r="K212" s="147">
        <v>0</v>
      </c>
      <c r="L212" s="147">
        <v>0</v>
      </c>
      <c r="M212" s="147">
        <v>0</v>
      </c>
      <c r="N212" s="147">
        <v>0</v>
      </c>
      <c r="O212" s="147">
        <v>0</v>
      </c>
      <c r="P212" s="147">
        <v>0</v>
      </c>
      <c r="Q212" s="147">
        <v>0</v>
      </c>
      <c r="R212" s="147">
        <v>0</v>
      </c>
      <c r="S212" s="147">
        <v>0</v>
      </c>
      <c r="T212" s="147">
        <v>0</v>
      </c>
      <c r="U212" s="147">
        <v>0</v>
      </c>
      <c r="V212" s="147">
        <v>0</v>
      </c>
      <c r="W212" s="147">
        <v>0</v>
      </c>
      <c r="X212" s="147">
        <v>0</v>
      </c>
      <c r="Y212" s="147">
        <v>0</v>
      </c>
      <c r="Z212" s="147">
        <v>0</v>
      </c>
      <c r="AA212" s="147">
        <v>0</v>
      </c>
      <c r="AB212" s="147">
        <v>0</v>
      </c>
      <c r="AC212" s="147">
        <v>0</v>
      </c>
      <c r="AD212" s="147">
        <v>0</v>
      </c>
      <c r="AE212" s="147">
        <v>0</v>
      </c>
      <c r="AF212" s="147">
        <v>0</v>
      </c>
      <c r="AG212" s="147">
        <v>0</v>
      </c>
    </row>
  </sheetData>
  <mergeCells count="2">
    <mergeCell ref="B1:D1"/>
    <mergeCell ref="AI1:AO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sheetPr>
  <dimension ref="A1:BP131"/>
  <sheetViews>
    <sheetView showGridLines="0" showRowColHeaders="0" workbookViewId="0"/>
  </sheetViews>
  <sheetFormatPr defaultColWidth="9.6640625" defaultRowHeight="12.75" x14ac:dyDescent="0.2"/>
  <cols>
    <col min="1" max="1" width="25.1640625" style="110" customWidth="1"/>
    <col min="2" max="2" width="9.1640625" style="111" customWidth="1"/>
    <col min="3" max="3" width="9.1640625" style="109" customWidth="1"/>
    <col min="4" max="17" width="9.1640625" style="87" customWidth="1"/>
    <col min="18" max="16384" width="9.6640625" style="87"/>
  </cols>
  <sheetData>
    <row r="1" spans="1:68" ht="69.95" customHeight="1" x14ac:dyDescent="0.2">
      <c r="A1" s="85" t="e" vm="1">
        <v>#VALUE!</v>
      </c>
      <c r="B1" s="86"/>
      <c r="C1" s="86"/>
    </row>
    <row r="2" spans="1:68" s="90" customFormat="1" ht="30" customHeight="1" x14ac:dyDescent="0.2">
      <c r="A2" s="88" t="s">
        <v>241</v>
      </c>
      <c r="B2" s="89"/>
      <c r="C2" s="89"/>
      <c r="D2" s="89"/>
      <c r="E2" s="89"/>
      <c r="G2" s="89"/>
      <c r="H2" s="89"/>
      <c r="I2" s="87"/>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row>
    <row r="3" spans="1:68" s="94" customFormat="1" ht="20.100000000000001" customHeight="1" x14ac:dyDescent="0.2">
      <c r="A3" s="91">
        <f>'Table of Contents'!B3</f>
        <v>45603</v>
      </c>
      <c r="B3" s="92"/>
      <c r="C3" s="93"/>
      <c r="I3" s="87"/>
    </row>
    <row r="4" spans="1:68" s="94" customFormat="1" ht="20.100000000000001" customHeight="1" x14ac:dyDescent="0.2">
      <c r="A4" s="95" t="s">
        <v>242</v>
      </c>
      <c r="B4" s="95"/>
      <c r="C4" s="93"/>
      <c r="I4" s="87"/>
    </row>
    <row r="5" spans="1:68" s="99" customFormat="1" ht="20.100000000000001" customHeight="1" x14ac:dyDescent="0.2">
      <c r="A5" s="96"/>
      <c r="B5" s="97"/>
      <c r="C5" s="98"/>
      <c r="I5" s="87"/>
    </row>
    <row r="6" spans="1:68" s="99" customFormat="1" ht="20.100000000000001" customHeight="1" x14ac:dyDescent="0.2">
      <c r="A6" s="100"/>
      <c r="B6" s="97"/>
      <c r="C6" s="98"/>
      <c r="I6" s="87"/>
    </row>
    <row r="7" spans="1:68" s="104" customFormat="1" ht="30" customHeight="1" x14ac:dyDescent="0.2">
      <c r="A7" s="101" t="s">
        <v>281</v>
      </c>
      <c r="B7" s="102"/>
      <c r="C7" s="103"/>
      <c r="I7" s="87"/>
    </row>
    <row r="8" spans="1:68" s="106" customFormat="1" ht="15" customHeight="1" x14ac:dyDescent="0.2">
      <c r="A8" s="105" t="s">
        <v>244</v>
      </c>
      <c r="G8" s="104"/>
      <c r="I8" s="87"/>
    </row>
    <row r="9" spans="1:68" s="106" customFormat="1" ht="15" customHeight="1" x14ac:dyDescent="0.2">
      <c r="A9" s="105"/>
      <c r="G9" s="104"/>
      <c r="I9" s="87"/>
    </row>
    <row r="10" spans="1:68" s="104" customFormat="1" ht="15" customHeight="1" x14ac:dyDescent="0.2">
      <c r="A10" s="107" t="s">
        <v>245</v>
      </c>
      <c r="B10" s="107" t="s">
        <v>246</v>
      </c>
      <c r="I10" s="87"/>
    </row>
    <row r="11" spans="1:68" s="104" customFormat="1" ht="15" customHeight="1" x14ac:dyDescent="0.2">
      <c r="A11" s="144" t="str">
        <f>_xlfn.TEXTBEFORE($A$7," ") &amp;" Production"</f>
        <v>NPK Production</v>
      </c>
      <c r="B11" s="102" t="s">
        <v>248</v>
      </c>
      <c r="I11" s="87"/>
    </row>
    <row r="12" spans="1:68" s="104" customFormat="1" ht="15" customHeight="1" x14ac:dyDescent="0.2">
      <c r="A12" s="144" t="str">
        <f>_xlfn.TEXTBEFORE($A$7," ") &amp;" App Demand"</f>
        <v>NPK App Demand</v>
      </c>
      <c r="B12" s="102" t="s">
        <v>248</v>
      </c>
      <c r="I12" s="87"/>
    </row>
    <row r="13" spans="1:68" s="104" customFormat="1" ht="15" customHeight="1" x14ac:dyDescent="0.2">
      <c r="A13" s="144" t="str">
        <f>_xlfn.TEXTBEFORE($A$7," ") &amp;" Imports"</f>
        <v>NPK Imports</v>
      </c>
      <c r="B13" s="102" t="s">
        <v>248</v>
      </c>
      <c r="C13" s="103"/>
      <c r="I13" s="87"/>
    </row>
    <row r="14" spans="1:68" s="104" customFormat="1" ht="15" customHeight="1" x14ac:dyDescent="0.2">
      <c r="A14" s="144" t="str">
        <f>_xlfn.TEXTBEFORE($A$7," ") &amp;" Exports"</f>
        <v>NPK Exports</v>
      </c>
      <c r="B14" s="102" t="s">
        <v>248</v>
      </c>
      <c r="C14" s="103"/>
      <c r="I14" s="87"/>
    </row>
    <row r="15" spans="1:68" s="104" customFormat="1" ht="15" customHeight="1" x14ac:dyDescent="0.2">
      <c r="A15" s="108"/>
      <c r="B15" s="102"/>
      <c r="C15" s="103"/>
      <c r="I15" s="87"/>
    </row>
    <row r="16" spans="1:68" ht="15" customHeight="1" x14ac:dyDescent="0.2">
      <c r="A16" s="107" t="s">
        <v>282</v>
      </c>
      <c r="B16" s="107" t="s">
        <v>246</v>
      </c>
    </row>
    <row r="17" spans="1:2" ht="15" customHeight="1" x14ac:dyDescent="0.2">
      <c r="A17" s="108">
        <v>2019</v>
      </c>
      <c r="B17" s="102" t="s">
        <v>248</v>
      </c>
    </row>
    <row r="18" spans="1:2" ht="15" customHeight="1" x14ac:dyDescent="0.2">
      <c r="A18" s="108">
        <v>2020</v>
      </c>
      <c r="B18" s="102" t="s">
        <v>248</v>
      </c>
    </row>
    <row r="19" spans="1:2" ht="15" customHeight="1" x14ac:dyDescent="0.2">
      <c r="A19" s="108">
        <v>2021</v>
      </c>
      <c r="B19" s="102" t="s">
        <v>248</v>
      </c>
    </row>
    <row r="20" spans="1:2" ht="15" customHeight="1" x14ac:dyDescent="0.2">
      <c r="A20" s="108">
        <v>2022</v>
      </c>
      <c r="B20" s="102" t="s">
        <v>248</v>
      </c>
    </row>
    <row r="21" spans="1:2" ht="15" customHeight="1" x14ac:dyDescent="0.2">
      <c r="A21" s="108">
        <v>2023</v>
      </c>
      <c r="B21" s="102" t="s">
        <v>248</v>
      </c>
    </row>
    <row r="22" spans="1:2" ht="15" customHeight="1" x14ac:dyDescent="0.2">
      <c r="A22" s="87"/>
      <c r="B22" s="87"/>
    </row>
    <row r="53" spans="1:9" s="104" customFormat="1" ht="15" customHeight="1" x14ac:dyDescent="0.2">
      <c r="A53" s="110"/>
      <c r="B53" s="111"/>
      <c r="C53" s="109"/>
      <c r="I53" s="87"/>
    </row>
    <row r="54" spans="1:9" s="104" customFormat="1" ht="15" customHeight="1" x14ac:dyDescent="0.2">
      <c r="A54" s="110"/>
      <c r="B54" s="111"/>
      <c r="C54" s="109"/>
      <c r="I54" s="87"/>
    </row>
    <row r="55" spans="1:9" s="104" customFormat="1" ht="15" customHeight="1" x14ac:dyDescent="0.2">
      <c r="A55" s="110"/>
      <c r="B55" s="111"/>
      <c r="C55" s="109"/>
      <c r="I55" s="87"/>
    </row>
    <row r="56" spans="1:9" s="104" customFormat="1" ht="15" customHeight="1" x14ac:dyDescent="0.2">
      <c r="A56" s="110"/>
      <c r="B56" s="111"/>
      <c r="C56" s="109"/>
      <c r="I56" s="87"/>
    </row>
    <row r="57" spans="1:9" s="104" customFormat="1" ht="15" customHeight="1" x14ac:dyDescent="0.2">
      <c r="A57" s="110"/>
      <c r="B57" s="111"/>
      <c r="C57" s="109"/>
      <c r="I57" s="87"/>
    </row>
    <row r="58" spans="1:9" s="104" customFormat="1" ht="15" customHeight="1" x14ac:dyDescent="0.2">
      <c r="A58" s="110"/>
      <c r="B58" s="111"/>
      <c r="C58" s="109"/>
      <c r="I58" s="87"/>
    </row>
    <row r="59" spans="1:9" s="104" customFormat="1" ht="15" customHeight="1" x14ac:dyDescent="0.2">
      <c r="A59" s="110"/>
      <c r="B59" s="111"/>
      <c r="C59" s="109"/>
      <c r="I59" s="87"/>
    </row>
    <row r="60" spans="1:9" s="104" customFormat="1" ht="15" customHeight="1" x14ac:dyDescent="0.2">
      <c r="A60" s="110"/>
      <c r="B60" s="111"/>
      <c r="C60" s="109"/>
      <c r="I60" s="87"/>
    </row>
    <row r="61" spans="1:9" s="104" customFormat="1" ht="15" customHeight="1" x14ac:dyDescent="0.2">
      <c r="A61" s="110"/>
      <c r="B61" s="111"/>
      <c r="C61" s="109"/>
      <c r="I61" s="87"/>
    </row>
    <row r="62" spans="1:9" s="104" customFormat="1" ht="15" customHeight="1" x14ac:dyDescent="0.2">
      <c r="A62" s="110"/>
      <c r="B62" s="111"/>
      <c r="C62" s="109"/>
      <c r="I62" s="87"/>
    </row>
    <row r="63" spans="1:9" s="104" customFormat="1" ht="15" customHeight="1" x14ac:dyDescent="0.2">
      <c r="A63" s="110"/>
      <c r="B63" s="111"/>
      <c r="C63" s="109"/>
      <c r="I63" s="87"/>
    </row>
    <row r="64" spans="1:9" s="104" customFormat="1" ht="15" customHeight="1" x14ac:dyDescent="0.2">
      <c r="A64" s="110"/>
      <c r="B64" s="111"/>
      <c r="C64" s="109"/>
      <c r="I64" s="87"/>
    </row>
    <row r="65" spans="1:9" s="104" customFormat="1" ht="15" customHeight="1" x14ac:dyDescent="0.2">
      <c r="A65" s="110"/>
      <c r="B65" s="111"/>
      <c r="C65" s="109"/>
      <c r="I65" s="87"/>
    </row>
    <row r="66" spans="1:9" s="104" customFormat="1" ht="15" customHeight="1" x14ac:dyDescent="0.2">
      <c r="A66" s="110"/>
      <c r="B66" s="111"/>
      <c r="C66" s="109"/>
      <c r="I66" s="87"/>
    </row>
    <row r="67" spans="1:9" s="104" customFormat="1" ht="15" customHeight="1" x14ac:dyDescent="0.2">
      <c r="A67" s="110"/>
      <c r="B67" s="111"/>
      <c r="C67" s="109"/>
      <c r="I67" s="87"/>
    </row>
    <row r="68" spans="1:9" s="104" customFormat="1" ht="15" customHeight="1" x14ac:dyDescent="0.2">
      <c r="A68" s="110"/>
      <c r="B68" s="111"/>
      <c r="C68" s="109"/>
      <c r="I68" s="87"/>
    </row>
    <row r="69" spans="1:9" s="104" customFormat="1" ht="15" customHeight="1" x14ac:dyDescent="0.2">
      <c r="A69" s="110"/>
      <c r="B69" s="111"/>
      <c r="C69" s="109"/>
      <c r="I69" s="87"/>
    </row>
    <row r="70" spans="1:9" s="104" customFormat="1" ht="15" customHeight="1" x14ac:dyDescent="0.2">
      <c r="A70" s="110"/>
      <c r="B70" s="111"/>
      <c r="C70" s="109"/>
      <c r="I70" s="87"/>
    </row>
    <row r="71" spans="1:9" s="104" customFormat="1" ht="15" customHeight="1" x14ac:dyDescent="0.2">
      <c r="A71" s="110"/>
      <c r="B71" s="111"/>
      <c r="C71" s="109"/>
      <c r="I71" s="87"/>
    </row>
    <row r="72" spans="1:9" s="104" customFormat="1" ht="15" customHeight="1" x14ac:dyDescent="0.2">
      <c r="A72" s="110"/>
      <c r="B72" s="111"/>
      <c r="C72" s="109"/>
      <c r="I72" s="87"/>
    </row>
    <row r="73" spans="1:9" s="104" customFormat="1" ht="15" customHeight="1" x14ac:dyDescent="0.2">
      <c r="A73" s="110"/>
      <c r="B73" s="111"/>
      <c r="C73" s="109"/>
      <c r="I73" s="87"/>
    </row>
    <row r="74" spans="1:9" s="104" customFormat="1" ht="15" customHeight="1" x14ac:dyDescent="0.2">
      <c r="A74" s="110"/>
      <c r="B74" s="111"/>
      <c r="C74" s="109"/>
      <c r="I74" s="87"/>
    </row>
    <row r="75" spans="1:9" s="104" customFormat="1" ht="15" customHeight="1" x14ac:dyDescent="0.2">
      <c r="A75" s="110"/>
      <c r="B75" s="111"/>
      <c r="C75" s="109"/>
      <c r="I75" s="87"/>
    </row>
    <row r="76" spans="1:9" s="104" customFormat="1" ht="15" customHeight="1" x14ac:dyDescent="0.2">
      <c r="A76" s="110"/>
      <c r="B76" s="111"/>
      <c r="C76" s="109"/>
      <c r="I76" s="87"/>
    </row>
    <row r="77" spans="1:9" s="104" customFormat="1" ht="15" customHeight="1" x14ac:dyDescent="0.2">
      <c r="A77" s="110"/>
      <c r="B77" s="111"/>
      <c r="C77" s="109"/>
      <c r="I77" s="87"/>
    </row>
    <row r="78" spans="1:9" s="104" customFormat="1" ht="15" customHeight="1" x14ac:dyDescent="0.2">
      <c r="A78" s="110"/>
      <c r="B78" s="111"/>
      <c r="C78" s="109"/>
      <c r="I78" s="87"/>
    </row>
    <row r="79" spans="1:9" s="104" customFormat="1" ht="15" customHeight="1" x14ac:dyDescent="0.2">
      <c r="A79" s="110"/>
      <c r="B79" s="111"/>
      <c r="C79" s="109"/>
      <c r="I79" s="87"/>
    </row>
    <row r="80" spans="1:9" s="104" customFormat="1" ht="15" customHeight="1" x14ac:dyDescent="0.2">
      <c r="A80" s="110"/>
      <c r="B80" s="111"/>
      <c r="C80" s="109"/>
      <c r="I80" s="87"/>
    </row>
    <row r="81" spans="1:20" s="104" customFormat="1" ht="15" customHeight="1" x14ac:dyDescent="0.2">
      <c r="A81" s="110"/>
      <c r="B81" s="111"/>
      <c r="C81" s="109"/>
      <c r="I81" s="87"/>
      <c r="T81" s="104" t="s">
        <v>23</v>
      </c>
    </row>
    <row r="82" spans="1:20" s="104" customFormat="1" ht="15" customHeight="1" x14ac:dyDescent="0.2">
      <c r="A82" s="110"/>
      <c r="B82" s="111"/>
      <c r="C82" s="109"/>
      <c r="I82" s="87"/>
    </row>
    <row r="83" spans="1:20" s="104" customFormat="1" ht="15" customHeight="1" x14ac:dyDescent="0.2">
      <c r="A83" s="110"/>
      <c r="B83" s="111"/>
      <c r="C83" s="109"/>
      <c r="I83" s="87"/>
    </row>
    <row r="84" spans="1:20" s="104" customFormat="1" ht="15" customHeight="1" x14ac:dyDescent="0.2">
      <c r="A84" s="110"/>
      <c r="B84" s="111"/>
      <c r="C84" s="109"/>
      <c r="I84" s="87"/>
    </row>
    <row r="85" spans="1:20" s="104" customFormat="1" ht="15" customHeight="1" x14ac:dyDescent="0.2">
      <c r="A85" s="110"/>
      <c r="B85" s="111"/>
      <c r="C85" s="109"/>
      <c r="I85" s="87"/>
    </row>
    <row r="86" spans="1:20" s="104" customFormat="1" ht="15" customHeight="1" x14ac:dyDescent="0.2">
      <c r="A86" s="110"/>
      <c r="B86" s="111"/>
      <c r="C86" s="109"/>
      <c r="I86" s="87"/>
    </row>
    <row r="87" spans="1:20" s="104" customFormat="1" ht="15" customHeight="1" x14ac:dyDescent="0.2">
      <c r="A87" s="110"/>
      <c r="B87" s="111"/>
      <c r="C87" s="109"/>
      <c r="I87" s="87"/>
    </row>
    <row r="88" spans="1:20" s="104" customFormat="1" ht="15" customHeight="1" x14ac:dyDescent="0.2">
      <c r="A88" s="110"/>
      <c r="B88" s="111"/>
      <c r="C88" s="109"/>
      <c r="I88" s="87"/>
    </row>
    <row r="89" spans="1:20" s="104" customFormat="1" ht="15" customHeight="1" x14ac:dyDescent="0.2">
      <c r="A89" s="110"/>
      <c r="B89" s="111"/>
      <c r="C89" s="109"/>
      <c r="I89" s="87"/>
    </row>
    <row r="90" spans="1:20" s="104" customFormat="1" ht="15" customHeight="1" x14ac:dyDescent="0.2">
      <c r="A90" s="110"/>
      <c r="B90" s="111"/>
      <c r="C90" s="109"/>
      <c r="I90" s="87"/>
    </row>
    <row r="91" spans="1:20" s="104" customFormat="1" ht="15" customHeight="1" x14ac:dyDescent="0.2">
      <c r="A91" s="110"/>
      <c r="B91" s="111"/>
      <c r="C91" s="109"/>
      <c r="I91" s="87"/>
    </row>
    <row r="92" spans="1:20" s="104" customFormat="1" ht="15" customHeight="1" x14ac:dyDescent="0.2">
      <c r="A92" s="110"/>
      <c r="B92" s="111"/>
      <c r="C92" s="109"/>
      <c r="I92" s="87"/>
    </row>
    <row r="93" spans="1:20" s="104" customFormat="1" ht="15" customHeight="1" x14ac:dyDescent="0.2">
      <c r="A93" s="110"/>
      <c r="B93" s="111"/>
      <c r="C93" s="109"/>
      <c r="I93" s="87"/>
    </row>
    <row r="94" spans="1:20" s="104" customFormat="1" ht="15" customHeight="1" x14ac:dyDescent="0.2">
      <c r="A94" s="110"/>
      <c r="B94" s="111"/>
      <c r="C94" s="109"/>
      <c r="I94" s="87"/>
    </row>
    <row r="95" spans="1:20" s="104" customFormat="1" ht="15" customHeight="1" x14ac:dyDescent="0.2">
      <c r="A95" s="110"/>
      <c r="B95" s="111"/>
      <c r="C95" s="109"/>
      <c r="I95" s="87"/>
    </row>
    <row r="96" spans="1:20" s="104" customFormat="1" ht="15" customHeight="1" x14ac:dyDescent="0.2">
      <c r="A96" s="110"/>
      <c r="B96" s="111"/>
      <c r="C96" s="109"/>
      <c r="I96" s="87"/>
    </row>
    <row r="97" spans="1:9" s="104" customFormat="1" ht="15" customHeight="1" x14ac:dyDescent="0.2">
      <c r="A97" s="110"/>
      <c r="B97" s="111"/>
      <c r="C97" s="109"/>
      <c r="I97" s="87"/>
    </row>
    <row r="98" spans="1:9" s="104" customFormat="1" ht="15" customHeight="1" x14ac:dyDescent="0.2">
      <c r="A98" s="110"/>
      <c r="B98" s="111"/>
      <c r="C98" s="109"/>
      <c r="I98" s="87"/>
    </row>
    <row r="99" spans="1:9" s="104" customFormat="1" ht="15" customHeight="1" x14ac:dyDescent="0.2">
      <c r="A99" s="110"/>
      <c r="B99" s="111"/>
      <c r="C99" s="109"/>
      <c r="I99" s="87"/>
    </row>
    <row r="100" spans="1:9" s="104" customFormat="1" ht="15" customHeight="1" x14ac:dyDescent="0.2">
      <c r="A100" s="110"/>
      <c r="B100" s="111"/>
      <c r="C100" s="109"/>
      <c r="I100" s="87"/>
    </row>
    <row r="101" spans="1:9" s="104" customFormat="1" ht="15" customHeight="1" x14ac:dyDescent="0.2">
      <c r="A101" s="110"/>
      <c r="B101" s="111"/>
      <c r="C101" s="109"/>
      <c r="I101" s="87"/>
    </row>
    <row r="102" spans="1:9" s="104" customFormat="1" ht="15" customHeight="1" x14ac:dyDescent="0.2">
      <c r="A102" s="110"/>
      <c r="B102" s="111"/>
      <c r="C102" s="109"/>
      <c r="I102" s="87"/>
    </row>
    <row r="103" spans="1:9" s="104" customFormat="1" ht="15" customHeight="1" x14ac:dyDescent="0.2">
      <c r="A103" s="110"/>
      <c r="B103" s="111"/>
      <c r="C103" s="109"/>
      <c r="I103" s="87"/>
    </row>
    <row r="104" spans="1:9" s="104" customFormat="1" ht="15" customHeight="1" x14ac:dyDescent="0.2">
      <c r="A104" s="110"/>
      <c r="B104" s="111"/>
      <c r="C104" s="109"/>
      <c r="I104" s="87"/>
    </row>
    <row r="105" spans="1:9" s="104" customFormat="1" ht="15" customHeight="1" x14ac:dyDescent="0.2">
      <c r="A105" s="110"/>
      <c r="B105" s="111"/>
      <c r="C105" s="109"/>
      <c r="I105" s="87"/>
    </row>
    <row r="106" spans="1:9" s="104" customFormat="1" ht="15" customHeight="1" x14ac:dyDescent="0.2">
      <c r="A106" s="110"/>
      <c r="B106" s="111"/>
      <c r="C106" s="109"/>
      <c r="I106" s="87"/>
    </row>
    <row r="107" spans="1:9" s="104" customFormat="1" ht="15" customHeight="1" x14ac:dyDescent="0.2">
      <c r="A107" s="110"/>
      <c r="B107" s="111"/>
      <c r="C107" s="109"/>
      <c r="I107" s="87"/>
    </row>
    <row r="108" spans="1:9" s="104" customFormat="1" ht="15" customHeight="1" x14ac:dyDescent="0.2">
      <c r="A108" s="110"/>
      <c r="B108" s="111"/>
      <c r="C108" s="109"/>
      <c r="I108" s="87"/>
    </row>
    <row r="109" spans="1:9" s="104" customFormat="1" ht="15" customHeight="1" x14ac:dyDescent="0.2">
      <c r="A109" s="110"/>
      <c r="B109" s="111"/>
      <c r="C109" s="109"/>
      <c r="I109" s="87"/>
    </row>
    <row r="110" spans="1:9" s="104" customFormat="1" ht="15" customHeight="1" x14ac:dyDescent="0.2">
      <c r="A110" s="110"/>
      <c r="B110" s="111"/>
      <c r="C110" s="109"/>
      <c r="I110" s="87"/>
    </row>
    <row r="111" spans="1:9" s="104" customFormat="1" ht="15" customHeight="1" x14ac:dyDescent="0.2">
      <c r="A111" s="110"/>
      <c r="B111" s="111"/>
      <c r="C111" s="109"/>
      <c r="I111" s="87"/>
    </row>
    <row r="112" spans="1:9" s="104" customFormat="1" ht="15" customHeight="1" x14ac:dyDescent="0.2">
      <c r="A112" s="110"/>
      <c r="B112" s="111"/>
      <c r="C112" s="109"/>
      <c r="I112" s="87"/>
    </row>
    <row r="113" spans="1:9" s="104" customFormat="1" ht="15" customHeight="1" x14ac:dyDescent="0.2">
      <c r="A113" s="110"/>
      <c r="B113" s="111"/>
      <c r="C113" s="109"/>
      <c r="I113" s="87"/>
    </row>
    <row r="114" spans="1:9" s="104" customFormat="1" ht="15" customHeight="1" x14ac:dyDescent="0.2">
      <c r="A114" s="110"/>
      <c r="B114" s="111"/>
      <c r="C114" s="109"/>
      <c r="I114" s="87"/>
    </row>
    <row r="115" spans="1:9" s="104" customFormat="1" ht="15" customHeight="1" x14ac:dyDescent="0.2">
      <c r="A115" s="110"/>
      <c r="B115" s="111"/>
      <c r="C115" s="109"/>
      <c r="I115" s="87"/>
    </row>
    <row r="116" spans="1:9" s="104" customFormat="1" ht="15" customHeight="1" x14ac:dyDescent="0.2">
      <c r="A116" s="110"/>
      <c r="B116" s="111"/>
      <c r="C116" s="109"/>
      <c r="I116" s="87"/>
    </row>
    <row r="117" spans="1:9" s="104" customFormat="1" ht="15" customHeight="1" x14ac:dyDescent="0.2">
      <c r="A117" s="110"/>
      <c r="B117" s="111"/>
      <c r="C117" s="109"/>
      <c r="I117" s="87"/>
    </row>
    <row r="118" spans="1:9" s="104" customFormat="1" ht="15" customHeight="1" x14ac:dyDescent="0.2">
      <c r="A118" s="110"/>
      <c r="B118" s="111"/>
      <c r="C118" s="109"/>
      <c r="I118" s="87"/>
    </row>
    <row r="119" spans="1:9" s="104" customFormat="1" ht="15" customHeight="1" x14ac:dyDescent="0.2">
      <c r="A119" s="110"/>
      <c r="B119" s="111"/>
      <c r="C119" s="109"/>
      <c r="I119" s="87"/>
    </row>
    <row r="120" spans="1:9" s="104" customFormat="1" ht="15" customHeight="1" x14ac:dyDescent="0.2">
      <c r="A120" s="110"/>
      <c r="B120" s="111"/>
      <c r="C120" s="109"/>
      <c r="I120" s="87"/>
    </row>
    <row r="121" spans="1:9" s="104" customFormat="1" ht="15" customHeight="1" x14ac:dyDescent="0.2">
      <c r="A121" s="110"/>
      <c r="B121" s="111"/>
      <c r="C121" s="109"/>
      <c r="I121" s="87"/>
    </row>
    <row r="122" spans="1:9" s="104" customFormat="1" ht="15" customHeight="1" x14ac:dyDescent="0.2">
      <c r="A122" s="110"/>
      <c r="B122" s="111"/>
      <c r="C122" s="109"/>
      <c r="I122" s="87"/>
    </row>
    <row r="123" spans="1:9" s="104" customFormat="1" ht="15" customHeight="1" x14ac:dyDescent="0.2">
      <c r="A123" s="110"/>
      <c r="B123" s="111"/>
      <c r="C123" s="109"/>
      <c r="D123" s="87"/>
      <c r="I123" s="87"/>
    </row>
    <row r="124" spans="1:9" s="104" customFormat="1" ht="15" customHeight="1" x14ac:dyDescent="0.2">
      <c r="A124" s="110"/>
      <c r="B124" s="111"/>
      <c r="C124" s="109"/>
      <c r="D124" s="87"/>
      <c r="I124" s="87"/>
    </row>
    <row r="125" spans="1:9" s="104" customFormat="1" ht="15" customHeight="1" x14ac:dyDescent="0.2">
      <c r="A125" s="110"/>
      <c r="B125" s="111"/>
      <c r="C125" s="109"/>
      <c r="D125" s="87"/>
      <c r="I125" s="87"/>
    </row>
    <row r="126" spans="1:9" s="104" customFormat="1" ht="15" customHeight="1" x14ac:dyDescent="0.2">
      <c r="A126" s="110"/>
      <c r="B126" s="111"/>
      <c r="C126" s="109"/>
      <c r="D126" s="87"/>
      <c r="I126" s="87"/>
    </row>
    <row r="127" spans="1:9" s="104" customFormat="1" ht="15" customHeight="1" x14ac:dyDescent="0.2">
      <c r="A127" s="110"/>
      <c r="B127" s="111"/>
      <c r="C127" s="109"/>
      <c r="D127" s="87"/>
      <c r="I127" s="87"/>
    </row>
    <row r="128" spans="1:9" s="104" customFormat="1" ht="15" customHeight="1" x14ac:dyDescent="0.2">
      <c r="A128" s="110"/>
      <c r="B128" s="111"/>
      <c r="C128" s="109"/>
      <c r="D128" s="87"/>
      <c r="I128" s="87"/>
    </row>
    <row r="129" spans="1:9" s="104" customFormat="1" ht="15" customHeight="1" x14ac:dyDescent="0.2">
      <c r="A129" s="110"/>
      <c r="B129" s="111"/>
      <c r="C129" s="109"/>
      <c r="D129" s="87"/>
      <c r="I129" s="87"/>
    </row>
    <row r="130" spans="1:9" s="104" customFormat="1" ht="15" customHeight="1" x14ac:dyDescent="0.2">
      <c r="A130" s="110"/>
      <c r="B130" s="111"/>
      <c r="C130" s="109"/>
      <c r="D130" s="87"/>
      <c r="I130" s="87"/>
    </row>
    <row r="131" spans="1:9" s="104" customFormat="1" ht="15" customHeight="1" x14ac:dyDescent="0.2">
      <c r="A131" s="110"/>
      <c r="B131" s="111"/>
      <c r="C131" s="109"/>
      <c r="D131" s="87"/>
      <c r="I131" s="87"/>
    </row>
  </sheetData>
  <hyperlinks>
    <hyperlink ref="A11" location="'NPK Production'!A1" display="'NPK Production'!A1" xr:uid="{EAFCD963-505F-416F-A517-F8D7BEFA3012}"/>
    <hyperlink ref="A17" location="WPA_P2O5_2019!A1" display="WPA_P2O5_2019!A1" xr:uid="{D803001F-930C-4980-9E0D-52B084EAC7C2}"/>
    <hyperlink ref="A18" location="WPA_P2O5_2020!A1" display="WPA_P2O5_2020!A1" xr:uid="{0D75B7E7-7897-4EF8-B90C-BD5E0FD2BAA6}"/>
    <hyperlink ref="A19" location="WPA_P2O5_2021!A1" display="WPA_P2O5_2021!A1" xr:uid="{FF5FB361-33FB-4E75-A90B-EA437E70A735}"/>
    <hyperlink ref="A20" location="WPA_P2O5_2022!A1" display="WPA_P2O5_2022!A1" xr:uid="{01324906-25F5-4584-B0C4-8AFAFC01BBCC}"/>
    <hyperlink ref="A21" location="WPA_P2O5_2023!A1" display="WPA_P2O5_2023!A1" xr:uid="{423E2B5E-B48E-42DF-9D97-AA6D891B3367}"/>
    <hyperlink ref="A8" location="'Table of Contents'!A1" display="BACK TO INDEX" xr:uid="{C6CF8C54-7BBF-43E0-B824-72206218E73D}"/>
    <hyperlink ref="A12:A15" location="'WPA Capacity'!A1" display="Capacity" xr:uid="{EC5EDBC9-258F-48D9-8945-1E78625B61CF}"/>
    <hyperlink ref="A12" location="'NPK App Demand'!A1" display="'NPK App Demand'!A1" xr:uid="{23C0A2F6-DDD3-4CE9-B2FC-574D5888EE13}"/>
    <hyperlink ref="A13" location="'NPK Imports'!A1" display="'NPK Imports'!A1" xr:uid="{4C1007ED-D9AC-4A8F-8B08-BB0CCECE32FA}"/>
    <hyperlink ref="A14" location="'NPK Exports'!A1" display="'NPK Exports'!A1" xr:uid="{4868E279-CCEA-4869-939A-AE111D5B2EB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Q209"/>
  <sheetViews>
    <sheetView showGridLines="0" topLeftCell="B1"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283</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_xlfn.SEQUENCE(1,MAX('Data Dashboard'!6:6)-2000+1,2000)</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CONCATENATE("WPA",D4)</f>
        <v>WPAWorld Total</v>
      </c>
      <c r="B4" s="134" t="s">
        <v>26</v>
      </c>
      <c r="C4" s="134" t="s">
        <v>26</v>
      </c>
      <c r="D4" s="134" t="s">
        <v>26</v>
      </c>
      <c r="E4" s="135">
        <v>63646.678083220278</v>
      </c>
      <c r="F4" s="135">
        <v>64412.92824651119</v>
      </c>
      <c r="G4" s="135">
        <v>68901.550028342404</v>
      </c>
      <c r="H4" s="135">
        <v>71873.271148054278</v>
      </c>
      <c r="I4" s="135">
        <v>74828.206078560499</v>
      </c>
      <c r="J4" s="135">
        <v>77737.70700865172</v>
      </c>
      <c r="K4" s="135">
        <v>81585.599922963345</v>
      </c>
      <c r="L4" s="135">
        <v>85551.060971707979</v>
      </c>
      <c r="M4" s="135">
        <v>78145.144453420289</v>
      </c>
      <c r="N4" s="135">
        <v>74464.811619268352</v>
      </c>
      <c r="O4" s="135">
        <v>85178.425312930689</v>
      </c>
      <c r="P4" s="135">
        <v>81856.706117295631</v>
      </c>
      <c r="Q4" s="135">
        <v>86106.354121757424</v>
      </c>
      <c r="R4" s="135">
        <v>90851.036607137488</v>
      </c>
      <c r="S4" s="135">
        <v>97113.369719312323</v>
      </c>
      <c r="T4" s="135">
        <v>97512.719109804952</v>
      </c>
      <c r="U4" s="135">
        <v>95698.914527359739</v>
      </c>
      <c r="V4" s="135">
        <v>95589.720211483291</v>
      </c>
      <c r="W4" s="135">
        <v>92942.253154702179</v>
      </c>
      <c r="X4" s="135">
        <v>86971.269954939373</v>
      </c>
      <c r="Y4" s="135">
        <v>91749.700292437818</v>
      </c>
      <c r="Z4" s="135">
        <v>98230.756890226636</v>
      </c>
      <c r="AA4" s="135">
        <v>94604.807482598233</v>
      </c>
      <c r="AB4" s="135">
        <v>97219.323068988859</v>
      </c>
      <c r="AC4" s="135">
        <v>98684.779187515116</v>
      </c>
      <c r="AD4" s="135">
        <v>99692.040596455961</v>
      </c>
      <c r="AE4" s="135">
        <v>100270.38666647256</v>
      </c>
      <c r="AF4" s="133">
        <v>101425.72790708684</v>
      </c>
      <c r="AG4" s="133">
        <v>102235.41804991632</v>
      </c>
    </row>
    <row r="5" spans="1:43" s="133" customFormat="1" x14ac:dyDescent="0.2">
      <c r="A5" s="133" t="str">
        <f t="shared" ref="A5:A69" si="0">CONCATENATE("WPA",D5)</f>
        <v>WPAEurope &amp; CIS Total</v>
      </c>
      <c r="B5" s="137" t="s">
        <v>29</v>
      </c>
      <c r="C5" s="137" t="s">
        <v>29</v>
      </c>
      <c r="D5" s="137" t="s">
        <v>29</v>
      </c>
      <c r="E5" s="145">
        <v>20250.658616182354</v>
      </c>
      <c r="F5" s="145">
        <v>19129.635795191178</v>
      </c>
      <c r="G5" s="145">
        <v>20508.474150441183</v>
      </c>
      <c r="H5" s="145">
        <v>20621.170565473949</v>
      </c>
      <c r="I5" s="145">
        <v>21793.907913714283</v>
      </c>
      <c r="J5" s="145">
        <v>20510.150906472525</v>
      </c>
      <c r="K5" s="145">
        <v>20364.367479021977</v>
      </c>
      <c r="L5" s="145">
        <v>19762.731299186817</v>
      </c>
      <c r="M5" s="145">
        <v>19062.28480353846</v>
      </c>
      <c r="N5" s="145">
        <v>14003.268983154258</v>
      </c>
      <c r="O5" s="145">
        <v>19274.119409603776</v>
      </c>
      <c r="P5" s="145">
        <v>18868.033253753856</v>
      </c>
      <c r="Q5" s="145">
        <v>19558.469896788563</v>
      </c>
      <c r="R5" s="145">
        <v>18882.540031283996</v>
      </c>
      <c r="S5" s="145">
        <v>20244.283854842102</v>
      </c>
      <c r="T5" s="145">
        <v>20408.086603651631</v>
      </c>
      <c r="U5" s="145">
        <v>20383.654924294719</v>
      </c>
      <c r="V5" s="145">
        <v>21587.633073238099</v>
      </c>
      <c r="W5" s="145">
        <v>21935.765114181821</v>
      </c>
      <c r="X5" s="145">
        <v>22428.338946727272</v>
      </c>
      <c r="Y5" s="145">
        <v>23346.512839320931</v>
      </c>
      <c r="Z5" s="145">
        <v>24843.081418889549</v>
      </c>
      <c r="AA5" s="145">
        <v>21643.930368383142</v>
      </c>
      <c r="AB5" s="145">
        <v>19495.668603292233</v>
      </c>
      <c r="AC5" s="145">
        <v>20096.550398467531</v>
      </c>
      <c r="AD5" s="145">
        <v>20751.498052022293</v>
      </c>
      <c r="AE5" s="145">
        <v>20997.268957885964</v>
      </c>
      <c r="AF5" s="133">
        <v>21185.816473117167</v>
      </c>
      <c r="AG5" s="133">
        <v>21351.622129266332</v>
      </c>
    </row>
    <row r="6" spans="1:43" s="133" customFormat="1" x14ac:dyDescent="0.2">
      <c r="A6" s="133" t="str">
        <f t="shared" si="0"/>
        <v>WPAWest Europe Total</v>
      </c>
      <c r="B6" s="140" t="s">
        <v>37</v>
      </c>
      <c r="C6" s="140" t="s">
        <v>37</v>
      </c>
      <c r="D6" s="140" t="s">
        <v>37</v>
      </c>
      <c r="E6" s="146">
        <v>14606.759046882355</v>
      </c>
      <c r="F6" s="146">
        <v>13058.486236941175</v>
      </c>
      <c r="G6" s="146">
        <v>14210.103704941179</v>
      </c>
      <c r="H6" s="146">
        <v>14140.867552588235</v>
      </c>
      <c r="I6" s="146">
        <v>14475.315632153848</v>
      </c>
      <c r="J6" s="146">
        <v>13184.046267153844</v>
      </c>
      <c r="K6" s="146">
        <v>13367.852558538461</v>
      </c>
      <c r="L6" s="146">
        <v>12958.371626153847</v>
      </c>
      <c r="M6" s="146">
        <v>12463.146765461539</v>
      </c>
      <c r="N6" s="146">
        <v>7989.2736252641498</v>
      </c>
      <c r="O6" s="146">
        <v>11494.694983603775</v>
      </c>
      <c r="P6" s="146">
        <v>11126.253146210525</v>
      </c>
      <c r="Q6" s="146">
        <v>11481.178368000001</v>
      </c>
      <c r="R6" s="146">
        <v>10877.465135552633</v>
      </c>
      <c r="S6" s="146">
        <v>11847.547344842103</v>
      </c>
      <c r="T6" s="146">
        <v>11254.565809842106</v>
      </c>
      <c r="U6" s="146">
        <v>10880.262354675675</v>
      </c>
      <c r="V6" s="146">
        <v>11093.043038000002</v>
      </c>
      <c r="W6" s="146">
        <v>11152.803045181819</v>
      </c>
      <c r="X6" s="146">
        <v>11734.749926727274</v>
      </c>
      <c r="Y6" s="146">
        <v>12202.296278064099</v>
      </c>
      <c r="Z6" s="146">
        <v>13526.448927272726</v>
      </c>
      <c r="AA6" s="146">
        <v>12551.819048999998</v>
      </c>
      <c r="AB6" s="146">
        <v>10722.47160590909</v>
      </c>
      <c r="AC6" s="146">
        <v>10586.507074694577</v>
      </c>
      <c r="AD6" s="146">
        <v>10935.558262320195</v>
      </c>
      <c r="AE6" s="146">
        <v>10981.574464717103</v>
      </c>
      <c r="AF6" s="133">
        <v>11035.095873256059</v>
      </c>
      <c r="AG6" s="133">
        <v>11071.158930875015</v>
      </c>
    </row>
    <row r="7" spans="1:43" x14ac:dyDescent="0.2">
      <c r="A7" s="133" t="str">
        <f t="shared" si="0"/>
        <v>WPAAustria</v>
      </c>
      <c r="B7" s="129" t="s">
        <v>254</v>
      </c>
      <c r="C7" s="129" t="s">
        <v>255</v>
      </c>
      <c r="D7" s="129" t="s">
        <v>40</v>
      </c>
      <c r="E7" s="147">
        <v>159</v>
      </c>
      <c r="F7" s="147">
        <v>150</v>
      </c>
      <c r="G7" s="147">
        <v>319</v>
      </c>
      <c r="H7" s="147">
        <v>370</v>
      </c>
      <c r="I7" s="147">
        <v>506</v>
      </c>
      <c r="J7" s="147">
        <v>329.50528499999996</v>
      </c>
      <c r="K7" s="147">
        <v>289</v>
      </c>
      <c r="L7" s="147">
        <v>420</v>
      </c>
      <c r="M7" s="147">
        <v>415</v>
      </c>
      <c r="N7" s="147">
        <v>178</v>
      </c>
      <c r="O7" s="147">
        <v>400</v>
      </c>
      <c r="P7" s="147">
        <v>440.670817</v>
      </c>
      <c r="Q7" s="147">
        <v>452.059504</v>
      </c>
      <c r="R7" s="147">
        <v>349.01666499999999</v>
      </c>
      <c r="S7" s="147">
        <v>431.16619799999995</v>
      </c>
      <c r="T7" s="147">
        <v>420.40610700000002</v>
      </c>
      <c r="U7" s="147">
        <v>411.42057</v>
      </c>
      <c r="V7" s="147">
        <v>355.21530000000001</v>
      </c>
      <c r="W7" s="147">
        <v>372.19625000000002</v>
      </c>
      <c r="X7" s="147">
        <v>389.17720000000003</v>
      </c>
      <c r="Y7" s="147">
        <v>393.99260200000003</v>
      </c>
      <c r="Z7" s="147">
        <v>375.58895899999999</v>
      </c>
      <c r="AA7" s="147">
        <v>282.35652700000003</v>
      </c>
      <c r="AB7" s="147">
        <v>290.81848500000001</v>
      </c>
      <c r="AC7" s="147">
        <v>300.04391988298642</v>
      </c>
      <c r="AD7" s="147">
        <v>308.71873516014898</v>
      </c>
      <c r="AE7" s="147">
        <v>312.67937767302328</v>
      </c>
      <c r="AF7" s="128">
        <v>316.81564284555009</v>
      </c>
      <c r="AG7" s="128">
        <v>320.39037273667702</v>
      </c>
    </row>
    <row r="8" spans="1:43" x14ac:dyDescent="0.2">
      <c r="A8" s="133" t="str">
        <f t="shared" si="0"/>
        <v>WPABelgium</v>
      </c>
      <c r="B8" s="129" t="s">
        <v>254</v>
      </c>
      <c r="C8" s="129" t="s">
        <v>255</v>
      </c>
      <c r="D8" s="129" t="s">
        <v>42</v>
      </c>
      <c r="E8" s="147">
        <v>2231.9705359999998</v>
      </c>
      <c r="F8" s="147">
        <v>2106.6581689999994</v>
      </c>
      <c r="G8" s="147">
        <v>2099.02</v>
      </c>
      <c r="H8" s="147">
        <v>1783.2335499999999</v>
      </c>
      <c r="I8" s="147">
        <v>1723.286613</v>
      </c>
      <c r="J8" s="147">
        <v>1985.1558749999999</v>
      </c>
      <c r="K8" s="147">
        <v>1772.3116480000001</v>
      </c>
      <c r="L8" s="147">
        <v>1685.9183410000001</v>
      </c>
      <c r="M8" s="147">
        <v>1667.9721910000001</v>
      </c>
      <c r="N8" s="147">
        <v>1041.7490769999999</v>
      </c>
      <c r="O8" s="147">
        <v>1757.025813</v>
      </c>
      <c r="P8" s="147">
        <v>1827.866145</v>
      </c>
      <c r="Q8" s="147">
        <v>1796.9280819999999</v>
      </c>
      <c r="R8" s="147">
        <v>1277.4387339999998</v>
      </c>
      <c r="S8" s="147">
        <v>1826.216653</v>
      </c>
      <c r="T8" s="147">
        <v>1811.1337779999999</v>
      </c>
      <c r="U8" s="147">
        <v>1674.8854779999999</v>
      </c>
      <c r="V8" s="147">
        <v>1968.3602739999999</v>
      </c>
      <c r="W8" s="147">
        <v>1685.8044709999999</v>
      </c>
      <c r="X8" s="147">
        <v>1822.9183410000001</v>
      </c>
      <c r="Y8" s="147">
        <v>1913.2534645000001</v>
      </c>
      <c r="Z8" s="147">
        <v>2003.5885880000001</v>
      </c>
      <c r="AA8" s="147">
        <v>1488.7164950000001</v>
      </c>
      <c r="AB8" s="147">
        <v>1444.318395</v>
      </c>
      <c r="AC8" s="147">
        <v>1625.8663507609003</v>
      </c>
      <c r="AD8" s="147">
        <v>1668.5970785612378</v>
      </c>
      <c r="AE8" s="147">
        <v>1682.8103138416843</v>
      </c>
      <c r="AF8" s="128">
        <v>1698.3067222092561</v>
      </c>
      <c r="AG8" s="128">
        <v>1709.9416164288502</v>
      </c>
    </row>
    <row r="9" spans="1:43" x14ac:dyDescent="0.2">
      <c r="A9" s="133" t="str">
        <f>CONCATENATE("WPA",D9)</f>
        <v>WPACyprus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28">
        <v>0</v>
      </c>
      <c r="AG9" s="128">
        <v>0</v>
      </c>
    </row>
    <row r="10" spans="1:43" x14ac:dyDescent="0.2">
      <c r="A10" s="133" t="str">
        <f t="shared" si="0"/>
        <v>WPADenmark</v>
      </c>
      <c r="B10" s="129" t="s">
        <v>254</v>
      </c>
      <c r="C10" s="129" t="s">
        <v>255</v>
      </c>
      <c r="D10" s="129" t="s">
        <v>46</v>
      </c>
      <c r="E10" s="147">
        <v>300</v>
      </c>
      <c r="F10" s="147">
        <v>250</v>
      </c>
      <c r="G10" s="147">
        <v>350</v>
      </c>
      <c r="H10" s="147">
        <v>400</v>
      </c>
      <c r="I10" s="147">
        <v>170</v>
      </c>
      <c r="J10" s="147">
        <v>0</v>
      </c>
      <c r="K10" s="147">
        <v>0</v>
      </c>
      <c r="L10" s="147">
        <v>0</v>
      </c>
      <c r="M10" s="147">
        <v>0</v>
      </c>
      <c r="N10" s="147">
        <v>0</v>
      </c>
      <c r="O10" s="147">
        <v>0</v>
      </c>
      <c r="P10" s="147">
        <v>10</v>
      </c>
      <c r="Q10" s="147">
        <v>1</v>
      </c>
      <c r="R10" s="147">
        <v>2.106636</v>
      </c>
      <c r="S10" s="147">
        <v>9.345403000000001</v>
      </c>
      <c r="T10" s="147">
        <v>8.8921530000000004</v>
      </c>
      <c r="U10" s="147">
        <v>11</v>
      </c>
      <c r="V10" s="147">
        <v>1.1689179999999999</v>
      </c>
      <c r="W10" s="147">
        <v>5.0973230000000003</v>
      </c>
      <c r="X10" s="147">
        <v>12</v>
      </c>
      <c r="Y10" s="147">
        <v>4</v>
      </c>
      <c r="Z10" s="147">
        <v>6</v>
      </c>
      <c r="AA10" s="147">
        <v>9</v>
      </c>
      <c r="AB10" s="147">
        <v>10</v>
      </c>
      <c r="AC10" s="147">
        <v>11.345895020188436</v>
      </c>
      <c r="AD10" s="147">
        <v>11.345895020188436</v>
      </c>
      <c r="AE10" s="147">
        <v>11.345895020188436</v>
      </c>
      <c r="AF10" s="128">
        <v>11.345895020188436</v>
      </c>
      <c r="AG10" s="128">
        <v>11.345895020188436</v>
      </c>
    </row>
    <row r="11" spans="1:43" x14ac:dyDescent="0.2">
      <c r="A11" s="133" t="str">
        <f t="shared" si="0"/>
        <v>WPAFinland</v>
      </c>
      <c r="B11" s="129" t="s">
        <v>254</v>
      </c>
      <c r="C11" s="129" t="s">
        <v>255</v>
      </c>
      <c r="D11" s="129" t="s">
        <v>49</v>
      </c>
      <c r="E11" s="147">
        <v>748.3</v>
      </c>
      <c r="F11" s="147">
        <v>700.00000000000011</v>
      </c>
      <c r="G11" s="147">
        <v>812</v>
      </c>
      <c r="H11" s="147">
        <v>686</v>
      </c>
      <c r="I11" s="147">
        <v>760.2</v>
      </c>
      <c r="J11" s="147">
        <v>1005.0000000000001</v>
      </c>
      <c r="K11" s="147">
        <v>885</v>
      </c>
      <c r="L11" s="147">
        <v>1069.353230769231</v>
      </c>
      <c r="M11" s="147">
        <v>1050</v>
      </c>
      <c r="N11" s="147">
        <v>765</v>
      </c>
      <c r="O11" s="147">
        <v>1110</v>
      </c>
      <c r="P11" s="147">
        <v>1344.091336</v>
      </c>
      <c r="Q11" s="147">
        <v>1419.76405</v>
      </c>
      <c r="R11" s="147">
        <v>1571.927983</v>
      </c>
      <c r="S11" s="147">
        <v>1463.4968999999999</v>
      </c>
      <c r="T11" s="147">
        <v>1387.5329999999999</v>
      </c>
      <c r="U11" s="147">
        <v>1502.47</v>
      </c>
      <c r="V11" s="147">
        <v>1737.34</v>
      </c>
      <c r="W11" s="147">
        <v>1414.335</v>
      </c>
      <c r="X11" s="147">
        <v>1306.0079969999999</v>
      </c>
      <c r="Y11" s="147">
        <v>1405.320534</v>
      </c>
      <c r="Z11" s="147">
        <v>2029.02701</v>
      </c>
      <c r="AA11" s="147">
        <v>2982.2765839999997</v>
      </c>
      <c r="AB11" s="147">
        <v>2002.1035670000001</v>
      </c>
      <c r="AC11" s="147">
        <v>1749.1252794566005</v>
      </c>
      <c r="AD11" s="147">
        <v>1782.5658980296969</v>
      </c>
      <c r="AE11" s="147">
        <v>1793.6890266111704</v>
      </c>
      <c r="AF11" s="128">
        <v>1805.8163529673768</v>
      </c>
      <c r="AG11" s="128">
        <v>1814.9216989271686</v>
      </c>
    </row>
    <row r="12" spans="1:43" x14ac:dyDescent="0.2">
      <c r="A12" s="133" t="str">
        <f t="shared" si="0"/>
        <v>WPAFrance</v>
      </c>
      <c r="B12" s="129" t="s">
        <v>254</v>
      </c>
      <c r="C12" s="129" t="s">
        <v>255</v>
      </c>
      <c r="D12" s="129" t="s">
        <v>31</v>
      </c>
      <c r="E12" s="147">
        <v>2050</v>
      </c>
      <c r="F12" s="147">
        <v>1684</v>
      </c>
      <c r="G12" s="147">
        <v>1691.777</v>
      </c>
      <c r="H12" s="147">
        <v>1793.3320000000001</v>
      </c>
      <c r="I12" s="147">
        <v>2456.9740000000002</v>
      </c>
      <c r="J12" s="147">
        <v>1581.0150000000001</v>
      </c>
      <c r="K12" s="147">
        <v>2071.8451999999997</v>
      </c>
      <c r="L12" s="147">
        <v>1807.81864</v>
      </c>
      <c r="M12" s="147">
        <v>2228.9048250000001</v>
      </c>
      <c r="N12" s="147">
        <v>643.27874100000008</v>
      </c>
      <c r="O12" s="147">
        <v>1056.8165979999999</v>
      </c>
      <c r="P12" s="147">
        <v>927.72070200000007</v>
      </c>
      <c r="Q12" s="147">
        <v>723.73313699999994</v>
      </c>
      <c r="R12" s="147">
        <v>663.99444700000004</v>
      </c>
      <c r="S12" s="147">
        <v>801.62604199999998</v>
      </c>
      <c r="T12" s="147">
        <v>761.65351100000009</v>
      </c>
      <c r="U12" s="147">
        <v>583.52082700000005</v>
      </c>
      <c r="V12" s="147">
        <v>804.87564499999996</v>
      </c>
      <c r="W12" s="147">
        <v>609.98031600000002</v>
      </c>
      <c r="X12" s="147">
        <v>510.07027299999999</v>
      </c>
      <c r="Y12" s="147">
        <v>388.329612</v>
      </c>
      <c r="Z12" s="147">
        <v>440.06082000000004</v>
      </c>
      <c r="AA12" s="147">
        <v>409.45869599999997</v>
      </c>
      <c r="AB12" s="147">
        <v>267.85157699999996</v>
      </c>
      <c r="AC12" s="147">
        <v>314.41344148205843</v>
      </c>
      <c r="AD12" s="147">
        <v>383.18338204018846</v>
      </c>
      <c r="AE12" s="147">
        <v>379.75681208620381</v>
      </c>
      <c r="AF12" s="128">
        <v>376.61885206023192</v>
      </c>
      <c r="AG12" s="128">
        <v>373.31566977109577</v>
      </c>
    </row>
    <row r="13" spans="1:43" x14ac:dyDescent="0.2">
      <c r="A13" s="133" t="str">
        <f t="shared" si="0"/>
        <v>WPAGermany</v>
      </c>
      <c r="B13" s="129" t="s">
        <v>254</v>
      </c>
      <c r="C13" s="129" t="s">
        <v>255</v>
      </c>
      <c r="D13" s="129" t="s">
        <v>32</v>
      </c>
      <c r="E13" s="147">
        <v>715</v>
      </c>
      <c r="F13" s="147">
        <v>600</v>
      </c>
      <c r="G13" s="147">
        <v>669.03300000000002</v>
      </c>
      <c r="H13" s="147">
        <v>637.45000000000005</v>
      </c>
      <c r="I13" s="147">
        <v>500</v>
      </c>
      <c r="J13" s="147">
        <v>512.04700000000003</v>
      </c>
      <c r="K13" s="147">
        <v>502.46199999999999</v>
      </c>
      <c r="L13" s="147">
        <v>548.58500000000004</v>
      </c>
      <c r="M13" s="147">
        <v>532.49199999999996</v>
      </c>
      <c r="N13" s="147">
        <v>364.06</v>
      </c>
      <c r="O13" s="147">
        <v>527.572</v>
      </c>
      <c r="P13" s="147">
        <v>400</v>
      </c>
      <c r="Q13" s="147">
        <v>528.09100000000001</v>
      </c>
      <c r="R13" s="147">
        <v>256.88</v>
      </c>
      <c r="S13" s="147">
        <v>315.59699999999998</v>
      </c>
      <c r="T13" s="147">
        <v>426.49599999999998</v>
      </c>
      <c r="U13" s="147">
        <v>193.18374299999994</v>
      </c>
      <c r="V13" s="147">
        <v>254.61111699999998</v>
      </c>
      <c r="W13" s="147">
        <v>339.93566999999996</v>
      </c>
      <c r="X13" s="147">
        <v>325.31799999999998</v>
      </c>
      <c r="Y13" s="147">
        <v>296.39800000000002</v>
      </c>
      <c r="Z13" s="147">
        <v>309.03100000000001</v>
      </c>
      <c r="AA13" s="147">
        <v>252.33099999999999</v>
      </c>
      <c r="AB13" s="147">
        <v>208.08999999999997</v>
      </c>
      <c r="AC13" s="147">
        <v>211.16438116541957</v>
      </c>
      <c r="AD13" s="147">
        <v>220.17512675061499</v>
      </c>
      <c r="AE13" s="147">
        <v>223.48352434881758</v>
      </c>
      <c r="AF13" s="128">
        <v>227.00182902086868</v>
      </c>
      <c r="AG13" s="128">
        <v>229.76036105856423</v>
      </c>
    </row>
    <row r="14" spans="1:43" x14ac:dyDescent="0.2">
      <c r="A14" s="133" t="str">
        <f t="shared" si="0"/>
        <v>WPAGreece</v>
      </c>
      <c r="B14" s="129" t="s">
        <v>254</v>
      </c>
      <c r="C14" s="129" t="s">
        <v>255</v>
      </c>
      <c r="D14" s="129" t="s">
        <v>33</v>
      </c>
      <c r="E14" s="147">
        <v>264</v>
      </c>
      <c r="F14" s="147">
        <v>379.236715</v>
      </c>
      <c r="G14" s="147">
        <v>364.847509</v>
      </c>
      <c r="H14" s="147">
        <v>394.43121200000002</v>
      </c>
      <c r="I14" s="147">
        <v>383.64167300000003</v>
      </c>
      <c r="J14" s="147">
        <v>404.600458</v>
      </c>
      <c r="K14" s="147">
        <v>311.14573999999999</v>
      </c>
      <c r="L14" s="147">
        <v>244.11850899999999</v>
      </c>
      <c r="M14" s="147">
        <v>233.129707</v>
      </c>
      <c r="N14" s="147">
        <v>156.40457699999999</v>
      </c>
      <c r="O14" s="147">
        <v>240.833144</v>
      </c>
      <c r="P14" s="147">
        <v>415.45331499999998</v>
      </c>
      <c r="Q14" s="147">
        <v>239.48297500000001</v>
      </c>
      <c r="R14" s="147">
        <v>250.80227600000001</v>
      </c>
      <c r="S14" s="147">
        <v>307.480727</v>
      </c>
      <c r="T14" s="147">
        <v>309.94981800000005</v>
      </c>
      <c r="U14" s="147">
        <v>286.09403600000002</v>
      </c>
      <c r="V14" s="147">
        <v>426.610028</v>
      </c>
      <c r="W14" s="147">
        <v>249.452449</v>
      </c>
      <c r="X14" s="147">
        <v>311.34533799999997</v>
      </c>
      <c r="Y14" s="147">
        <v>385.708214</v>
      </c>
      <c r="Z14" s="147">
        <v>381.82444600000002</v>
      </c>
      <c r="AA14" s="147">
        <v>200</v>
      </c>
      <c r="AB14" s="147">
        <v>312.35792300000003</v>
      </c>
      <c r="AC14" s="147">
        <v>349.88239602610736</v>
      </c>
      <c r="AD14" s="147">
        <v>386.6441677686779</v>
      </c>
      <c r="AE14" s="147">
        <v>388.53645360481789</v>
      </c>
      <c r="AF14" s="128">
        <v>390.59957529994233</v>
      </c>
      <c r="AG14" s="128">
        <v>392.14859247318316</v>
      </c>
    </row>
    <row r="15" spans="1:43" x14ac:dyDescent="0.2">
      <c r="A15" s="133" t="str">
        <f t="shared" si="0"/>
        <v>WPAIceland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28">
        <v>0</v>
      </c>
      <c r="AG15" s="128">
        <v>0</v>
      </c>
    </row>
    <row r="16" spans="1:43" x14ac:dyDescent="0.2">
      <c r="A16" s="133" t="str">
        <f t="shared" si="0"/>
        <v>WPAIreland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28">
        <v>0</v>
      </c>
      <c r="AG16" s="128">
        <v>0</v>
      </c>
    </row>
    <row r="17" spans="1:33" x14ac:dyDescent="0.2">
      <c r="A17" s="133" t="str">
        <f t="shared" si="0"/>
        <v>WPAItaly</v>
      </c>
      <c r="B17" s="129" t="s">
        <v>254</v>
      </c>
      <c r="C17" s="129" t="s">
        <v>255</v>
      </c>
      <c r="D17" s="129" t="s">
        <v>35</v>
      </c>
      <c r="E17" s="147">
        <v>1532.0971920000002</v>
      </c>
      <c r="F17" s="147">
        <v>1102.0999999999999</v>
      </c>
      <c r="G17" s="147">
        <v>1066.277</v>
      </c>
      <c r="H17" s="147">
        <v>1301.7440000000001</v>
      </c>
      <c r="I17" s="147">
        <v>1037.6579999999999</v>
      </c>
      <c r="J17" s="147">
        <v>983.75599999999997</v>
      </c>
      <c r="K17" s="147">
        <v>891.47199999999998</v>
      </c>
      <c r="L17" s="147">
        <v>930.702</v>
      </c>
      <c r="M17" s="147">
        <v>719.68000000000006</v>
      </c>
      <c r="N17" s="147">
        <v>680.17899999999997</v>
      </c>
      <c r="O17" s="147">
        <v>951.42200000000003</v>
      </c>
      <c r="P17" s="147">
        <v>645.22199999999998</v>
      </c>
      <c r="Q17" s="147">
        <v>824.72900000000004</v>
      </c>
      <c r="R17" s="147">
        <v>774.42499999999995</v>
      </c>
      <c r="S17" s="147">
        <v>853.81399999999996</v>
      </c>
      <c r="T17" s="147">
        <v>718.15499999999997</v>
      </c>
      <c r="U17" s="147">
        <v>638.46799999999996</v>
      </c>
      <c r="V17" s="147">
        <v>799.63300000000004</v>
      </c>
      <c r="W17" s="147">
        <v>346.202</v>
      </c>
      <c r="X17" s="147">
        <v>483.70699999999999</v>
      </c>
      <c r="Y17" s="147">
        <v>412.71600000000001</v>
      </c>
      <c r="Z17" s="147">
        <v>547.91700000000003</v>
      </c>
      <c r="AA17" s="147">
        <v>592.04300000000001</v>
      </c>
      <c r="AB17" s="147">
        <v>314.36</v>
      </c>
      <c r="AC17" s="147">
        <v>346.15455761415859</v>
      </c>
      <c r="AD17" s="147">
        <v>362.39804936763915</v>
      </c>
      <c r="AE17" s="147">
        <v>361.44263408724328</v>
      </c>
      <c r="AF17" s="128">
        <v>360.77719951851464</v>
      </c>
      <c r="AG17" s="128">
        <v>359.6229380113511</v>
      </c>
    </row>
    <row r="18" spans="1:33" x14ac:dyDescent="0.2">
      <c r="A18" s="133" t="str">
        <f t="shared" si="0"/>
        <v>WPALuxembourg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28">
        <v>0</v>
      </c>
      <c r="AG18" s="128">
        <v>0</v>
      </c>
    </row>
    <row r="19" spans="1:33" x14ac:dyDescent="0.2">
      <c r="A19" s="133"/>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28">
        <v>0</v>
      </c>
      <c r="AG19" s="128">
        <v>0</v>
      </c>
    </row>
    <row r="20" spans="1:33" x14ac:dyDescent="0.2">
      <c r="A20" s="133" t="str">
        <f t="shared" si="0"/>
        <v>WPANetherlands</v>
      </c>
      <c r="B20" s="129" t="s">
        <v>254</v>
      </c>
      <c r="C20" s="129" t="s">
        <v>255</v>
      </c>
      <c r="D20" s="129" t="s">
        <v>51</v>
      </c>
      <c r="E20" s="147">
        <v>528.36500000000001</v>
      </c>
      <c r="F20" s="147">
        <v>392.07</v>
      </c>
      <c r="G20" s="147">
        <v>500</v>
      </c>
      <c r="H20" s="147">
        <v>539</v>
      </c>
      <c r="I20" s="147">
        <v>492</v>
      </c>
      <c r="J20" s="147">
        <v>557.12400000000002</v>
      </c>
      <c r="K20" s="147">
        <v>574.78800000000001</v>
      </c>
      <c r="L20" s="147">
        <v>654.70299999999997</v>
      </c>
      <c r="M20" s="147">
        <v>595.96299999999997</v>
      </c>
      <c r="N20" s="147">
        <v>429</v>
      </c>
      <c r="O20" s="147">
        <v>676.93700000000001</v>
      </c>
      <c r="P20" s="147">
        <v>460</v>
      </c>
      <c r="Q20" s="147">
        <v>475.89400000000001</v>
      </c>
      <c r="R20" s="147">
        <v>566.52599999999995</v>
      </c>
      <c r="S20" s="147">
        <v>570.63599999999997</v>
      </c>
      <c r="T20" s="147">
        <v>559.29700000000003</v>
      </c>
      <c r="U20" s="147">
        <v>451.31400000000002</v>
      </c>
      <c r="V20" s="147">
        <v>489.40499999999997</v>
      </c>
      <c r="W20" s="147">
        <v>541.71100000000001</v>
      </c>
      <c r="X20" s="147">
        <v>521.57500000000005</v>
      </c>
      <c r="Y20" s="147">
        <v>456.25200000000001</v>
      </c>
      <c r="Z20" s="147">
        <v>507.24700000000001</v>
      </c>
      <c r="AA20" s="147">
        <v>302.93200000000002</v>
      </c>
      <c r="AB20" s="147">
        <v>224.82900000000001</v>
      </c>
      <c r="AC20" s="147">
        <v>233.97453798258402</v>
      </c>
      <c r="AD20" s="147">
        <v>322.03891311236839</v>
      </c>
      <c r="AE20" s="147">
        <v>325.5935309175768</v>
      </c>
      <c r="AF20" s="128">
        <v>329.46906016994421</v>
      </c>
      <c r="AG20" s="128">
        <v>332.37885525450042</v>
      </c>
    </row>
    <row r="21" spans="1:33" x14ac:dyDescent="0.2">
      <c r="A21" s="133" t="str">
        <f t="shared" si="0"/>
        <v>WPANorway</v>
      </c>
      <c r="B21" s="129" t="s">
        <v>254</v>
      </c>
      <c r="C21" s="129" t="s">
        <v>255</v>
      </c>
      <c r="D21" s="129" t="s">
        <v>52</v>
      </c>
      <c r="E21" s="147">
        <v>2045.5147058823532</v>
      </c>
      <c r="F21" s="147">
        <v>1905.8823529411766</v>
      </c>
      <c r="G21" s="147">
        <v>1905.8823529411766</v>
      </c>
      <c r="H21" s="147">
        <v>1897.2264705882355</v>
      </c>
      <c r="I21" s="147">
        <v>1832.3913461538461</v>
      </c>
      <c r="J21" s="147">
        <v>1819.9038461538462</v>
      </c>
      <c r="K21" s="147">
        <v>1783.0384615384614</v>
      </c>
      <c r="L21" s="147">
        <v>1954.3846153846152</v>
      </c>
      <c r="M21" s="147">
        <v>1969.9615384615386</v>
      </c>
      <c r="N21" s="147">
        <v>1535.4339622641508</v>
      </c>
      <c r="O21" s="147">
        <v>2070.8490566037735</v>
      </c>
      <c r="P21" s="147">
        <v>2004.3298402105265</v>
      </c>
      <c r="Q21" s="147">
        <v>1998.8781750000001</v>
      </c>
      <c r="R21" s="147">
        <v>2055.6038015526315</v>
      </c>
      <c r="S21" s="147">
        <v>2185.225886842105</v>
      </c>
      <c r="T21" s="147">
        <v>2401.2002368421054</v>
      </c>
      <c r="U21" s="147">
        <v>2244.3056756756755</v>
      </c>
      <c r="V21" s="147">
        <v>2354.1624999999999</v>
      </c>
      <c r="W21" s="147">
        <v>2750.786818181818</v>
      </c>
      <c r="X21" s="147">
        <v>2794.2648077272734</v>
      </c>
      <c r="Y21" s="147">
        <v>2989.9841045640978</v>
      </c>
      <c r="Z21" s="147">
        <v>2671.4373572727277</v>
      </c>
      <c r="AA21" s="147">
        <v>2414</v>
      </c>
      <c r="AB21" s="147">
        <v>2481.1159119090908</v>
      </c>
      <c r="AC21" s="147">
        <v>2459.6323658932124</v>
      </c>
      <c r="AD21" s="147">
        <v>2475.4779155045362</v>
      </c>
      <c r="AE21" s="147">
        <v>2496.8345421125759</v>
      </c>
      <c r="AF21" s="128">
        <v>2520.1192482855063</v>
      </c>
      <c r="AG21" s="128">
        <v>2537.6016923996722</v>
      </c>
    </row>
    <row r="22" spans="1:33" x14ac:dyDescent="0.2">
      <c r="A22" s="133" t="str">
        <f t="shared" si="0"/>
        <v>WPAPortugal</v>
      </c>
      <c r="B22" s="129" t="s">
        <v>254</v>
      </c>
      <c r="C22" s="129" t="s">
        <v>255</v>
      </c>
      <c r="D22" s="129" t="s">
        <v>53</v>
      </c>
      <c r="E22" s="147">
        <v>207.19800000000001</v>
      </c>
      <c r="F22" s="147">
        <v>165.18299999999999</v>
      </c>
      <c r="G22" s="147">
        <v>180.73599999999999</v>
      </c>
      <c r="H22" s="147">
        <v>179.36500000000001</v>
      </c>
      <c r="I22" s="147">
        <v>193.90600000000001</v>
      </c>
      <c r="J22" s="147">
        <v>163.64400000000001</v>
      </c>
      <c r="K22" s="147">
        <v>125.982</v>
      </c>
      <c r="L22" s="147">
        <v>137.13800000000001</v>
      </c>
      <c r="M22" s="147">
        <v>67.704999999999998</v>
      </c>
      <c r="N22" s="147">
        <v>58.46</v>
      </c>
      <c r="O22" s="147">
        <v>113.43197000000001</v>
      </c>
      <c r="P22" s="147">
        <v>221.29134999999999</v>
      </c>
      <c r="Q22" s="147">
        <v>250</v>
      </c>
      <c r="R22" s="147">
        <v>242.12100000000001</v>
      </c>
      <c r="S22" s="147">
        <v>216.46199999999999</v>
      </c>
      <c r="T22" s="147">
        <v>224.833</v>
      </c>
      <c r="U22" s="147">
        <v>259.67201599999999</v>
      </c>
      <c r="V22" s="147">
        <v>249.90825599999999</v>
      </c>
      <c r="W22" s="147">
        <v>263.03424699999999</v>
      </c>
      <c r="X22" s="147">
        <v>272.54532400000005</v>
      </c>
      <c r="Y22" s="147">
        <v>250.05974700000002</v>
      </c>
      <c r="Z22" s="147">
        <v>200.05974700000002</v>
      </c>
      <c r="AA22" s="147">
        <v>150.05974700000002</v>
      </c>
      <c r="AB22" s="147">
        <v>130.05974700000002</v>
      </c>
      <c r="AC22" s="147">
        <v>134.45385785484353</v>
      </c>
      <c r="AD22" s="147">
        <v>138.3285078057591</v>
      </c>
      <c r="AE22" s="147">
        <v>139.6173066214277</v>
      </c>
      <c r="AF22" s="128">
        <v>141.02245839420669</v>
      </c>
      <c r="AG22" s="128">
        <v>142.07746364774471</v>
      </c>
    </row>
    <row r="23" spans="1:33" x14ac:dyDescent="0.2">
      <c r="A23" s="133" t="str">
        <f t="shared" si="0"/>
        <v>WPASpain</v>
      </c>
      <c r="B23" s="129" t="s">
        <v>254</v>
      </c>
      <c r="C23" s="129" t="s">
        <v>255</v>
      </c>
      <c r="D23" s="129" t="s">
        <v>54</v>
      </c>
      <c r="E23" s="147">
        <v>1757.1689999999999</v>
      </c>
      <c r="F23" s="147">
        <v>1436.356</v>
      </c>
      <c r="G23" s="147">
        <v>1511.0239999999999</v>
      </c>
      <c r="H23" s="147">
        <v>1463.5329999999999</v>
      </c>
      <c r="I23" s="147">
        <v>1489.2579999999998</v>
      </c>
      <c r="J23" s="147">
        <v>1472.472</v>
      </c>
      <c r="K23" s="147">
        <v>1852.278</v>
      </c>
      <c r="L23" s="147">
        <v>1462.0650000000001</v>
      </c>
      <c r="M23" s="147">
        <v>1231.2849999999999</v>
      </c>
      <c r="N23" s="147">
        <v>668.40899999999999</v>
      </c>
      <c r="O23" s="147">
        <v>1252.605</v>
      </c>
      <c r="P23" s="147">
        <v>1088.72</v>
      </c>
      <c r="Q23" s="147">
        <v>1245.8209999999999</v>
      </c>
      <c r="R23" s="147">
        <v>1261.326</v>
      </c>
      <c r="S23" s="147">
        <v>1345.952</v>
      </c>
      <c r="T23" s="147">
        <v>1507.2149999999999</v>
      </c>
      <c r="U23" s="147">
        <v>1447.5619999999999</v>
      </c>
      <c r="V23" s="147">
        <v>1635.7529999999999</v>
      </c>
      <c r="W23" s="147">
        <v>1697.0070000000001</v>
      </c>
      <c r="X23" s="147">
        <v>1727.4770000000001</v>
      </c>
      <c r="Y23" s="147">
        <v>2170.2820000000002</v>
      </c>
      <c r="Z23" s="147">
        <v>2563.6669999999999</v>
      </c>
      <c r="AA23" s="147">
        <v>2344.645</v>
      </c>
      <c r="AB23" s="147">
        <v>1911.567</v>
      </c>
      <c r="AC23" s="147">
        <v>1728.693275249776</v>
      </c>
      <c r="AD23" s="147">
        <v>1759.0076169723111</v>
      </c>
      <c r="AE23" s="147">
        <v>1753.632169507151</v>
      </c>
      <c r="AF23" s="128">
        <v>1749.1190128340727</v>
      </c>
      <c r="AG23" s="128">
        <v>1743.9096899405574</v>
      </c>
    </row>
    <row r="24" spans="1:33" x14ac:dyDescent="0.2">
      <c r="A24" s="133" t="str">
        <f t="shared" si="0"/>
        <v>WPASweden</v>
      </c>
      <c r="B24" s="129" t="s">
        <v>254</v>
      </c>
      <c r="C24" s="129" t="s">
        <v>255</v>
      </c>
      <c r="D24" s="129" t="s">
        <v>55</v>
      </c>
      <c r="E24" s="147">
        <v>100</v>
      </c>
      <c r="F24" s="147">
        <v>100</v>
      </c>
      <c r="G24" s="147">
        <v>200</v>
      </c>
      <c r="H24" s="147">
        <v>250</v>
      </c>
      <c r="I24" s="147">
        <v>300</v>
      </c>
      <c r="J24" s="147">
        <v>300</v>
      </c>
      <c r="K24" s="147">
        <v>300</v>
      </c>
      <c r="L24" s="147">
        <v>0</v>
      </c>
      <c r="M24" s="147">
        <v>0</v>
      </c>
      <c r="N24" s="147">
        <v>0</v>
      </c>
      <c r="O24" s="147">
        <v>0</v>
      </c>
      <c r="P24" s="147">
        <v>0</v>
      </c>
      <c r="Q24" s="147">
        <v>0</v>
      </c>
      <c r="R24" s="147">
        <v>0</v>
      </c>
      <c r="S24" s="147">
        <v>0</v>
      </c>
      <c r="T24" s="147">
        <v>0</v>
      </c>
      <c r="U24" s="147">
        <v>0</v>
      </c>
      <c r="V24" s="147">
        <v>0</v>
      </c>
      <c r="W24" s="147">
        <v>0</v>
      </c>
      <c r="X24" s="147">
        <v>0</v>
      </c>
      <c r="Y24" s="147">
        <v>0</v>
      </c>
      <c r="Z24" s="147">
        <v>0</v>
      </c>
      <c r="AA24" s="147">
        <v>0</v>
      </c>
      <c r="AB24" s="147">
        <v>0</v>
      </c>
      <c r="AC24" s="147">
        <v>0</v>
      </c>
      <c r="AD24" s="147">
        <v>0</v>
      </c>
      <c r="AE24" s="147">
        <v>0</v>
      </c>
      <c r="AF24" s="128">
        <v>0</v>
      </c>
      <c r="AG24" s="128">
        <v>0</v>
      </c>
    </row>
    <row r="25" spans="1:33" x14ac:dyDescent="0.2">
      <c r="A25" s="133" t="str">
        <f t="shared" si="0"/>
        <v>WPASwitzerland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28">
        <v>0</v>
      </c>
      <c r="AG25" s="128">
        <v>0</v>
      </c>
    </row>
    <row r="26" spans="1:33" x14ac:dyDescent="0.2">
      <c r="A26" s="133" t="str">
        <f t="shared" si="0"/>
        <v>WPAUnited Kingdom</v>
      </c>
      <c r="B26" s="129" t="s">
        <v>254</v>
      </c>
      <c r="C26" s="129" t="s">
        <v>255</v>
      </c>
      <c r="D26" s="129" t="s">
        <v>57</v>
      </c>
      <c r="E26" s="147">
        <v>1968.1446130000002</v>
      </c>
      <c r="F26" s="147">
        <v>2087</v>
      </c>
      <c r="G26" s="147">
        <v>2540.5068430000001</v>
      </c>
      <c r="H26" s="147">
        <v>2445.5523199999998</v>
      </c>
      <c r="I26" s="147">
        <v>2630</v>
      </c>
      <c r="J26" s="147">
        <v>2069.822803</v>
      </c>
      <c r="K26" s="147">
        <v>2008.529509</v>
      </c>
      <c r="L26" s="147">
        <v>2043.58529</v>
      </c>
      <c r="M26" s="147">
        <v>1751.053504</v>
      </c>
      <c r="N26" s="147">
        <v>1469.299268</v>
      </c>
      <c r="O26" s="147">
        <v>1337.2024019999999</v>
      </c>
      <c r="P26" s="147">
        <v>1340.8876409999993</v>
      </c>
      <c r="Q26" s="147">
        <v>1524.7974450000002</v>
      </c>
      <c r="R26" s="147">
        <v>1605.2965930000009</v>
      </c>
      <c r="S26" s="147">
        <v>1520.5285349999995</v>
      </c>
      <c r="T26" s="147">
        <v>717.80120600000009</v>
      </c>
      <c r="U26" s="147">
        <v>1176.3660089999994</v>
      </c>
      <c r="V26" s="147">
        <v>16</v>
      </c>
      <c r="W26" s="147">
        <v>877.26050100000066</v>
      </c>
      <c r="X26" s="147">
        <v>1258.3436459999994</v>
      </c>
      <c r="Y26" s="147">
        <v>1136</v>
      </c>
      <c r="Z26" s="147">
        <v>1491</v>
      </c>
      <c r="AA26" s="147">
        <v>1124</v>
      </c>
      <c r="AB26" s="147">
        <v>1125</v>
      </c>
      <c r="AC26" s="147">
        <v>1121.7568163057426</v>
      </c>
      <c r="AD26" s="147">
        <v>1117.0769762268292</v>
      </c>
      <c r="AE26" s="147">
        <v>1112.1528782852233</v>
      </c>
      <c r="AF26" s="128">
        <v>1108.0840246304019</v>
      </c>
      <c r="AG26" s="128">
        <v>1103.7440852054633</v>
      </c>
    </row>
    <row r="27" spans="1:33" s="133" customFormat="1" x14ac:dyDescent="0.2">
      <c r="A27" s="133" t="str">
        <f t="shared" si="0"/>
        <v>WPAEast Europe Total</v>
      </c>
      <c r="B27" s="140" t="s">
        <v>58</v>
      </c>
      <c r="C27" s="140" t="s">
        <v>58</v>
      </c>
      <c r="D27" s="140" t="s">
        <v>58</v>
      </c>
      <c r="E27" s="146">
        <v>2986.0673830000001</v>
      </c>
      <c r="F27" s="146">
        <v>3215.3828700000004</v>
      </c>
      <c r="G27" s="146">
        <v>3069.8735109999998</v>
      </c>
      <c r="H27" s="146">
        <v>3086.6440000000002</v>
      </c>
      <c r="I27" s="146">
        <v>3410.7978419999999</v>
      </c>
      <c r="J27" s="146">
        <v>3222.841958</v>
      </c>
      <c r="K27" s="146">
        <v>3176.2944039999998</v>
      </c>
      <c r="L27" s="146">
        <v>3121.3517060000004</v>
      </c>
      <c r="M27" s="146">
        <v>3216.5731150000001</v>
      </c>
      <c r="N27" s="146">
        <v>1704.482248</v>
      </c>
      <c r="O27" s="146">
        <v>2949.0300459999999</v>
      </c>
      <c r="P27" s="146">
        <v>2722.2853699999996</v>
      </c>
      <c r="Q27" s="146">
        <v>2544.9018209999999</v>
      </c>
      <c r="R27" s="146">
        <v>2359.4476490000002</v>
      </c>
      <c r="S27" s="146">
        <v>2524.2055099999998</v>
      </c>
      <c r="T27" s="146">
        <v>2716.1352700000002</v>
      </c>
      <c r="U27" s="146">
        <v>2667.3745220000001</v>
      </c>
      <c r="V27" s="146">
        <v>2638.0649399999998</v>
      </c>
      <c r="W27" s="146">
        <v>2704.8670689999999</v>
      </c>
      <c r="X27" s="146">
        <v>2754.7862299999997</v>
      </c>
      <c r="Y27" s="146">
        <v>2635.0635812568307</v>
      </c>
      <c r="Z27" s="146">
        <v>2534.6558</v>
      </c>
      <c r="AA27" s="146">
        <v>1848.825</v>
      </c>
      <c r="AB27" s="146">
        <v>1438.718678</v>
      </c>
      <c r="AC27" s="146">
        <v>1663.7676724205683</v>
      </c>
      <c r="AD27" s="146">
        <v>1766.5754113534583</v>
      </c>
      <c r="AE27" s="146">
        <v>1794.5019982742378</v>
      </c>
      <c r="AF27" s="133">
        <v>1823.6954398011585</v>
      </c>
      <c r="AG27" s="133">
        <v>1847.9603320466504</v>
      </c>
    </row>
    <row r="28" spans="1:33" x14ac:dyDescent="0.2">
      <c r="A28" s="133" t="str">
        <f t="shared" si="0"/>
        <v>WPAAlbania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28">
        <v>0</v>
      </c>
      <c r="AG28" s="128">
        <v>0</v>
      </c>
    </row>
    <row r="29" spans="1:33" x14ac:dyDescent="0.2">
      <c r="A29" s="133" t="str">
        <f t="shared" si="0"/>
        <v>WPABosnia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28">
        <v>0</v>
      </c>
      <c r="AG29" s="128">
        <v>0</v>
      </c>
    </row>
    <row r="30" spans="1:33" x14ac:dyDescent="0.2">
      <c r="A30" s="133" t="str">
        <f t="shared" si="0"/>
        <v>WPABulgaria</v>
      </c>
      <c r="B30" s="129" t="s">
        <v>254</v>
      </c>
      <c r="C30" s="129" t="s">
        <v>257</v>
      </c>
      <c r="D30" s="129" t="s">
        <v>61</v>
      </c>
      <c r="E30" s="147">
        <v>0</v>
      </c>
      <c r="F30" s="147">
        <v>0</v>
      </c>
      <c r="G30" s="147">
        <v>0</v>
      </c>
      <c r="H30" s="147">
        <v>0</v>
      </c>
      <c r="I30" s="147">
        <v>0</v>
      </c>
      <c r="J30" s="147">
        <v>0</v>
      </c>
      <c r="K30" s="147">
        <v>0</v>
      </c>
      <c r="L30" s="147">
        <v>0</v>
      </c>
      <c r="M30" s="147">
        <v>0</v>
      </c>
      <c r="N30" s="147">
        <v>0</v>
      </c>
      <c r="O30" s="147">
        <v>0</v>
      </c>
      <c r="P30" s="147">
        <v>0</v>
      </c>
      <c r="Q30" s="147">
        <v>0</v>
      </c>
      <c r="R30" s="147">
        <v>0</v>
      </c>
      <c r="S30" s="147">
        <v>0</v>
      </c>
      <c r="T30" s="147">
        <v>0</v>
      </c>
      <c r="U30" s="147">
        <v>0</v>
      </c>
      <c r="V30" s="147">
        <v>0</v>
      </c>
      <c r="W30" s="147">
        <v>0</v>
      </c>
      <c r="X30" s="147">
        <v>0</v>
      </c>
      <c r="Y30" s="147">
        <v>0</v>
      </c>
      <c r="Z30" s="147">
        <v>0</v>
      </c>
      <c r="AA30" s="147">
        <v>0</v>
      </c>
      <c r="AB30" s="147">
        <v>0</v>
      </c>
      <c r="AC30" s="147">
        <v>0</v>
      </c>
      <c r="AD30" s="147">
        <v>0</v>
      </c>
      <c r="AE30" s="147">
        <v>0</v>
      </c>
      <c r="AF30" s="128">
        <v>0</v>
      </c>
      <c r="AG30" s="128">
        <v>0</v>
      </c>
    </row>
    <row r="31" spans="1:33" x14ac:dyDescent="0.2">
      <c r="A31" s="133" t="str">
        <f t="shared" si="0"/>
        <v>WPACroatia</v>
      </c>
      <c r="B31" s="129" t="s">
        <v>254</v>
      </c>
      <c r="C31" s="129" t="s">
        <v>257</v>
      </c>
      <c r="D31" s="129" t="s">
        <v>62</v>
      </c>
      <c r="E31" s="147">
        <v>429.67</v>
      </c>
      <c r="F31" s="147">
        <v>475.01027900000008</v>
      </c>
      <c r="G31" s="147">
        <v>419.63600000000008</v>
      </c>
      <c r="H31" s="147">
        <v>499.87</v>
      </c>
      <c r="I31" s="147">
        <v>501.13300000000004</v>
      </c>
      <c r="J31" s="147">
        <v>516.70299999999997</v>
      </c>
      <c r="K31" s="147">
        <v>529.94299999999998</v>
      </c>
      <c r="L31" s="147">
        <v>574.90300000000002</v>
      </c>
      <c r="M31" s="147">
        <v>526.04099999999994</v>
      </c>
      <c r="N31" s="147">
        <v>230.96300000000002</v>
      </c>
      <c r="O31" s="147">
        <v>452.709</v>
      </c>
      <c r="P31" s="147">
        <v>487.97500000000002</v>
      </c>
      <c r="Q31" s="147">
        <v>345.471</v>
      </c>
      <c r="R31" s="147">
        <v>254.22300000000001</v>
      </c>
      <c r="S31" s="147">
        <v>254.03800000000001</v>
      </c>
      <c r="T31" s="147">
        <v>353.464</v>
      </c>
      <c r="U31" s="147">
        <v>257.10300000000001</v>
      </c>
      <c r="V31" s="147">
        <v>311.60500000000002</v>
      </c>
      <c r="W31" s="147">
        <v>279.87</v>
      </c>
      <c r="X31" s="147">
        <v>252.37899999999999</v>
      </c>
      <c r="Y31" s="147">
        <v>223.006</v>
      </c>
      <c r="Z31" s="147">
        <v>165.42</v>
      </c>
      <c r="AA31" s="147">
        <v>75.215999999999994</v>
      </c>
      <c r="AB31" s="147">
        <v>49.704000000000001</v>
      </c>
      <c r="AC31" s="147">
        <v>50.901449165100118</v>
      </c>
      <c r="AD31" s="147">
        <v>51.957338855198643</v>
      </c>
      <c r="AE31" s="147">
        <v>52.308552358176925</v>
      </c>
      <c r="AF31" s="128">
        <v>52.691473470715195</v>
      </c>
      <c r="AG31" s="128">
        <v>52.978975357162327</v>
      </c>
    </row>
    <row r="32" spans="1:33" x14ac:dyDescent="0.2">
      <c r="A32" s="133" t="str">
        <f t="shared" si="0"/>
        <v>WPACzech Republic</v>
      </c>
      <c r="B32" s="129" t="s">
        <v>254</v>
      </c>
      <c r="C32" s="129" t="s">
        <v>257</v>
      </c>
      <c r="D32" s="129" t="s">
        <v>63</v>
      </c>
      <c r="E32" s="147">
        <v>200</v>
      </c>
      <c r="F32" s="147">
        <v>150</v>
      </c>
      <c r="G32" s="147">
        <v>120</v>
      </c>
      <c r="H32" s="147">
        <v>100</v>
      </c>
      <c r="I32" s="147">
        <v>100</v>
      </c>
      <c r="J32" s="147">
        <v>80</v>
      </c>
      <c r="K32" s="147">
        <v>80</v>
      </c>
      <c r="L32" s="147">
        <v>70.119</v>
      </c>
      <c r="M32" s="147">
        <v>21.526</v>
      </c>
      <c r="N32" s="147">
        <v>5.484</v>
      </c>
      <c r="O32" s="147">
        <v>12.526999999999999</v>
      </c>
      <c r="P32" s="147">
        <v>15.9</v>
      </c>
      <c r="Q32" s="147">
        <v>16.224</v>
      </c>
      <c r="R32" s="147">
        <v>8.39</v>
      </c>
      <c r="S32" s="147">
        <v>6.4489999999999998</v>
      </c>
      <c r="T32" s="147">
        <v>6.9740000000000002</v>
      </c>
      <c r="U32" s="147">
        <v>7.9279999999999999</v>
      </c>
      <c r="V32" s="147">
        <v>7.2960000000000003</v>
      </c>
      <c r="W32" s="147">
        <v>9.0109999999999992</v>
      </c>
      <c r="X32" s="147">
        <v>9.2189999999999994</v>
      </c>
      <c r="Y32" s="147">
        <v>9.3640000000000008</v>
      </c>
      <c r="Z32" s="147">
        <v>14.935</v>
      </c>
      <c r="AA32" s="147">
        <v>14.706</v>
      </c>
      <c r="AB32" s="147">
        <v>13.757999999999999</v>
      </c>
      <c r="AC32" s="147">
        <v>14.130903895540186</v>
      </c>
      <c r="AD32" s="147">
        <v>14.459724015988101</v>
      </c>
      <c r="AE32" s="147">
        <v>14.56909724638821</v>
      </c>
      <c r="AF32" s="128">
        <v>14.688344709004426</v>
      </c>
      <c r="AG32" s="128">
        <v>14.777877172307228</v>
      </c>
    </row>
    <row r="33" spans="1:33" x14ac:dyDescent="0.2">
      <c r="A33" s="133" t="str">
        <f t="shared" si="0"/>
        <v>WPAEstonia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28">
        <v>0</v>
      </c>
      <c r="AG33" s="128">
        <v>0</v>
      </c>
    </row>
    <row r="34" spans="1:33" x14ac:dyDescent="0.2">
      <c r="A34" s="133" t="str">
        <f t="shared" si="0"/>
        <v>WPAGeorgia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28">
        <v>0</v>
      </c>
      <c r="AG34" s="128">
        <v>0</v>
      </c>
    </row>
    <row r="35" spans="1:33" x14ac:dyDescent="0.2">
      <c r="A35" s="133" t="str">
        <f t="shared" si="0"/>
        <v>WPAHungary</v>
      </c>
      <c r="B35" s="129" t="s">
        <v>254</v>
      </c>
      <c r="C35" s="129" t="s">
        <v>257</v>
      </c>
      <c r="D35" s="129" t="s">
        <v>66</v>
      </c>
      <c r="E35" s="147">
        <v>125</v>
      </c>
      <c r="F35" s="147">
        <v>131.101</v>
      </c>
      <c r="G35" s="147">
        <v>122.905</v>
      </c>
      <c r="H35" s="147">
        <v>125.80099999999999</v>
      </c>
      <c r="I35" s="147">
        <v>190.10599999999999</v>
      </c>
      <c r="J35" s="147">
        <v>84.085000000000008</v>
      </c>
      <c r="K35" s="147">
        <v>175</v>
      </c>
      <c r="L35" s="147">
        <v>111</v>
      </c>
      <c r="M35" s="147">
        <v>139.553</v>
      </c>
      <c r="N35" s="147">
        <v>16.425000000000001</v>
      </c>
      <c r="O35" s="147">
        <v>137</v>
      </c>
      <c r="P35" s="147">
        <v>11.161</v>
      </c>
      <c r="Q35" s="147">
        <v>19</v>
      </c>
      <c r="R35" s="147">
        <v>96.816000000000003</v>
      </c>
      <c r="S35" s="147">
        <v>76.004999999999995</v>
      </c>
      <c r="T35" s="147">
        <v>86</v>
      </c>
      <c r="U35" s="147">
        <v>101</v>
      </c>
      <c r="V35" s="147">
        <v>143.376</v>
      </c>
      <c r="W35" s="147">
        <v>147.70400000000001</v>
      </c>
      <c r="X35" s="147">
        <v>126.623</v>
      </c>
      <c r="Y35" s="147">
        <v>121.905</v>
      </c>
      <c r="Z35" s="147">
        <v>137.708</v>
      </c>
      <c r="AA35" s="147">
        <v>84.858999999999995</v>
      </c>
      <c r="AB35" s="147">
        <v>71.213999999999999</v>
      </c>
      <c r="AC35" s="147">
        <v>71.525513000428845</v>
      </c>
      <c r="AD35" s="147">
        <v>71.683298543642223</v>
      </c>
      <c r="AE35" s="147">
        <v>71.479523807238976</v>
      </c>
      <c r="AF35" s="128">
        <v>71.336487368979292</v>
      </c>
      <c r="AG35" s="128">
        <v>71.151725173808771</v>
      </c>
    </row>
    <row r="36" spans="1:33" x14ac:dyDescent="0.2">
      <c r="A36" s="133" t="str">
        <f t="shared" si="0"/>
        <v>WPALatvia</v>
      </c>
      <c r="B36" s="129" t="s">
        <v>254</v>
      </c>
      <c r="C36" s="129" t="s">
        <v>257</v>
      </c>
      <c r="D36" s="129" t="s">
        <v>67</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28">
        <v>0</v>
      </c>
      <c r="AG36" s="128">
        <v>0</v>
      </c>
    </row>
    <row r="37" spans="1:33" x14ac:dyDescent="0.2">
      <c r="A37" s="133" t="str">
        <f t="shared" si="0"/>
        <v>WPALithuania</v>
      </c>
      <c r="B37" s="129" t="s">
        <v>254</v>
      </c>
      <c r="C37" s="129" t="s">
        <v>257</v>
      </c>
      <c r="D37" s="129" t="s">
        <v>68</v>
      </c>
      <c r="E37" s="147">
        <v>170</v>
      </c>
      <c r="F37" s="147">
        <v>170</v>
      </c>
      <c r="G37" s="147">
        <v>170</v>
      </c>
      <c r="H37" s="147">
        <v>241</v>
      </c>
      <c r="I37" s="147">
        <v>187</v>
      </c>
      <c r="J37" s="147">
        <v>281.82695799999999</v>
      </c>
      <c r="K37" s="147">
        <v>313.416404</v>
      </c>
      <c r="L37" s="147">
        <v>320.37870599999997</v>
      </c>
      <c r="M37" s="147">
        <v>277.42411500000003</v>
      </c>
      <c r="N37" s="147">
        <v>60.708247999999998</v>
      </c>
      <c r="O37" s="147">
        <v>78.053045999999995</v>
      </c>
      <c r="P37" s="147">
        <v>85.299369999999996</v>
      </c>
      <c r="Q37" s="147">
        <v>105.97314</v>
      </c>
      <c r="R37" s="147">
        <v>92.13464900000001</v>
      </c>
      <c r="S37" s="147">
        <v>89.695509999999999</v>
      </c>
      <c r="T37" s="147">
        <v>66.714269999999999</v>
      </c>
      <c r="U37" s="147">
        <v>63.288739999999997</v>
      </c>
      <c r="V37" s="147">
        <v>74.62594</v>
      </c>
      <c r="W37" s="147">
        <v>88.002259999999993</v>
      </c>
      <c r="X37" s="147">
        <v>54.490029999999997</v>
      </c>
      <c r="Y37" s="147">
        <v>100.09099000000001</v>
      </c>
      <c r="Z37" s="147">
        <v>15.773190000000001</v>
      </c>
      <c r="AA37" s="147">
        <v>4</v>
      </c>
      <c r="AB37" s="147">
        <v>110.545466</v>
      </c>
      <c r="AC37" s="147">
        <v>110.54546600000002</v>
      </c>
      <c r="AD37" s="147">
        <v>110.54546600000002</v>
      </c>
      <c r="AE37" s="147">
        <v>110.54546600000002</v>
      </c>
      <c r="AF37" s="128">
        <v>110.54546600000002</v>
      </c>
      <c r="AG37" s="128">
        <v>110.54546600000002</v>
      </c>
    </row>
    <row r="38" spans="1:33" x14ac:dyDescent="0.2">
      <c r="A38" s="133" t="str">
        <f t="shared" si="0"/>
        <v>WPAMacedonia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28">
        <v>0</v>
      </c>
      <c r="AG38" s="128">
        <v>0</v>
      </c>
    </row>
    <row r="39" spans="1:33" x14ac:dyDescent="0.2">
      <c r="A39" s="133" t="str">
        <f t="shared" si="0"/>
        <v>WPAMoldova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28">
        <v>0</v>
      </c>
      <c r="AG39" s="128">
        <v>0</v>
      </c>
    </row>
    <row r="40" spans="1:33" x14ac:dyDescent="0.2">
      <c r="A40" s="133" t="str">
        <f t="shared" si="0"/>
        <v>WPAMontenegro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28">
        <v>0</v>
      </c>
      <c r="AG40" s="128">
        <v>0</v>
      </c>
    </row>
    <row r="41" spans="1:33" x14ac:dyDescent="0.2">
      <c r="A41" s="133" t="str">
        <f t="shared" si="0"/>
        <v>WPAPoland</v>
      </c>
      <c r="B41" s="129" t="s">
        <v>254</v>
      </c>
      <c r="C41" s="129" t="s">
        <v>257</v>
      </c>
      <c r="D41" s="129" t="s">
        <v>72</v>
      </c>
      <c r="E41" s="147">
        <v>1320</v>
      </c>
      <c r="F41" s="147">
        <v>1200</v>
      </c>
      <c r="G41" s="147">
        <v>1090.76</v>
      </c>
      <c r="H41" s="147">
        <v>978.798</v>
      </c>
      <c r="I41" s="147">
        <v>1351.3410000000001</v>
      </c>
      <c r="J41" s="147">
        <v>1341.432</v>
      </c>
      <c r="K41" s="147">
        <v>1350.4189999999999</v>
      </c>
      <c r="L41" s="147">
        <v>1534.521</v>
      </c>
      <c r="M41" s="147">
        <v>1290.886</v>
      </c>
      <c r="N41" s="147">
        <v>814.69200000000001</v>
      </c>
      <c r="O41" s="147">
        <v>1345.5319999999999</v>
      </c>
      <c r="P41" s="147">
        <v>1319.201</v>
      </c>
      <c r="Q41" s="147">
        <v>1400.21</v>
      </c>
      <c r="R41" s="147">
        <v>1224.1790000000001</v>
      </c>
      <c r="S41" s="147">
        <v>1217.933</v>
      </c>
      <c r="T41" s="147">
        <v>1376.489</v>
      </c>
      <c r="U41" s="147">
        <v>1407.953</v>
      </c>
      <c r="V41" s="147">
        <v>1343.3620000000001</v>
      </c>
      <c r="W41" s="147">
        <v>1293.268</v>
      </c>
      <c r="X41" s="147">
        <v>1337.0250000000001</v>
      </c>
      <c r="Y41" s="147">
        <v>1223.5940000000001</v>
      </c>
      <c r="Z41" s="147">
        <v>1245.69</v>
      </c>
      <c r="AA41" s="147">
        <v>1104.6610000000001</v>
      </c>
      <c r="AB41" s="147">
        <v>805.88699999999994</v>
      </c>
      <c r="AC41" s="147">
        <v>973.78937045732164</v>
      </c>
      <c r="AD41" s="147">
        <v>1061.332155750393</v>
      </c>
      <c r="AE41" s="147">
        <v>1083.5977321839218</v>
      </c>
      <c r="AF41" s="128">
        <v>1106.4921973823898</v>
      </c>
      <c r="AG41" s="128">
        <v>1129.0925915273217</v>
      </c>
    </row>
    <row r="42" spans="1:33" x14ac:dyDescent="0.2">
      <c r="A42" s="133" t="str">
        <f t="shared" si="0"/>
        <v>WPARomania</v>
      </c>
      <c r="B42" s="129" t="s">
        <v>254</v>
      </c>
      <c r="C42" s="129" t="s">
        <v>257</v>
      </c>
      <c r="D42" s="129" t="s">
        <v>73</v>
      </c>
      <c r="E42" s="147">
        <v>240.82234</v>
      </c>
      <c r="F42" s="147">
        <v>664</v>
      </c>
      <c r="G42" s="147">
        <v>664</v>
      </c>
      <c r="H42" s="147">
        <v>664</v>
      </c>
      <c r="I42" s="147">
        <v>528.72784200000001</v>
      </c>
      <c r="J42" s="147">
        <v>360</v>
      </c>
      <c r="K42" s="147">
        <v>300</v>
      </c>
      <c r="L42" s="147">
        <v>300</v>
      </c>
      <c r="M42" s="147">
        <v>300</v>
      </c>
      <c r="N42" s="147">
        <v>240</v>
      </c>
      <c r="O42" s="147">
        <v>400</v>
      </c>
      <c r="P42" s="147">
        <v>400</v>
      </c>
      <c r="Q42" s="147">
        <v>400</v>
      </c>
      <c r="R42" s="147">
        <v>438.69799999999998</v>
      </c>
      <c r="S42" s="147">
        <v>394.27300000000002</v>
      </c>
      <c r="T42" s="147">
        <v>477.94299999999998</v>
      </c>
      <c r="U42" s="147">
        <v>471.80399999999997</v>
      </c>
      <c r="V42" s="147">
        <v>454.04500000000002</v>
      </c>
      <c r="W42" s="147">
        <v>543.38680899999997</v>
      </c>
      <c r="X42" s="147">
        <v>434.02</v>
      </c>
      <c r="Y42" s="147">
        <v>400</v>
      </c>
      <c r="Z42" s="147">
        <v>408.39073999999999</v>
      </c>
      <c r="AA42" s="147">
        <v>100</v>
      </c>
      <c r="AB42" s="147">
        <v>35.311211999999998</v>
      </c>
      <c r="AC42" s="147">
        <v>42.60421661350847</v>
      </c>
      <c r="AD42" s="147">
        <v>47.602160143809726</v>
      </c>
      <c r="AE42" s="147">
        <v>47.866526236200912</v>
      </c>
      <c r="AF42" s="128">
        <v>48.144066774474425</v>
      </c>
      <c r="AG42" s="128">
        <v>48.373589345408334</v>
      </c>
    </row>
    <row r="43" spans="1:33" x14ac:dyDescent="0.2">
      <c r="A43" s="133" t="str">
        <f t="shared" si="0"/>
        <v>WPASerbia</v>
      </c>
      <c r="B43" s="129" t="s">
        <v>254</v>
      </c>
      <c r="C43" s="129" t="s">
        <v>257</v>
      </c>
      <c r="D43" s="129" t="s">
        <v>74</v>
      </c>
      <c r="E43" s="147">
        <v>228.93004299999998</v>
      </c>
      <c r="F43" s="147">
        <v>144.45159100000001</v>
      </c>
      <c r="G43" s="147">
        <v>203.70730800000001</v>
      </c>
      <c r="H43" s="147">
        <v>193.92471999999998</v>
      </c>
      <c r="I43" s="147">
        <v>282.83199999999999</v>
      </c>
      <c r="J43" s="147">
        <v>260.58600000000001</v>
      </c>
      <c r="K43" s="147">
        <v>145.00899999999999</v>
      </c>
      <c r="L43" s="147">
        <v>110.503</v>
      </c>
      <c r="M43" s="147">
        <v>191.19499999999999</v>
      </c>
      <c r="N43" s="147">
        <v>157.238</v>
      </c>
      <c r="O43" s="147">
        <v>273.048</v>
      </c>
      <c r="P43" s="147">
        <v>242.749</v>
      </c>
      <c r="Q43" s="147">
        <v>86.911000000000001</v>
      </c>
      <c r="R43" s="147">
        <v>63.207000000000001</v>
      </c>
      <c r="S43" s="147">
        <v>240.31200000000001</v>
      </c>
      <c r="T43" s="147">
        <v>220.15100000000001</v>
      </c>
      <c r="U43" s="147">
        <v>251.51599999999999</v>
      </c>
      <c r="V43" s="147">
        <v>265.05500000000001</v>
      </c>
      <c r="W43" s="147">
        <v>255.239</v>
      </c>
      <c r="X43" s="147">
        <v>412.81799999999998</v>
      </c>
      <c r="Y43" s="147">
        <v>400</v>
      </c>
      <c r="Z43" s="147">
        <v>420.959</v>
      </c>
      <c r="AA43" s="147">
        <v>425.38299999999998</v>
      </c>
      <c r="AB43" s="147">
        <v>312.29899999999998</v>
      </c>
      <c r="AC43" s="147">
        <v>354.86144461386266</v>
      </c>
      <c r="AD43" s="147">
        <v>357.68281262100811</v>
      </c>
      <c r="AE43" s="147">
        <v>356.93217864880205</v>
      </c>
      <c r="AF43" s="128">
        <v>356.5887796688296</v>
      </c>
      <c r="AG43" s="128">
        <v>355.77675783535608</v>
      </c>
    </row>
    <row r="44" spans="1:33" x14ac:dyDescent="0.2">
      <c r="A44" s="133" t="str">
        <f t="shared" si="0"/>
        <v>WPASlovakia</v>
      </c>
      <c r="B44" s="129" t="s">
        <v>254</v>
      </c>
      <c r="C44" s="129" t="s">
        <v>257</v>
      </c>
      <c r="D44" s="129" t="s">
        <v>75</v>
      </c>
      <c r="E44" s="147">
        <v>121.64500000000001</v>
      </c>
      <c r="F44" s="147">
        <v>130.82</v>
      </c>
      <c r="G44" s="147">
        <v>128.86520300000001</v>
      </c>
      <c r="H44" s="147">
        <v>133.25027999999998</v>
      </c>
      <c r="I44" s="147">
        <v>119.65800000000002</v>
      </c>
      <c r="J44" s="147">
        <v>119.209</v>
      </c>
      <c r="K44" s="147">
        <v>125.50699999999998</v>
      </c>
      <c r="L44" s="147">
        <v>99.926999999999992</v>
      </c>
      <c r="M44" s="147">
        <v>136.94800000000001</v>
      </c>
      <c r="N44" s="147">
        <v>103.97200000000001</v>
      </c>
      <c r="O44" s="147">
        <v>100.161</v>
      </c>
      <c r="P44" s="147">
        <v>0</v>
      </c>
      <c r="Q44" s="147">
        <v>0</v>
      </c>
      <c r="R44" s="147">
        <v>0</v>
      </c>
      <c r="S44" s="147">
        <v>0</v>
      </c>
      <c r="T44" s="147">
        <v>0</v>
      </c>
      <c r="U44" s="147">
        <v>0</v>
      </c>
      <c r="V44" s="147">
        <v>0</v>
      </c>
      <c r="W44" s="147">
        <v>0</v>
      </c>
      <c r="X44" s="147">
        <v>0</v>
      </c>
      <c r="Y44" s="147">
        <v>0</v>
      </c>
      <c r="Z44" s="147">
        <v>0.77986999999999995</v>
      </c>
      <c r="AA44" s="147">
        <v>0</v>
      </c>
      <c r="AB44" s="147">
        <v>0</v>
      </c>
      <c r="AC44" s="147">
        <v>0</v>
      </c>
      <c r="AD44" s="147">
        <v>0</v>
      </c>
      <c r="AE44" s="147">
        <v>0</v>
      </c>
      <c r="AF44" s="128">
        <v>0</v>
      </c>
      <c r="AG44" s="128">
        <v>0</v>
      </c>
    </row>
    <row r="45" spans="1:33" x14ac:dyDescent="0.2">
      <c r="A45" s="133" t="str">
        <f t="shared" si="0"/>
        <v>WPASlovenia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1.112681</v>
      </c>
      <c r="R45" s="147">
        <v>0</v>
      </c>
      <c r="S45" s="147">
        <v>0</v>
      </c>
      <c r="T45" s="147">
        <v>0</v>
      </c>
      <c r="U45" s="147">
        <v>1.4817819999999999</v>
      </c>
      <c r="V45" s="147">
        <v>0</v>
      </c>
      <c r="W45" s="147">
        <v>0</v>
      </c>
      <c r="X45" s="147">
        <v>1</v>
      </c>
      <c r="Y45" s="147">
        <v>0</v>
      </c>
      <c r="Z45" s="147">
        <v>0</v>
      </c>
      <c r="AA45" s="147">
        <v>0</v>
      </c>
      <c r="AB45" s="147">
        <v>0</v>
      </c>
      <c r="AC45" s="147">
        <v>0</v>
      </c>
      <c r="AD45" s="147">
        <v>0</v>
      </c>
      <c r="AE45" s="147">
        <v>0</v>
      </c>
      <c r="AF45" s="128">
        <v>0</v>
      </c>
      <c r="AG45" s="128">
        <v>0</v>
      </c>
    </row>
    <row r="46" spans="1:33" x14ac:dyDescent="0.2">
      <c r="A46" s="133" t="str">
        <f t="shared" si="0"/>
        <v>WPAUkraine</v>
      </c>
      <c r="B46" s="129" t="s">
        <v>254</v>
      </c>
      <c r="C46" s="129" t="s">
        <v>257</v>
      </c>
      <c r="D46" s="129" t="s">
        <v>77</v>
      </c>
      <c r="E46" s="147">
        <v>150</v>
      </c>
      <c r="F46" s="147">
        <v>150</v>
      </c>
      <c r="G46" s="147">
        <v>150</v>
      </c>
      <c r="H46" s="147">
        <v>150</v>
      </c>
      <c r="I46" s="147">
        <v>150</v>
      </c>
      <c r="J46" s="147">
        <v>179</v>
      </c>
      <c r="K46" s="147">
        <v>157</v>
      </c>
      <c r="L46" s="147">
        <v>0</v>
      </c>
      <c r="M46" s="147">
        <v>333</v>
      </c>
      <c r="N46" s="147">
        <v>75</v>
      </c>
      <c r="O46" s="147">
        <v>150</v>
      </c>
      <c r="P46" s="147">
        <v>160</v>
      </c>
      <c r="Q46" s="147">
        <v>170</v>
      </c>
      <c r="R46" s="147">
        <v>181.8</v>
      </c>
      <c r="S46" s="147">
        <v>245.5</v>
      </c>
      <c r="T46" s="147">
        <v>128.4</v>
      </c>
      <c r="U46" s="147">
        <v>105.3</v>
      </c>
      <c r="V46" s="147">
        <v>38.700000000000003</v>
      </c>
      <c r="W46" s="147">
        <v>88.385999999999996</v>
      </c>
      <c r="X46" s="147">
        <v>127.2122</v>
      </c>
      <c r="Y46" s="147">
        <v>157.10359125683061</v>
      </c>
      <c r="Z46" s="147">
        <v>125</v>
      </c>
      <c r="AA46" s="147">
        <v>40</v>
      </c>
      <c r="AB46" s="147">
        <v>40</v>
      </c>
      <c r="AC46" s="147">
        <v>45.409308674806425</v>
      </c>
      <c r="AD46" s="147">
        <v>51.312455423418442</v>
      </c>
      <c r="AE46" s="147">
        <v>57.202921793508722</v>
      </c>
      <c r="AF46" s="128">
        <v>63.208624426765596</v>
      </c>
      <c r="AG46" s="128">
        <v>65.263349635285977</v>
      </c>
    </row>
    <row r="47" spans="1:33" s="133" customFormat="1" x14ac:dyDescent="0.2">
      <c r="A47" s="133" t="str">
        <f t="shared" si="0"/>
        <v>WPACIS Total</v>
      </c>
      <c r="B47" s="140" t="s">
        <v>78</v>
      </c>
      <c r="C47" s="140" t="s">
        <v>78</v>
      </c>
      <c r="D47" s="140" t="s">
        <v>78</v>
      </c>
      <c r="E47" s="146">
        <v>2657.8321863000001</v>
      </c>
      <c r="F47" s="146">
        <v>2855.7666882499998</v>
      </c>
      <c r="G47" s="146">
        <v>3228.4969345</v>
      </c>
      <c r="H47" s="146">
        <v>3393.6590128857142</v>
      </c>
      <c r="I47" s="146">
        <v>3907.7944395604395</v>
      </c>
      <c r="J47" s="146">
        <v>4103.2626813186807</v>
      </c>
      <c r="K47" s="146">
        <v>3820.2205164835163</v>
      </c>
      <c r="L47" s="146">
        <v>3683.0079670329669</v>
      </c>
      <c r="M47" s="146">
        <v>3382.5649230769227</v>
      </c>
      <c r="N47" s="146">
        <v>4309.5131098901093</v>
      </c>
      <c r="O47" s="146">
        <v>4830.3943799999997</v>
      </c>
      <c r="P47" s="146">
        <v>5019.4947375433285</v>
      </c>
      <c r="Q47" s="146">
        <v>5532.3897077885604</v>
      </c>
      <c r="R47" s="146">
        <v>5645.6272467313611</v>
      </c>
      <c r="S47" s="146">
        <v>5872.5309999999999</v>
      </c>
      <c r="T47" s="146">
        <v>6437.385523809523</v>
      </c>
      <c r="U47" s="146">
        <v>6836.0180476190471</v>
      </c>
      <c r="V47" s="146">
        <v>7856.5250952380939</v>
      </c>
      <c r="W47" s="146">
        <v>8078.0949999999993</v>
      </c>
      <c r="X47" s="146">
        <v>7938.8027899999997</v>
      </c>
      <c r="Y47" s="146">
        <v>8509.1529799999989</v>
      </c>
      <c r="Z47" s="146">
        <v>8781.976691616821</v>
      </c>
      <c r="AA47" s="146">
        <v>7243.2863193831427</v>
      </c>
      <c r="AB47" s="146">
        <v>7334.4783193831427</v>
      </c>
      <c r="AC47" s="146">
        <v>7846.2756513523873</v>
      </c>
      <c r="AD47" s="146">
        <v>8049.3643783486405</v>
      </c>
      <c r="AE47" s="146">
        <v>8221.1924948946216</v>
      </c>
      <c r="AF47" s="133">
        <v>8327.0251600599549</v>
      </c>
      <c r="AG47" s="133">
        <v>8432.5028663446647</v>
      </c>
    </row>
    <row r="48" spans="1:33" x14ac:dyDescent="0.2">
      <c r="A48" s="133" t="str">
        <f t="shared" si="0"/>
        <v>WPAArmenia</v>
      </c>
      <c r="B48" s="129" t="s">
        <v>254</v>
      </c>
      <c r="C48" s="129" t="s">
        <v>258</v>
      </c>
      <c r="D48" s="129" t="s">
        <v>79</v>
      </c>
      <c r="E48" s="147">
        <v>0</v>
      </c>
      <c r="F48" s="147">
        <v>0</v>
      </c>
      <c r="G48" s="147">
        <v>0</v>
      </c>
      <c r="H48" s="147">
        <v>0</v>
      </c>
      <c r="I48" s="147">
        <v>0</v>
      </c>
      <c r="J48" s="147">
        <v>0</v>
      </c>
      <c r="K48" s="147">
        <v>15</v>
      </c>
      <c r="L48" s="147">
        <v>15</v>
      </c>
      <c r="M48" s="147">
        <v>15</v>
      </c>
      <c r="N48" s="147">
        <v>15</v>
      </c>
      <c r="O48" s="147">
        <v>15</v>
      </c>
      <c r="P48" s="147">
        <v>15</v>
      </c>
      <c r="Q48" s="147">
        <v>15</v>
      </c>
      <c r="R48" s="147">
        <v>15</v>
      </c>
      <c r="S48" s="147">
        <v>15</v>
      </c>
      <c r="T48" s="147">
        <v>15</v>
      </c>
      <c r="U48" s="147">
        <v>15</v>
      </c>
      <c r="V48" s="147">
        <v>15</v>
      </c>
      <c r="W48" s="147">
        <v>15</v>
      </c>
      <c r="X48" s="147">
        <v>15</v>
      </c>
      <c r="Y48" s="147">
        <v>15</v>
      </c>
      <c r="Z48" s="147">
        <v>15.026319383142768</v>
      </c>
      <c r="AA48" s="147">
        <v>15.026319383142768</v>
      </c>
      <c r="AB48" s="147">
        <v>15.026319383142768</v>
      </c>
      <c r="AC48" s="147">
        <v>15.02631938314277</v>
      </c>
      <c r="AD48" s="147">
        <v>15.02631938314277</v>
      </c>
      <c r="AE48" s="147">
        <v>15.02631938314277</v>
      </c>
      <c r="AF48" s="128">
        <v>15.02631938314277</v>
      </c>
      <c r="AG48" s="128">
        <v>15.02631938314277</v>
      </c>
    </row>
    <row r="49" spans="1:33" x14ac:dyDescent="0.2">
      <c r="A49" s="133" t="str">
        <f t="shared" si="0"/>
        <v>WPAAzerbaijan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28">
        <v>0</v>
      </c>
      <c r="AG49" s="128">
        <v>0</v>
      </c>
    </row>
    <row r="50" spans="1:33" x14ac:dyDescent="0.2">
      <c r="A50" s="133" t="str">
        <f t="shared" si="0"/>
        <v>WPABelarus</v>
      </c>
      <c r="B50" s="129" t="s">
        <v>254</v>
      </c>
      <c r="C50" s="129" t="s">
        <v>258</v>
      </c>
      <c r="D50" s="129" t="s">
        <v>81</v>
      </c>
      <c r="E50" s="147">
        <v>99.7641493</v>
      </c>
      <c r="F50" s="147">
        <v>137.92831025000001</v>
      </c>
      <c r="G50" s="147">
        <v>151.03097149999999</v>
      </c>
      <c r="H50" s="147">
        <v>166.37329860000003</v>
      </c>
      <c r="I50" s="147">
        <v>140.23400000000001</v>
      </c>
      <c r="J50" s="147">
        <v>161.744</v>
      </c>
      <c r="K50" s="147">
        <v>210.36199999999999</v>
      </c>
      <c r="L50" s="147">
        <v>172.22499999999999</v>
      </c>
      <c r="M50" s="147">
        <v>184.488</v>
      </c>
      <c r="N50" s="147">
        <v>281.49799999999999</v>
      </c>
      <c r="O50" s="147">
        <v>314.654</v>
      </c>
      <c r="P50" s="147">
        <v>342.63900000000001</v>
      </c>
      <c r="Q50" s="147">
        <v>385.12200000000001</v>
      </c>
      <c r="R50" s="147">
        <v>426.726</v>
      </c>
      <c r="S50" s="147">
        <v>630.56100000000004</v>
      </c>
      <c r="T50" s="147">
        <v>779.81600000000003</v>
      </c>
      <c r="U50" s="147">
        <v>818.93499999999995</v>
      </c>
      <c r="V50" s="147">
        <v>877.80600000000004</v>
      </c>
      <c r="W50" s="147">
        <v>916.173</v>
      </c>
      <c r="X50" s="147">
        <v>945.60389000000009</v>
      </c>
      <c r="Y50" s="147">
        <v>1185.7969800000001</v>
      </c>
      <c r="Z50" s="147">
        <v>1166.2313722336773</v>
      </c>
      <c r="AA50" s="147">
        <v>319.86</v>
      </c>
      <c r="AB50" s="147">
        <v>208.38999999999996</v>
      </c>
      <c r="AC50" s="147">
        <v>215.48428943125774</v>
      </c>
      <c r="AD50" s="147">
        <v>221.6013793676521</v>
      </c>
      <c r="AE50" s="147">
        <v>223.3548099013625</v>
      </c>
      <c r="AF50" s="128">
        <v>225.32979158300381</v>
      </c>
      <c r="AG50" s="128">
        <v>226.70477232995512</v>
      </c>
    </row>
    <row r="51" spans="1:33" x14ac:dyDescent="0.2">
      <c r="A51" s="133" t="str">
        <f t="shared" si="0"/>
        <v>WPAKazakhstan</v>
      </c>
      <c r="B51" s="129" t="s">
        <v>254</v>
      </c>
      <c r="C51" s="129" t="s">
        <v>258</v>
      </c>
      <c r="D51" s="129" t="s">
        <v>82</v>
      </c>
      <c r="E51" s="147">
        <v>0</v>
      </c>
      <c r="F51" s="147">
        <v>0</v>
      </c>
      <c r="G51" s="147">
        <v>0</v>
      </c>
      <c r="H51" s="147">
        <v>0</v>
      </c>
      <c r="I51" s="147">
        <v>0</v>
      </c>
      <c r="J51" s="147">
        <v>0</v>
      </c>
      <c r="K51" s="147">
        <v>0</v>
      </c>
      <c r="L51" s="147">
        <v>0</v>
      </c>
      <c r="M51" s="147">
        <v>0</v>
      </c>
      <c r="N51" s="147">
        <v>0</v>
      </c>
      <c r="O51" s="147">
        <v>0</v>
      </c>
      <c r="P51" s="147">
        <v>0</v>
      </c>
      <c r="Q51" s="147">
        <v>0</v>
      </c>
      <c r="R51" s="147">
        <v>0</v>
      </c>
      <c r="S51" s="147">
        <v>0</v>
      </c>
      <c r="T51" s="147">
        <v>0</v>
      </c>
      <c r="U51" s="147">
        <v>0</v>
      </c>
      <c r="V51" s="147">
        <v>0</v>
      </c>
      <c r="W51" s="147">
        <v>0</v>
      </c>
      <c r="X51" s="147">
        <v>0</v>
      </c>
      <c r="Y51" s="147">
        <v>0</v>
      </c>
      <c r="Z51" s="147">
        <v>0</v>
      </c>
      <c r="AA51" s="147">
        <v>0</v>
      </c>
      <c r="AB51" s="147">
        <v>0</v>
      </c>
      <c r="AC51" s="147">
        <v>0</v>
      </c>
      <c r="AD51" s="147">
        <v>0</v>
      </c>
      <c r="AE51" s="147">
        <v>0</v>
      </c>
      <c r="AF51" s="128">
        <v>0</v>
      </c>
      <c r="AG51" s="128">
        <v>0</v>
      </c>
    </row>
    <row r="52" spans="1:33" x14ac:dyDescent="0.2">
      <c r="A52" s="133" t="str">
        <f t="shared" si="0"/>
        <v>WPAKyrgyzstan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28">
        <v>0</v>
      </c>
      <c r="AG52" s="128">
        <v>0</v>
      </c>
    </row>
    <row r="53" spans="1:33" x14ac:dyDescent="0.2">
      <c r="A53" s="133" t="str">
        <f t="shared" si="0"/>
        <v>WPARussia</v>
      </c>
      <c r="B53" s="129" t="s">
        <v>254</v>
      </c>
      <c r="C53" s="129" t="s">
        <v>258</v>
      </c>
      <c r="D53" s="129" t="s">
        <v>84</v>
      </c>
      <c r="E53" s="147">
        <v>2558.068037</v>
      </c>
      <c r="F53" s="147">
        <v>2717.8383779999999</v>
      </c>
      <c r="G53" s="147">
        <v>3077.4659630000001</v>
      </c>
      <c r="H53" s="147">
        <v>3227.2857142857142</v>
      </c>
      <c r="I53" s="147">
        <v>3767.5604395604396</v>
      </c>
      <c r="J53" s="147">
        <v>3941.518681318681</v>
      </c>
      <c r="K53" s="147">
        <v>3594.8585164835163</v>
      </c>
      <c r="L53" s="147">
        <v>3495.782967032967</v>
      </c>
      <c r="M53" s="147">
        <v>3183.0769230769229</v>
      </c>
      <c r="N53" s="147">
        <v>4013.0151098901097</v>
      </c>
      <c r="O53" s="147">
        <v>4500.7403799999993</v>
      </c>
      <c r="P53" s="147">
        <v>4661.8557375433284</v>
      </c>
      <c r="Q53" s="147">
        <v>5132.2677077885601</v>
      </c>
      <c r="R53" s="147">
        <v>5203.9012467313614</v>
      </c>
      <c r="S53" s="147">
        <v>5226.97</v>
      </c>
      <c r="T53" s="147">
        <v>5642.5695238095232</v>
      </c>
      <c r="U53" s="147">
        <v>5996.2790476190476</v>
      </c>
      <c r="V53" s="147">
        <v>6945.3360952380945</v>
      </c>
      <c r="W53" s="147">
        <v>7107</v>
      </c>
      <c r="X53" s="147">
        <v>6942.48</v>
      </c>
      <c r="Y53" s="147">
        <v>7291.0550000000003</v>
      </c>
      <c r="Z53" s="147">
        <v>7576.7000000000007</v>
      </c>
      <c r="AA53" s="147">
        <v>6868.4</v>
      </c>
      <c r="AB53" s="147">
        <v>7071.0619999999999</v>
      </c>
      <c r="AC53" s="147">
        <v>7552.6539129314651</v>
      </c>
      <c r="AD53" s="147">
        <v>7726.2044336993422</v>
      </c>
      <c r="AE53" s="147">
        <v>7894.923122050157</v>
      </c>
      <c r="AF53" s="128">
        <v>7997.3023881930576</v>
      </c>
      <c r="AG53" s="128">
        <v>8100.2950997866483</v>
      </c>
    </row>
    <row r="54" spans="1:33" x14ac:dyDescent="0.2">
      <c r="A54" s="133" t="str">
        <f t="shared" si="0"/>
        <v>WPATajikistan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28">
        <v>0</v>
      </c>
      <c r="AG54" s="128">
        <v>0</v>
      </c>
    </row>
    <row r="55" spans="1:33" x14ac:dyDescent="0.2">
      <c r="A55" s="133" t="str">
        <f t="shared" si="0"/>
        <v>WPATurkmenistan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28">
        <v>0</v>
      </c>
      <c r="AG55" s="128">
        <v>0</v>
      </c>
    </row>
    <row r="56" spans="1:33" x14ac:dyDescent="0.2">
      <c r="A56" s="133" t="str">
        <f t="shared" si="0"/>
        <v>WPAUzbekistan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0</v>
      </c>
      <c r="S56" s="147">
        <v>0</v>
      </c>
      <c r="T56" s="147">
        <v>0</v>
      </c>
      <c r="U56" s="147">
        <v>5.8040000000000003</v>
      </c>
      <c r="V56" s="147">
        <v>18.382999999999999</v>
      </c>
      <c r="W56" s="147">
        <v>39.921999999999997</v>
      </c>
      <c r="X56" s="147">
        <v>35.718900000000005</v>
      </c>
      <c r="Y56" s="147">
        <v>17.300999999999998</v>
      </c>
      <c r="Z56" s="147">
        <v>24.018999999999998</v>
      </c>
      <c r="AA56" s="147">
        <v>40</v>
      </c>
      <c r="AB56" s="147">
        <v>40</v>
      </c>
      <c r="AC56" s="147">
        <v>63.111129606521885</v>
      </c>
      <c r="AD56" s="147">
        <v>86.532245898503888</v>
      </c>
      <c r="AE56" s="147">
        <v>87.888243559958354</v>
      </c>
      <c r="AF56" s="128">
        <v>89.366660900750489</v>
      </c>
      <c r="AG56" s="128">
        <v>90.476674844918719</v>
      </c>
    </row>
    <row r="57" spans="1:33" s="133" customFormat="1" x14ac:dyDescent="0.2">
      <c r="A57" s="133" t="str">
        <f t="shared" si="0"/>
        <v>WPAAfrica Total</v>
      </c>
      <c r="B57" s="137" t="s">
        <v>88</v>
      </c>
      <c r="C57" s="137" t="s">
        <v>88</v>
      </c>
      <c r="D57" s="137" t="s">
        <v>88</v>
      </c>
      <c r="E57" s="145">
        <v>1846.8706066666664</v>
      </c>
      <c r="F57" s="145">
        <v>1897.2677408488953</v>
      </c>
      <c r="G57" s="145">
        <v>2227.7904956651764</v>
      </c>
      <c r="H57" s="145">
        <v>2182.131726373404</v>
      </c>
      <c r="I57" s="145">
        <v>1201.6906976245109</v>
      </c>
      <c r="J57" s="145">
        <v>1349.1874449025918</v>
      </c>
      <c r="K57" s="145">
        <v>1038.8026667847184</v>
      </c>
      <c r="L57" s="145">
        <v>1286.7441298976312</v>
      </c>
      <c r="M57" s="145">
        <v>882.16575072938485</v>
      </c>
      <c r="N57" s="145">
        <v>576.48919161190338</v>
      </c>
      <c r="O57" s="145">
        <v>1113.2310313945891</v>
      </c>
      <c r="P57" s="145">
        <v>857.06421921305423</v>
      </c>
      <c r="Q57" s="145">
        <v>812.78798658505332</v>
      </c>
      <c r="R57" s="145">
        <v>1117.5653293993246</v>
      </c>
      <c r="S57" s="145">
        <v>1518.2923239204933</v>
      </c>
      <c r="T57" s="145">
        <v>1297.2345941626004</v>
      </c>
      <c r="U57" s="145">
        <v>1706.6688886825632</v>
      </c>
      <c r="V57" s="145">
        <v>2092.8722276053877</v>
      </c>
      <c r="W57" s="145">
        <v>1908.5613991582886</v>
      </c>
      <c r="X57" s="145">
        <v>1821.5465739170347</v>
      </c>
      <c r="Y57" s="145">
        <v>1760.0555260518045</v>
      </c>
      <c r="Z57" s="145">
        <v>2153.2094400036367</v>
      </c>
      <c r="AA57" s="145">
        <v>1668.8094400036366</v>
      </c>
      <c r="AB57" s="145">
        <v>1922.2180536966223</v>
      </c>
      <c r="AC57" s="145">
        <v>1995.0618718354472</v>
      </c>
      <c r="AD57" s="145">
        <v>2136.6593757755227</v>
      </c>
      <c r="AE57" s="145">
        <v>2184.1277691025334</v>
      </c>
      <c r="AF57" s="133">
        <v>2203.1900210526173</v>
      </c>
      <c r="AG57" s="133">
        <v>2218.6991714927231</v>
      </c>
    </row>
    <row r="58" spans="1:33" s="133" customFormat="1" x14ac:dyDescent="0.2">
      <c r="A58" s="133" t="str">
        <f t="shared" si="0"/>
        <v>WPANorth Africa Total</v>
      </c>
      <c r="B58" s="140" t="s">
        <v>89</v>
      </c>
      <c r="C58" s="140" t="s">
        <v>89</v>
      </c>
      <c r="D58" s="140" t="s">
        <v>89</v>
      </c>
      <c r="E58" s="146">
        <v>115.09166666666667</v>
      </c>
      <c r="F58" s="146">
        <v>124.300195</v>
      </c>
      <c r="G58" s="146">
        <v>36.000075000000002</v>
      </c>
      <c r="H58" s="146">
        <v>96.671392666666677</v>
      </c>
      <c r="I58" s="146">
        <v>102.66721666666668</v>
      </c>
      <c r="J58" s="146">
        <v>115.38583700000001</v>
      </c>
      <c r="K58" s="146">
        <v>131.95274700000002</v>
      </c>
      <c r="L58" s="146">
        <v>129.26529600000001</v>
      </c>
      <c r="M58" s="146">
        <v>139.78382300000001</v>
      </c>
      <c r="N58" s="146">
        <v>144.312073</v>
      </c>
      <c r="O58" s="146">
        <v>222.97696400000001</v>
      </c>
      <c r="P58" s="146">
        <v>145.02082300000001</v>
      </c>
      <c r="Q58" s="146">
        <v>274.64922799999999</v>
      </c>
      <c r="R58" s="146">
        <v>421.68499314285714</v>
      </c>
      <c r="S58" s="146">
        <v>597.84942758558554</v>
      </c>
      <c r="T58" s="146">
        <v>766.77658142857149</v>
      </c>
      <c r="U58" s="146">
        <v>1163.2867716890755</v>
      </c>
      <c r="V58" s="146">
        <v>1468.3557780718202</v>
      </c>
      <c r="W58" s="146">
        <v>1288.5913991582886</v>
      </c>
      <c r="X58" s="146">
        <v>1125.548366503112</v>
      </c>
      <c r="Y58" s="146">
        <v>1062.99407</v>
      </c>
      <c r="Z58" s="146">
        <v>1465.5013863070144</v>
      </c>
      <c r="AA58" s="146">
        <v>945.5013863070144</v>
      </c>
      <c r="AB58" s="146">
        <v>1162.9100000000001</v>
      </c>
      <c r="AC58" s="146">
        <v>1260.5197341366472</v>
      </c>
      <c r="AD58" s="146">
        <v>1396.0746968615399</v>
      </c>
      <c r="AE58" s="146">
        <v>1439.7255236526951</v>
      </c>
      <c r="AF58" s="133">
        <v>1454.7987899325071</v>
      </c>
      <c r="AG58" s="133">
        <v>1466.3968995181799</v>
      </c>
    </row>
    <row r="59" spans="1:33" x14ac:dyDescent="0.2">
      <c r="A59" s="133" t="str">
        <f t="shared" si="0"/>
        <v>WPAAlgeria</v>
      </c>
      <c r="B59" s="129" t="s">
        <v>259</v>
      </c>
      <c r="C59" s="129" t="s">
        <v>260</v>
      </c>
      <c r="D59" s="129" t="s">
        <v>90</v>
      </c>
      <c r="E59" s="147">
        <v>66.666666666666671</v>
      </c>
      <c r="F59" s="147">
        <v>60</v>
      </c>
      <c r="G59" s="147">
        <v>0</v>
      </c>
      <c r="H59" s="147">
        <v>66.666666666666671</v>
      </c>
      <c r="I59" s="147">
        <v>66.666666666666671</v>
      </c>
      <c r="J59" s="147">
        <v>81</v>
      </c>
      <c r="K59" s="147">
        <v>91</v>
      </c>
      <c r="L59" s="147">
        <v>61</v>
      </c>
      <c r="M59" s="147">
        <v>42</v>
      </c>
      <c r="N59" s="147">
        <v>0</v>
      </c>
      <c r="O59" s="147">
        <v>81</v>
      </c>
      <c r="P59" s="147">
        <v>48</v>
      </c>
      <c r="Q59" s="147">
        <v>110</v>
      </c>
      <c r="R59" s="147">
        <v>120</v>
      </c>
      <c r="S59" s="147">
        <v>100</v>
      </c>
      <c r="T59" s="147">
        <v>121.54872399999999</v>
      </c>
      <c r="U59" s="147">
        <v>101.884664</v>
      </c>
      <c r="V59" s="147">
        <v>116.677886931776</v>
      </c>
      <c r="W59" s="147">
        <v>87</v>
      </c>
      <c r="X59" s="147">
        <v>101.99406999999999</v>
      </c>
      <c r="Y59" s="147">
        <v>102.99406999999999</v>
      </c>
      <c r="Z59" s="147">
        <v>105.50138630701446</v>
      </c>
      <c r="AA59" s="147">
        <v>105.50138630701446</v>
      </c>
      <c r="AB59" s="147">
        <v>100</v>
      </c>
      <c r="AC59" s="147">
        <v>100.00000000000001</v>
      </c>
      <c r="AD59" s="147">
        <v>100.00000000000001</v>
      </c>
      <c r="AE59" s="147">
        <v>100.00000000000001</v>
      </c>
      <c r="AF59" s="128">
        <v>100.00000000000001</v>
      </c>
      <c r="AG59" s="128">
        <v>100.00000000000001</v>
      </c>
    </row>
    <row r="60" spans="1:33" x14ac:dyDescent="0.2">
      <c r="A60" s="133" t="str">
        <f t="shared" si="0"/>
        <v>WPAEgypt</v>
      </c>
      <c r="B60" s="129" t="s">
        <v>259</v>
      </c>
      <c r="C60" s="129" t="s">
        <v>260</v>
      </c>
      <c r="D60" s="129" t="s">
        <v>91</v>
      </c>
      <c r="E60" s="147">
        <v>32.524999999999999</v>
      </c>
      <c r="F60" s="147">
        <v>29.984195000000003</v>
      </c>
      <c r="G60" s="147">
        <v>36</v>
      </c>
      <c r="H60" s="147">
        <v>30</v>
      </c>
      <c r="I60" s="147">
        <v>36</v>
      </c>
      <c r="J60" s="147">
        <v>34.376686999999997</v>
      </c>
      <c r="K60" s="147">
        <v>38.365011000000003</v>
      </c>
      <c r="L60" s="147">
        <v>67.815646000000015</v>
      </c>
      <c r="M60" s="147">
        <v>97.258823000000007</v>
      </c>
      <c r="N60" s="147">
        <v>134.18545800000001</v>
      </c>
      <c r="O60" s="147">
        <v>117.769384</v>
      </c>
      <c r="P60" s="147">
        <v>96.043335000000013</v>
      </c>
      <c r="Q60" s="147">
        <v>94.649227999999994</v>
      </c>
      <c r="R60" s="147">
        <v>98.167135999999971</v>
      </c>
      <c r="S60" s="147">
        <v>96.263842000000011</v>
      </c>
      <c r="T60" s="147">
        <v>139.199286</v>
      </c>
      <c r="U60" s="147">
        <v>137.395385</v>
      </c>
      <c r="V60" s="147">
        <v>142.64257102407183</v>
      </c>
      <c r="W60" s="147">
        <v>151</v>
      </c>
      <c r="X60" s="147">
        <v>157.55429650311197</v>
      </c>
      <c r="Y60" s="147">
        <v>160</v>
      </c>
      <c r="Z60" s="147">
        <v>160</v>
      </c>
      <c r="AA60" s="147">
        <v>160</v>
      </c>
      <c r="AB60" s="147">
        <v>160</v>
      </c>
      <c r="AC60" s="147">
        <v>161.92167225381766</v>
      </c>
      <c r="AD60" s="147">
        <v>163.97419722579292</v>
      </c>
      <c r="AE60" s="147">
        <v>165.39105941792792</v>
      </c>
      <c r="AF60" s="128">
        <v>166.77311190466958</v>
      </c>
      <c r="AG60" s="128">
        <v>168.09168958580341</v>
      </c>
    </row>
    <row r="61" spans="1:33" x14ac:dyDescent="0.2">
      <c r="A61" s="133" t="str">
        <f t="shared" si="0"/>
        <v>WPALibya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28">
        <v>0</v>
      </c>
      <c r="AG61" s="128">
        <v>0</v>
      </c>
    </row>
    <row r="62" spans="1:33" x14ac:dyDescent="0.2">
      <c r="A62" s="133" t="str">
        <f t="shared" si="0"/>
        <v>WPAMorocco</v>
      </c>
      <c r="B62" s="129" t="s">
        <v>259</v>
      </c>
      <c r="C62" s="129" t="s">
        <v>260</v>
      </c>
      <c r="D62" s="129" t="s">
        <v>93</v>
      </c>
      <c r="E62" s="147">
        <v>15.9</v>
      </c>
      <c r="F62" s="147">
        <v>34.316000000000003</v>
      </c>
      <c r="G62" s="147">
        <v>7.4999999999999993E-5</v>
      </c>
      <c r="H62" s="147">
        <v>4.7260000000000002E-3</v>
      </c>
      <c r="I62" s="147">
        <v>5.5000000000000003E-4</v>
      </c>
      <c r="J62" s="147">
        <v>9.1500000000000001E-3</v>
      </c>
      <c r="K62" s="147">
        <v>2.587736</v>
      </c>
      <c r="L62" s="147">
        <v>0.44964999999999999</v>
      </c>
      <c r="M62" s="147">
        <v>0.52500000000000002</v>
      </c>
      <c r="N62" s="147">
        <v>10.126615000000001</v>
      </c>
      <c r="O62" s="147">
        <v>24.20758</v>
      </c>
      <c r="P62" s="147">
        <v>0.97748799999999991</v>
      </c>
      <c r="Q62" s="147">
        <v>70</v>
      </c>
      <c r="R62" s="147">
        <v>203.51785714285714</v>
      </c>
      <c r="S62" s="147">
        <v>401.58558558558559</v>
      </c>
      <c r="T62" s="147">
        <v>506.02857142857141</v>
      </c>
      <c r="U62" s="147">
        <v>924.00672268907556</v>
      </c>
      <c r="V62" s="147">
        <v>1209.0353201159724</v>
      </c>
      <c r="W62" s="147">
        <v>1050.5913991582886</v>
      </c>
      <c r="X62" s="147">
        <v>866</v>
      </c>
      <c r="Y62" s="147">
        <v>800</v>
      </c>
      <c r="Z62" s="147">
        <v>1200</v>
      </c>
      <c r="AA62" s="147">
        <v>680</v>
      </c>
      <c r="AB62" s="147">
        <v>902.91000000000008</v>
      </c>
      <c r="AC62" s="147">
        <v>998.5980618828296</v>
      </c>
      <c r="AD62" s="147">
        <v>1132.1004996357469</v>
      </c>
      <c r="AE62" s="147">
        <v>1174.3344642347672</v>
      </c>
      <c r="AF62" s="128">
        <v>1188.0256780278376</v>
      </c>
      <c r="AG62" s="128">
        <v>1198.3052099323766</v>
      </c>
    </row>
    <row r="63" spans="1:33" x14ac:dyDescent="0.2">
      <c r="A63" s="133" t="str">
        <f t="shared" si="0"/>
        <v>WPASudan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28">
        <v>0</v>
      </c>
      <c r="AG63" s="128">
        <v>0</v>
      </c>
    </row>
    <row r="64" spans="1:33" x14ac:dyDescent="0.2">
      <c r="A64" s="133" t="str">
        <f t="shared" si="0"/>
        <v>WPATunisia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28">
        <v>0</v>
      </c>
      <c r="AG64" s="128">
        <v>0</v>
      </c>
    </row>
    <row r="65" spans="1:33" s="133" customFormat="1" x14ac:dyDescent="0.2">
      <c r="A65" s="133" t="str">
        <f t="shared" si="0"/>
        <v>WPAEast Africa Total</v>
      </c>
      <c r="B65" s="140" t="s">
        <v>96</v>
      </c>
      <c r="C65" s="140" t="s">
        <v>96</v>
      </c>
      <c r="D65" s="140" t="s">
        <v>96</v>
      </c>
      <c r="E65" s="146">
        <v>242.15393999999998</v>
      </c>
      <c r="F65" s="146">
        <v>225.5993267419355</v>
      </c>
      <c r="G65" s="146">
        <v>183.01531035023044</v>
      </c>
      <c r="H65" s="146">
        <v>133.36502517511522</v>
      </c>
      <c r="I65" s="146">
        <v>155.05252086175116</v>
      </c>
      <c r="J65" s="146">
        <v>135.39213686175114</v>
      </c>
      <c r="K65" s="146">
        <v>118.80799178341013</v>
      </c>
      <c r="L65" s="146">
        <v>111.52050878341015</v>
      </c>
      <c r="M65" s="146">
        <v>126.82281652073733</v>
      </c>
      <c r="N65" s="146">
        <v>132.48472887557602</v>
      </c>
      <c r="O65" s="146">
        <v>160.99364917511522</v>
      </c>
      <c r="P65" s="146">
        <v>181.04289256682029</v>
      </c>
      <c r="Q65" s="146">
        <v>184.09783856682029</v>
      </c>
      <c r="R65" s="146">
        <v>197.33178752534565</v>
      </c>
      <c r="S65" s="146">
        <v>219.59474405990784</v>
      </c>
      <c r="T65" s="146">
        <v>176.25368147465437</v>
      </c>
      <c r="U65" s="146">
        <v>235.35004141013826</v>
      </c>
      <c r="V65" s="146">
        <v>281.79496862937208</v>
      </c>
      <c r="W65" s="146">
        <v>272.97000000000003</v>
      </c>
      <c r="X65" s="146">
        <v>236.99820741392281</v>
      </c>
      <c r="Y65" s="146">
        <v>219.39756012951995</v>
      </c>
      <c r="Z65" s="146">
        <v>232.70805369662222</v>
      </c>
      <c r="AA65" s="146">
        <v>284.30805369662221</v>
      </c>
      <c r="AB65" s="146">
        <v>309.30805369662221</v>
      </c>
      <c r="AC65" s="146">
        <v>280.84817560456588</v>
      </c>
      <c r="AD65" s="146">
        <v>283.73925967393359</v>
      </c>
      <c r="AE65" s="146">
        <v>286.50857816451838</v>
      </c>
      <c r="AF65" s="133">
        <v>289.35467979329633</v>
      </c>
      <c r="AG65" s="133">
        <v>292.40762923631053</v>
      </c>
    </row>
    <row r="66" spans="1:33" x14ac:dyDescent="0.2">
      <c r="A66" s="133" t="str">
        <f t="shared" si="0"/>
        <v>WPABurundi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28">
        <v>0</v>
      </c>
      <c r="AG66" s="128">
        <v>0</v>
      </c>
    </row>
    <row r="67" spans="1:33" x14ac:dyDescent="0.2">
      <c r="A67" s="133" t="str">
        <f t="shared" si="0"/>
        <v>WPAComoros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28">
        <v>0</v>
      </c>
      <c r="AG67" s="128">
        <v>0</v>
      </c>
    </row>
    <row r="68" spans="1:33" x14ac:dyDescent="0.2">
      <c r="A68" s="133" t="str">
        <f t="shared" si="0"/>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28">
        <v>0</v>
      </c>
      <c r="AG68" s="128">
        <v>0</v>
      </c>
    </row>
    <row r="69" spans="1:33" x14ac:dyDescent="0.2">
      <c r="A69" s="133" t="str">
        <f t="shared" si="0"/>
        <v>WPAEritrea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28">
        <v>0</v>
      </c>
      <c r="AG69" s="128">
        <v>0</v>
      </c>
    </row>
    <row r="70" spans="1:33" x14ac:dyDescent="0.2">
      <c r="A70" s="133" t="str">
        <f t="shared" ref="A70:A133" si="1">CONCATENATE("WPA",D70)</f>
        <v>WPAEthiopia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28">
        <v>0</v>
      </c>
      <c r="AG70" s="128">
        <v>0</v>
      </c>
    </row>
    <row r="71" spans="1:33" x14ac:dyDescent="0.2">
      <c r="A71" s="133" t="str">
        <f t="shared" si="1"/>
        <v>WPAKenya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25</v>
      </c>
      <c r="AB71" s="147">
        <v>50</v>
      </c>
      <c r="AC71" s="147">
        <v>38.676681512795341</v>
      </c>
      <c r="AD71" s="147">
        <v>38.676681512795341</v>
      </c>
      <c r="AE71" s="147">
        <v>38.676681512795341</v>
      </c>
      <c r="AF71" s="128">
        <v>38.676681512795341</v>
      </c>
      <c r="AG71" s="128">
        <v>38.676681512795341</v>
      </c>
    </row>
    <row r="72" spans="1:33" x14ac:dyDescent="0.2">
      <c r="A72" s="133" t="str">
        <f t="shared" si="1"/>
        <v>WPAMadagascar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28">
        <v>0</v>
      </c>
      <c r="AG72" s="128">
        <v>0</v>
      </c>
    </row>
    <row r="73" spans="1:33" x14ac:dyDescent="0.2">
      <c r="A73" s="133" t="str">
        <f t="shared" si="1"/>
        <v>WPAMalawi</v>
      </c>
      <c r="B73" s="129" t="s">
        <v>259</v>
      </c>
      <c r="C73" s="129" t="s">
        <v>261</v>
      </c>
      <c r="D73" s="129" t="s">
        <v>104</v>
      </c>
      <c r="E73" s="147">
        <v>40.139894999999996</v>
      </c>
      <c r="F73" s="147">
        <v>51.072356999999997</v>
      </c>
      <c r="G73" s="147">
        <v>36.199687999999995</v>
      </c>
      <c r="H73" s="147">
        <v>35.742670000000004</v>
      </c>
      <c r="I73" s="147">
        <v>52.003008000000001</v>
      </c>
      <c r="J73" s="147">
        <v>2.3039600000000036</v>
      </c>
      <c r="K73" s="147">
        <v>19.334663000000006</v>
      </c>
      <c r="L73" s="147">
        <v>10.990114000000005</v>
      </c>
      <c r="M73" s="147">
        <v>39.620164000000003</v>
      </c>
      <c r="N73" s="147">
        <v>24.165902000000003</v>
      </c>
      <c r="O73" s="147">
        <v>31.546315000000007</v>
      </c>
      <c r="P73" s="147">
        <v>78.794590999999997</v>
      </c>
      <c r="Q73" s="147">
        <v>61.698496000000006</v>
      </c>
      <c r="R73" s="147">
        <v>38.403375000000011</v>
      </c>
      <c r="S73" s="147">
        <v>68.746891000000005</v>
      </c>
      <c r="T73" s="147">
        <v>33.705477000000002</v>
      </c>
      <c r="U73" s="147">
        <v>60</v>
      </c>
      <c r="V73" s="147">
        <v>88.869583187690964</v>
      </c>
      <c r="W73" s="147">
        <v>90</v>
      </c>
      <c r="X73" s="147">
        <v>45.738023178871103</v>
      </c>
      <c r="Y73" s="147">
        <v>42.726448664015663</v>
      </c>
      <c r="Z73" s="147">
        <v>36.414266232068499</v>
      </c>
      <c r="AA73" s="147">
        <v>36.414266232068499</v>
      </c>
      <c r="AB73" s="147">
        <v>36.414266232068499</v>
      </c>
      <c r="AC73" s="147">
        <v>38.55457357597534</v>
      </c>
      <c r="AD73" s="147">
        <v>41.273902416160048</v>
      </c>
      <c r="AE73" s="147">
        <v>43.821139745741768</v>
      </c>
      <c r="AF73" s="128">
        <v>46.396798050057178</v>
      </c>
      <c r="AG73" s="128">
        <v>49.123844833519421</v>
      </c>
    </row>
    <row r="74" spans="1:33" x14ac:dyDescent="0.2">
      <c r="A74" s="133" t="str">
        <f t="shared" si="1"/>
        <v>WPAMauritius</v>
      </c>
      <c r="B74" s="129" t="s">
        <v>259</v>
      </c>
      <c r="C74" s="129" t="s">
        <v>261</v>
      </c>
      <c r="D74" s="129" t="s">
        <v>105</v>
      </c>
      <c r="E74" s="147">
        <v>25.493000000000002</v>
      </c>
      <c r="F74" s="147">
        <v>24.196999999999999</v>
      </c>
      <c r="G74" s="147">
        <v>24.691000000000003</v>
      </c>
      <c r="H74" s="147">
        <v>26.965</v>
      </c>
      <c r="I74" s="147">
        <v>23.699622000000002</v>
      </c>
      <c r="J74" s="147">
        <v>21.174315999999997</v>
      </c>
      <c r="K74" s="147">
        <v>19.314495999999998</v>
      </c>
      <c r="L74" s="147">
        <v>18.359441</v>
      </c>
      <c r="M74" s="147">
        <v>7.5339570000000009</v>
      </c>
      <c r="N74" s="147">
        <v>11.400548000000001</v>
      </c>
      <c r="O74" s="147">
        <v>18.28576</v>
      </c>
      <c r="P74" s="147">
        <v>18.752711999999999</v>
      </c>
      <c r="Q74" s="147">
        <v>18.053267000000002</v>
      </c>
      <c r="R74" s="147">
        <v>19.343022999999999</v>
      </c>
      <c r="S74" s="147">
        <v>16.149190000000001</v>
      </c>
      <c r="T74" s="147">
        <v>19.055</v>
      </c>
      <c r="U74" s="147">
        <v>19.359258000000001</v>
      </c>
      <c r="V74" s="147">
        <v>17.872703001794783</v>
      </c>
      <c r="W74" s="147">
        <v>17</v>
      </c>
      <c r="X74" s="147">
        <v>16.817298325088203</v>
      </c>
      <c r="Y74" s="147">
        <v>21.879744299388143</v>
      </c>
      <c r="Z74" s="147">
        <v>25.293787464553713</v>
      </c>
      <c r="AA74" s="147">
        <v>25.293787464553713</v>
      </c>
      <c r="AB74" s="147">
        <v>25.293787464553713</v>
      </c>
      <c r="AC74" s="147">
        <v>25.293787464553713</v>
      </c>
      <c r="AD74" s="147">
        <v>25.293787464553713</v>
      </c>
      <c r="AE74" s="147">
        <v>25.293787464553713</v>
      </c>
      <c r="AF74" s="128">
        <v>25.293787464553713</v>
      </c>
      <c r="AG74" s="128">
        <v>25.293787464553713</v>
      </c>
    </row>
    <row r="75" spans="1:33" x14ac:dyDescent="0.2">
      <c r="A75" s="133" t="str">
        <f t="shared" si="1"/>
        <v>WPAMozambique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28">
        <v>0</v>
      </c>
      <c r="AG75" s="128">
        <v>0</v>
      </c>
    </row>
    <row r="76" spans="1:33" x14ac:dyDescent="0.2">
      <c r="A76" s="133" t="str">
        <f t="shared" si="1"/>
        <v>WPAReunion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28">
        <v>0</v>
      </c>
      <c r="AG76" s="128">
        <v>0</v>
      </c>
    </row>
    <row r="77" spans="1:33" x14ac:dyDescent="0.2">
      <c r="A77" s="133" t="str">
        <f t="shared" si="1"/>
        <v>WPARwanda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28">
        <v>0</v>
      </c>
      <c r="AG77" s="128">
        <v>0</v>
      </c>
    </row>
    <row r="78" spans="1:33" x14ac:dyDescent="0.2">
      <c r="A78" s="133" t="str">
        <f t="shared" si="1"/>
        <v>WPASeychelles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28">
        <v>0</v>
      </c>
      <c r="AG78" s="128">
        <v>0</v>
      </c>
    </row>
    <row r="79" spans="1:33" x14ac:dyDescent="0.2">
      <c r="A79" s="133" t="str">
        <f t="shared" si="1"/>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28">
        <v>0</v>
      </c>
      <c r="AG79" s="128">
        <v>0</v>
      </c>
    </row>
    <row r="80" spans="1:33" x14ac:dyDescent="0.2">
      <c r="A80" s="133" t="str">
        <f t="shared" si="1"/>
        <v>WPATanzania</v>
      </c>
      <c r="B80" s="129" t="s">
        <v>259</v>
      </c>
      <c r="C80" s="129" t="s">
        <v>261</v>
      </c>
      <c r="D80" s="129" t="s">
        <v>111</v>
      </c>
      <c r="E80" s="147">
        <v>0</v>
      </c>
      <c r="F80" s="147">
        <v>0</v>
      </c>
      <c r="G80" s="147">
        <v>0</v>
      </c>
      <c r="H80" s="147">
        <v>0</v>
      </c>
      <c r="I80" s="147">
        <v>0</v>
      </c>
      <c r="J80" s="147">
        <v>0</v>
      </c>
      <c r="K80" s="147">
        <v>0</v>
      </c>
      <c r="L80" s="147">
        <v>0</v>
      </c>
      <c r="M80" s="147">
        <v>0</v>
      </c>
      <c r="N80" s="147">
        <v>0</v>
      </c>
      <c r="O80" s="147">
        <v>0</v>
      </c>
      <c r="P80" s="147">
        <v>0</v>
      </c>
      <c r="Q80" s="147">
        <v>0</v>
      </c>
      <c r="R80" s="147">
        <v>0</v>
      </c>
      <c r="S80" s="147">
        <v>0</v>
      </c>
      <c r="T80" s="147">
        <v>0</v>
      </c>
      <c r="U80" s="147">
        <v>0</v>
      </c>
      <c r="V80" s="147">
        <v>0</v>
      </c>
      <c r="W80" s="147">
        <v>6.97</v>
      </c>
      <c r="X80" s="147">
        <v>10.7</v>
      </c>
      <c r="Y80" s="147">
        <v>6.55</v>
      </c>
      <c r="Z80" s="147">
        <v>11</v>
      </c>
      <c r="AA80" s="147">
        <v>32.6</v>
      </c>
      <c r="AB80" s="147">
        <v>32.6</v>
      </c>
      <c r="AC80" s="147">
        <v>13.673772187225381</v>
      </c>
      <c r="AD80" s="147">
        <v>14.214232908787281</v>
      </c>
      <c r="AE80" s="147">
        <v>14.705827705051362</v>
      </c>
      <c r="AF80" s="128">
        <v>15.190205274984265</v>
      </c>
      <c r="AG80" s="128">
        <v>15.690537175061635</v>
      </c>
    </row>
    <row r="81" spans="1:33" x14ac:dyDescent="0.2">
      <c r="A81" s="133" t="str">
        <f t="shared" si="1"/>
        <v>WPAUganda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28">
        <v>0</v>
      </c>
      <c r="AG81" s="128">
        <v>0</v>
      </c>
    </row>
    <row r="82" spans="1:33" x14ac:dyDescent="0.2">
      <c r="A82" s="133" t="str">
        <f t="shared" si="1"/>
        <v>WPAZambia</v>
      </c>
      <c r="B82" s="129" t="s">
        <v>259</v>
      </c>
      <c r="C82" s="129" t="s">
        <v>261</v>
      </c>
      <c r="D82" s="129" t="s">
        <v>113</v>
      </c>
      <c r="E82" s="147">
        <v>41.521045000000001</v>
      </c>
      <c r="F82" s="147">
        <v>41.459002000000012</v>
      </c>
      <c r="G82" s="147">
        <v>28.806650000000005</v>
      </c>
      <c r="H82" s="147">
        <v>23.998368999999997</v>
      </c>
      <c r="I82" s="147">
        <v>45.133301000000003</v>
      </c>
      <c r="J82" s="147">
        <v>77.697271000000001</v>
      </c>
      <c r="K82" s="147">
        <v>49.052841999999998</v>
      </c>
      <c r="L82" s="147">
        <v>51.064963000000006</v>
      </c>
      <c r="M82" s="147">
        <v>51.051183999999999</v>
      </c>
      <c r="N82" s="147">
        <v>66.123347999999993</v>
      </c>
      <c r="O82" s="147">
        <v>64.502588000000003</v>
      </c>
      <c r="P82" s="147">
        <v>21.283608000000001</v>
      </c>
      <c r="Q82" s="147">
        <v>42.134094000000005</v>
      </c>
      <c r="R82" s="147">
        <v>67.108430999999996</v>
      </c>
      <c r="S82" s="147">
        <v>37.025852</v>
      </c>
      <c r="T82" s="147">
        <v>60.970162999999999</v>
      </c>
      <c r="U82" s="147">
        <v>100</v>
      </c>
      <c r="V82" s="147">
        <v>105.15268243988632</v>
      </c>
      <c r="W82" s="147">
        <v>130</v>
      </c>
      <c r="X82" s="147">
        <v>126.20144490103584</v>
      </c>
      <c r="Y82" s="147">
        <v>125.05745005392649</v>
      </c>
      <c r="Z82" s="147">
        <v>130</v>
      </c>
      <c r="AA82" s="147">
        <v>130</v>
      </c>
      <c r="AB82" s="147">
        <v>130</v>
      </c>
      <c r="AC82" s="147">
        <v>130.8080885898498</v>
      </c>
      <c r="AD82" s="147">
        <v>131.78382265615306</v>
      </c>
      <c r="AE82" s="147">
        <v>132.64395845296838</v>
      </c>
      <c r="AF82" s="128">
        <v>133.46848206326342</v>
      </c>
      <c r="AG82" s="128">
        <v>134.2981309668011</v>
      </c>
    </row>
    <row r="83" spans="1:33" x14ac:dyDescent="0.2">
      <c r="A83" s="133" t="str">
        <f t="shared" si="1"/>
        <v>WPAZimbabwe</v>
      </c>
      <c r="B83" s="129" t="s">
        <v>259</v>
      </c>
      <c r="C83" s="129" t="s">
        <v>261</v>
      </c>
      <c r="D83" s="129" t="s">
        <v>114</v>
      </c>
      <c r="E83" s="147">
        <v>135</v>
      </c>
      <c r="F83" s="147">
        <v>108.87096774193549</v>
      </c>
      <c r="G83" s="147">
        <v>93.31797235023042</v>
      </c>
      <c r="H83" s="147">
        <v>46.65898617511521</v>
      </c>
      <c r="I83" s="147">
        <v>34.216589861751153</v>
      </c>
      <c r="J83" s="147">
        <v>34.216589861751153</v>
      </c>
      <c r="K83" s="147">
        <v>31.105990783410139</v>
      </c>
      <c r="L83" s="147">
        <v>31.105990783410139</v>
      </c>
      <c r="M83" s="147">
        <v>28.617511520737327</v>
      </c>
      <c r="N83" s="147">
        <v>30.794930875576039</v>
      </c>
      <c r="O83" s="147">
        <v>46.65898617511521</v>
      </c>
      <c r="P83" s="147">
        <v>62.211981566820278</v>
      </c>
      <c r="Q83" s="147">
        <v>62.211981566820278</v>
      </c>
      <c r="R83" s="147">
        <v>72.476958525345637</v>
      </c>
      <c r="S83" s="147">
        <v>97.672811059907829</v>
      </c>
      <c r="T83" s="147">
        <v>62.523041474654384</v>
      </c>
      <c r="U83" s="147">
        <v>55.990783410138256</v>
      </c>
      <c r="V83" s="147">
        <v>69.900000000000006</v>
      </c>
      <c r="W83" s="147">
        <v>29</v>
      </c>
      <c r="X83" s="147">
        <v>37.541441008927649</v>
      </c>
      <c r="Y83" s="147">
        <v>23.183917112189658</v>
      </c>
      <c r="Z83" s="147">
        <v>30</v>
      </c>
      <c r="AA83" s="147">
        <v>35</v>
      </c>
      <c r="AB83" s="147">
        <v>35</v>
      </c>
      <c r="AC83" s="147">
        <v>33.841272274166322</v>
      </c>
      <c r="AD83" s="147">
        <v>32.496832715484153</v>
      </c>
      <c r="AE83" s="147">
        <v>31.367183283407833</v>
      </c>
      <c r="AF83" s="128">
        <v>30.328725427642365</v>
      </c>
      <c r="AG83" s="128">
        <v>29.324647283579335</v>
      </c>
    </row>
    <row r="84" spans="1:33" s="133" customFormat="1" x14ac:dyDescent="0.2">
      <c r="A84" s="133" t="str">
        <f t="shared" si="1"/>
        <v>WPAWest Africa Total</v>
      </c>
      <c r="B84" s="140" t="s">
        <v>115</v>
      </c>
      <c r="C84" s="140" t="s">
        <v>115</v>
      </c>
      <c r="D84" s="140" t="s">
        <v>115</v>
      </c>
      <c r="E84" s="146">
        <v>154</v>
      </c>
      <c r="F84" s="146">
        <v>203</v>
      </c>
      <c r="G84" s="146">
        <v>200</v>
      </c>
      <c r="H84" s="146">
        <v>251</v>
      </c>
      <c r="I84" s="146">
        <v>210</v>
      </c>
      <c r="J84" s="146">
        <v>146</v>
      </c>
      <c r="K84" s="146">
        <v>34</v>
      </c>
      <c r="L84" s="146">
        <v>88</v>
      </c>
      <c r="M84" s="146">
        <v>161.86000000000001</v>
      </c>
      <c r="N84" s="146">
        <v>75.564999999999998</v>
      </c>
      <c r="O84" s="146">
        <v>45.878</v>
      </c>
      <c r="P84" s="146">
        <v>72.293999999999997</v>
      </c>
      <c r="Q84" s="146">
        <v>44.061999999999998</v>
      </c>
      <c r="R84" s="146">
        <v>72.896000000000001</v>
      </c>
      <c r="S84" s="146">
        <v>80</v>
      </c>
      <c r="T84" s="146">
        <v>62.070999999999998</v>
      </c>
      <c r="U84" s="146">
        <v>58.548999999999992</v>
      </c>
      <c r="V84" s="146">
        <v>69.8</v>
      </c>
      <c r="W84" s="146">
        <v>66</v>
      </c>
      <c r="X84" s="146">
        <v>159</v>
      </c>
      <c r="Y84" s="146">
        <v>139.6</v>
      </c>
      <c r="Z84" s="146">
        <v>105</v>
      </c>
      <c r="AA84" s="146">
        <v>89</v>
      </c>
      <c r="AB84" s="146">
        <v>100</v>
      </c>
      <c r="AC84" s="146">
        <v>102.08204203987873</v>
      </c>
      <c r="AD84" s="146">
        <v>103.81213632849474</v>
      </c>
      <c r="AE84" s="146">
        <v>104.38760598340809</v>
      </c>
      <c r="AF84" s="133">
        <v>105.01502912808445</v>
      </c>
      <c r="AG84" s="133">
        <v>105.4861061509713</v>
      </c>
    </row>
    <row r="85" spans="1:33" x14ac:dyDescent="0.2">
      <c r="A85" s="133" t="str">
        <f t="shared" si="1"/>
        <v>WPABenin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28">
        <v>0</v>
      </c>
      <c r="AG85" s="128">
        <v>0</v>
      </c>
    </row>
    <row r="86" spans="1:33" x14ac:dyDescent="0.2">
      <c r="A86" s="133" t="str">
        <f t="shared" si="1"/>
        <v>WPABurkina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28">
        <v>0</v>
      </c>
      <c r="AG86" s="128">
        <v>0</v>
      </c>
    </row>
    <row r="87" spans="1:33" x14ac:dyDescent="0.2">
      <c r="A87" s="133" t="str">
        <f t="shared" si="1"/>
        <v>WPACape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28">
        <v>0</v>
      </c>
      <c r="AG87" s="128">
        <v>0</v>
      </c>
    </row>
    <row r="88" spans="1:33" x14ac:dyDescent="0.2">
      <c r="A88" s="133" t="str">
        <f t="shared" si="1"/>
        <v>WPACote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28">
        <v>0</v>
      </c>
      <c r="AG88" s="128">
        <v>0</v>
      </c>
    </row>
    <row r="89" spans="1:33" x14ac:dyDescent="0.2">
      <c r="A89" s="133" t="str">
        <f t="shared" si="1"/>
        <v>WPAGambia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28">
        <v>0</v>
      </c>
      <c r="AG89" s="128">
        <v>0</v>
      </c>
    </row>
    <row r="90" spans="1:33" x14ac:dyDescent="0.2">
      <c r="A90" s="133" t="str">
        <f t="shared" si="1"/>
        <v>WPAGhana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28">
        <v>0</v>
      </c>
      <c r="AG90" s="128">
        <v>0</v>
      </c>
    </row>
    <row r="91" spans="1:33" x14ac:dyDescent="0.2">
      <c r="A91" s="133" t="str">
        <f t="shared" si="1"/>
        <v>WPAGuinea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28">
        <v>0</v>
      </c>
      <c r="AG91" s="128">
        <v>0</v>
      </c>
    </row>
    <row r="92" spans="1:33" x14ac:dyDescent="0.2">
      <c r="A92" s="133" t="str">
        <f t="shared" si="1"/>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28">
        <v>0</v>
      </c>
      <c r="AG92" s="128">
        <v>0</v>
      </c>
    </row>
    <row r="93" spans="1:33" x14ac:dyDescent="0.2">
      <c r="A93" s="133" t="str">
        <f t="shared" si="1"/>
        <v>WPALiberia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28">
        <v>0</v>
      </c>
      <c r="AG93" s="128">
        <v>0</v>
      </c>
    </row>
    <row r="94" spans="1:33" x14ac:dyDescent="0.2">
      <c r="A94" s="133" t="str">
        <f t="shared" si="1"/>
        <v>WPAMali</v>
      </c>
      <c r="B94" s="129" t="s">
        <v>259</v>
      </c>
      <c r="C94" s="129" t="s">
        <v>262</v>
      </c>
      <c r="D94" s="129" t="s">
        <v>125</v>
      </c>
      <c r="E94" s="147">
        <v>0</v>
      </c>
      <c r="F94" s="147">
        <v>0</v>
      </c>
      <c r="G94" s="147">
        <v>0</v>
      </c>
      <c r="H94" s="147">
        <v>0</v>
      </c>
      <c r="I94" s="147">
        <v>0</v>
      </c>
      <c r="J94" s="147">
        <v>0</v>
      </c>
      <c r="K94" s="147">
        <v>0</v>
      </c>
      <c r="L94" s="147">
        <v>0</v>
      </c>
      <c r="M94" s="147">
        <v>0.86</v>
      </c>
      <c r="N94" s="147">
        <v>9.5649999999999995</v>
      </c>
      <c r="O94" s="147">
        <v>1.8779999999999999</v>
      </c>
      <c r="P94" s="147">
        <v>22.294</v>
      </c>
      <c r="Q94" s="147">
        <v>20.062000000000001</v>
      </c>
      <c r="R94" s="147">
        <v>20</v>
      </c>
      <c r="S94" s="147">
        <v>20</v>
      </c>
      <c r="T94" s="147">
        <v>0</v>
      </c>
      <c r="U94" s="147">
        <v>0</v>
      </c>
      <c r="V94" s="147">
        <v>0</v>
      </c>
      <c r="W94" s="147">
        <v>0</v>
      </c>
      <c r="X94" s="147">
        <v>0</v>
      </c>
      <c r="Y94" s="147">
        <v>0</v>
      </c>
      <c r="Z94" s="147">
        <v>0</v>
      </c>
      <c r="AA94" s="147">
        <v>0</v>
      </c>
      <c r="AB94" s="147">
        <v>0</v>
      </c>
      <c r="AC94" s="147">
        <v>0</v>
      </c>
      <c r="AD94" s="147">
        <v>0</v>
      </c>
      <c r="AE94" s="147">
        <v>0</v>
      </c>
      <c r="AF94" s="128">
        <v>0</v>
      </c>
      <c r="AG94" s="128">
        <v>0</v>
      </c>
    </row>
    <row r="95" spans="1:33" x14ac:dyDescent="0.2">
      <c r="A95" s="133" t="str">
        <f t="shared" si="1"/>
        <v>WPAMauritania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28">
        <v>0</v>
      </c>
      <c r="AG95" s="128">
        <v>0</v>
      </c>
    </row>
    <row r="96" spans="1:33" x14ac:dyDescent="0.2">
      <c r="A96" s="133" t="str">
        <f t="shared" si="1"/>
        <v>WPANiger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28">
        <v>0</v>
      </c>
      <c r="AG96" s="128">
        <v>0</v>
      </c>
    </row>
    <row r="97" spans="1:33" x14ac:dyDescent="0.2">
      <c r="A97" s="133" t="str">
        <f t="shared" si="1"/>
        <v>WPANigeria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0.12000000000000001</v>
      </c>
      <c r="AD97" s="147">
        <v>0.12000000000000001</v>
      </c>
      <c r="AE97" s="147">
        <v>0.12000000000000001</v>
      </c>
      <c r="AF97" s="128">
        <v>0.12000000000000001</v>
      </c>
      <c r="AG97" s="128">
        <v>0.12000000000000001</v>
      </c>
    </row>
    <row r="98" spans="1:33" x14ac:dyDescent="0.2">
      <c r="A98" s="133" t="str">
        <f t="shared" si="1"/>
        <v>WPASenegal</v>
      </c>
      <c r="B98" s="129" t="s">
        <v>259</v>
      </c>
      <c r="C98" s="129" t="s">
        <v>262</v>
      </c>
      <c r="D98" s="129" t="s">
        <v>129</v>
      </c>
      <c r="E98" s="147">
        <v>154</v>
      </c>
      <c r="F98" s="147">
        <v>203</v>
      </c>
      <c r="G98" s="147">
        <v>200</v>
      </c>
      <c r="H98" s="147">
        <v>251</v>
      </c>
      <c r="I98" s="147">
        <v>210</v>
      </c>
      <c r="J98" s="147">
        <v>146</v>
      </c>
      <c r="K98" s="147">
        <v>34</v>
      </c>
      <c r="L98" s="147">
        <v>88</v>
      </c>
      <c r="M98" s="147">
        <v>161</v>
      </c>
      <c r="N98" s="147">
        <v>66</v>
      </c>
      <c r="O98" s="147">
        <v>44</v>
      </c>
      <c r="P98" s="147">
        <v>50</v>
      </c>
      <c r="Q98" s="147">
        <v>24</v>
      </c>
      <c r="R98" s="147">
        <v>52.896000000000001</v>
      </c>
      <c r="S98" s="147">
        <v>60</v>
      </c>
      <c r="T98" s="147">
        <v>62.070999999999998</v>
      </c>
      <c r="U98" s="147">
        <v>58.548999999999992</v>
      </c>
      <c r="V98" s="147">
        <v>69.8</v>
      </c>
      <c r="W98" s="147">
        <v>66</v>
      </c>
      <c r="X98" s="147">
        <v>159</v>
      </c>
      <c r="Y98" s="147">
        <v>139.6</v>
      </c>
      <c r="Z98" s="147">
        <v>105</v>
      </c>
      <c r="AA98" s="147">
        <v>89</v>
      </c>
      <c r="AB98" s="147">
        <v>100</v>
      </c>
      <c r="AC98" s="147">
        <v>101.96204203987872</v>
      </c>
      <c r="AD98" s="147">
        <v>103.69213632849474</v>
      </c>
      <c r="AE98" s="147">
        <v>104.26760598340809</v>
      </c>
      <c r="AF98" s="128">
        <v>104.89502912808445</v>
      </c>
      <c r="AG98" s="128">
        <v>105.36610615097129</v>
      </c>
    </row>
    <row r="99" spans="1:33" x14ac:dyDescent="0.2">
      <c r="A99" s="133" t="str">
        <f t="shared" si="1"/>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28">
        <v>0</v>
      </c>
      <c r="AG99" s="128">
        <v>0</v>
      </c>
    </row>
    <row r="100" spans="1:33" x14ac:dyDescent="0.2">
      <c r="A100" s="133" t="str">
        <f t="shared" si="1"/>
        <v>WPATogo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28">
        <v>0</v>
      </c>
      <c r="AG100" s="128">
        <v>0</v>
      </c>
    </row>
    <row r="101" spans="1:33" s="133" customFormat="1" x14ac:dyDescent="0.2">
      <c r="A101" s="133" t="str">
        <f t="shared" si="1"/>
        <v>WPACentral Africa Total</v>
      </c>
      <c r="B101" s="140" t="s">
        <v>132</v>
      </c>
      <c r="C101" s="140" t="s">
        <v>132</v>
      </c>
      <c r="D101" s="140" t="s">
        <v>132</v>
      </c>
      <c r="E101" s="146">
        <v>0</v>
      </c>
      <c r="F101" s="146">
        <v>0</v>
      </c>
      <c r="G101" s="146">
        <v>0</v>
      </c>
      <c r="H101" s="146">
        <v>0</v>
      </c>
      <c r="I101" s="146">
        <v>0</v>
      </c>
      <c r="J101" s="146">
        <v>0</v>
      </c>
      <c r="K101" s="146">
        <v>0</v>
      </c>
      <c r="L101" s="146">
        <v>0</v>
      </c>
      <c r="M101" s="146">
        <v>0</v>
      </c>
      <c r="N101" s="146">
        <v>0</v>
      </c>
      <c r="O101" s="146">
        <v>0</v>
      </c>
      <c r="P101" s="146">
        <v>0</v>
      </c>
      <c r="Q101" s="146">
        <v>0</v>
      </c>
      <c r="R101" s="146">
        <v>0</v>
      </c>
      <c r="S101" s="146">
        <v>0</v>
      </c>
      <c r="T101" s="146">
        <v>0</v>
      </c>
      <c r="U101" s="146">
        <v>0</v>
      </c>
      <c r="V101" s="146">
        <v>0</v>
      </c>
      <c r="W101" s="146">
        <v>0</v>
      </c>
      <c r="X101" s="146">
        <v>0</v>
      </c>
      <c r="Y101" s="146">
        <v>0</v>
      </c>
      <c r="Z101" s="146">
        <v>0</v>
      </c>
      <c r="AA101" s="146">
        <v>0</v>
      </c>
      <c r="AB101" s="146">
        <v>0</v>
      </c>
      <c r="AC101" s="146">
        <v>0</v>
      </c>
      <c r="AD101" s="146">
        <v>0</v>
      </c>
      <c r="AE101" s="146">
        <v>0</v>
      </c>
      <c r="AF101" s="133">
        <v>0</v>
      </c>
      <c r="AG101" s="133">
        <v>0</v>
      </c>
    </row>
    <row r="102" spans="1:33" x14ac:dyDescent="0.2">
      <c r="A102" s="133" t="str">
        <f t="shared" si="1"/>
        <v>WPAAngola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28">
        <v>0</v>
      </c>
      <c r="AG102" s="128">
        <v>0</v>
      </c>
    </row>
    <row r="103" spans="1:33" x14ac:dyDescent="0.2">
      <c r="A103" s="133" t="str">
        <f t="shared" si="1"/>
        <v>WPACameroon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28">
        <v>0</v>
      </c>
      <c r="AG103" s="128">
        <v>0</v>
      </c>
    </row>
    <row r="104" spans="1:33" x14ac:dyDescent="0.2">
      <c r="A104" s="133" t="str">
        <f t="shared" si="1"/>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28">
        <v>0</v>
      </c>
      <c r="AG104" s="128">
        <v>0</v>
      </c>
    </row>
    <row r="105" spans="1:33" x14ac:dyDescent="0.2">
      <c r="A105" s="133" t="str">
        <f t="shared" si="1"/>
        <v>WPAChad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28">
        <v>0</v>
      </c>
      <c r="AG105" s="128">
        <v>0</v>
      </c>
    </row>
    <row r="106" spans="1:33" x14ac:dyDescent="0.2">
      <c r="A106" s="133" t="str">
        <f t="shared" si="1"/>
        <v>WPACongo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28">
        <v>0</v>
      </c>
      <c r="AG106" s="128">
        <v>0</v>
      </c>
    </row>
    <row r="107" spans="1:33" x14ac:dyDescent="0.2">
      <c r="A107" s="133" t="str">
        <f t="shared" si="1"/>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28">
        <v>0</v>
      </c>
      <c r="AG107" s="128">
        <v>0</v>
      </c>
    </row>
    <row r="108" spans="1:33" x14ac:dyDescent="0.2">
      <c r="A108" s="133" t="str">
        <f t="shared" si="1"/>
        <v>WPAEquatorial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28">
        <v>0</v>
      </c>
      <c r="AG108" s="128">
        <v>0</v>
      </c>
    </row>
    <row r="109" spans="1:33" x14ac:dyDescent="0.2">
      <c r="A109" s="133" t="str">
        <f t="shared" si="1"/>
        <v>WPAGabon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28">
        <v>0</v>
      </c>
      <c r="AG109" s="128">
        <v>0</v>
      </c>
    </row>
    <row r="110" spans="1:33" x14ac:dyDescent="0.2">
      <c r="A110" s="133" t="str">
        <f t="shared" si="1"/>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28">
        <v>0</v>
      </c>
      <c r="AG110" s="128">
        <v>0</v>
      </c>
    </row>
    <row r="111" spans="1:33" s="133" customFormat="1" x14ac:dyDescent="0.2">
      <c r="A111" s="133" t="str">
        <f t="shared" si="1"/>
        <v>WPASouthern Africa Total</v>
      </c>
      <c r="B111" s="140" t="s">
        <v>142</v>
      </c>
      <c r="C111" s="140" t="s">
        <v>142</v>
      </c>
      <c r="D111" s="140" t="s">
        <v>142</v>
      </c>
      <c r="E111" s="146">
        <v>1335.6249999999998</v>
      </c>
      <c r="F111" s="146">
        <v>1344.3682191069599</v>
      </c>
      <c r="G111" s="146">
        <v>1808.775110314946</v>
      </c>
      <c r="H111" s="146">
        <v>1701.0953085316221</v>
      </c>
      <c r="I111" s="146">
        <v>733.97096009609299</v>
      </c>
      <c r="J111" s="146">
        <v>952.40947104084069</v>
      </c>
      <c r="K111" s="146">
        <v>754.04192800130841</v>
      </c>
      <c r="L111" s="146">
        <v>957.958325114221</v>
      </c>
      <c r="M111" s="146">
        <v>453.69911120864754</v>
      </c>
      <c r="N111" s="146">
        <v>224.1273897363273</v>
      </c>
      <c r="O111" s="146">
        <v>683.38241821947395</v>
      </c>
      <c r="P111" s="146">
        <v>458.70650364623395</v>
      </c>
      <c r="Q111" s="146">
        <v>309.97892001823305</v>
      </c>
      <c r="R111" s="146">
        <v>425.6525487311219</v>
      </c>
      <c r="S111" s="146">
        <v>620.84815227499985</v>
      </c>
      <c r="T111" s="146">
        <v>292.1333312593747</v>
      </c>
      <c r="U111" s="146">
        <v>249.48307558334957</v>
      </c>
      <c r="V111" s="146">
        <v>272.92148090419528</v>
      </c>
      <c r="W111" s="146">
        <v>281</v>
      </c>
      <c r="X111" s="146">
        <v>300</v>
      </c>
      <c r="Y111" s="146">
        <v>338.06389592228464</v>
      </c>
      <c r="Z111" s="146">
        <v>350</v>
      </c>
      <c r="AA111" s="146">
        <v>350</v>
      </c>
      <c r="AB111" s="146">
        <v>350</v>
      </c>
      <c r="AC111" s="146">
        <v>351.61192005435544</v>
      </c>
      <c r="AD111" s="146">
        <v>353.03328291155418</v>
      </c>
      <c r="AE111" s="146">
        <v>353.50606130191176</v>
      </c>
      <c r="AF111" s="133">
        <v>354.02152219872983</v>
      </c>
      <c r="AG111" s="133">
        <v>354.40853658726161</v>
      </c>
    </row>
    <row r="112" spans="1:33" x14ac:dyDescent="0.2">
      <c r="A112" s="133" t="str">
        <f t="shared" si="1"/>
        <v>WPABotswana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28">
        <v>0</v>
      </c>
      <c r="AG112" s="128">
        <v>0</v>
      </c>
    </row>
    <row r="113" spans="1:33" x14ac:dyDescent="0.2">
      <c r="A113" s="133" t="str">
        <f t="shared" si="1"/>
        <v>WPALesotho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28">
        <v>0</v>
      </c>
      <c r="AG113" s="128">
        <v>0</v>
      </c>
    </row>
    <row r="114" spans="1:33" x14ac:dyDescent="0.2">
      <c r="A114" s="133" t="str">
        <f t="shared" si="1"/>
        <v>WPANamibia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28">
        <v>0</v>
      </c>
      <c r="AG114" s="128">
        <v>0</v>
      </c>
    </row>
    <row r="115" spans="1:33" x14ac:dyDescent="0.2">
      <c r="A115" s="133" t="str">
        <f t="shared" si="1"/>
        <v>WPASouth Africa</v>
      </c>
      <c r="B115" s="129" t="s">
        <v>259</v>
      </c>
      <c r="C115" s="129" t="s">
        <v>264</v>
      </c>
      <c r="D115" s="129" t="s">
        <v>146</v>
      </c>
      <c r="E115" s="147">
        <v>1335.6249999999998</v>
      </c>
      <c r="F115" s="147">
        <v>1344.3682191069599</v>
      </c>
      <c r="G115" s="147">
        <v>1808.775110314946</v>
      </c>
      <c r="H115" s="147">
        <v>1701.0953085316221</v>
      </c>
      <c r="I115" s="147">
        <v>733.97096009609299</v>
      </c>
      <c r="J115" s="147">
        <v>952.40947104084069</v>
      </c>
      <c r="K115" s="147">
        <v>754.04192800130841</v>
      </c>
      <c r="L115" s="147">
        <v>957.958325114221</v>
      </c>
      <c r="M115" s="147">
        <v>453.69911120864754</v>
      </c>
      <c r="N115" s="147">
        <v>224.1273897363273</v>
      </c>
      <c r="O115" s="147">
        <v>683.38241821947395</v>
      </c>
      <c r="P115" s="147">
        <v>458.70650364623395</v>
      </c>
      <c r="Q115" s="147">
        <v>309.97892001823305</v>
      </c>
      <c r="R115" s="147">
        <v>425.6525487311219</v>
      </c>
      <c r="S115" s="147">
        <v>620.84815227499985</v>
      </c>
      <c r="T115" s="147">
        <v>292.1333312593747</v>
      </c>
      <c r="U115" s="147">
        <v>249.48307558334957</v>
      </c>
      <c r="V115" s="147">
        <v>272.92148090419528</v>
      </c>
      <c r="W115" s="147">
        <v>281</v>
      </c>
      <c r="X115" s="147">
        <v>300</v>
      </c>
      <c r="Y115" s="147">
        <v>338.06389592228464</v>
      </c>
      <c r="Z115" s="147">
        <v>350</v>
      </c>
      <c r="AA115" s="147">
        <v>350</v>
      </c>
      <c r="AB115" s="147">
        <v>350</v>
      </c>
      <c r="AC115" s="147">
        <v>351.61192005435544</v>
      </c>
      <c r="AD115" s="147">
        <v>353.03328291155418</v>
      </c>
      <c r="AE115" s="147">
        <v>353.50606130191176</v>
      </c>
      <c r="AF115" s="128">
        <v>354.02152219872983</v>
      </c>
      <c r="AG115" s="128">
        <v>354.40853658726161</v>
      </c>
    </row>
    <row r="116" spans="1:33" x14ac:dyDescent="0.2">
      <c r="A116" s="133" t="str">
        <f t="shared" si="1"/>
        <v>WPASwaziland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28">
        <v>0</v>
      </c>
      <c r="AG116" s="128">
        <v>0</v>
      </c>
    </row>
    <row r="117" spans="1:33" s="133" customFormat="1" x14ac:dyDescent="0.2">
      <c r="A117" s="133" t="str">
        <f t="shared" si="1"/>
        <v>WPANorth America Total</v>
      </c>
      <c r="B117" s="137" t="s">
        <v>148</v>
      </c>
      <c r="C117" s="137" t="s">
        <v>148</v>
      </c>
      <c r="D117" s="137" t="s">
        <v>148</v>
      </c>
      <c r="E117" s="145">
        <v>434.2998484757457</v>
      </c>
      <c r="F117" s="145">
        <v>447.6383430428188</v>
      </c>
      <c r="G117" s="145">
        <v>456.24499058131232</v>
      </c>
      <c r="H117" s="145">
        <v>508.53891206035854</v>
      </c>
      <c r="I117" s="145">
        <v>509.67468744876953</v>
      </c>
      <c r="J117" s="145">
        <v>508.92088307728517</v>
      </c>
      <c r="K117" s="145">
        <v>874.32534455037114</v>
      </c>
      <c r="L117" s="145">
        <v>684.30759874794342</v>
      </c>
      <c r="M117" s="145">
        <v>567.93219080089727</v>
      </c>
      <c r="N117" s="145">
        <v>577.59777768623223</v>
      </c>
      <c r="O117" s="145">
        <v>594.5652580733572</v>
      </c>
      <c r="P117" s="145">
        <v>481.13561904206261</v>
      </c>
      <c r="Q117" s="145">
        <v>503.68385742001772</v>
      </c>
      <c r="R117" s="145">
        <v>412.9168816939453</v>
      </c>
      <c r="S117" s="145">
        <v>469.90549810569399</v>
      </c>
      <c r="T117" s="145">
        <v>409.72123158975353</v>
      </c>
      <c r="U117" s="145">
        <v>435.60288262251515</v>
      </c>
      <c r="V117" s="145">
        <v>432.64331248928517</v>
      </c>
      <c r="W117" s="145">
        <v>402.39139565665482</v>
      </c>
      <c r="X117" s="145">
        <v>372.89191189717496</v>
      </c>
      <c r="Y117" s="145">
        <v>378.71834802056833</v>
      </c>
      <c r="Z117" s="145">
        <v>370</v>
      </c>
      <c r="AA117" s="145">
        <v>325</v>
      </c>
      <c r="AB117" s="145">
        <v>325</v>
      </c>
      <c r="AC117" s="145">
        <v>286.0527969092866</v>
      </c>
      <c r="AD117" s="145">
        <v>273.43930742195016</v>
      </c>
      <c r="AE117" s="145">
        <v>268.20019299931755</v>
      </c>
      <c r="AF117" s="133">
        <v>263.08792225977055</v>
      </c>
      <c r="AG117" s="133">
        <v>256.91410681253984</v>
      </c>
    </row>
    <row r="118" spans="1:33" s="133" customFormat="1" x14ac:dyDescent="0.2">
      <c r="A118" s="133" t="str">
        <f t="shared" si="1"/>
        <v>WPANorth America Total</v>
      </c>
      <c r="B118" s="140" t="s">
        <v>148</v>
      </c>
      <c r="C118" s="140" t="s">
        <v>148</v>
      </c>
      <c r="D118" s="140" t="s">
        <v>148</v>
      </c>
      <c r="E118" s="146">
        <v>434.2998484757457</v>
      </c>
      <c r="F118" s="146">
        <v>447.6383430428188</v>
      </c>
      <c r="G118" s="146">
        <v>456.24499058131232</v>
      </c>
      <c r="H118" s="146">
        <v>508.53891206035854</v>
      </c>
      <c r="I118" s="146">
        <v>509.67468744876953</v>
      </c>
      <c r="J118" s="146">
        <v>508.92088307728517</v>
      </c>
      <c r="K118" s="146">
        <v>874.32534455037114</v>
      </c>
      <c r="L118" s="146">
        <v>684.30759874794342</v>
      </c>
      <c r="M118" s="146">
        <v>567.93219080089727</v>
      </c>
      <c r="N118" s="146">
        <v>577.59777768623223</v>
      </c>
      <c r="O118" s="146">
        <v>594.5652580733572</v>
      </c>
      <c r="P118" s="146">
        <v>481.13561904206261</v>
      </c>
      <c r="Q118" s="146">
        <v>503.68385742001772</v>
      </c>
      <c r="R118" s="146">
        <v>412.9168816939453</v>
      </c>
      <c r="S118" s="146">
        <v>469.90549810569399</v>
      </c>
      <c r="T118" s="146">
        <v>409.72123158975353</v>
      </c>
      <c r="U118" s="146">
        <v>435.60288262251515</v>
      </c>
      <c r="V118" s="146">
        <v>432.64331248928517</v>
      </c>
      <c r="W118" s="146">
        <v>402.39139565665482</v>
      </c>
      <c r="X118" s="146">
        <v>372.89191189717496</v>
      </c>
      <c r="Y118" s="146">
        <v>378.71834802056833</v>
      </c>
      <c r="Z118" s="146">
        <v>370</v>
      </c>
      <c r="AA118" s="146">
        <v>325</v>
      </c>
      <c r="AB118" s="146">
        <v>325</v>
      </c>
      <c r="AC118" s="146">
        <v>286.0527969092866</v>
      </c>
      <c r="AD118" s="146">
        <v>273.43930742195016</v>
      </c>
      <c r="AE118" s="146">
        <v>268.20019299931755</v>
      </c>
      <c r="AF118" s="133">
        <v>263.08792225977055</v>
      </c>
      <c r="AG118" s="133">
        <v>256.91410681253984</v>
      </c>
    </row>
    <row r="119" spans="1:33" x14ac:dyDescent="0.2">
      <c r="A119" s="133" t="str">
        <f t="shared" si="1"/>
        <v>WPACanada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28">
        <v>0</v>
      </c>
      <c r="AG119" s="128">
        <v>0</v>
      </c>
    </row>
    <row r="120" spans="1:33" x14ac:dyDescent="0.2">
      <c r="A120" s="133" t="str">
        <f t="shared" si="1"/>
        <v>WPAUnited States</v>
      </c>
      <c r="B120" s="129" t="s">
        <v>265</v>
      </c>
      <c r="C120" s="129" t="s">
        <v>265</v>
      </c>
      <c r="D120" s="129" t="s">
        <v>150</v>
      </c>
      <c r="E120" s="147">
        <v>434.2998484757457</v>
      </c>
      <c r="F120" s="147">
        <v>447.6383430428188</v>
      </c>
      <c r="G120" s="147">
        <v>456.24499058131232</v>
      </c>
      <c r="H120" s="147">
        <v>508.53891206035854</v>
      </c>
      <c r="I120" s="147">
        <v>509.67468744876953</v>
      </c>
      <c r="J120" s="147">
        <v>508.92088307728517</v>
      </c>
      <c r="K120" s="147">
        <v>874.32534455037114</v>
      </c>
      <c r="L120" s="147">
        <v>684.30759874794342</v>
      </c>
      <c r="M120" s="147">
        <v>567.93219080089727</v>
      </c>
      <c r="N120" s="147">
        <v>577.59777768623223</v>
      </c>
      <c r="O120" s="147">
        <v>594.5652580733572</v>
      </c>
      <c r="P120" s="147">
        <v>481.13561904206261</v>
      </c>
      <c r="Q120" s="147">
        <v>503.68385742001772</v>
      </c>
      <c r="R120" s="147">
        <v>412.9168816939453</v>
      </c>
      <c r="S120" s="147">
        <v>469.90549810569399</v>
      </c>
      <c r="T120" s="147">
        <v>409.72123158975353</v>
      </c>
      <c r="U120" s="147">
        <v>435.60288262251515</v>
      </c>
      <c r="V120" s="147">
        <v>432.64331248928517</v>
      </c>
      <c r="W120" s="147">
        <v>402.39139565665482</v>
      </c>
      <c r="X120" s="147">
        <v>372.89191189717496</v>
      </c>
      <c r="Y120" s="147">
        <v>378.71834802056833</v>
      </c>
      <c r="Z120" s="147">
        <v>370</v>
      </c>
      <c r="AA120" s="147">
        <v>325</v>
      </c>
      <c r="AB120" s="147">
        <v>325</v>
      </c>
      <c r="AC120" s="147">
        <v>286.0527969092866</v>
      </c>
      <c r="AD120" s="147">
        <v>273.43930742195016</v>
      </c>
      <c r="AE120" s="147">
        <v>268.20019299931755</v>
      </c>
      <c r="AF120" s="128">
        <v>263.08792225977055</v>
      </c>
      <c r="AG120" s="128">
        <v>256.91410681253984</v>
      </c>
    </row>
    <row r="121" spans="1:33" s="133" customFormat="1" x14ac:dyDescent="0.2">
      <c r="A121" s="133" t="str">
        <f t="shared" si="1"/>
        <v>WPACentral &amp; South America Total</v>
      </c>
      <c r="B121" s="137" t="s">
        <v>151</v>
      </c>
      <c r="C121" s="137" t="s">
        <v>151</v>
      </c>
      <c r="D121" s="137" t="s">
        <v>151</v>
      </c>
      <c r="E121" s="145">
        <v>2468.8782113870966</v>
      </c>
      <c r="F121" s="145">
        <v>2433.5938068064515</v>
      </c>
      <c r="G121" s="145">
        <v>2349.9587890000003</v>
      </c>
      <c r="H121" s="145">
        <v>2341.0991394516132</v>
      </c>
      <c r="I121" s="145">
        <v>2356.5347654193547</v>
      </c>
      <c r="J121" s="145">
        <v>1779.5233603870965</v>
      </c>
      <c r="K121" s="145">
        <v>2000.7485768387098</v>
      </c>
      <c r="L121" s="145">
        <v>2503.0542051935481</v>
      </c>
      <c r="M121" s="145">
        <v>1917.3675345161289</v>
      </c>
      <c r="N121" s="145">
        <v>1973.0722383225807</v>
      </c>
      <c r="O121" s="145">
        <v>2102.9206009354839</v>
      </c>
      <c r="P121" s="145">
        <v>2056.9316568064514</v>
      </c>
      <c r="Q121" s="145">
        <v>1946.1535708709678</v>
      </c>
      <c r="R121" s="145">
        <v>2203.915847451613</v>
      </c>
      <c r="S121" s="145">
        <v>2110.5897799354839</v>
      </c>
      <c r="T121" s="145">
        <v>2205.4189390967745</v>
      </c>
      <c r="U121" s="145">
        <v>2341.2087090000005</v>
      </c>
      <c r="V121" s="145">
        <v>2121.8642739812476</v>
      </c>
      <c r="W121" s="145">
        <v>2136.5387895338404</v>
      </c>
      <c r="X121" s="145">
        <v>1827.1080881028251</v>
      </c>
      <c r="Y121" s="145">
        <v>1921.2816519794319</v>
      </c>
      <c r="Z121" s="145">
        <v>2129.9999999999995</v>
      </c>
      <c r="AA121" s="145">
        <v>1774.9999999999998</v>
      </c>
      <c r="AB121" s="145">
        <v>1874.9999999999998</v>
      </c>
      <c r="AC121" s="145">
        <v>1996.4654535242801</v>
      </c>
      <c r="AD121" s="145">
        <v>1994.6939388410653</v>
      </c>
      <c r="AE121" s="145">
        <v>2030.4384277985409</v>
      </c>
      <c r="AF121" s="133">
        <v>2066.2433428014633</v>
      </c>
      <c r="AG121" s="133">
        <v>2101.8658909704836</v>
      </c>
    </row>
    <row r="122" spans="1:33" s="133" customFormat="1" x14ac:dyDescent="0.2">
      <c r="A122" s="133" t="str">
        <f t="shared" si="1"/>
        <v>WPACaribbean Total</v>
      </c>
      <c r="B122" s="140" t="s">
        <v>152</v>
      </c>
      <c r="C122" s="140" t="s">
        <v>152</v>
      </c>
      <c r="D122" s="140" t="s">
        <v>152</v>
      </c>
      <c r="E122" s="146">
        <v>0</v>
      </c>
      <c r="F122" s="146">
        <v>0</v>
      </c>
      <c r="G122" s="146">
        <v>0</v>
      </c>
      <c r="H122" s="146">
        <v>0</v>
      </c>
      <c r="I122" s="146">
        <v>0</v>
      </c>
      <c r="J122" s="146">
        <v>0</v>
      </c>
      <c r="K122" s="146">
        <v>0</v>
      </c>
      <c r="L122" s="146">
        <v>0</v>
      </c>
      <c r="M122" s="146">
        <v>0</v>
      </c>
      <c r="N122" s="146">
        <v>0</v>
      </c>
      <c r="O122" s="146">
        <v>0</v>
      </c>
      <c r="P122" s="146">
        <v>0</v>
      </c>
      <c r="Q122" s="146">
        <v>0</v>
      </c>
      <c r="R122" s="146">
        <v>0</v>
      </c>
      <c r="S122" s="146">
        <v>0</v>
      </c>
      <c r="T122" s="146">
        <v>0</v>
      </c>
      <c r="U122" s="146">
        <v>0</v>
      </c>
      <c r="V122" s="146">
        <v>0</v>
      </c>
      <c r="W122" s="146">
        <v>0</v>
      </c>
      <c r="X122" s="146">
        <v>0</v>
      </c>
      <c r="Y122" s="146">
        <v>0</v>
      </c>
      <c r="Z122" s="146">
        <v>0</v>
      </c>
      <c r="AA122" s="146">
        <v>0</v>
      </c>
      <c r="AB122" s="146">
        <v>0</v>
      </c>
      <c r="AC122" s="146">
        <v>0</v>
      </c>
      <c r="AD122" s="146">
        <v>0</v>
      </c>
      <c r="AE122" s="146">
        <v>0</v>
      </c>
      <c r="AF122" s="133">
        <v>0</v>
      </c>
      <c r="AG122" s="133">
        <v>0</v>
      </c>
    </row>
    <row r="123" spans="1:33" x14ac:dyDescent="0.2">
      <c r="A123" s="133" t="str">
        <f t="shared" si="1"/>
        <v>WPABahamas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28">
        <v>0</v>
      </c>
      <c r="AG123" s="128">
        <v>0</v>
      </c>
    </row>
    <row r="124" spans="1:33" x14ac:dyDescent="0.2">
      <c r="A124" s="133" t="str">
        <f t="shared" si="1"/>
        <v>WPACuba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28">
        <v>0</v>
      </c>
      <c r="AG124" s="128">
        <v>0</v>
      </c>
    </row>
    <row r="125" spans="1:33" x14ac:dyDescent="0.2">
      <c r="A125" s="133" t="str">
        <f t="shared" si="1"/>
        <v>WPADominican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28">
        <v>0</v>
      </c>
      <c r="AG125" s="128">
        <v>0</v>
      </c>
    </row>
    <row r="126" spans="1:33" x14ac:dyDescent="0.2">
      <c r="A126" s="133" t="str">
        <f t="shared" si="1"/>
        <v>WPAHaiti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28">
        <v>0</v>
      </c>
      <c r="AG126" s="128">
        <v>0</v>
      </c>
    </row>
    <row r="127" spans="1:33" x14ac:dyDescent="0.2">
      <c r="A127" s="133" t="str">
        <f t="shared" si="1"/>
        <v>WPAJamaica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28">
        <v>0</v>
      </c>
      <c r="AG127" s="128">
        <v>0</v>
      </c>
    </row>
    <row r="128" spans="1:33" x14ac:dyDescent="0.2">
      <c r="A128" s="133" t="str">
        <f t="shared" si="1"/>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28">
        <v>0</v>
      </c>
      <c r="AG128" s="128">
        <v>0</v>
      </c>
    </row>
    <row r="129" spans="1:33" x14ac:dyDescent="0.2">
      <c r="A129" s="133" t="str">
        <f t="shared" si="1"/>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28">
        <v>0</v>
      </c>
      <c r="AG129" s="128">
        <v>0</v>
      </c>
    </row>
    <row r="130" spans="1:33" x14ac:dyDescent="0.2">
      <c r="A130" s="133" t="str">
        <f t="shared" si="1"/>
        <v>WPATrinidad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28">
        <v>0</v>
      </c>
      <c r="AG130" s="128">
        <v>0</v>
      </c>
    </row>
    <row r="131" spans="1:33" s="133" customFormat="1" x14ac:dyDescent="0.2">
      <c r="A131" s="133" t="str">
        <f t="shared" si="1"/>
        <v>WPACentral America Total</v>
      </c>
      <c r="B131" s="140" t="s">
        <v>161</v>
      </c>
      <c r="C131" s="140" t="s">
        <v>161</v>
      </c>
      <c r="D131" s="140" t="s">
        <v>161</v>
      </c>
      <c r="E131" s="146">
        <v>219.04120799999998</v>
      </c>
      <c r="F131" s="146">
        <v>225.01439299999998</v>
      </c>
      <c r="G131" s="146">
        <v>137.60206299999999</v>
      </c>
      <c r="H131" s="146">
        <v>126.77094700000001</v>
      </c>
      <c r="I131" s="146">
        <v>134.246039</v>
      </c>
      <c r="J131" s="146">
        <v>129.67169999999999</v>
      </c>
      <c r="K131" s="146">
        <v>128.05941999999999</v>
      </c>
      <c r="L131" s="146">
        <v>163.98479700000001</v>
      </c>
      <c r="M131" s="146">
        <v>145.57919999999999</v>
      </c>
      <c r="N131" s="146">
        <v>163.39674300000001</v>
      </c>
      <c r="O131" s="146">
        <v>119.305868</v>
      </c>
      <c r="P131" s="146">
        <v>125.67421900000001</v>
      </c>
      <c r="Q131" s="146">
        <v>143.14927399999999</v>
      </c>
      <c r="R131" s="146">
        <v>117.49048400000001</v>
      </c>
      <c r="S131" s="146">
        <v>156.440269</v>
      </c>
      <c r="T131" s="146">
        <v>150.72364900000002</v>
      </c>
      <c r="U131" s="146">
        <v>143.17603400000002</v>
      </c>
      <c r="V131" s="146">
        <v>149.00325284469017</v>
      </c>
      <c r="W131" s="146">
        <v>143</v>
      </c>
      <c r="X131" s="146">
        <v>121.05354412729051</v>
      </c>
      <c r="Y131" s="146">
        <v>202.22898787456651</v>
      </c>
      <c r="Z131" s="146">
        <v>182.25262793412355</v>
      </c>
      <c r="AA131" s="146">
        <v>182.25262793412355</v>
      </c>
      <c r="AB131" s="146">
        <v>182.25262793412355</v>
      </c>
      <c r="AC131" s="146">
        <v>184.65948625933356</v>
      </c>
      <c r="AD131" s="146">
        <v>186.97053798976111</v>
      </c>
      <c r="AE131" s="146">
        <v>188.12123625139566</v>
      </c>
      <c r="AF131" s="133">
        <v>189.29990798741983</v>
      </c>
      <c r="AG131" s="133">
        <v>190.33972051060414</v>
      </c>
    </row>
    <row r="132" spans="1:33" x14ac:dyDescent="0.2">
      <c r="A132" s="133" t="str">
        <f t="shared" si="1"/>
        <v>WPABelize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28">
        <v>0</v>
      </c>
      <c r="AG132" s="128">
        <v>0</v>
      </c>
    </row>
    <row r="133" spans="1:33" x14ac:dyDescent="0.2">
      <c r="A133" s="133" t="str">
        <f t="shared" si="1"/>
        <v>WPACosta Rica</v>
      </c>
      <c r="B133" s="129" t="s">
        <v>266</v>
      </c>
      <c r="C133" s="129" t="s">
        <v>268</v>
      </c>
      <c r="D133" s="129" t="s">
        <v>163</v>
      </c>
      <c r="E133" s="147">
        <v>73.118207999999996</v>
      </c>
      <c r="F133" s="147">
        <v>66.222392999999997</v>
      </c>
      <c r="G133" s="147">
        <v>42.758719999999997</v>
      </c>
      <c r="H133" s="147">
        <v>34.246521999999999</v>
      </c>
      <c r="I133" s="147">
        <v>38.990545999999995</v>
      </c>
      <c r="J133" s="147">
        <v>37.248523000000006</v>
      </c>
      <c r="K133" s="147">
        <v>38.932181</v>
      </c>
      <c r="L133" s="147">
        <v>55.855724000000002</v>
      </c>
      <c r="M133" s="147">
        <v>51.199012000000003</v>
      </c>
      <c r="N133" s="147">
        <v>62.598498999999997</v>
      </c>
      <c r="O133" s="147">
        <v>47.692254000000005</v>
      </c>
      <c r="P133" s="147">
        <v>39.256139999999995</v>
      </c>
      <c r="Q133" s="147">
        <v>46.206467000000004</v>
      </c>
      <c r="R133" s="147">
        <v>46.365887000000001</v>
      </c>
      <c r="S133" s="147">
        <v>66.756980000000013</v>
      </c>
      <c r="T133" s="147">
        <v>56.269537</v>
      </c>
      <c r="U133" s="147">
        <v>68.630750000000006</v>
      </c>
      <c r="V133" s="147">
        <v>74.310941219728264</v>
      </c>
      <c r="W133" s="147">
        <v>76</v>
      </c>
      <c r="X133" s="147">
        <v>47.785735392149668</v>
      </c>
      <c r="Y133" s="147">
        <v>67.069026966652231</v>
      </c>
      <c r="Z133" s="147">
        <v>67.999884650035142</v>
      </c>
      <c r="AA133" s="147">
        <v>67.999884650035142</v>
      </c>
      <c r="AB133" s="147">
        <v>67.999884650035142</v>
      </c>
      <c r="AC133" s="147">
        <v>68.681343537383526</v>
      </c>
      <c r="AD133" s="147">
        <v>69.282242042596465</v>
      </c>
      <c r="AE133" s="147">
        <v>69.482114880573107</v>
      </c>
      <c r="AF133" s="128">
        <v>69.70003226938411</v>
      </c>
      <c r="AG133" s="128">
        <v>69.863647328260043</v>
      </c>
    </row>
    <row r="134" spans="1:33" x14ac:dyDescent="0.2">
      <c r="A134" s="133" t="str">
        <f t="shared" ref="A134:A197" si="2">CONCATENATE("WPA",D134)</f>
        <v>WPAEl Salvador</v>
      </c>
      <c r="B134" s="129" t="s">
        <v>266</v>
      </c>
      <c r="C134" s="129" t="s">
        <v>268</v>
      </c>
      <c r="D134" s="129" t="s">
        <v>164</v>
      </c>
      <c r="E134" s="147">
        <v>32.923000000000002</v>
      </c>
      <c r="F134" s="147">
        <v>39.792000000000002</v>
      </c>
      <c r="G134" s="147">
        <v>18.774000000000001</v>
      </c>
      <c r="H134" s="147">
        <v>39.817</v>
      </c>
      <c r="I134" s="147">
        <v>39.779907999999999</v>
      </c>
      <c r="J134" s="147">
        <v>34.016191999999997</v>
      </c>
      <c r="K134" s="147">
        <v>48.358438000000007</v>
      </c>
      <c r="L134" s="147">
        <v>56.612931000000003</v>
      </c>
      <c r="M134" s="147">
        <v>60.164260999999996</v>
      </c>
      <c r="N134" s="147">
        <v>35.610305000000004</v>
      </c>
      <c r="O134" s="147">
        <v>36.854388999999998</v>
      </c>
      <c r="P134" s="147">
        <v>49.309105000000002</v>
      </c>
      <c r="Q134" s="147">
        <v>45.934505999999999</v>
      </c>
      <c r="R134" s="147">
        <v>51.538002000000006</v>
      </c>
      <c r="S134" s="147">
        <v>43.580887999999995</v>
      </c>
      <c r="T134" s="147">
        <v>59.772403999999995</v>
      </c>
      <c r="U134" s="147">
        <v>57.108743999999994</v>
      </c>
      <c r="V134" s="147">
        <v>54.447831813338937</v>
      </c>
      <c r="W134" s="147">
        <v>52</v>
      </c>
      <c r="X134" s="147">
        <v>50.267808735140846</v>
      </c>
      <c r="Y134" s="147">
        <v>57.439689121659967</v>
      </c>
      <c r="Z134" s="147">
        <v>52.834390885127121</v>
      </c>
      <c r="AA134" s="147">
        <v>52.834390885127121</v>
      </c>
      <c r="AB134" s="147">
        <v>52.834390885127121</v>
      </c>
      <c r="AC134" s="147">
        <v>53.210092559090448</v>
      </c>
      <c r="AD134" s="147">
        <v>53.541379711524563</v>
      </c>
      <c r="AE134" s="147">
        <v>53.651573534221356</v>
      </c>
      <c r="AF134" s="128">
        <v>53.77171567233416</v>
      </c>
      <c r="AG134" s="128">
        <v>53.861919869016511</v>
      </c>
    </row>
    <row r="135" spans="1:33" x14ac:dyDescent="0.2">
      <c r="A135" s="133" t="str">
        <f t="shared" si="2"/>
        <v>WPAGuatemala</v>
      </c>
      <c r="B135" s="129" t="s">
        <v>266</v>
      </c>
      <c r="C135" s="129" t="s">
        <v>268</v>
      </c>
      <c r="D135" s="129" t="s">
        <v>165</v>
      </c>
      <c r="E135" s="147">
        <v>35</v>
      </c>
      <c r="F135" s="147">
        <v>35</v>
      </c>
      <c r="G135" s="147">
        <v>12.069343000000003</v>
      </c>
      <c r="H135" s="147">
        <v>17.707425000000001</v>
      </c>
      <c r="I135" s="147">
        <v>55.475585000000009</v>
      </c>
      <c r="J135" s="147">
        <v>58.406984999999999</v>
      </c>
      <c r="K135" s="147">
        <v>40.768800999999996</v>
      </c>
      <c r="L135" s="147">
        <v>51.516141999999995</v>
      </c>
      <c r="M135" s="147">
        <v>34.215926999999994</v>
      </c>
      <c r="N135" s="147">
        <v>65.187939</v>
      </c>
      <c r="O135" s="147">
        <v>34.759225000000001</v>
      </c>
      <c r="P135" s="147">
        <v>37.108974000000003</v>
      </c>
      <c r="Q135" s="147">
        <v>51.008301000000003</v>
      </c>
      <c r="R135" s="147">
        <v>19.586595000000003</v>
      </c>
      <c r="S135" s="147">
        <v>46.102401</v>
      </c>
      <c r="T135" s="147">
        <v>34.681708000000015</v>
      </c>
      <c r="U135" s="147">
        <v>17.436539999999994</v>
      </c>
      <c r="V135" s="147">
        <v>20.244479811622963</v>
      </c>
      <c r="W135" s="147">
        <v>15</v>
      </c>
      <c r="X135" s="147">
        <v>23</v>
      </c>
      <c r="Y135" s="147">
        <v>77.720271786254315</v>
      </c>
      <c r="Z135" s="147">
        <v>61.418352398961289</v>
      </c>
      <c r="AA135" s="147">
        <v>61.418352398961289</v>
      </c>
      <c r="AB135" s="147">
        <v>61.418352398961289</v>
      </c>
      <c r="AC135" s="147">
        <v>62.768050162859581</v>
      </c>
      <c r="AD135" s="147">
        <v>64.146916235640063</v>
      </c>
      <c r="AE135" s="147">
        <v>64.987547836601181</v>
      </c>
      <c r="AF135" s="128">
        <v>65.828160045701551</v>
      </c>
      <c r="AG135" s="128">
        <v>66.614153313327606</v>
      </c>
    </row>
    <row r="136" spans="1:33" x14ac:dyDescent="0.2">
      <c r="A136" s="133" t="str">
        <f t="shared" si="2"/>
        <v>WPAHonduras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28">
        <v>0</v>
      </c>
      <c r="AG136" s="128">
        <v>0</v>
      </c>
    </row>
    <row r="137" spans="1:33" x14ac:dyDescent="0.2">
      <c r="A137" s="133" t="str">
        <f t="shared" si="2"/>
        <v>WPAMexico</v>
      </c>
      <c r="B137" s="129" t="s">
        <v>266</v>
      </c>
      <c r="C137" s="129" t="s">
        <v>268</v>
      </c>
      <c r="D137" s="129" t="s">
        <v>167</v>
      </c>
      <c r="E137" s="147">
        <v>78</v>
      </c>
      <c r="F137" s="147">
        <v>84</v>
      </c>
      <c r="G137" s="147">
        <v>64</v>
      </c>
      <c r="H137" s="147">
        <v>35</v>
      </c>
      <c r="I137" s="147">
        <v>0</v>
      </c>
      <c r="J137" s="147">
        <v>0</v>
      </c>
      <c r="K137" s="147">
        <v>0</v>
      </c>
      <c r="L137" s="147">
        <v>0</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28">
        <v>0</v>
      </c>
      <c r="AG137" s="128">
        <v>0</v>
      </c>
    </row>
    <row r="138" spans="1:33" x14ac:dyDescent="0.2">
      <c r="A138" s="133" t="str">
        <f t="shared" si="2"/>
        <v>WPANicaragua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28">
        <v>0</v>
      </c>
      <c r="AG138" s="128">
        <v>0</v>
      </c>
    </row>
    <row r="139" spans="1:33" x14ac:dyDescent="0.2">
      <c r="A139" s="133" t="str">
        <f t="shared" si="2"/>
        <v>WPAPanama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28">
        <v>0</v>
      </c>
      <c r="AG139" s="128">
        <v>0</v>
      </c>
    </row>
    <row r="140" spans="1:33" s="133" customFormat="1" x14ac:dyDescent="0.2">
      <c r="A140" s="133" t="str">
        <f t="shared" si="2"/>
        <v>WPASouth America Total</v>
      </c>
      <c r="B140" s="140" t="s">
        <v>170</v>
      </c>
      <c r="C140" s="140" t="s">
        <v>170</v>
      </c>
      <c r="D140" s="140" t="s">
        <v>170</v>
      </c>
      <c r="E140" s="146">
        <v>2249.837003387097</v>
      </c>
      <c r="F140" s="146">
        <v>2208.5794138064521</v>
      </c>
      <c r="G140" s="146">
        <v>2212.3567260000004</v>
      </c>
      <c r="H140" s="146">
        <v>2214.3281924516132</v>
      </c>
      <c r="I140" s="146">
        <v>2222.288726419355</v>
      </c>
      <c r="J140" s="146">
        <v>1649.8516603870967</v>
      </c>
      <c r="K140" s="146">
        <v>1872.6891568387098</v>
      </c>
      <c r="L140" s="146">
        <v>2339.069408193548</v>
      </c>
      <c r="M140" s="146">
        <v>1771.788334516129</v>
      </c>
      <c r="N140" s="146">
        <v>1809.6754953225804</v>
      </c>
      <c r="O140" s="146">
        <v>1983.6147329354837</v>
      </c>
      <c r="P140" s="146">
        <v>1931.2574378064517</v>
      </c>
      <c r="Q140" s="146">
        <v>1803.0042968709677</v>
      </c>
      <c r="R140" s="146">
        <v>2086.4253634516131</v>
      </c>
      <c r="S140" s="146">
        <v>1954.1495109354839</v>
      </c>
      <c r="T140" s="146">
        <v>2054.6952900967744</v>
      </c>
      <c r="U140" s="146">
        <v>2198.0326750000004</v>
      </c>
      <c r="V140" s="146">
        <v>1972.8610211365572</v>
      </c>
      <c r="W140" s="146">
        <v>1993.5387895338404</v>
      </c>
      <c r="X140" s="146">
        <v>1706.0545439755347</v>
      </c>
      <c r="Y140" s="146">
        <v>1719.0526641048655</v>
      </c>
      <c r="Z140" s="146">
        <v>1947.7473720658763</v>
      </c>
      <c r="AA140" s="146">
        <v>1592.7473720658763</v>
      </c>
      <c r="AB140" s="146">
        <v>1692.7473720658763</v>
      </c>
      <c r="AC140" s="146">
        <v>1811.8059672649465</v>
      </c>
      <c r="AD140" s="146">
        <v>1807.7234008513042</v>
      </c>
      <c r="AE140" s="146">
        <v>1842.3171915471453</v>
      </c>
      <c r="AF140" s="133">
        <v>1876.9434348140433</v>
      </c>
      <c r="AG140" s="133">
        <v>1911.5261704598797</v>
      </c>
    </row>
    <row r="141" spans="1:33" x14ac:dyDescent="0.2">
      <c r="A141" s="133" t="str">
        <f t="shared" si="2"/>
        <v>WPAArgentina</v>
      </c>
      <c r="B141" s="129" t="s">
        <v>266</v>
      </c>
      <c r="C141" s="129" t="s">
        <v>269</v>
      </c>
      <c r="D141" s="129" t="s">
        <v>171</v>
      </c>
      <c r="E141" s="147">
        <v>0</v>
      </c>
      <c r="F141" s="147">
        <v>0</v>
      </c>
      <c r="G141" s="147">
        <v>0</v>
      </c>
      <c r="H141" s="147">
        <v>0</v>
      </c>
      <c r="I141" s="147">
        <v>0</v>
      </c>
      <c r="J141" s="147">
        <v>0</v>
      </c>
      <c r="K141" s="147">
        <v>0</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28">
        <v>0</v>
      </c>
      <c r="AG141" s="128">
        <v>0</v>
      </c>
    </row>
    <row r="142" spans="1:33" x14ac:dyDescent="0.2">
      <c r="A142" s="133" t="str">
        <f t="shared" si="2"/>
        <v>WPABolivia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28">
        <v>0</v>
      </c>
      <c r="AG142" s="128">
        <v>0</v>
      </c>
    </row>
    <row r="143" spans="1:33" x14ac:dyDescent="0.2">
      <c r="A143" s="133" t="str">
        <f t="shared" si="2"/>
        <v>WPABrazil</v>
      </c>
      <c r="B143" s="129" t="s">
        <v>266</v>
      </c>
      <c r="C143" s="129" t="s">
        <v>269</v>
      </c>
      <c r="D143" s="129" t="s">
        <v>173</v>
      </c>
      <c r="E143" s="147">
        <v>1150.2119633870968</v>
      </c>
      <c r="F143" s="147">
        <v>1152.3403848064518</v>
      </c>
      <c r="G143" s="147">
        <v>1081.3737150000002</v>
      </c>
      <c r="H143" s="147">
        <v>1097.868782451613</v>
      </c>
      <c r="I143" s="147">
        <v>1194.488277419355</v>
      </c>
      <c r="J143" s="147">
        <v>969.38458038709678</v>
      </c>
      <c r="K143" s="147">
        <v>952.79921183870977</v>
      </c>
      <c r="L143" s="147">
        <v>1340.8071451935484</v>
      </c>
      <c r="M143" s="147">
        <v>865.76035351612904</v>
      </c>
      <c r="N143" s="147">
        <v>982.50869032258061</v>
      </c>
      <c r="O143" s="147">
        <v>1154.5872489354838</v>
      </c>
      <c r="P143" s="147">
        <v>956.70131880645181</v>
      </c>
      <c r="Q143" s="147">
        <v>894.09688587096775</v>
      </c>
      <c r="R143" s="147">
        <v>1156.4035114516132</v>
      </c>
      <c r="S143" s="147">
        <v>1154.9835319354838</v>
      </c>
      <c r="T143" s="147">
        <v>1289.3691260967744</v>
      </c>
      <c r="U143" s="147">
        <v>1220</v>
      </c>
      <c r="V143" s="147">
        <v>1171.8978487338404</v>
      </c>
      <c r="W143" s="147">
        <v>1221.8978487338404</v>
      </c>
      <c r="X143" s="147">
        <v>967.0023252579565</v>
      </c>
      <c r="Y143" s="147">
        <v>1032.1460853236758</v>
      </c>
      <c r="Z143" s="147">
        <v>1329.965143235909</v>
      </c>
      <c r="AA143" s="147">
        <v>934.96514323590895</v>
      </c>
      <c r="AB143" s="147">
        <v>1034.965143235909</v>
      </c>
      <c r="AC143" s="147">
        <v>1152.9121525644105</v>
      </c>
      <c r="AD143" s="147">
        <v>1148.1375808764174</v>
      </c>
      <c r="AE143" s="147">
        <v>1183.0950038975791</v>
      </c>
      <c r="AF143" s="128">
        <v>1217.9765638251249</v>
      </c>
      <c r="AG143" s="128">
        <v>1252.9700065048762</v>
      </c>
    </row>
    <row r="144" spans="1:33" x14ac:dyDescent="0.2">
      <c r="A144" s="133" t="str">
        <f t="shared" si="2"/>
        <v>WPAChile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28">
        <v>0</v>
      </c>
      <c r="AG144" s="128">
        <v>0</v>
      </c>
    </row>
    <row r="145" spans="1:33" x14ac:dyDescent="0.2">
      <c r="A145" s="133" t="str">
        <f t="shared" si="2"/>
        <v>WPAColombia</v>
      </c>
      <c r="B145" s="129" t="s">
        <v>266</v>
      </c>
      <c r="C145" s="129" t="s">
        <v>269</v>
      </c>
      <c r="D145" s="129" t="s">
        <v>175</v>
      </c>
      <c r="E145" s="147">
        <v>632.37906099999998</v>
      </c>
      <c r="F145" s="147">
        <v>622.548092</v>
      </c>
      <c r="G145" s="147">
        <v>640.54519900000003</v>
      </c>
      <c r="H145" s="147">
        <v>654.1407529999999</v>
      </c>
      <c r="I145" s="147">
        <v>645.86551500000007</v>
      </c>
      <c r="J145" s="147">
        <v>388.23599999999999</v>
      </c>
      <c r="K145" s="147">
        <v>557.255</v>
      </c>
      <c r="L145" s="147">
        <v>572.70899999999995</v>
      </c>
      <c r="M145" s="147">
        <v>421.58699999999999</v>
      </c>
      <c r="N145" s="147">
        <v>389.33399999999995</v>
      </c>
      <c r="O145" s="147">
        <v>468.07100000000003</v>
      </c>
      <c r="P145" s="147">
        <v>613.976</v>
      </c>
      <c r="Q145" s="147">
        <v>598.20399999999995</v>
      </c>
      <c r="R145" s="147">
        <v>569.49300000000005</v>
      </c>
      <c r="S145" s="147">
        <v>507.15200000000004</v>
      </c>
      <c r="T145" s="147">
        <v>507.15200000000004</v>
      </c>
      <c r="U145" s="147">
        <v>507.15200000000004</v>
      </c>
      <c r="V145" s="147">
        <v>517.29504000000009</v>
      </c>
      <c r="W145" s="147">
        <v>527.64094080000007</v>
      </c>
      <c r="X145" s="147">
        <v>500</v>
      </c>
      <c r="Y145" s="147">
        <v>535.72055467790062</v>
      </c>
      <c r="Z145" s="147">
        <v>470.30369148070918</v>
      </c>
      <c r="AA145" s="147">
        <v>470.30369148070918</v>
      </c>
      <c r="AB145" s="147">
        <v>470.30369148070918</v>
      </c>
      <c r="AC145" s="147">
        <v>472.35086592117733</v>
      </c>
      <c r="AD145" s="147">
        <v>474.15602846880239</v>
      </c>
      <c r="AE145" s="147">
        <v>474.75646757502892</v>
      </c>
      <c r="AF145" s="128">
        <v>475.41111441695858</v>
      </c>
      <c r="AG145" s="128">
        <v>475.90263132696595</v>
      </c>
    </row>
    <row r="146" spans="1:33" x14ac:dyDescent="0.2">
      <c r="A146" s="133" t="str">
        <f t="shared" si="2"/>
        <v>WPAEcuador</v>
      </c>
      <c r="B146" s="129" t="s">
        <v>266</v>
      </c>
      <c r="C146" s="129" t="s">
        <v>269</v>
      </c>
      <c r="D146" s="129" t="s">
        <v>176</v>
      </c>
      <c r="E146" s="147">
        <v>120.0025</v>
      </c>
      <c r="F146" s="147">
        <v>124.981657</v>
      </c>
      <c r="G146" s="147">
        <v>110.794667</v>
      </c>
      <c r="H146" s="147">
        <v>122.98136099999999</v>
      </c>
      <c r="I146" s="147">
        <v>120.439008</v>
      </c>
      <c r="J146" s="147">
        <v>123.589162</v>
      </c>
      <c r="K146" s="147">
        <v>116.634945</v>
      </c>
      <c r="L146" s="147">
        <v>101.55326299999999</v>
      </c>
      <c r="M146" s="147">
        <v>120.44098100000001</v>
      </c>
      <c r="N146" s="147">
        <v>121.83280499999999</v>
      </c>
      <c r="O146" s="147">
        <v>117.956484</v>
      </c>
      <c r="P146" s="147">
        <v>110.580119</v>
      </c>
      <c r="Q146" s="147">
        <v>110.70341099999999</v>
      </c>
      <c r="R146" s="147">
        <v>110.528852</v>
      </c>
      <c r="S146" s="147">
        <v>92.013979000000006</v>
      </c>
      <c r="T146" s="147">
        <v>108.17416399999999</v>
      </c>
      <c r="U146" s="147">
        <v>120.88067500000001</v>
      </c>
      <c r="V146" s="147">
        <v>99.578842887565358</v>
      </c>
      <c r="W146" s="147">
        <v>80</v>
      </c>
      <c r="X146" s="147">
        <v>89.05221871757827</v>
      </c>
      <c r="Y146" s="147">
        <v>91.186024103289242</v>
      </c>
      <c r="Z146" s="147">
        <v>77.478537349258104</v>
      </c>
      <c r="AA146" s="147">
        <v>77.478537349258104</v>
      </c>
      <c r="AB146" s="147">
        <v>77.478537349258104</v>
      </c>
      <c r="AC146" s="147">
        <v>77.478537349258119</v>
      </c>
      <c r="AD146" s="147">
        <v>77.478537349258119</v>
      </c>
      <c r="AE146" s="147">
        <v>77.478537349258119</v>
      </c>
      <c r="AF146" s="128">
        <v>77.478537349258119</v>
      </c>
      <c r="AG146" s="128">
        <v>77.478537349258119</v>
      </c>
    </row>
    <row r="147" spans="1:33" x14ac:dyDescent="0.2">
      <c r="A147" s="133" t="str">
        <f t="shared" si="2"/>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28">
        <v>0</v>
      </c>
      <c r="AG147" s="128">
        <v>0</v>
      </c>
    </row>
    <row r="148" spans="1:33" x14ac:dyDescent="0.2">
      <c r="A148" s="133" t="str">
        <f t="shared" si="2"/>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28">
        <v>0</v>
      </c>
      <c r="AG148" s="128">
        <v>0</v>
      </c>
    </row>
    <row r="149" spans="1:33" x14ac:dyDescent="0.2">
      <c r="A149" s="133" t="str">
        <f t="shared" si="2"/>
        <v>WPAParaguay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28">
        <v>0</v>
      </c>
      <c r="AG149" s="128">
        <v>0</v>
      </c>
    </row>
    <row r="150" spans="1:33" x14ac:dyDescent="0.2">
      <c r="A150" s="133" t="str">
        <f t="shared" si="2"/>
        <v>WPAPeru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28">
        <v>0</v>
      </c>
      <c r="AG150" s="128">
        <v>0</v>
      </c>
    </row>
    <row r="151" spans="1:33" x14ac:dyDescent="0.2">
      <c r="A151" s="133" t="str">
        <f t="shared" si="2"/>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28">
        <v>0</v>
      </c>
      <c r="AG151" s="128">
        <v>0</v>
      </c>
    </row>
    <row r="152" spans="1:33" x14ac:dyDescent="0.2">
      <c r="A152" s="133" t="str">
        <f t="shared" si="2"/>
        <v>WPAUruguay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28">
        <v>0</v>
      </c>
      <c r="AG152" s="128">
        <v>0</v>
      </c>
    </row>
    <row r="153" spans="1:33" x14ac:dyDescent="0.2">
      <c r="A153" s="133" t="str">
        <f t="shared" si="2"/>
        <v>WPAVenezuela</v>
      </c>
      <c r="B153" s="129" t="s">
        <v>266</v>
      </c>
      <c r="C153" s="129" t="s">
        <v>269</v>
      </c>
      <c r="D153" s="129" t="s">
        <v>183</v>
      </c>
      <c r="E153" s="147">
        <v>347.24347899999998</v>
      </c>
      <c r="F153" s="147">
        <v>308.70928000000004</v>
      </c>
      <c r="G153" s="147">
        <v>379.643145</v>
      </c>
      <c r="H153" s="147">
        <v>339.33729599999998</v>
      </c>
      <c r="I153" s="147">
        <v>261.49592600000005</v>
      </c>
      <c r="J153" s="147">
        <v>168.64191800000003</v>
      </c>
      <c r="K153" s="147">
        <v>246</v>
      </c>
      <c r="L153" s="147">
        <v>324</v>
      </c>
      <c r="M153" s="147">
        <v>364</v>
      </c>
      <c r="N153" s="147">
        <v>316</v>
      </c>
      <c r="O153" s="147">
        <v>243</v>
      </c>
      <c r="P153" s="147">
        <v>250</v>
      </c>
      <c r="Q153" s="147">
        <v>200</v>
      </c>
      <c r="R153" s="147">
        <v>250</v>
      </c>
      <c r="S153" s="147">
        <v>200</v>
      </c>
      <c r="T153" s="147">
        <v>150</v>
      </c>
      <c r="U153" s="147">
        <v>350</v>
      </c>
      <c r="V153" s="147">
        <v>184.08928951515156</v>
      </c>
      <c r="W153" s="147">
        <v>164</v>
      </c>
      <c r="X153" s="147">
        <v>150</v>
      </c>
      <c r="Y153" s="147">
        <v>60</v>
      </c>
      <c r="Z153" s="147">
        <v>70</v>
      </c>
      <c r="AA153" s="147">
        <v>110</v>
      </c>
      <c r="AB153" s="147">
        <v>110</v>
      </c>
      <c r="AC153" s="147">
        <v>109.06441143010061</v>
      </c>
      <c r="AD153" s="147">
        <v>107.95125415682634</v>
      </c>
      <c r="AE153" s="147">
        <v>106.98718272527904</v>
      </c>
      <c r="AF153" s="128">
        <v>106.07721922270167</v>
      </c>
      <c r="AG153" s="128">
        <v>105.17499527877919</v>
      </c>
    </row>
    <row r="154" spans="1:33" s="133" customFormat="1" x14ac:dyDescent="0.2">
      <c r="A154" s="133" t="str">
        <f t="shared" si="2"/>
        <v>WPAAsia Total</v>
      </c>
      <c r="B154" s="137" t="s">
        <v>184</v>
      </c>
      <c r="C154" s="137" t="s">
        <v>184</v>
      </c>
      <c r="D154" s="137" t="s">
        <v>184</v>
      </c>
      <c r="E154" s="145">
        <v>38645.970800508418</v>
      </c>
      <c r="F154" s="145">
        <v>40504.792560621849</v>
      </c>
      <c r="G154" s="145">
        <v>43359.081602654725</v>
      </c>
      <c r="H154" s="145">
        <v>46220.330804694953</v>
      </c>
      <c r="I154" s="145">
        <v>48966.398014353588</v>
      </c>
      <c r="J154" s="145">
        <v>53589.924413812223</v>
      </c>
      <c r="K154" s="145">
        <v>57307.355855767564</v>
      </c>
      <c r="L154" s="145">
        <v>61314.223738682034</v>
      </c>
      <c r="M154" s="145">
        <v>55715.394173835419</v>
      </c>
      <c r="N154" s="145">
        <v>57334.383428493384</v>
      </c>
      <c r="O154" s="145">
        <v>62093.589012923476</v>
      </c>
      <c r="P154" s="145">
        <v>59593.541368480197</v>
      </c>
      <c r="Q154" s="145">
        <v>63285.258810092826</v>
      </c>
      <c r="R154" s="145">
        <v>68234.098517308608</v>
      </c>
      <c r="S154" s="145">
        <v>72770.298262508557</v>
      </c>
      <c r="T154" s="145">
        <v>73192.257741304202</v>
      </c>
      <c r="U154" s="145">
        <v>70831.779122759952</v>
      </c>
      <c r="V154" s="145">
        <v>69354.707324169271</v>
      </c>
      <c r="W154" s="145">
        <v>66558.996456171575</v>
      </c>
      <c r="X154" s="145">
        <v>60521.384434295062</v>
      </c>
      <c r="Y154" s="145">
        <v>64343.131927065078</v>
      </c>
      <c r="Z154" s="145">
        <v>68734.466031333446</v>
      </c>
      <c r="AA154" s="145">
        <v>69192.067674211459</v>
      </c>
      <c r="AB154" s="145">
        <v>73601.43641200001</v>
      </c>
      <c r="AC154" s="145">
        <v>74310.648666778565</v>
      </c>
      <c r="AD154" s="145">
        <v>74535.749922395131</v>
      </c>
      <c r="AE154" s="145">
        <v>74790.351318686211</v>
      </c>
      <c r="AF154" s="133">
        <v>75707.390147855825</v>
      </c>
      <c r="AG154" s="133">
        <v>76306.316751374237</v>
      </c>
    </row>
    <row r="155" spans="1:33" s="133" customFormat="1" x14ac:dyDescent="0.2">
      <c r="A155" s="133" t="str">
        <f t="shared" si="2"/>
        <v>WPAMiddle East Total</v>
      </c>
      <c r="B155" s="140" t="s">
        <v>185</v>
      </c>
      <c r="C155" s="140" t="s">
        <v>185</v>
      </c>
      <c r="D155" s="140" t="s">
        <v>185</v>
      </c>
      <c r="E155" s="146">
        <v>1184.846844682502</v>
      </c>
      <c r="F155" s="146">
        <v>1074.6318916825019</v>
      </c>
      <c r="G155" s="146">
        <v>1118.401052682502</v>
      </c>
      <c r="H155" s="146">
        <v>1154.9447117058824</v>
      </c>
      <c r="I155" s="146">
        <v>1330.9374544117645</v>
      </c>
      <c r="J155" s="146">
        <v>1293.1233440000001</v>
      </c>
      <c r="K155" s="146">
        <v>899.36166500000002</v>
      </c>
      <c r="L155" s="146">
        <v>915.11674100000005</v>
      </c>
      <c r="M155" s="146">
        <v>1330.9073319999998</v>
      </c>
      <c r="N155" s="146">
        <v>563.66760499999998</v>
      </c>
      <c r="O155" s="146">
        <v>557.4156109999999</v>
      </c>
      <c r="P155" s="146">
        <v>740.85740286956525</v>
      </c>
      <c r="Q155" s="146">
        <v>887.07079969565223</v>
      </c>
      <c r="R155" s="146">
        <v>976.92644369565221</v>
      </c>
      <c r="S155" s="146">
        <v>1061.8945634347826</v>
      </c>
      <c r="T155" s="146">
        <v>1099.575468</v>
      </c>
      <c r="U155" s="146">
        <v>1222.594384</v>
      </c>
      <c r="V155" s="146">
        <v>1060.7935365305559</v>
      </c>
      <c r="W155" s="146">
        <v>930.376575</v>
      </c>
      <c r="X155" s="146">
        <v>1160.241694311803</v>
      </c>
      <c r="Y155" s="146">
        <v>1256.878825</v>
      </c>
      <c r="Z155" s="146">
        <v>2022.6130820000001</v>
      </c>
      <c r="AA155" s="146">
        <v>1762.1495449999998</v>
      </c>
      <c r="AB155" s="146">
        <v>1591.6464120000001</v>
      </c>
      <c r="AC155" s="146">
        <v>1638.4274872752778</v>
      </c>
      <c r="AD155" s="146">
        <v>1704.5913456123883</v>
      </c>
      <c r="AE155" s="146">
        <v>1761.2269074325066</v>
      </c>
      <c r="AF155" s="133">
        <v>1818.8947794342914</v>
      </c>
      <c r="AG155" s="133">
        <v>1855.3652147984826</v>
      </c>
    </row>
    <row r="156" spans="1:33" x14ac:dyDescent="0.2">
      <c r="A156" s="133" t="str">
        <f t="shared" si="2"/>
        <v>WPABahrain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28">
        <v>0</v>
      </c>
      <c r="AG156" s="128">
        <v>0</v>
      </c>
    </row>
    <row r="157" spans="1:33" x14ac:dyDescent="0.2">
      <c r="A157" s="133" t="str">
        <f t="shared" si="2"/>
        <v>WPAIran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28">
        <v>0</v>
      </c>
      <c r="AG157" s="128">
        <v>0</v>
      </c>
    </row>
    <row r="158" spans="1:33" x14ac:dyDescent="0.2">
      <c r="A158" s="133" t="str">
        <f t="shared" si="2"/>
        <v>WPAIraq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28">
        <v>0</v>
      </c>
      <c r="AG158" s="128">
        <v>0</v>
      </c>
    </row>
    <row r="159" spans="1:33" x14ac:dyDescent="0.2">
      <c r="A159" s="133" t="str">
        <f t="shared" si="2"/>
        <v>WPAIsrael</v>
      </c>
      <c r="B159" s="129" t="s">
        <v>270</v>
      </c>
      <c r="C159" s="129" t="s">
        <v>271</v>
      </c>
      <c r="D159" s="129" t="s">
        <v>189</v>
      </c>
      <c r="E159" s="147">
        <v>117.35466799999999</v>
      </c>
      <c r="F159" s="147">
        <v>84.948354999999992</v>
      </c>
      <c r="G159" s="147">
        <v>95.411241000000004</v>
      </c>
      <c r="H159" s="147">
        <v>105.32557699999998</v>
      </c>
      <c r="I159" s="147">
        <v>140.57759800000002</v>
      </c>
      <c r="J159" s="147">
        <v>124.373098</v>
      </c>
      <c r="K159" s="147">
        <v>107.96516500000004</v>
      </c>
      <c r="L159" s="147">
        <v>116.007741</v>
      </c>
      <c r="M159" s="147">
        <v>118.348232</v>
      </c>
      <c r="N159" s="147">
        <v>75.289604999999995</v>
      </c>
      <c r="O159" s="147">
        <v>114.607893</v>
      </c>
      <c r="P159" s="147">
        <v>74.566642000000002</v>
      </c>
      <c r="Q159" s="147">
        <v>119.02701500000003</v>
      </c>
      <c r="R159" s="147">
        <v>115.72056400000001</v>
      </c>
      <c r="S159" s="147">
        <v>135.27453100000002</v>
      </c>
      <c r="T159" s="147">
        <v>125.81565000000003</v>
      </c>
      <c r="U159" s="147">
        <v>120.919439</v>
      </c>
      <c r="V159" s="147">
        <v>89.341631999999976</v>
      </c>
      <c r="W159" s="147">
        <v>78</v>
      </c>
      <c r="X159" s="147">
        <v>64.072232617851455</v>
      </c>
      <c r="Y159" s="147">
        <v>70.760570000000001</v>
      </c>
      <c r="Z159" s="147">
        <v>71.383350000000007</v>
      </c>
      <c r="AA159" s="147">
        <v>78.12</v>
      </c>
      <c r="AB159" s="147">
        <v>74.23</v>
      </c>
      <c r="AC159" s="147">
        <v>76.79716154453881</v>
      </c>
      <c r="AD159" s="147">
        <v>79.060839608458281</v>
      </c>
      <c r="AE159" s="147">
        <v>79.813791654396042</v>
      </c>
      <c r="AF159" s="128">
        <v>80.634720327905157</v>
      </c>
      <c r="AG159" s="128">
        <v>81.251083684597404</v>
      </c>
    </row>
    <row r="160" spans="1:33" x14ac:dyDescent="0.2">
      <c r="A160" s="133" t="str">
        <f t="shared" si="2"/>
        <v>WPAJordan</v>
      </c>
      <c r="B160" s="129" t="s">
        <v>270</v>
      </c>
      <c r="C160" s="129" t="s">
        <v>271</v>
      </c>
      <c r="D160" s="129" t="s">
        <v>190</v>
      </c>
      <c r="E160" s="147">
        <v>231.81205000000003</v>
      </c>
      <c r="F160" s="147">
        <v>153.34091000000001</v>
      </c>
      <c r="G160" s="147">
        <v>186.80968499999997</v>
      </c>
      <c r="H160" s="147">
        <v>187.66024999999999</v>
      </c>
      <c r="I160" s="147">
        <v>175.98380700000001</v>
      </c>
      <c r="J160" s="147">
        <v>184.24244599999997</v>
      </c>
      <c r="K160" s="147">
        <v>213</v>
      </c>
      <c r="L160" s="147">
        <v>129</v>
      </c>
      <c r="M160" s="147">
        <v>116.1</v>
      </c>
      <c r="N160" s="147">
        <v>50.5</v>
      </c>
      <c r="O160" s="147">
        <v>43</v>
      </c>
      <c r="P160" s="147">
        <v>13.440760869565224</v>
      </c>
      <c r="Q160" s="147">
        <v>41.282608695652186</v>
      </c>
      <c r="R160" s="147">
        <v>50.782608695652186</v>
      </c>
      <c r="S160" s="147">
        <v>77.239130434782624</v>
      </c>
      <c r="T160" s="147">
        <v>41.31</v>
      </c>
      <c r="U160" s="147">
        <v>22.650000000000006</v>
      </c>
      <c r="V160" s="147">
        <v>47.493000000000009</v>
      </c>
      <c r="W160" s="147">
        <v>37.443750000000009</v>
      </c>
      <c r="X160" s="147">
        <v>29.61</v>
      </c>
      <c r="Y160" s="147">
        <v>42.252110000000002</v>
      </c>
      <c r="Z160" s="147">
        <v>68.671789999999987</v>
      </c>
      <c r="AA160" s="147">
        <v>233.98000000000002</v>
      </c>
      <c r="AB160" s="147">
        <v>176.30999999999997</v>
      </c>
      <c r="AC160" s="147">
        <v>182.95712185072782</v>
      </c>
      <c r="AD160" s="147">
        <v>188.81843741682539</v>
      </c>
      <c r="AE160" s="147">
        <v>190.76804748626191</v>
      </c>
      <c r="AF160" s="128">
        <v>192.89366865536206</v>
      </c>
      <c r="AG160" s="128">
        <v>194.48961120326001</v>
      </c>
    </row>
    <row r="161" spans="1:33" x14ac:dyDescent="0.2">
      <c r="A161" s="133" t="str">
        <f t="shared" si="2"/>
        <v>WPAKuwait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28">
        <v>0</v>
      </c>
      <c r="AG161" s="128">
        <v>0</v>
      </c>
    </row>
    <row r="162" spans="1:33" x14ac:dyDescent="0.2">
      <c r="A162" s="133" t="str">
        <f t="shared" si="2"/>
        <v>WPALebanon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28">
        <v>0</v>
      </c>
      <c r="AG162" s="128">
        <v>0</v>
      </c>
    </row>
    <row r="163" spans="1:33" x14ac:dyDescent="0.2">
      <c r="A163" s="133" t="str">
        <f t="shared" si="2"/>
        <v>WPAOman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28">
        <v>0</v>
      </c>
      <c r="AG163" s="128">
        <v>0</v>
      </c>
    </row>
    <row r="164" spans="1:33" x14ac:dyDescent="0.2">
      <c r="A164" s="133" t="str">
        <f t="shared" si="2"/>
        <v>WPAQatar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28">
        <v>0</v>
      </c>
      <c r="AG164" s="128">
        <v>0</v>
      </c>
    </row>
    <row r="165" spans="1:33" x14ac:dyDescent="0.2">
      <c r="A165" s="133" t="str">
        <f t="shared" si="2"/>
        <v>WPASaudi Arabia</v>
      </c>
      <c r="B165" s="129" t="s">
        <v>270</v>
      </c>
      <c r="C165" s="129" t="s">
        <v>271</v>
      </c>
      <c r="D165" s="129" t="s">
        <v>195</v>
      </c>
      <c r="E165" s="147">
        <v>25</v>
      </c>
      <c r="F165" s="147">
        <v>25.662499999999966</v>
      </c>
      <c r="G165" s="147">
        <v>25.500000000000078</v>
      </c>
      <c r="H165" s="147">
        <v>39.375000000000071</v>
      </c>
      <c r="I165" s="147">
        <v>156.25</v>
      </c>
      <c r="J165" s="147">
        <v>312.5</v>
      </c>
      <c r="K165" s="147">
        <v>62.5</v>
      </c>
      <c r="L165" s="147">
        <v>156.25</v>
      </c>
      <c r="M165" s="147">
        <v>375</v>
      </c>
      <c r="N165" s="147">
        <v>156.25</v>
      </c>
      <c r="O165" s="147">
        <v>125</v>
      </c>
      <c r="P165" s="147">
        <v>187.5</v>
      </c>
      <c r="Q165" s="147">
        <v>187.5</v>
      </c>
      <c r="R165" s="147">
        <v>187.5</v>
      </c>
      <c r="S165" s="147">
        <v>187.5</v>
      </c>
      <c r="T165" s="147">
        <v>187.5</v>
      </c>
      <c r="U165" s="147">
        <v>187.5</v>
      </c>
      <c r="V165" s="147">
        <v>186.00806853055599</v>
      </c>
      <c r="W165" s="147">
        <v>197</v>
      </c>
      <c r="X165" s="147">
        <v>127.90630269395167</v>
      </c>
      <c r="Y165" s="147">
        <v>84.142470000000003</v>
      </c>
      <c r="Z165" s="147">
        <v>183.92297000000002</v>
      </c>
      <c r="AA165" s="147">
        <v>65.490000000000009</v>
      </c>
      <c r="AB165" s="147">
        <v>77.64</v>
      </c>
      <c r="AC165" s="147">
        <v>110.15260788584756</v>
      </c>
      <c r="AD165" s="147">
        <v>163.32848685004919</v>
      </c>
      <c r="AE165" s="147">
        <v>214.81265489593528</v>
      </c>
      <c r="AF165" s="128">
        <v>267.04890606499856</v>
      </c>
      <c r="AG165" s="128">
        <v>299.12296824135944</v>
      </c>
    </row>
    <row r="166" spans="1:33" x14ac:dyDescent="0.2">
      <c r="A166" s="133" t="str">
        <f t="shared" si="2"/>
        <v>WPASyria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28">
        <v>0</v>
      </c>
      <c r="AG166" s="128">
        <v>0</v>
      </c>
    </row>
    <row r="167" spans="1:33" x14ac:dyDescent="0.2">
      <c r="A167" s="133" t="str">
        <f t="shared" si="2"/>
        <v>WPATurkey</v>
      </c>
      <c r="B167" s="129" t="s">
        <v>270</v>
      </c>
      <c r="C167" s="129" t="s">
        <v>271</v>
      </c>
      <c r="D167" s="129" t="s">
        <v>197</v>
      </c>
      <c r="E167" s="147">
        <v>810.68012668250196</v>
      </c>
      <c r="F167" s="147">
        <v>810.68012668250196</v>
      </c>
      <c r="G167" s="147">
        <v>810.68012668250196</v>
      </c>
      <c r="H167" s="147">
        <v>822.58388470588238</v>
      </c>
      <c r="I167" s="147">
        <v>858.1260494117646</v>
      </c>
      <c r="J167" s="147">
        <v>672.00780000000009</v>
      </c>
      <c r="K167" s="147">
        <v>515.89649999999995</v>
      </c>
      <c r="L167" s="147">
        <v>513.85900000000004</v>
      </c>
      <c r="M167" s="147">
        <v>721.45909999999992</v>
      </c>
      <c r="N167" s="147">
        <v>281.62799999999999</v>
      </c>
      <c r="O167" s="147">
        <v>274.80771799999997</v>
      </c>
      <c r="P167" s="147">
        <v>465.35</v>
      </c>
      <c r="Q167" s="147">
        <v>539.26117599999998</v>
      </c>
      <c r="R167" s="147">
        <v>622.923271</v>
      </c>
      <c r="S167" s="147">
        <v>661.88090199999999</v>
      </c>
      <c r="T167" s="147">
        <v>744.94981799999994</v>
      </c>
      <c r="U167" s="147">
        <v>891.524945</v>
      </c>
      <c r="V167" s="147">
        <v>737.95083599999998</v>
      </c>
      <c r="W167" s="147">
        <v>617.93282499999998</v>
      </c>
      <c r="X167" s="147">
        <v>938.65315899999996</v>
      </c>
      <c r="Y167" s="147">
        <v>1059.723675</v>
      </c>
      <c r="Z167" s="147">
        <v>1698.6349720000001</v>
      </c>
      <c r="AA167" s="147">
        <v>1384.5595449999998</v>
      </c>
      <c r="AB167" s="147">
        <v>1263.466412</v>
      </c>
      <c r="AC167" s="147">
        <v>1268.5205959941636</v>
      </c>
      <c r="AD167" s="147">
        <v>1273.3835817370555</v>
      </c>
      <c r="AE167" s="147">
        <v>1275.8324133959134</v>
      </c>
      <c r="AF167" s="128">
        <v>1278.3174843860256</v>
      </c>
      <c r="AG167" s="128">
        <v>1280.5015516692656</v>
      </c>
    </row>
    <row r="168" spans="1:33" x14ac:dyDescent="0.2">
      <c r="A168" s="133" t="str">
        <f t="shared" si="2"/>
        <v>WPAUnited Arab Emirates</v>
      </c>
      <c r="B168" s="129" t="s">
        <v>270</v>
      </c>
      <c r="C168" s="129" t="s">
        <v>271</v>
      </c>
      <c r="D168" s="129" t="s">
        <v>198</v>
      </c>
      <c r="E168" s="147">
        <v>0</v>
      </c>
      <c r="F168" s="147">
        <v>0</v>
      </c>
      <c r="G168" s="147">
        <v>0</v>
      </c>
      <c r="H168" s="147">
        <v>0</v>
      </c>
      <c r="I168" s="147">
        <v>0</v>
      </c>
      <c r="J168" s="147">
        <v>0</v>
      </c>
      <c r="K168" s="147">
        <v>0</v>
      </c>
      <c r="L168" s="147">
        <v>0</v>
      </c>
      <c r="M168" s="147">
        <v>0</v>
      </c>
      <c r="N168" s="147">
        <v>0</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28">
        <v>0</v>
      </c>
      <c r="AG168" s="128">
        <v>0</v>
      </c>
    </row>
    <row r="169" spans="1:33" x14ac:dyDescent="0.2">
      <c r="A169" s="133" t="str">
        <f t="shared" si="2"/>
        <v>WPAYemen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28">
        <v>0</v>
      </c>
      <c r="AG169" s="128">
        <v>0</v>
      </c>
    </row>
    <row r="170" spans="1:33" s="133" customFormat="1" x14ac:dyDescent="0.2">
      <c r="A170" s="133" t="str">
        <f t="shared" si="2"/>
        <v>WPASouth Asia Total</v>
      </c>
      <c r="B170" s="140" t="s">
        <v>200</v>
      </c>
      <c r="C170" s="140" t="s">
        <v>200</v>
      </c>
      <c r="D170" s="140" t="s">
        <v>200</v>
      </c>
      <c r="E170" s="146">
        <v>2446.35</v>
      </c>
      <c r="F170" s="146">
        <v>2494.2160000000003</v>
      </c>
      <c r="G170" s="146">
        <v>2545.4650000000001</v>
      </c>
      <c r="H170" s="146">
        <v>2516.1779999999999</v>
      </c>
      <c r="I170" s="146">
        <v>3020.5660000000003</v>
      </c>
      <c r="J170" s="146">
        <v>3899.5279999999998</v>
      </c>
      <c r="K170" s="146">
        <v>4254.3810000000003</v>
      </c>
      <c r="L170" s="146">
        <v>3974.7249999999995</v>
      </c>
      <c r="M170" s="146">
        <v>3901.4430000000002</v>
      </c>
      <c r="N170" s="146">
        <v>4049.9160000000002</v>
      </c>
      <c r="O170" s="146">
        <v>4921.8999999999996</v>
      </c>
      <c r="P170" s="146">
        <v>4069.1499999999996</v>
      </c>
      <c r="Q170" s="146">
        <v>3092.5749999999998</v>
      </c>
      <c r="R170" s="146">
        <v>3071.181</v>
      </c>
      <c r="S170" s="146">
        <v>3626.7089999999994</v>
      </c>
      <c r="T170" s="146">
        <v>3820.4250000000002</v>
      </c>
      <c r="U170" s="146">
        <v>3741.5499999999997</v>
      </c>
      <c r="V170" s="146">
        <v>3844.4500000000003</v>
      </c>
      <c r="W170" s="146">
        <v>4264.4249999999993</v>
      </c>
      <c r="X170" s="146">
        <v>3847.9</v>
      </c>
      <c r="Y170" s="146">
        <v>4210.7591129692837</v>
      </c>
      <c r="Z170" s="146">
        <v>4049</v>
      </c>
      <c r="AA170" s="146">
        <v>2868</v>
      </c>
      <c r="AB170" s="146">
        <v>3369</v>
      </c>
      <c r="AC170" s="146">
        <v>3403.9983377943922</v>
      </c>
      <c r="AD170" s="146">
        <v>3445.9286782284526</v>
      </c>
      <c r="AE170" s="146">
        <v>3482.3458518740167</v>
      </c>
      <c r="AF170" s="133">
        <v>3517.4624163585017</v>
      </c>
      <c r="AG170" s="133">
        <v>3552.8084475552746</v>
      </c>
    </row>
    <row r="171" spans="1:33" x14ac:dyDescent="0.2">
      <c r="A171" s="133" t="str">
        <f t="shared" si="2"/>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28">
        <v>0</v>
      </c>
      <c r="AG171" s="128">
        <v>0</v>
      </c>
    </row>
    <row r="172" spans="1:33" x14ac:dyDescent="0.2">
      <c r="A172" s="133" t="str">
        <f t="shared" si="2"/>
        <v>WPABangladesh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28">
        <v>0</v>
      </c>
      <c r="AG172" s="128">
        <v>0</v>
      </c>
    </row>
    <row r="173" spans="1:33" x14ac:dyDescent="0.2">
      <c r="A173" s="133" t="str">
        <f t="shared" si="2"/>
        <v>WPABhutan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28">
        <v>0</v>
      </c>
      <c r="AG173" s="128">
        <v>0</v>
      </c>
    </row>
    <row r="174" spans="1:33" x14ac:dyDescent="0.2">
      <c r="A174" s="133" t="str">
        <f t="shared" si="2"/>
        <v>WPAIndia</v>
      </c>
      <c r="B174" s="129" t="s">
        <v>270</v>
      </c>
      <c r="C174" s="129" t="s">
        <v>272</v>
      </c>
      <c r="D174" s="129" t="s">
        <v>204</v>
      </c>
      <c r="E174" s="147">
        <v>2444.2750000000001</v>
      </c>
      <c r="F174" s="147">
        <v>2431.1000000000004</v>
      </c>
      <c r="G174" s="147">
        <v>2470.9</v>
      </c>
      <c r="H174" s="147">
        <v>2427.125</v>
      </c>
      <c r="I174" s="147">
        <v>2881.3250000000003</v>
      </c>
      <c r="J174" s="147">
        <v>3803.45</v>
      </c>
      <c r="K174" s="147">
        <v>4184.75</v>
      </c>
      <c r="L174" s="147">
        <v>3887.7249999999995</v>
      </c>
      <c r="M174" s="147">
        <v>3843.7750000000001</v>
      </c>
      <c r="N174" s="147">
        <v>3991.75</v>
      </c>
      <c r="O174" s="147">
        <v>4853.8999999999996</v>
      </c>
      <c r="P174" s="147">
        <v>4009.1499999999996</v>
      </c>
      <c r="Q174" s="147">
        <v>3032.5749999999998</v>
      </c>
      <c r="R174" s="147">
        <v>3016.0250000000001</v>
      </c>
      <c r="S174" s="147">
        <v>3584.9749999999995</v>
      </c>
      <c r="T174" s="147">
        <v>3744.4250000000002</v>
      </c>
      <c r="U174" s="147">
        <v>3673.5499999999997</v>
      </c>
      <c r="V174" s="147">
        <v>3796.05</v>
      </c>
      <c r="W174" s="147">
        <v>4195.0249999999996</v>
      </c>
      <c r="X174" s="147">
        <v>3768.9</v>
      </c>
      <c r="Y174" s="147">
        <v>4137.7591129692837</v>
      </c>
      <c r="Z174" s="147">
        <v>3992</v>
      </c>
      <c r="AA174" s="147">
        <v>2803</v>
      </c>
      <c r="AB174" s="147">
        <v>3348</v>
      </c>
      <c r="AC174" s="147">
        <v>3382.5984155821616</v>
      </c>
      <c r="AD174" s="147">
        <v>3424.0391376639536</v>
      </c>
      <c r="AE174" s="147">
        <v>3460.0077091223529</v>
      </c>
      <c r="AF174" s="128">
        <v>3494.6791321741857</v>
      </c>
      <c r="AG174" s="128">
        <v>3529.5736395607792</v>
      </c>
    </row>
    <row r="175" spans="1:33" x14ac:dyDescent="0.2">
      <c r="A175" s="133" t="str">
        <f t="shared" si="2"/>
        <v>WPAMaldives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28">
        <v>0</v>
      </c>
      <c r="AG175" s="128">
        <v>0</v>
      </c>
    </row>
    <row r="176" spans="1:33" x14ac:dyDescent="0.2">
      <c r="A176" s="133" t="str">
        <f t="shared" si="2"/>
        <v>WPANepal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28">
        <v>0</v>
      </c>
      <c r="AG176" s="128">
        <v>0</v>
      </c>
    </row>
    <row r="177" spans="1:33" x14ac:dyDescent="0.2">
      <c r="A177" s="133" t="str">
        <f t="shared" si="2"/>
        <v>WPAPakistan</v>
      </c>
      <c r="B177" s="129" t="s">
        <v>270</v>
      </c>
      <c r="C177" s="129" t="s">
        <v>272</v>
      </c>
      <c r="D177" s="129" t="s">
        <v>207</v>
      </c>
      <c r="E177" s="147">
        <v>2.0750000000000002</v>
      </c>
      <c r="F177" s="147">
        <v>63.116</v>
      </c>
      <c r="G177" s="147">
        <v>74.564999999999998</v>
      </c>
      <c r="H177" s="147">
        <v>89.052999999999997</v>
      </c>
      <c r="I177" s="147">
        <v>139.24100000000001</v>
      </c>
      <c r="J177" s="147">
        <v>96.078000000000003</v>
      </c>
      <c r="K177" s="147">
        <v>69.631</v>
      </c>
      <c r="L177" s="147">
        <v>87</v>
      </c>
      <c r="M177" s="147">
        <v>57.667999999999999</v>
      </c>
      <c r="N177" s="147">
        <v>58.165999999999997</v>
      </c>
      <c r="O177" s="147">
        <v>68</v>
      </c>
      <c r="P177" s="147">
        <v>60</v>
      </c>
      <c r="Q177" s="147">
        <v>60</v>
      </c>
      <c r="R177" s="147">
        <v>55.155999999999999</v>
      </c>
      <c r="S177" s="147">
        <v>41.734000000000002</v>
      </c>
      <c r="T177" s="147">
        <v>76</v>
      </c>
      <c r="U177" s="147">
        <v>68</v>
      </c>
      <c r="V177" s="147">
        <v>48.4</v>
      </c>
      <c r="W177" s="147">
        <v>69.400000000000006</v>
      </c>
      <c r="X177" s="147">
        <v>79</v>
      </c>
      <c r="Y177" s="147">
        <v>73</v>
      </c>
      <c r="Z177" s="147">
        <v>57</v>
      </c>
      <c r="AA177" s="147">
        <v>65</v>
      </c>
      <c r="AB177" s="147">
        <v>21</v>
      </c>
      <c r="AC177" s="147">
        <v>21.399922212230834</v>
      </c>
      <c r="AD177" s="147">
        <v>21.889540564498908</v>
      </c>
      <c r="AE177" s="147">
        <v>22.338142751663781</v>
      </c>
      <c r="AF177" s="128">
        <v>22.783284184315914</v>
      </c>
      <c r="AG177" s="128">
        <v>23.234807994495323</v>
      </c>
    </row>
    <row r="178" spans="1:33" x14ac:dyDescent="0.2">
      <c r="A178" s="133" t="str">
        <f t="shared" si="2"/>
        <v>WPASri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28">
        <v>0</v>
      </c>
      <c r="AG178" s="128">
        <v>0</v>
      </c>
    </row>
    <row r="179" spans="1:33" s="133" customFormat="1" x14ac:dyDescent="0.2">
      <c r="A179" s="133" t="str">
        <f t="shared" si="2"/>
        <v>WPASouth-East Asia Total</v>
      </c>
      <c r="B179" s="140" t="s">
        <v>209</v>
      </c>
      <c r="C179" s="140" t="s">
        <v>209</v>
      </c>
      <c r="D179" s="140" t="s">
        <v>209</v>
      </c>
      <c r="E179" s="146">
        <v>2152.0098413922547</v>
      </c>
      <c r="F179" s="146">
        <v>2276.2665699446643</v>
      </c>
      <c r="G179" s="146">
        <v>2356.7693735490643</v>
      </c>
      <c r="H179" s="146">
        <v>2294.3274791676049</v>
      </c>
      <c r="I179" s="146">
        <v>2496.0150000000003</v>
      </c>
      <c r="J179" s="146">
        <v>2579.176301</v>
      </c>
      <c r="K179" s="146">
        <v>3222.97844756221</v>
      </c>
      <c r="L179" s="146">
        <v>3504.5727910914202</v>
      </c>
      <c r="M179" s="146">
        <v>3977.9151633772735</v>
      </c>
      <c r="N179" s="146">
        <v>4538.2495403663088</v>
      </c>
      <c r="O179" s="146">
        <v>4295.5010309234804</v>
      </c>
      <c r="P179" s="146">
        <v>5432.9637540815802</v>
      </c>
      <c r="Q179" s="146">
        <v>6547.460698189102</v>
      </c>
      <c r="R179" s="146">
        <v>7085.2952175</v>
      </c>
      <c r="S179" s="146">
        <v>7313.8042750000004</v>
      </c>
      <c r="T179" s="146">
        <v>7650.5435292499997</v>
      </c>
      <c r="U179" s="146">
        <v>7153.7814260499999</v>
      </c>
      <c r="V179" s="146">
        <v>7988.7251797647878</v>
      </c>
      <c r="W179" s="146">
        <v>8158.341531</v>
      </c>
      <c r="X179" s="146">
        <v>7475.2411272708614</v>
      </c>
      <c r="Y179" s="146">
        <v>7627.3256584349738</v>
      </c>
      <c r="Z179" s="146">
        <v>8632.4576035947539</v>
      </c>
      <c r="AA179" s="146">
        <v>8350.1199300000007</v>
      </c>
      <c r="AB179" s="146">
        <v>8751.99</v>
      </c>
      <c r="AC179" s="146">
        <v>8829.349446520464</v>
      </c>
      <c r="AD179" s="146">
        <v>8983.9861136359141</v>
      </c>
      <c r="AE179" s="146">
        <v>9115.1788402851853</v>
      </c>
      <c r="AF179" s="133">
        <v>9242.0615322917329</v>
      </c>
      <c r="AG179" s="133">
        <v>9362.4993882023755</v>
      </c>
    </row>
    <row r="180" spans="1:33" x14ac:dyDescent="0.2">
      <c r="A180" s="133" t="str">
        <f t="shared" si="2"/>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28">
        <v>0</v>
      </c>
      <c r="AG180" s="128">
        <v>0</v>
      </c>
    </row>
    <row r="181" spans="1:33" x14ac:dyDescent="0.2">
      <c r="A181" s="133" t="str">
        <f t="shared" si="2"/>
        <v>WPACambodia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127.47346</v>
      </c>
      <c r="T181" s="147">
        <v>136.14274175</v>
      </c>
      <c r="U181" s="147">
        <v>133.52882255</v>
      </c>
      <c r="V181" s="147">
        <v>102.19957055000002</v>
      </c>
      <c r="W181" s="147">
        <v>111</v>
      </c>
      <c r="X181" s="147">
        <v>121.0025967684943</v>
      </c>
      <c r="Y181" s="147">
        <v>125.33554180386417</v>
      </c>
      <c r="Z181" s="147">
        <v>125</v>
      </c>
      <c r="AA181" s="147">
        <v>101</v>
      </c>
      <c r="AB181" s="147">
        <v>101</v>
      </c>
      <c r="AC181" s="147">
        <v>101.00000000000003</v>
      </c>
      <c r="AD181" s="147">
        <v>101.00000000000003</v>
      </c>
      <c r="AE181" s="147">
        <v>101.00000000000003</v>
      </c>
      <c r="AF181" s="128">
        <v>101.00000000000003</v>
      </c>
      <c r="AG181" s="128">
        <v>101.00000000000003</v>
      </c>
    </row>
    <row r="182" spans="1:33" x14ac:dyDescent="0.2">
      <c r="A182" s="133" t="str">
        <f t="shared" si="2"/>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28">
        <v>0</v>
      </c>
      <c r="AG182" s="128">
        <v>0</v>
      </c>
    </row>
    <row r="183" spans="1:33" x14ac:dyDescent="0.2">
      <c r="A183" s="133" t="str">
        <f t="shared" si="2"/>
        <v>WPAIndonesia</v>
      </c>
      <c r="B183" s="129" t="s">
        <v>270</v>
      </c>
      <c r="C183" s="129" t="s">
        <v>273</v>
      </c>
      <c r="D183" s="129" t="s">
        <v>213</v>
      </c>
      <c r="E183" s="147">
        <v>0</v>
      </c>
      <c r="F183" s="147">
        <v>0</v>
      </c>
      <c r="G183" s="147">
        <v>65.468999999999994</v>
      </c>
      <c r="H183" s="147">
        <v>113.94199999999999</v>
      </c>
      <c r="I183" s="147">
        <v>212.95099999999999</v>
      </c>
      <c r="J183" s="147">
        <v>333.12130100000002</v>
      </c>
      <c r="K183" s="147">
        <v>496.69</v>
      </c>
      <c r="L183" s="147">
        <v>760.144001</v>
      </c>
      <c r="M183" s="147">
        <v>1238.6058829999999</v>
      </c>
      <c r="N183" s="147">
        <v>1837.6096809999999</v>
      </c>
      <c r="O183" s="147">
        <v>1706.6814879999999</v>
      </c>
      <c r="P183" s="147">
        <v>2186.7430300000001</v>
      </c>
      <c r="Q183" s="147">
        <v>2891.61762</v>
      </c>
      <c r="R183" s="147">
        <v>2765.7352174999996</v>
      </c>
      <c r="S183" s="147">
        <v>2639.8528149999997</v>
      </c>
      <c r="T183" s="147">
        <v>3000.3172</v>
      </c>
      <c r="U183" s="147">
        <v>2706.494776</v>
      </c>
      <c r="V183" s="147">
        <v>3084.2446799999998</v>
      </c>
      <c r="W183" s="147">
        <v>3085.8696310000005</v>
      </c>
      <c r="X183" s="147">
        <v>2733.748</v>
      </c>
      <c r="Y183" s="147">
        <v>2707.3408900000004</v>
      </c>
      <c r="Z183" s="147">
        <v>3008.20012</v>
      </c>
      <c r="AA183" s="147">
        <v>3381.4349999999999</v>
      </c>
      <c r="AB183" s="147">
        <v>3157.99</v>
      </c>
      <c r="AC183" s="147">
        <v>3212.6522916521108</v>
      </c>
      <c r="AD183" s="147">
        <v>3260.336584777619</v>
      </c>
      <c r="AE183" s="147">
        <v>3301.3040965548698</v>
      </c>
      <c r="AF183" s="128">
        <v>3334.2750209721476</v>
      </c>
      <c r="AG183" s="128">
        <v>3356.3169910466413</v>
      </c>
    </row>
    <row r="184" spans="1:33" x14ac:dyDescent="0.2">
      <c r="A184" s="133" t="str">
        <f t="shared" si="2"/>
        <v>WPALaos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28">
        <v>0</v>
      </c>
      <c r="AG184" s="128">
        <v>0</v>
      </c>
    </row>
    <row r="185" spans="1:33" x14ac:dyDescent="0.2">
      <c r="A185" s="133" t="str">
        <f t="shared" si="2"/>
        <v>WPAMalaysia</v>
      </c>
      <c r="B185" s="129" t="s">
        <v>270</v>
      </c>
      <c r="C185" s="129" t="s">
        <v>273</v>
      </c>
      <c r="D185" s="129" t="s">
        <v>215</v>
      </c>
      <c r="E185" s="147">
        <v>450</v>
      </c>
      <c r="F185" s="147">
        <v>450</v>
      </c>
      <c r="G185" s="147">
        <v>450</v>
      </c>
      <c r="H185" s="147">
        <v>650</v>
      </c>
      <c r="I185" s="147">
        <v>600</v>
      </c>
      <c r="J185" s="147">
        <v>550</v>
      </c>
      <c r="K185" s="147">
        <v>700</v>
      </c>
      <c r="L185" s="147">
        <v>550</v>
      </c>
      <c r="M185" s="147">
        <v>600</v>
      </c>
      <c r="N185" s="147">
        <v>550</v>
      </c>
      <c r="O185" s="147">
        <v>350</v>
      </c>
      <c r="P185" s="147">
        <v>400</v>
      </c>
      <c r="Q185" s="147">
        <v>350</v>
      </c>
      <c r="R185" s="147">
        <v>500</v>
      </c>
      <c r="S185" s="147">
        <v>650</v>
      </c>
      <c r="T185" s="147">
        <v>750</v>
      </c>
      <c r="U185" s="147">
        <v>750</v>
      </c>
      <c r="V185" s="147">
        <v>818.77392921478872</v>
      </c>
      <c r="W185" s="147">
        <v>795</v>
      </c>
      <c r="X185" s="147">
        <v>605.67176050236731</v>
      </c>
      <c r="Y185" s="147">
        <v>489.43984663110933</v>
      </c>
      <c r="Z185" s="147">
        <v>531.04223359475361</v>
      </c>
      <c r="AA185" s="147">
        <v>545</v>
      </c>
      <c r="AB185" s="147">
        <v>545</v>
      </c>
      <c r="AC185" s="147">
        <v>550.5181543942897</v>
      </c>
      <c r="AD185" s="147">
        <v>556.50369664429547</v>
      </c>
      <c r="AE185" s="147">
        <v>560.94770874466258</v>
      </c>
      <c r="AF185" s="128">
        <v>565.54872946210867</v>
      </c>
      <c r="AG185" s="128">
        <v>569.98663470255133</v>
      </c>
    </row>
    <row r="186" spans="1:33" x14ac:dyDescent="0.2">
      <c r="A186" s="133" t="str">
        <f t="shared" si="2"/>
        <v>WPAMyanmar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28">
        <v>0</v>
      </c>
      <c r="AG186" s="128">
        <v>0</v>
      </c>
    </row>
    <row r="187" spans="1:33" x14ac:dyDescent="0.2">
      <c r="A187" s="133" t="str">
        <f t="shared" si="2"/>
        <v>WPAPhilippines</v>
      </c>
      <c r="B187" s="129" t="s">
        <v>270</v>
      </c>
      <c r="C187" s="129" t="s">
        <v>273</v>
      </c>
      <c r="D187" s="129" t="s">
        <v>217</v>
      </c>
      <c r="E187" s="147">
        <v>446.6169842493976</v>
      </c>
      <c r="F187" s="147">
        <v>488.26656994466452</v>
      </c>
      <c r="G187" s="147">
        <v>470.80037354906432</v>
      </c>
      <c r="H187" s="147">
        <v>393.51047916760484</v>
      </c>
      <c r="I187" s="147">
        <v>283.56400000000002</v>
      </c>
      <c r="J187" s="147">
        <v>192.93</v>
      </c>
      <c r="K187" s="147">
        <v>257.61500000000001</v>
      </c>
      <c r="L187" s="147">
        <v>269.29599999999999</v>
      </c>
      <c r="M187" s="147">
        <v>158.14699999999999</v>
      </c>
      <c r="N187" s="147">
        <v>112.07</v>
      </c>
      <c r="O187" s="147">
        <v>25.552</v>
      </c>
      <c r="P187" s="147">
        <v>265.82100000000003</v>
      </c>
      <c r="Q187" s="147">
        <v>273.72899999999998</v>
      </c>
      <c r="R187" s="147">
        <v>230.38499999999999</v>
      </c>
      <c r="S187" s="147">
        <v>237.50299999999999</v>
      </c>
      <c r="T187" s="147">
        <v>126.3335</v>
      </c>
      <c r="U187" s="147">
        <v>166.01045000000002</v>
      </c>
      <c r="V187" s="147">
        <v>248.05099999999999</v>
      </c>
      <c r="W187" s="147">
        <v>349.63</v>
      </c>
      <c r="X187" s="147">
        <v>116.925</v>
      </c>
      <c r="Y187" s="147">
        <v>314.60737999999998</v>
      </c>
      <c r="Z187" s="147">
        <v>824.21524999999997</v>
      </c>
      <c r="AA187" s="147">
        <v>267.68493000000001</v>
      </c>
      <c r="AB187" s="147">
        <v>500</v>
      </c>
      <c r="AC187" s="147">
        <v>435.89081360869022</v>
      </c>
      <c r="AD187" s="147">
        <v>436.84238308908607</v>
      </c>
      <c r="AE187" s="147">
        <v>437.158897260662</v>
      </c>
      <c r="AF187" s="128">
        <v>437.5039863807732</v>
      </c>
      <c r="AG187" s="128">
        <v>437.76308354145658</v>
      </c>
    </row>
    <row r="188" spans="1:33" x14ac:dyDescent="0.2">
      <c r="A188" s="133" t="str">
        <f t="shared" si="2"/>
        <v>WPASingapore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28">
        <v>0</v>
      </c>
      <c r="AG188" s="128">
        <v>0</v>
      </c>
    </row>
    <row r="189" spans="1:33" x14ac:dyDescent="0.2">
      <c r="A189" s="133" t="str">
        <f t="shared" si="2"/>
        <v>WPAThailand</v>
      </c>
      <c r="B189" s="129" t="s">
        <v>270</v>
      </c>
      <c r="C189" s="129" t="s">
        <v>273</v>
      </c>
      <c r="D189" s="129" t="s">
        <v>219</v>
      </c>
      <c r="E189" s="147">
        <v>718.75</v>
      </c>
      <c r="F189" s="147">
        <v>685</v>
      </c>
      <c r="G189" s="147">
        <v>687.5</v>
      </c>
      <c r="H189" s="147">
        <v>461.875</v>
      </c>
      <c r="I189" s="147">
        <v>672.5</v>
      </c>
      <c r="J189" s="147">
        <v>758.125</v>
      </c>
      <c r="K189" s="147">
        <v>201.25</v>
      </c>
      <c r="L189" s="147">
        <v>246.875</v>
      </c>
      <c r="M189" s="147">
        <v>193.75</v>
      </c>
      <c r="N189" s="147">
        <v>137.5</v>
      </c>
      <c r="O189" s="147">
        <v>223.125</v>
      </c>
      <c r="P189" s="147">
        <v>234.71875</v>
      </c>
      <c r="Q189" s="147">
        <v>253.125</v>
      </c>
      <c r="R189" s="147">
        <v>216.875</v>
      </c>
      <c r="S189" s="147">
        <v>271.875</v>
      </c>
      <c r="T189" s="147">
        <v>333.75008750000001</v>
      </c>
      <c r="U189" s="147">
        <v>316.74737750000003</v>
      </c>
      <c r="V189" s="147">
        <v>493.93099999999998</v>
      </c>
      <c r="W189" s="147">
        <v>493</v>
      </c>
      <c r="X189" s="147">
        <v>493</v>
      </c>
      <c r="Y189" s="147">
        <v>493</v>
      </c>
      <c r="Z189" s="147">
        <v>493</v>
      </c>
      <c r="AA189" s="147">
        <v>459</v>
      </c>
      <c r="AB189" s="147">
        <v>454</v>
      </c>
      <c r="AC189" s="147">
        <v>461.0485274277878</v>
      </c>
      <c r="AD189" s="147">
        <v>468.0974212638547</v>
      </c>
      <c r="AE189" s="147">
        <v>472.24616320281075</v>
      </c>
      <c r="AF189" s="128">
        <v>476.59797065908856</v>
      </c>
      <c r="AG189" s="128">
        <v>480.60878403616732</v>
      </c>
    </row>
    <row r="190" spans="1:33" x14ac:dyDescent="0.2">
      <c r="A190" s="133" t="str">
        <f t="shared" si="2"/>
        <v>WPAVietnam</v>
      </c>
      <c r="B190" s="129" t="s">
        <v>270</v>
      </c>
      <c r="C190" s="129" t="s">
        <v>273</v>
      </c>
      <c r="D190" s="129" t="s">
        <v>220</v>
      </c>
      <c r="E190" s="147">
        <v>536.64285714285711</v>
      </c>
      <c r="F190" s="147">
        <v>653</v>
      </c>
      <c r="G190" s="147">
        <v>683</v>
      </c>
      <c r="H190" s="147">
        <v>675</v>
      </c>
      <c r="I190" s="147">
        <v>727</v>
      </c>
      <c r="J190" s="147">
        <v>745</v>
      </c>
      <c r="K190" s="147">
        <v>1567.4234475622102</v>
      </c>
      <c r="L190" s="147">
        <v>1678.25779009142</v>
      </c>
      <c r="M190" s="147">
        <v>1787.4122803772734</v>
      </c>
      <c r="N190" s="147">
        <v>1901.0698593663092</v>
      </c>
      <c r="O190" s="147">
        <v>1990.1425429234801</v>
      </c>
      <c r="P190" s="147">
        <v>2345.6809740815797</v>
      </c>
      <c r="Q190" s="147">
        <v>2778.9890781891022</v>
      </c>
      <c r="R190" s="147">
        <v>3372.3</v>
      </c>
      <c r="S190" s="147">
        <v>3387.1</v>
      </c>
      <c r="T190" s="147">
        <v>3304</v>
      </c>
      <c r="U190" s="147">
        <v>3081</v>
      </c>
      <c r="V190" s="147">
        <v>3241.5250000000001</v>
      </c>
      <c r="W190" s="147">
        <v>3323.8418999999999</v>
      </c>
      <c r="X190" s="147">
        <v>3404.8937700000001</v>
      </c>
      <c r="Y190" s="147">
        <v>3497.6019999999999</v>
      </c>
      <c r="Z190" s="147">
        <v>3651</v>
      </c>
      <c r="AA190" s="147">
        <v>3596</v>
      </c>
      <c r="AB190" s="147">
        <v>3994</v>
      </c>
      <c r="AC190" s="147">
        <v>4068.2396594375859</v>
      </c>
      <c r="AD190" s="147">
        <v>4161.2060278610588</v>
      </c>
      <c r="AE190" s="147">
        <v>4242.5219745221793</v>
      </c>
      <c r="AF190" s="128">
        <v>4327.1358248176148</v>
      </c>
      <c r="AG190" s="128">
        <v>4416.8238948755588</v>
      </c>
    </row>
    <row r="191" spans="1:33" s="133" customFormat="1" x14ac:dyDescent="0.2">
      <c r="A191" s="133" t="str">
        <f t="shared" si="2"/>
        <v>WPAEast Asia Total</v>
      </c>
      <c r="B191" s="140" t="s">
        <v>221</v>
      </c>
      <c r="C191" s="140" t="s">
        <v>221</v>
      </c>
      <c r="D191" s="140" t="s">
        <v>221</v>
      </c>
      <c r="E191" s="146">
        <v>32862.764114433667</v>
      </c>
      <c r="F191" s="146">
        <v>34659.678098994671</v>
      </c>
      <c r="G191" s="146">
        <v>37338.44617642316</v>
      </c>
      <c r="H191" s="146">
        <v>40254.880613821464</v>
      </c>
      <c r="I191" s="146">
        <v>42118.879559941823</v>
      </c>
      <c r="J191" s="146">
        <v>45818.096768812225</v>
      </c>
      <c r="K191" s="146">
        <v>48930.634743205352</v>
      </c>
      <c r="L191" s="146">
        <v>52919.809206590617</v>
      </c>
      <c r="M191" s="146">
        <v>46505.128678458146</v>
      </c>
      <c r="N191" s="146">
        <v>48182.550283127079</v>
      </c>
      <c r="O191" s="146">
        <v>52318.772370999999</v>
      </c>
      <c r="P191" s="146">
        <v>49350.570211529055</v>
      </c>
      <c r="Q191" s="146">
        <v>52758.152312208076</v>
      </c>
      <c r="R191" s="146">
        <v>57100.695856112972</v>
      </c>
      <c r="S191" s="146">
        <v>60767.890424073768</v>
      </c>
      <c r="T191" s="146">
        <v>60621.713744054206</v>
      </c>
      <c r="U191" s="146">
        <v>58713.853312709951</v>
      </c>
      <c r="V191" s="146">
        <v>56460.738607873936</v>
      </c>
      <c r="W191" s="146">
        <v>53205.853350171579</v>
      </c>
      <c r="X191" s="146">
        <v>48038.001612712396</v>
      </c>
      <c r="Y191" s="146">
        <v>51248.168330660817</v>
      </c>
      <c r="Z191" s="146">
        <v>54030.395345738681</v>
      </c>
      <c r="AA191" s="146">
        <v>56211.798199211473</v>
      </c>
      <c r="AB191" s="146">
        <v>59888.800000000003</v>
      </c>
      <c r="AC191" s="146">
        <v>60438.873395188428</v>
      </c>
      <c r="AD191" s="146">
        <v>60401.243784918384</v>
      </c>
      <c r="AE191" s="146">
        <v>60431.599719094491</v>
      </c>
      <c r="AF191" s="133">
        <v>61128.971419771296</v>
      </c>
      <c r="AG191" s="133">
        <v>61535.643700818102</v>
      </c>
    </row>
    <row r="192" spans="1:33" x14ac:dyDescent="0.2">
      <c r="A192" s="133" t="str">
        <f t="shared" si="2"/>
        <v>WPAChina</v>
      </c>
      <c r="B192" s="129" t="s">
        <v>270</v>
      </c>
      <c r="C192" s="129" t="s">
        <v>274</v>
      </c>
      <c r="D192" s="129" t="s">
        <v>222</v>
      </c>
      <c r="E192" s="147">
        <v>29097.764587999998</v>
      </c>
      <c r="F192" s="147">
        <v>31032.687029000001</v>
      </c>
      <c r="G192" s="147">
        <v>33589.393454999998</v>
      </c>
      <c r="H192" s="147">
        <v>36462.161713000001</v>
      </c>
      <c r="I192" s="147">
        <v>39890.713480999999</v>
      </c>
      <c r="J192" s="147">
        <v>43681.321790000002</v>
      </c>
      <c r="K192" s="147">
        <v>46847.870750000002</v>
      </c>
      <c r="L192" s="147">
        <v>50747.060046000006</v>
      </c>
      <c r="M192" s="147">
        <v>43256.632361999997</v>
      </c>
      <c r="N192" s="147">
        <v>45404.416449999997</v>
      </c>
      <c r="O192" s="147">
        <v>49274.583371000001</v>
      </c>
      <c r="P192" s="147">
        <v>46186.550211529058</v>
      </c>
      <c r="Q192" s="147">
        <v>49295.210312208081</v>
      </c>
      <c r="R192" s="147">
        <v>53779.758856112967</v>
      </c>
      <c r="S192" s="147">
        <v>57333.893474073768</v>
      </c>
      <c r="T192" s="147">
        <v>57417.983744054203</v>
      </c>
      <c r="U192" s="147">
        <v>55571.463292709959</v>
      </c>
      <c r="V192" s="147">
        <v>53211.389047873934</v>
      </c>
      <c r="W192" s="147">
        <v>50012.504270171579</v>
      </c>
      <c r="X192" s="147">
        <v>44884.512152535164</v>
      </c>
      <c r="Y192" s="147">
        <v>48109.582901127877</v>
      </c>
      <c r="Z192" s="147">
        <v>50913.667159406621</v>
      </c>
      <c r="AA192" s="147">
        <v>53156.900000000009</v>
      </c>
      <c r="AB192" s="147">
        <v>56758.8</v>
      </c>
      <c r="AC192" s="147">
        <v>57309.008885282688</v>
      </c>
      <c r="AD192" s="147">
        <v>57274.504152656162</v>
      </c>
      <c r="AE192" s="147">
        <v>57312.02871186829</v>
      </c>
      <c r="AF192" s="128">
        <v>58015.846904605147</v>
      </c>
      <c r="AG192" s="128">
        <v>58429.707469833127</v>
      </c>
    </row>
    <row r="193" spans="1:33" x14ac:dyDescent="0.2">
      <c r="A193" s="133" t="str">
        <f t="shared" si="2"/>
        <v>WPAJapan</v>
      </c>
      <c r="B193" s="129" t="s">
        <v>270</v>
      </c>
      <c r="C193" s="129" t="s">
        <v>274</v>
      </c>
      <c r="D193" s="129" t="s">
        <v>223</v>
      </c>
      <c r="E193" s="147">
        <v>1540</v>
      </c>
      <c r="F193" s="147">
        <v>1540</v>
      </c>
      <c r="G193" s="147">
        <v>1578.8789999999999</v>
      </c>
      <c r="H193" s="147">
        <v>1528.3310000000001</v>
      </c>
      <c r="I193" s="147">
        <v>1529.8430000000001</v>
      </c>
      <c r="J193" s="147">
        <v>1491.509</v>
      </c>
      <c r="K193" s="147">
        <v>1421.221</v>
      </c>
      <c r="L193" s="147">
        <v>1420.826</v>
      </c>
      <c r="M193" s="147">
        <v>1117.8720000000001</v>
      </c>
      <c r="N193" s="147">
        <v>1129.2149999999999</v>
      </c>
      <c r="O193" s="147">
        <v>1220.684</v>
      </c>
      <c r="P193" s="147">
        <v>1212.21</v>
      </c>
      <c r="Q193" s="147">
        <v>1207.634</v>
      </c>
      <c r="R193" s="147">
        <v>1207.0139999999999</v>
      </c>
      <c r="S193" s="147">
        <v>1141.338</v>
      </c>
      <c r="T193" s="147">
        <v>1097.43</v>
      </c>
      <c r="U193" s="147">
        <v>1163.7149999999999</v>
      </c>
      <c r="V193" s="147">
        <v>1182.693</v>
      </c>
      <c r="W193" s="147">
        <v>1157.0309999999999</v>
      </c>
      <c r="X193" s="147">
        <v>1139.5709999999999</v>
      </c>
      <c r="Y193" s="147">
        <v>1095.3119999999999</v>
      </c>
      <c r="Z193" s="147">
        <v>1110.7860000000001</v>
      </c>
      <c r="AA193" s="147">
        <v>1022.963</v>
      </c>
      <c r="AB193" s="147">
        <v>1100</v>
      </c>
      <c r="AC193" s="147">
        <v>1091.594276886967</v>
      </c>
      <c r="AD193" s="147">
        <v>1081.1768526921987</v>
      </c>
      <c r="AE193" s="147">
        <v>1071.5825568272076</v>
      </c>
      <c r="AF193" s="128">
        <v>1062.4914039992523</v>
      </c>
      <c r="AG193" s="128">
        <v>1053.3174759481292</v>
      </c>
    </row>
    <row r="194" spans="1:33" x14ac:dyDescent="0.2">
      <c r="A194" s="133" t="str">
        <f t="shared" si="2"/>
        <v>WPAMongolia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28">
        <v>0</v>
      </c>
      <c r="AG194" s="128">
        <v>0</v>
      </c>
    </row>
    <row r="195" spans="1:33" x14ac:dyDescent="0.2">
      <c r="A195" s="133" t="str">
        <f t="shared" si="2"/>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28">
        <v>0</v>
      </c>
      <c r="AG195" s="128">
        <v>0</v>
      </c>
    </row>
    <row r="196" spans="1:33" x14ac:dyDescent="0.2">
      <c r="A196" s="133" t="str">
        <f t="shared" si="2"/>
        <v>WPASouth Korea</v>
      </c>
      <c r="B196" s="129" t="s">
        <v>270</v>
      </c>
      <c r="C196" s="129" t="s">
        <v>274</v>
      </c>
      <c r="D196" s="129" t="s">
        <v>226</v>
      </c>
      <c r="E196" s="147">
        <v>1764.311825</v>
      </c>
      <c r="F196" s="147">
        <v>1638.7475180000001</v>
      </c>
      <c r="G196" s="147">
        <v>1720.3337259999998</v>
      </c>
      <c r="H196" s="147">
        <v>1828.577</v>
      </c>
      <c r="I196" s="147">
        <v>265.089</v>
      </c>
      <c r="J196" s="147">
        <v>176.47200000000001</v>
      </c>
      <c r="K196" s="147">
        <v>183.59700000000001</v>
      </c>
      <c r="L196" s="147">
        <v>248.566</v>
      </c>
      <c r="M196" s="147">
        <v>1637.8969999999999</v>
      </c>
      <c r="N196" s="147">
        <v>1165.375</v>
      </c>
      <c r="O196" s="147">
        <v>1288.8610000000001</v>
      </c>
      <c r="P196" s="147">
        <v>1248.3240000000001</v>
      </c>
      <c r="Q196" s="147">
        <v>1639.316</v>
      </c>
      <c r="R196" s="147">
        <v>1409.7070000000001</v>
      </c>
      <c r="S196" s="147">
        <v>1560.501</v>
      </c>
      <c r="T196" s="147">
        <v>1410.913</v>
      </c>
      <c r="U196" s="147">
        <v>1273.2380000000001</v>
      </c>
      <c r="V196" s="147">
        <v>1339.597</v>
      </c>
      <c r="W196" s="147">
        <v>1315.79</v>
      </c>
      <c r="X196" s="147">
        <v>1362.9134601772287</v>
      </c>
      <c r="Y196" s="147">
        <v>1340.0421795329432</v>
      </c>
      <c r="Z196" s="147">
        <v>1326.2721863320623</v>
      </c>
      <c r="AA196" s="147">
        <v>1350.2951992114588</v>
      </c>
      <c r="AB196" s="147">
        <v>1330</v>
      </c>
      <c r="AC196" s="147">
        <v>1338.2702330187758</v>
      </c>
      <c r="AD196" s="147">
        <v>1345.5627795700168</v>
      </c>
      <c r="AE196" s="147">
        <v>1347.9884503989977</v>
      </c>
      <c r="AF196" s="128">
        <v>1350.6331111669022</v>
      </c>
      <c r="AG196" s="128">
        <v>1352.6187550368502</v>
      </c>
    </row>
    <row r="197" spans="1:33" x14ac:dyDescent="0.2">
      <c r="A197" s="133" t="str">
        <f t="shared" si="2"/>
        <v>WPATaiwan</v>
      </c>
      <c r="B197" s="129" t="s">
        <v>270</v>
      </c>
      <c r="C197" s="129" t="s">
        <v>274</v>
      </c>
      <c r="D197" s="129" t="s">
        <v>284</v>
      </c>
      <c r="E197" s="147">
        <v>460.68770143366464</v>
      </c>
      <c r="F197" s="147">
        <v>448.24355199467482</v>
      </c>
      <c r="G197" s="147">
        <v>449.83999542316559</v>
      </c>
      <c r="H197" s="147">
        <v>435.81090082147017</v>
      </c>
      <c r="I197" s="147">
        <v>433.23407894182139</v>
      </c>
      <c r="J197" s="147">
        <v>468.79397881222172</v>
      </c>
      <c r="K197" s="147">
        <v>477.94599320534741</v>
      </c>
      <c r="L197" s="147">
        <v>503.35716059061139</v>
      </c>
      <c r="M197" s="147">
        <v>492.72731645814741</v>
      </c>
      <c r="N197" s="147">
        <v>483.5438331270833</v>
      </c>
      <c r="O197" s="147">
        <v>534.64400000000001</v>
      </c>
      <c r="P197" s="147">
        <v>703.48599999999999</v>
      </c>
      <c r="Q197" s="147">
        <v>615.99199999999996</v>
      </c>
      <c r="R197" s="147">
        <v>704.21600000000001</v>
      </c>
      <c r="S197" s="147">
        <v>732.15794999999991</v>
      </c>
      <c r="T197" s="147">
        <v>695.38699999999994</v>
      </c>
      <c r="U197" s="147">
        <v>705.43702000000008</v>
      </c>
      <c r="V197" s="147">
        <v>727.05956000000003</v>
      </c>
      <c r="W197" s="147">
        <v>720.52807999999993</v>
      </c>
      <c r="X197" s="147">
        <v>651.005</v>
      </c>
      <c r="Y197" s="147">
        <v>703.23125000000005</v>
      </c>
      <c r="Z197" s="147">
        <v>679.67</v>
      </c>
      <c r="AA197" s="147">
        <v>681.64</v>
      </c>
      <c r="AB197" s="147">
        <v>700</v>
      </c>
      <c r="AC197" s="147">
        <v>700</v>
      </c>
      <c r="AD197" s="147">
        <v>700</v>
      </c>
      <c r="AE197" s="147">
        <v>700</v>
      </c>
      <c r="AF197" s="128">
        <v>700</v>
      </c>
      <c r="AG197" s="128">
        <v>700</v>
      </c>
    </row>
    <row r="198" spans="1:33" s="133" customFormat="1" x14ac:dyDescent="0.2">
      <c r="A198" s="133" t="str">
        <f t="shared" ref="A198:A209" si="3">CONCATENATE("WPA",D198)</f>
        <v>WPAOceania Total</v>
      </c>
      <c r="B198" s="137" t="s">
        <v>228</v>
      </c>
      <c r="C198" s="137" t="s">
        <v>228</v>
      </c>
      <c r="D198" s="137" t="s">
        <v>228</v>
      </c>
      <c r="E198" s="145">
        <v>0</v>
      </c>
      <c r="F198" s="145">
        <v>0</v>
      </c>
      <c r="G198" s="145">
        <v>0</v>
      </c>
      <c r="H198" s="145">
        <v>0</v>
      </c>
      <c r="I198" s="145">
        <v>0</v>
      </c>
      <c r="J198" s="145">
        <v>0</v>
      </c>
      <c r="K198" s="145">
        <v>0</v>
      </c>
      <c r="L198" s="145">
        <v>0</v>
      </c>
      <c r="M198" s="145">
        <v>0</v>
      </c>
      <c r="N198" s="145">
        <v>0</v>
      </c>
      <c r="O198" s="145">
        <v>0</v>
      </c>
      <c r="P198" s="145">
        <v>0</v>
      </c>
      <c r="Q198" s="145">
        <v>0</v>
      </c>
      <c r="R198" s="145">
        <v>0</v>
      </c>
      <c r="S198" s="145">
        <v>0</v>
      </c>
      <c r="T198" s="145">
        <v>0</v>
      </c>
      <c r="U198" s="145">
        <v>0</v>
      </c>
      <c r="V198" s="145">
        <v>0</v>
      </c>
      <c r="W198" s="145">
        <v>0</v>
      </c>
      <c r="X198" s="145">
        <v>0</v>
      </c>
      <c r="Y198" s="145">
        <v>0</v>
      </c>
      <c r="Z198" s="145">
        <v>0</v>
      </c>
      <c r="AA198" s="145">
        <v>0</v>
      </c>
      <c r="AB198" s="145">
        <v>0</v>
      </c>
      <c r="AC198" s="145">
        <v>0</v>
      </c>
      <c r="AD198" s="145">
        <v>0</v>
      </c>
      <c r="AE198" s="145">
        <v>0</v>
      </c>
      <c r="AF198" s="133">
        <v>0</v>
      </c>
      <c r="AG198" s="133">
        <v>0</v>
      </c>
    </row>
    <row r="199" spans="1:33" s="133" customFormat="1" x14ac:dyDescent="0.2">
      <c r="A199" s="133" t="str">
        <f t="shared" si="3"/>
        <v>WPAOceania Total</v>
      </c>
      <c r="B199" s="140" t="s">
        <v>228</v>
      </c>
      <c r="C199" s="140" t="s">
        <v>228</v>
      </c>
      <c r="D199" s="140" t="s">
        <v>228</v>
      </c>
      <c r="E199" s="146">
        <v>0</v>
      </c>
      <c r="F199" s="146">
        <v>0</v>
      </c>
      <c r="G199" s="146">
        <v>0</v>
      </c>
      <c r="H199" s="146">
        <v>0</v>
      </c>
      <c r="I199" s="146">
        <v>0</v>
      </c>
      <c r="J199" s="146">
        <v>0</v>
      </c>
      <c r="K199" s="146">
        <v>0</v>
      </c>
      <c r="L199" s="146">
        <v>0</v>
      </c>
      <c r="M199" s="146">
        <v>0</v>
      </c>
      <c r="N199" s="146">
        <v>0</v>
      </c>
      <c r="O199" s="146">
        <v>0</v>
      </c>
      <c r="P199" s="146">
        <v>0</v>
      </c>
      <c r="Q199" s="146">
        <v>0</v>
      </c>
      <c r="R199" s="146">
        <v>0</v>
      </c>
      <c r="S199" s="146">
        <v>0</v>
      </c>
      <c r="T199" s="146">
        <v>0</v>
      </c>
      <c r="U199" s="146">
        <v>0</v>
      </c>
      <c r="V199" s="146">
        <v>0</v>
      </c>
      <c r="W199" s="146">
        <v>0</v>
      </c>
      <c r="X199" s="146">
        <v>0</v>
      </c>
      <c r="Y199" s="146">
        <v>0</v>
      </c>
      <c r="Z199" s="146">
        <v>0</v>
      </c>
      <c r="AA199" s="146">
        <v>0</v>
      </c>
      <c r="AB199" s="146">
        <v>0</v>
      </c>
      <c r="AC199" s="146">
        <v>0</v>
      </c>
      <c r="AD199" s="146">
        <v>0</v>
      </c>
      <c r="AE199" s="146">
        <v>0</v>
      </c>
      <c r="AF199" s="133">
        <v>0</v>
      </c>
      <c r="AG199" s="133">
        <v>0</v>
      </c>
    </row>
    <row r="200" spans="1:33" x14ac:dyDescent="0.2">
      <c r="A200" s="133" t="str">
        <f t="shared" si="3"/>
        <v>WPAAustralia</v>
      </c>
      <c r="B200" s="129" t="s">
        <v>275</v>
      </c>
      <c r="C200" s="129" t="s">
        <v>275</v>
      </c>
      <c r="D200" s="129" t="s">
        <v>229</v>
      </c>
      <c r="E200" s="147">
        <v>0</v>
      </c>
      <c r="F200" s="147">
        <v>0</v>
      </c>
      <c r="G200" s="147">
        <v>0</v>
      </c>
      <c r="H200" s="147">
        <v>0</v>
      </c>
      <c r="I200" s="147">
        <v>0</v>
      </c>
      <c r="J200" s="147">
        <v>0</v>
      </c>
      <c r="K200" s="147">
        <v>0</v>
      </c>
      <c r="L200" s="147">
        <v>0</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28">
        <v>0</v>
      </c>
      <c r="AG200" s="128">
        <v>0</v>
      </c>
    </row>
    <row r="201" spans="1:33" x14ac:dyDescent="0.2">
      <c r="A201" s="133" t="str">
        <f t="shared" si="3"/>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28">
        <v>0</v>
      </c>
      <c r="AG201" s="128">
        <v>0</v>
      </c>
    </row>
    <row r="202" spans="1:33" x14ac:dyDescent="0.2">
      <c r="A202" s="133" t="str">
        <f t="shared" si="3"/>
        <v>WPAFiji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28">
        <v>0</v>
      </c>
      <c r="AG202" s="128">
        <v>0</v>
      </c>
    </row>
    <row r="203" spans="1:33" x14ac:dyDescent="0.2">
      <c r="A203" s="133" t="str">
        <f t="shared" si="3"/>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28">
        <v>0</v>
      </c>
      <c r="AG203" s="128">
        <v>0</v>
      </c>
    </row>
    <row r="204" spans="1:33" x14ac:dyDescent="0.2">
      <c r="A204" s="133" t="str">
        <f t="shared" si="3"/>
        <v>WPANew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28">
        <v>0</v>
      </c>
      <c r="AG204" s="128">
        <v>0</v>
      </c>
    </row>
    <row r="205" spans="1:33" x14ac:dyDescent="0.2">
      <c r="A205" s="133" t="str">
        <f t="shared" si="3"/>
        <v>WPANew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28">
        <v>0</v>
      </c>
      <c r="AG205" s="128">
        <v>0</v>
      </c>
    </row>
    <row r="206" spans="1:33" x14ac:dyDescent="0.2">
      <c r="A206" s="133" t="str">
        <f t="shared" si="3"/>
        <v>WPAPapua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28">
        <v>0</v>
      </c>
      <c r="AG206" s="128">
        <v>0</v>
      </c>
    </row>
    <row r="207" spans="1:33" x14ac:dyDescent="0.2">
      <c r="A207" s="133" t="str">
        <f t="shared" si="3"/>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28">
        <v>0</v>
      </c>
      <c r="AG207" s="128">
        <v>0</v>
      </c>
    </row>
    <row r="208" spans="1:33" x14ac:dyDescent="0.2">
      <c r="A208" s="133" t="str">
        <f t="shared" si="3"/>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28">
        <v>0</v>
      </c>
      <c r="AG208" s="128">
        <v>0</v>
      </c>
    </row>
    <row r="209" spans="1:33" x14ac:dyDescent="0.2">
      <c r="A209" s="133" t="str">
        <f t="shared" si="3"/>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28">
        <v>0</v>
      </c>
      <c r="AG209" s="128">
        <v>0</v>
      </c>
    </row>
  </sheetData>
  <mergeCells count="2">
    <mergeCell ref="B1:D1"/>
    <mergeCell ref="AJ1:AP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Q209"/>
  <sheetViews>
    <sheetView showGridLines="0" topLeftCell="B1" zoomScaleNormal="100"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285</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CONCATENATE("WPA",D4)</f>
        <v>WPAWorld Total</v>
      </c>
      <c r="B4" s="134" t="s">
        <v>26</v>
      </c>
      <c r="C4" s="134" t="s">
        <v>26</v>
      </c>
      <c r="D4" s="134" t="s">
        <v>26</v>
      </c>
      <c r="E4" s="135">
        <v>63646.678083220278</v>
      </c>
      <c r="F4" s="135">
        <v>64412.928246511183</v>
      </c>
      <c r="G4" s="135">
        <v>68901.55002834239</v>
      </c>
      <c r="H4" s="135">
        <v>71873.271148054293</v>
      </c>
      <c r="I4" s="135">
        <v>74828.206078560528</v>
      </c>
      <c r="J4" s="135">
        <v>77737.70700865172</v>
      </c>
      <c r="K4" s="135">
        <v>81585.599922963345</v>
      </c>
      <c r="L4" s="135">
        <v>85551.060971707979</v>
      </c>
      <c r="M4" s="135">
        <v>78145.144453420289</v>
      </c>
      <c r="N4" s="135">
        <v>74464.811619268381</v>
      </c>
      <c r="O4" s="135">
        <v>85178.425312930689</v>
      </c>
      <c r="P4" s="135">
        <v>81856.706117295602</v>
      </c>
      <c r="Q4" s="135">
        <v>86106.354121757424</v>
      </c>
      <c r="R4" s="135">
        <v>90851.036607137517</v>
      </c>
      <c r="S4" s="135">
        <v>97113.369719312308</v>
      </c>
      <c r="T4" s="135">
        <v>97512.719109804952</v>
      </c>
      <c r="U4" s="135">
        <v>95698.914527359753</v>
      </c>
      <c r="V4" s="135">
        <v>95589.720211483291</v>
      </c>
      <c r="W4" s="135">
        <v>92942.253154702179</v>
      </c>
      <c r="X4" s="135">
        <v>86971.269954939358</v>
      </c>
      <c r="Y4" s="135">
        <v>91749.700292437818</v>
      </c>
      <c r="Z4" s="135">
        <v>98221.366890226636</v>
      </c>
      <c r="AA4" s="135">
        <v>94577.917482598248</v>
      </c>
      <c r="AB4" s="135">
        <v>97141.483068988877</v>
      </c>
      <c r="AC4" s="135">
        <v>98528.991923996829</v>
      </c>
      <c r="AD4" s="135">
        <v>99611.88229324104</v>
      </c>
      <c r="AE4" s="135">
        <v>100188.77620948351</v>
      </c>
      <c r="AF4" s="135">
        <v>101342.74582598044</v>
      </c>
      <c r="AG4" s="135">
        <v>102150.81816453609</v>
      </c>
    </row>
    <row r="5" spans="1:43" s="133" customFormat="1" x14ac:dyDescent="0.2">
      <c r="A5" s="133" t="str">
        <f t="shared" ref="A5:A69" si="0">CONCATENATE("WPA",D5)</f>
        <v>WPAEurope &amp; CIS Total</v>
      </c>
      <c r="B5" s="137" t="s">
        <v>29</v>
      </c>
      <c r="C5" s="137" t="s">
        <v>29</v>
      </c>
      <c r="D5" s="137" t="s">
        <v>29</v>
      </c>
      <c r="E5" s="145">
        <v>16461.354087182357</v>
      </c>
      <c r="F5" s="145">
        <v>15002.323560191173</v>
      </c>
      <c r="G5" s="145">
        <v>15607.671786441158</v>
      </c>
      <c r="H5" s="145">
        <v>16587.338355473945</v>
      </c>
      <c r="I5" s="145">
        <v>17280.469952714317</v>
      </c>
      <c r="J5" s="145">
        <v>15768.311915472526</v>
      </c>
      <c r="K5" s="145">
        <v>15766.256218021974</v>
      </c>
      <c r="L5" s="145">
        <v>15460.538225186818</v>
      </c>
      <c r="M5" s="145">
        <v>15390.377125538453</v>
      </c>
      <c r="N5" s="145">
        <v>10458.736460154267</v>
      </c>
      <c r="O5" s="145">
        <v>14653.213977603782</v>
      </c>
      <c r="P5" s="145">
        <v>14131.341982753835</v>
      </c>
      <c r="Q5" s="145">
        <v>13710.851643788556</v>
      </c>
      <c r="R5" s="145">
        <v>12890.939650284003</v>
      </c>
      <c r="S5" s="145">
        <v>14610.530835842104</v>
      </c>
      <c r="T5" s="145">
        <v>14618.726526651626</v>
      </c>
      <c r="U5" s="145">
        <v>15033.402073294714</v>
      </c>
      <c r="V5" s="145">
        <v>15718.599640238093</v>
      </c>
      <c r="W5" s="145">
        <v>15461.177230312529</v>
      </c>
      <c r="X5" s="145">
        <v>15770.604346727268</v>
      </c>
      <c r="Y5" s="145">
        <v>17200.32736210095</v>
      </c>
      <c r="Z5" s="145">
        <v>18682.084392305162</v>
      </c>
      <c r="AA5" s="145">
        <v>15277.41036838314</v>
      </c>
      <c r="AB5" s="145">
        <v>13108.938603292232</v>
      </c>
      <c r="AC5" s="145">
        <v>13724.197198405822</v>
      </c>
      <c r="AD5" s="145">
        <v>14453.849111210848</v>
      </c>
      <c r="AE5" s="145">
        <v>14703.983872693509</v>
      </c>
      <c r="AF5" s="145">
        <v>14858.454080873873</v>
      </c>
      <c r="AG5" s="145">
        <v>14963.485363306831</v>
      </c>
    </row>
    <row r="6" spans="1:43" s="133" customFormat="1" x14ac:dyDescent="0.2">
      <c r="A6" s="133" t="str">
        <f t="shared" si="0"/>
        <v>WPAWest Europe Total</v>
      </c>
      <c r="B6" s="140" t="s">
        <v>37</v>
      </c>
      <c r="C6" s="140" t="s">
        <v>37</v>
      </c>
      <c r="D6" s="140" t="s">
        <v>37</v>
      </c>
      <c r="E6" s="146">
        <v>13466.926545882354</v>
      </c>
      <c r="F6" s="146">
        <v>11627.046776941181</v>
      </c>
      <c r="G6" s="146">
        <v>12379.57142794118</v>
      </c>
      <c r="H6" s="146">
        <v>13073.02170058824</v>
      </c>
      <c r="I6" s="146">
        <v>13093.313647153846</v>
      </c>
      <c r="J6" s="146">
        <v>11406.983164153848</v>
      </c>
      <c r="K6" s="146">
        <v>11238.405794538461</v>
      </c>
      <c r="L6" s="146">
        <v>10952.835186153861</v>
      </c>
      <c r="M6" s="146">
        <v>11194.76074846154</v>
      </c>
      <c r="N6" s="146">
        <v>6318.8171482641492</v>
      </c>
      <c r="O6" s="146">
        <v>9590.1027656037804</v>
      </c>
      <c r="P6" s="146">
        <v>8883.3656092105248</v>
      </c>
      <c r="Q6" s="146">
        <v>8597.2362920000032</v>
      </c>
      <c r="R6" s="146">
        <v>7637.309587552636</v>
      </c>
      <c r="S6" s="146">
        <v>8775.5056548421053</v>
      </c>
      <c r="T6" s="146">
        <v>8118.8631578421109</v>
      </c>
      <c r="U6" s="146">
        <v>7814.7532786756728</v>
      </c>
      <c r="V6" s="146">
        <v>7884.1677769999997</v>
      </c>
      <c r="W6" s="146">
        <v>7994.1502167735289</v>
      </c>
      <c r="X6" s="146">
        <v>8478.8954467272706</v>
      </c>
      <c r="Y6" s="146">
        <v>9083.9958580640978</v>
      </c>
      <c r="Z6" s="146">
        <v>10353.740027272726</v>
      </c>
      <c r="AA6" s="146">
        <v>9618.9090490000017</v>
      </c>
      <c r="AB6" s="146">
        <v>7791.0416059090903</v>
      </c>
      <c r="AC6" s="146">
        <v>7988.5987304379978</v>
      </c>
      <c r="AD6" s="146">
        <v>8307.6035003704292</v>
      </c>
      <c r="AE6" s="146">
        <v>8275.3411560422319</v>
      </c>
      <c r="AF6" s="146">
        <v>8246.040134906998</v>
      </c>
      <c r="AG6" s="146">
        <v>8216.4298343110131</v>
      </c>
    </row>
    <row r="7" spans="1:43" x14ac:dyDescent="0.2">
      <c r="A7" s="133" t="str">
        <f t="shared" si="0"/>
        <v>WPAAustria</v>
      </c>
      <c r="B7" s="129" t="s">
        <v>254</v>
      </c>
      <c r="C7" s="129" t="s">
        <v>255</v>
      </c>
      <c r="D7" s="129" t="s">
        <v>40</v>
      </c>
      <c r="E7" s="147">
        <v>59.580863999999963</v>
      </c>
      <c r="F7" s="147">
        <v>17.903270000000049</v>
      </c>
      <c r="G7" s="147">
        <v>125.01543000000001</v>
      </c>
      <c r="H7" s="147">
        <v>138.73983000000004</v>
      </c>
      <c r="I7" s="147">
        <v>278.60422000000011</v>
      </c>
      <c r="J7" s="147">
        <v>88.519152999999903</v>
      </c>
      <c r="K7" s="147">
        <v>100.37583300000006</v>
      </c>
      <c r="L7" s="147">
        <v>284.12874100000005</v>
      </c>
      <c r="M7" s="147">
        <v>293.45281899999998</v>
      </c>
      <c r="N7" s="147">
        <v>91.371921999999969</v>
      </c>
      <c r="O7" s="147">
        <v>251.25778299999996</v>
      </c>
      <c r="P7" s="147">
        <v>237.63456300000001</v>
      </c>
      <c r="Q7" s="147">
        <v>268.43784400000004</v>
      </c>
      <c r="R7" s="147">
        <v>166.71461700000003</v>
      </c>
      <c r="S7" s="147">
        <v>227.17350699999986</v>
      </c>
      <c r="T7" s="147">
        <v>217.41945400000003</v>
      </c>
      <c r="U7" s="147">
        <v>207.89017799999993</v>
      </c>
      <c r="V7" s="147">
        <v>115.56774600000006</v>
      </c>
      <c r="W7" s="147">
        <v>235.25008597906398</v>
      </c>
      <c r="X7" s="147">
        <v>176.029</v>
      </c>
      <c r="Y7" s="147">
        <v>150.35914200000002</v>
      </c>
      <c r="Z7" s="147">
        <v>165.82665899999998</v>
      </c>
      <c r="AA7" s="147">
        <v>123.39652700000002</v>
      </c>
      <c r="AB7" s="147">
        <v>117.96848499999999</v>
      </c>
      <c r="AC7" s="147">
        <v>119.79496059840082</v>
      </c>
      <c r="AD7" s="147">
        <v>122.05593958583975</v>
      </c>
      <c r="AE7" s="147">
        <v>124.10308588041194</v>
      </c>
      <c r="AF7" s="147">
        <v>126.11589346050833</v>
      </c>
      <c r="AG7" s="147">
        <v>128.19225829502912</v>
      </c>
    </row>
    <row r="8" spans="1:43" x14ac:dyDescent="0.2">
      <c r="A8" s="133" t="str">
        <f t="shared" si="0"/>
        <v>WPABelgium</v>
      </c>
      <c r="B8" s="129" t="s">
        <v>254</v>
      </c>
      <c r="C8" s="129" t="s">
        <v>255</v>
      </c>
      <c r="D8" s="129" t="s">
        <v>42</v>
      </c>
      <c r="E8" s="147">
        <v>190</v>
      </c>
      <c r="F8" s="147">
        <v>212</v>
      </c>
      <c r="G8" s="147">
        <v>195</v>
      </c>
      <c r="H8" s="147">
        <v>198.67555000000152</v>
      </c>
      <c r="I8" s="147">
        <v>203.94161300000087</v>
      </c>
      <c r="J8" s="147">
        <v>438.200875</v>
      </c>
      <c r="K8" s="147">
        <v>382.80164800000125</v>
      </c>
      <c r="L8" s="147">
        <v>195.18834100000117</v>
      </c>
      <c r="M8" s="147">
        <v>465.43219100000033</v>
      </c>
      <c r="N8" s="147">
        <v>318.54014799999641</v>
      </c>
      <c r="O8" s="147">
        <v>531.95481300000097</v>
      </c>
      <c r="P8" s="147">
        <v>589.85814500000015</v>
      </c>
      <c r="Q8" s="147">
        <v>468.25908200000003</v>
      </c>
      <c r="R8" s="147">
        <v>-151.58226600000012</v>
      </c>
      <c r="S8" s="147">
        <v>489.29165299999977</v>
      </c>
      <c r="T8" s="147">
        <v>469.08877800000005</v>
      </c>
      <c r="U8" s="147">
        <v>372.90547799999945</v>
      </c>
      <c r="V8" s="147">
        <v>523.18727399999989</v>
      </c>
      <c r="W8" s="147">
        <v>223.61424000000056</v>
      </c>
      <c r="X8" s="147">
        <v>427.70177100000024</v>
      </c>
      <c r="Y8" s="147">
        <v>439.72296450000022</v>
      </c>
      <c r="Z8" s="147">
        <v>792.33498800000007</v>
      </c>
      <c r="AA8" s="147">
        <v>569.44649500000014</v>
      </c>
      <c r="AB8" s="147">
        <v>352.00839499999984</v>
      </c>
      <c r="AC8" s="147">
        <v>502.00839499999984</v>
      </c>
      <c r="AD8" s="147">
        <v>502.00839499999984</v>
      </c>
      <c r="AE8" s="147">
        <v>502.00839499999984</v>
      </c>
      <c r="AF8" s="147">
        <v>502.00839499999984</v>
      </c>
      <c r="AG8" s="147">
        <v>502.00839499999984</v>
      </c>
    </row>
    <row r="9" spans="1:43" x14ac:dyDescent="0.2">
      <c r="A9" s="133" t="str">
        <f>CONCATENATE("WPA",D9)</f>
        <v>WPACyprus</v>
      </c>
      <c r="B9" s="129" t="s">
        <v>254</v>
      </c>
      <c r="C9" s="129" t="s">
        <v>255</v>
      </c>
      <c r="D9" s="129" t="s">
        <v>44</v>
      </c>
      <c r="E9" s="147">
        <v>19.723999999999993</v>
      </c>
      <c r="F9" s="147">
        <v>24.817</v>
      </c>
      <c r="G9" s="147">
        <v>18.172000000000001</v>
      </c>
      <c r="H9" s="147">
        <v>18.433000000000003</v>
      </c>
      <c r="I9" s="147">
        <v>23.787999999999997</v>
      </c>
      <c r="J9" s="147">
        <v>26.949999999999996</v>
      </c>
      <c r="K9" s="147">
        <v>32.871000000000002</v>
      </c>
      <c r="L9" s="147">
        <v>22.986999999999998</v>
      </c>
      <c r="M9" s="147">
        <v>11.646000000000001</v>
      </c>
      <c r="N9" s="147">
        <v>21.672999999999998</v>
      </c>
      <c r="O9" s="147">
        <v>17.824999999999999</v>
      </c>
      <c r="P9" s="147">
        <v>14.796000000000003</v>
      </c>
      <c r="Q9" s="147">
        <v>18.887999999999998</v>
      </c>
      <c r="R9" s="147">
        <v>17.315999999999995</v>
      </c>
      <c r="S9" s="147">
        <v>14.040000000000001</v>
      </c>
      <c r="T9" s="147">
        <v>16.519000000000002</v>
      </c>
      <c r="U9" s="147">
        <v>19.768999999999998</v>
      </c>
      <c r="V9" s="147">
        <v>20.596999999999994</v>
      </c>
      <c r="W9" s="147">
        <v>20.611513000000002</v>
      </c>
      <c r="X9" s="147">
        <v>17.186259999999997</v>
      </c>
      <c r="Y9" s="147">
        <v>15.65095</v>
      </c>
      <c r="Z9" s="147">
        <v>12.860280000000001</v>
      </c>
      <c r="AA9" s="147">
        <v>8.5600000000000023</v>
      </c>
      <c r="AB9" s="147">
        <v>18.019999999999996</v>
      </c>
      <c r="AC9" s="147">
        <v>18.019999999999996</v>
      </c>
      <c r="AD9" s="147">
        <v>18.019999999999996</v>
      </c>
      <c r="AE9" s="147">
        <v>18.019999999999996</v>
      </c>
      <c r="AF9" s="147">
        <v>18.019999999999996</v>
      </c>
      <c r="AG9" s="147">
        <v>18.019999999999996</v>
      </c>
    </row>
    <row r="10" spans="1:43" x14ac:dyDescent="0.2">
      <c r="A10" s="133" t="str">
        <f t="shared" si="0"/>
        <v>WPADenmark</v>
      </c>
      <c r="B10" s="129" t="s">
        <v>254</v>
      </c>
      <c r="C10" s="129" t="s">
        <v>255</v>
      </c>
      <c r="D10" s="129" t="s">
        <v>46</v>
      </c>
      <c r="E10" s="147">
        <v>251.94471199999998</v>
      </c>
      <c r="F10" s="147">
        <v>301.61</v>
      </c>
      <c r="G10" s="147">
        <v>228.97998399999994</v>
      </c>
      <c r="H10" s="147">
        <v>274.27240100000012</v>
      </c>
      <c r="I10" s="147">
        <v>268.86119899999994</v>
      </c>
      <c r="J10" s="147">
        <v>289.29100000000119</v>
      </c>
      <c r="K10" s="147">
        <v>247.02874200000008</v>
      </c>
      <c r="L10" s="147">
        <v>265.35800000001535</v>
      </c>
      <c r="M10" s="147">
        <v>233.80399999999912</v>
      </c>
      <c r="N10" s="147">
        <v>45.216000000002168</v>
      </c>
      <c r="O10" s="147">
        <v>78.677000000010523</v>
      </c>
      <c r="P10" s="147">
        <v>181.0019999999914</v>
      </c>
      <c r="Q10" s="147">
        <v>198.77500000000234</v>
      </c>
      <c r="R10" s="147">
        <v>183.02163600000344</v>
      </c>
      <c r="S10" s="147">
        <v>215.28140300000021</v>
      </c>
      <c r="T10" s="147">
        <v>97.98415300000417</v>
      </c>
      <c r="U10" s="147">
        <v>177.89999999999938</v>
      </c>
      <c r="V10" s="147">
        <v>168.06891799999937</v>
      </c>
      <c r="W10" s="147">
        <v>174.70432299999999</v>
      </c>
      <c r="X10" s="147">
        <v>205.45992999999999</v>
      </c>
      <c r="Y10" s="147">
        <v>298.72347000000002</v>
      </c>
      <c r="Z10" s="147">
        <v>239.71979999999996</v>
      </c>
      <c r="AA10" s="147">
        <v>183.67000000000004</v>
      </c>
      <c r="AB10" s="147">
        <v>185.74999999999994</v>
      </c>
      <c r="AC10" s="147">
        <v>210.74999999999994</v>
      </c>
      <c r="AD10" s="147">
        <v>210.74999999999994</v>
      </c>
      <c r="AE10" s="147">
        <v>210.74999999999994</v>
      </c>
      <c r="AF10" s="147">
        <v>210.74999999999994</v>
      </c>
      <c r="AG10" s="147">
        <v>210.74999999999994</v>
      </c>
    </row>
    <row r="11" spans="1:43" x14ac:dyDescent="0.2">
      <c r="A11" s="133" t="str">
        <f t="shared" si="0"/>
        <v>WPAFinland</v>
      </c>
      <c r="B11" s="129" t="s">
        <v>254</v>
      </c>
      <c r="C11" s="129" t="s">
        <v>255</v>
      </c>
      <c r="D11" s="129" t="s">
        <v>49</v>
      </c>
      <c r="E11" s="147">
        <v>405.36397999999991</v>
      </c>
      <c r="F11" s="147">
        <v>391.25160600000015</v>
      </c>
      <c r="G11" s="147">
        <v>319.13896399999999</v>
      </c>
      <c r="H11" s="147">
        <v>335.02631299999996</v>
      </c>
      <c r="I11" s="147">
        <v>268.42127900000014</v>
      </c>
      <c r="J11" s="147">
        <v>481.36180000000002</v>
      </c>
      <c r="K11" s="147">
        <v>396.09840499999996</v>
      </c>
      <c r="L11" s="147">
        <v>496.07698276923111</v>
      </c>
      <c r="M11" s="147">
        <v>622.19508700000006</v>
      </c>
      <c r="N11" s="147">
        <v>567.255</v>
      </c>
      <c r="O11" s="147">
        <v>572.48230000000001</v>
      </c>
      <c r="P11" s="147">
        <v>640.16038900000001</v>
      </c>
      <c r="Q11" s="147">
        <v>705.97942599999988</v>
      </c>
      <c r="R11" s="147">
        <v>540.07781300000011</v>
      </c>
      <c r="S11" s="147">
        <v>635.66519699999992</v>
      </c>
      <c r="T11" s="147">
        <v>521.69816999999989</v>
      </c>
      <c r="U11" s="147">
        <v>643.65940000000001</v>
      </c>
      <c r="V11" s="147">
        <v>705.46539999999982</v>
      </c>
      <c r="W11" s="147">
        <v>429.29166400000008</v>
      </c>
      <c r="X11" s="147">
        <v>354.52658699999984</v>
      </c>
      <c r="Y11" s="147">
        <v>409.96741399999996</v>
      </c>
      <c r="Z11" s="147">
        <v>849.72210000000018</v>
      </c>
      <c r="AA11" s="147">
        <v>1856.256584</v>
      </c>
      <c r="AB11" s="147">
        <v>1086.1935670000003</v>
      </c>
      <c r="AC11" s="147">
        <v>786.19356700000026</v>
      </c>
      <c r="AD11" s="147">
        <v>786.19356700000026</v>
      </c>
      <c r="AE11" s="147">
        <v>786.19356700000026</v>
      </c>
      <c r="AF11" s="147">
        <v>786.19356700000026</v>
      </c>
      <c r="AG11" s="147">
        <v>786.19356700000026</v>
      </c>
    </row>
    <row r="12" spans="1:43" x14ac:dyDescent="0.2">
      <c r="A12" s="133" t="str">
        <f t="shared" si="0"/>
        <v>WPAFrance</v>
      </c>
      <c r="B12" s="129" t="s">
        <v>254</v>
      </c>
      <c r="C12" s="129" t="s">
        <v>255</v>
      </c>
      <c r="D12" s="129" t="s">
        <v>31</v>
      </c>
      <c r="E12" s="147">
        <v>2411.2072880000005</v>
      </c>
      <c r="F12" s="147">
        <v>1907.6004049999999</v>
      </c>
      <c r="G12" s="147">
        <v>1870.6692480000002</v>
      </c>
      <c r="H12" s="147">
        <v>1960.4879999999998</v>
      </c>
      <c r="I12" s="147">
        <v>2596.0740000000001</v>
      </c>
      <c r="J12" s="147">
        <v>1691.6400000000003</v>
      </c>
      <c r="K12" s="147">
        <v>2101.8201889999996</v>
      </c>
      <c r="L12" s="147">
        <v>1977.5501750000001</v>
      </c>
      <c r="M12" s="147">
        <v>2640.4208250000001</v>
      </c>
      <c r="N12" s="147">
        <v>723.98973200000012</v>
      </c>
      <c r="O12" s="147">
        <v>1400.0795979999998</v>
      </c>
      <c r="P12" s="147">
        <v>1297.7937020000002</v>
      </c>
      <c r="Q12" s="147">
        <v>1013.7137349999998</v>
      </c>
      <c r="R12" s="147">
        <v>954.33691800000008</v>
      </c>
      <c r="S12" s="147">
        <v>1147.6120820000001</v>
      </c>
      <c r="T12" s="147">
        <v>993.12851100000012</v>
      </c>
      <c r="U12" s="147">
        <v>700.05082700000003</v>
      </c>
      <c r="V12" s="147">
        <v>961.3736449999999</v>
      </c>
      <c r="W12" s="147">
        <v>781.40684999999985</v>
      </c>
      <c r="X12" s="147">
        <v>714.68001299999992</v>
      </c>
      <c r="Y12" s="147">
        <v>693.23244199999999</v>
      </c>
      <c r="Z12" s="147">
        <v>751.33141000000023</v>
      </c>
      <c r="AA12" s="147">
        <v>644.85869600000001</v>
      </c>
      <c r="AB12" s="147">
        <v>466.08157699999992</v>
      </c>
      <c r="AC12" s="147">
        <v>560.75592514097445</v>
      </c>
      <c r="AD12" s="147">
        <v>703.01220104375386</v>
      </c>
      <c r="AE12" s="147">
        <v>694.54933323461603</v>
      </c>
      <c r="AF12" s="147">
        <v>686.59062305048133</v>
      </c>
      <c r="AG12" s="147">
        <v>678.60633322052365</v>
      </c>
    </row>
    <row r="13" spans="1:43" x14ac:dyDescent="0.2">
      <c r="A13" s="133" t="str">
        <f t="shared" si="0"/>
        <v>WPAGermany</v>
      </c>
      <c r="B13" s="129" t="s">
        <v>254</v>
      </c>
      <c r="C13" s="129" t="s">
        <v>255</v>
      </c>
      <c r="D13" s="129" t="s">
        <v>32</v>
      </c>
      <c r="E13" s="147">
        <v>1374.2440000000001</v>
      </c>
      <c r="F13" s="147">
        <v>1000.4350000000002</v>
      </c>
      <c r="G13" s="147">
        <v>1153.9500000000003</v>
      </c>
      <c r="H13" s="147">
        <v>1382.9546510000002</v>
      </c>
      <c r="I13" s="147">
        <v>1022.6556219999997</v>
      </c>
      <c r="J13" s="147">
        <v>913.70423899999992</v>
      </c>
      <c r="K13" s="147">
        <v>546.64791600000001</v>
      </c>
      <c r="L13" s="147">
        <v>595.92628000000025</v>
      </c>
      <c r="M13" s="147">
        <v>640.14963899999975</v>
      </c>
      <c r="N13" s="147">
        <v>276.64958899999999</v>
      </c>
      <c r="O13" s="147">
        <v>838.26214000000004</v>
      </c>
      <c r="P13" s="147">
        <v>612.3645019999999</v>
      </c>
      <c r="Q13" s="147">
        <v>615.97310500000015</v>
      </c>
      <c r="R13" s="147">
        <v>441.69463099999996</v>
      </c>
      <c r="S13" s="147">
        <v>495.00957000000005</v>
      </c>
      <c r="T13" s="147">
        <v>601.71800000000007</v>
      </c>
      <c r="U13" s="147">
        <v>405.75174299999986</v>
      </c>
      <c r="V13" s="147">
        <v>469.42611700000009</v>
      </c>
      <c r="W13" s="147">
        <v>433.33113500000007</v>
      </c>
      <c r="X13" s="147">
        <v>470.55927999999994</v>
      </c>
      <c r="Y13" s="147">
        <v>435.37115999999997</v>
      </c>
      <c r="Z13" s="147">
        <v>369.93638000000016</v>
      </c>
      <c r="AA13" s="147">
        <v>312.32099999999997</v>
      </c>
      <c r="AB13" s="147">
        <v>219.39000000000001</v>
      </c>
      <c r="AC13" s="147">
        <v>266.31979332253178</v>
      </c>
      <c r="AD13" s="147">
        <v>261.84514814889815</v>
      </c>
      <c r="AE13" s="147">
        <v>258.09144233350173</v>
      </c>
      <c r="AF13" s="147">
        <v>254.64505155221809</v>
      </c>
      <c r="AG13" s="147">
        <v>251.2062084881706</v>
      </c>
    </row>
    <row r="14" spans="1:43" x14ac:dyDescent="0.2">
      <c r="A14" s="133" t="str">
        <f t="shared" si="0"/>
        <v>WPAGreece</v>
      </c>
      <c r="B14" s="129" t="s">
        <v>254</v>
      </c>
      <c r="C14" s="129" t="s">
        <v>255</v>
      </c>
      <c r="D14" s="129" t="s">
        <v>33</v>
      </c>
      <c r="E14" s="147">
        <v>119.68370900000005</v>
      </c>
      <c r="F14" s="147">
        <v>365.84071499999999</v>
      </c>
      <c r="G14" s="147">
        <v>278.45150899999999</v>
      </c>
      <c r="H14" s="147">
        <v>332.14721200000002</v>
      </c>
      <c r="I14" s="147">
        <v>465.37567300000012</v>
      </c>
      <c r="J14" s="147">
        <v>410.72045800000006</v>
      </c>
      <c r="K14" s="147">
        <v>385.48173999999989</v>
      </c>
      <c r="L14" s="147">
        <v>336.912509</v>
      </c>
      <c r="M14" s="147">
        <v>380.07229000000393</v>
      </c>
      <c r="N14" s="147">
        <v>144.57457699999998</v>
      </c>
      <c r="O14" s="147">
        <v>212.85314400000001</v>
      </c>
      <c r="P14" s="147">
        <v>400.21431499999994</v>
      </c>
      <c r="Q14" s="147">
        <v>207.36097500000005</v>
      </c>
      <c r="R14" s="147">
        <v>323.68427600000001</v>
      </c>
      <c r="S14" s="147">
        <v>331.48472700000002</v>
      </c>
      <c r="T14" s="147">
        <v>322.14881800000006</v>
      </c>
      <c r="U14" s="147">
        <v>322.36903600000005</v>
      </c>
      <c r="V14" s="147">
        <v>411.62302800000003</v>
      </c>
      <c r="W14" s="147">
        <v>316.536293</v>
      </c>
      <c r="X14" s="147">
        <v>318.10058800000002</v>
      </c>
      <c r="Y14" s="147">
        <v>392.68807399999997</v>
      </c>
      <c r="Z14" s="147">
        <v>409.49970599999995</v>
      </c>
      <c r="AA14" s="147">
        <v>249.60000000000002</v>
      </c>
      <c r="AB14" s="147">
        <v>242.87792300000007</v>
      </c>
      <c r="AC14" s="147">
        <v>292.87792300000007</v>
      </c>
      <c r="AD14" s="147">
        <v>342.87792300000007</v>
      </c>
      <c r="AE14" s="147">
        <v>342.87792300000007</v>
      </c>
      <c r="AF14" s="147">
        <v>342.87792300000007</v>
      </c>
      <c r="AG14" s="147">
        <v>342.87792300000007</v>
      </c>
    </row>
    <row r="15" spans="1:43" x14ac:dyDescent="0.2">
      <c r="A15" s="133" t="str">
        <f t="shared" si="0"/>
        <v>WPAIceland</v>
      </c>
      <c r="B15" s="129" t="s">
        <v>254</v>
      </c>
      <c r="C15" s="129" t="s">
        <v>255</v>
      </c>
      <c r="D15" s="129" t="s">
        <v>34</v>
      </c>
      <c r="E15" s="147">
        <v>8.3021080000000005</v>
      </c>
      <c r="F15" s="147">
        <v>8.2379059999999988</v>
      </c>
      <c r="G15" s="147">
        <v>14.951835000000001</v>
      </c>
      <c r="H15" s="147">
        <v>17.608953</v>
      </c>
      <c r="I15" s="147">
        <v>26.325478</v>
      </c>
      <c r="J15" s="147">
        <v>32.624749000000001</v>
      </c>
      <c r="K15" s="147">
        <v>48.861299000000002</v>
      </c>
      <c r="L15" s="147">
        <v>44.593345999999997</v>
      </c>
      <c r="M15" s="147">
        <v>40.744976000000001</v>
      </c>
      <c r="N15" s="147">
        <v>23.202814</v>
      </c>
      <c r="O15" s="147">
        <v>34.914868000000006</v>
      </c>
      <c r="P15" s="147">
        <v>32.044438</v>
      </c>
      <c r="Q15" s="147">
        <v>32.580604000000001</v>
      </c>
      <c r="R15" s="147">
        <v>33.021444000000002</v>
      </c>
      <c r="S15" s="147">
        <v>31.455946000000001</v>
      </c>
      <c r="T15" s="147">
        <v>30.616783999999999</v>
      </c>
      <c r="U15" s="147">
        <v>31.889322999999997</v>
      </c>
      <c r="V15" s="147">
        <v>34.296301000000007</v>
      </c>
      <c r="W15" s="147">
        <v>33.441893588404611</v>
      </c>
      <c r="X15" s="147">
        <v>33.123359999999998</v>
      </c>
      <c r="Y15" s="147">
        <v>24.59215</v>
      </c>
      <c r="Z15" s="147">
        <v>26.425470000000004</v>
      </c>
      <c r="AA15" s="147">
        <v>16.899999999999999</v>
      </c>
      <c r="AB15" s="147">
        <v>18.090000000000003</v>
      </c>
      <c r="AC15" s="147">
        <v>18.090000000000003</v>
      </c>
      <c r="AD15" s="147">
        <v>18.090000000000003</v>
      </c>
      <c r="AE15" s="147">
        <v>18.090000000000003</v>
      </c>
      <c r="AF15" s="147">
        <v>18.090000000000003</v>
      </c>
      <c r="AG15" s="147">
        <v>18.090000000000003</v>
      </c>
    </row>
    <row r="16" spans="1:43" x14ac:dyDescent="0.2">
      <c r="A16" s="133" t="str">
        <f t="shared" si="0"/>
        <v>WPAIreland</v>
      </c>
      <c r="B16" s="129" t="s">
        <v>254</v>
      </c>
      <c r="C16" s="129" t="s">
        <v>255</v>
      </c>
      <c r="D16" s="129" t="s">
        <v>256</v>
      </c>
      <c r="E16" s="147">
        <v>576.67600000000004</v>
      </c>
      <c r="F16" s="147">
        <v>571.29100000000005</v>
      </c>
      <c r="G16" s="147">
        <v>471.03299999999996</v>
      </c>
      <c r="H16" s="147">
        <v>492.56799999999998</v>
      </c>
      <c r="I16" s="147">
        <v>609.91099999999994</v>
      </c>
      <c r="J16" s="147">
        <v>522.298</v>
      </c>
      <c r="K16" s="147">
        <v>543.93299999999999</v>
      </c>
      <c r="L16" s="147">
        <v>431.69399999999996</v>
      </c>
      <c r="M16" s="147">
        <v>324.22499999999997</v>
      </c>
      <c r="N16" s="147">
        <v>180.524</v>
      </c>
      <c r="O16" s="147">
        <v>393.02199999999993</v>
      </c>
      <c r="P16" s="147">
        <v>299.54199999999997</v>
      </c>
      <c r="Q16" s="147">
        <v>241.851</v>
      </c>
      <c r="R16" s="147">
        <v>296.47717700000209</v>
      </c>
      <c r="S16" s="147">
        <v>239.54291699999996</v>
      </c>
      <c r="T16" s="147">
        <v>229.717636</v>
      </c>
      <c r="U16" s="147">
        <v>211.27085500000004</v>
      </c>
      <c r="V16" s="147">
        <v>268.25749999999999</v>
      </c>
      <c r="W16" s="147">
        <v>282.4810295498599</v>
      </c>
      <c r="X16" s="147">
        <v>218.38464999999999</v>
      </c>
      <c r="Y16" s="147">
        <v>328.76889000000006</v>
      </c>
      <c r="Z16" s="147">
        <v>350.81605000000002</v>
      </c>
      <c r="AA16" s="147">
        <v>377.78</v>
      </c>
      <c r="AB16" s="147">
        <v>263.41000000000003</v>
      </c>
      <c r="AC16" s="147">
        <v>283.41000000000003</v>
      </c>
      <c r="AD16" s="147">
        <v>333.41</v>
      </c>
      <c r="AE16" s="147">
        <v>333.41</v>
      </c>
      <c r="AF16" s="147">
        <v>333.41</v>
      </c>
      <c r="AG16" s="147">
        <v>333.41</v>
      </c>
    </row>
    <row r="17" spans="1:33" x14ac:dyDescent="0.2">
      <c r="A17" s="133" t="str">
        <f t="shared" si="0"/>
        <v>WPAItaly</v>
      </c>
      <c r="B17" s="129" t="s">
        <v>254</v>
      </c>
      <c r="C17" s="129" t="s">
        <v>255</v>
      </c>
      <c r="D17" s="129" t="s">
        <v>35</v>
      </c>
      <c r="E17" s="147">
        <v>2014.2821920000004</v>
      </c>
      <c r="F17" s="147">
        <v>1431.5809999999999</v>
      </c>
      <c r="G17" s="147">
        <v>1492.9304980000002</v>
      </c>
      <c r="H17" s="147">
        <v>1641.7500000000002</v>
      </c>
      <c r="I17" s="147">
        <v>1316.6119999999999</v>
      </c>
      <c r="J17" s="147">
        <v>1202.2489999999998</v>
      </c>
      <c r="K17" s="147">
        <v>1060.634</v>
      </c>
      <c r="L17" s="147">
        <v>1065.703</v>
      </c>
      <c r="M17" s="147">
        <v>725.02700000000004</v>
      </c>
      <c r="N17" s="147">
        <v>734.947</v>
      </c>
      <c r="O17" s="147">
        <v>1107.5769759999973</v>
      </c>
      <c r="P17" s="147">
        <v>630.90819500000475</v>
      </c>
      <c r="Q17" s="147">
        <v>780.66300000000001</v>
      </c>
      <c r="R17" s="147">
        <v>734.3499999999998</v>
      </c>
      <c r="S17" s="147">
        <v>781.89400000000023</v>
      </c>
      <c r="T17" s="147">
        <v>754.92899999999986</v>
      </c>
      <c r="U17" s="147">
        <v>536.0018960000001</v>
      </c>
      <c r="V17" s="147">
        <v>747.28646000000026</v>
      </c>
      <c r="W17" s="147">
        <v>304.57137521841622</v>
      </c>
      <c r="X17" s="147">
        <v>392.79894999999988</v>
      </c>
      <c r="Y17" s="147">
        <v>379.58612000000005</v>
      </c>
      <c r="Z17" s="147">
        <v>467.50118000000009</v>
      </c>
      <c r="AA17" s="147">
        <v>577.37300000000005</v>
      </c>
      <c r="AB17" s="147">
        <v>306.39999999999998</v>
      </c>
      <c r="AC17" s="147">
        <v>352.83318143802512</v>
      </c>
      <c r="AD17" s="147">
        <v>372.81289471756156</v>
      </c>
      <c r="AE17" s="147">
        <v>368.15482788126985</v>
      </c>
      <c r="AF17" s="147">
        <v>363.7450936061968</v>
      </c>
      <c r="AG17" s="147">
        <v>359.27039740984736</v>
      </c>
    </row>
    <row r="18" spans="1:33" x14ac:dyDescent="0.2">
      <c r="A18" s="133" t="str">
        <f t="shared" si="0"/>
        <v>WPALuxembourg</v>
      </c>
      <c r="B18" s="129" t="s">
        <v>254</v>
      </c>
      <c r="C18" s="129" t="s">
        <v>255</v>
      </c>
      <c r="D18" s="129" t="s">
        <v>36</v>
      </c>
      <c r="E18" s="147">
        <v>18.236000000000004</v>
      </c>
      <c r="F18" s="147">
        <v>17.689</v>
      </c>
      <c r="G18" s="147">
        <v>9.6449999999999996</v>
      </c>
      <c r="H18" s="147">
        <v>27.421000000000003</v>
      </c>
      <c r="I18" s="147">
        <v>22.772000000000002</v>
      </c>
      <c r="J18" s="147">
        <v>17.559999999999999</v>
      </c>
      <c r="K18" s="147">
        <v>17.083000000000002</v>
      </c>
      <c r="L18" s="147">
        <v>15.802999999999999</v>
      </c>
      <c r="M18" s="147">
        <v>8.8990000000000009</v>
      </c>
      <c r="N18" s="147">
        <v>4.9550000000000001</v>
      </c>
      <c r="O18" s="147">
        <v>7.8119999999999994</v>
      </c>
      <c r="P18" s="147">
        <v>25.135999999999999</v>
      </c>
      <c r="Q18" s="147">
        <v>5.3129999999999988</v>
      </c>
      <c r="R18" s="147">
        <v>10.613</v>
      </c>
      <c r="S18" s="147">
        <v>9.718</v>
      </c>
      <c r="T18" s="147">
        <v>9.5230000000000015</v>
      </c>
      <c r="U18" s="147">
        <v>10.296000000000001</v>
      </c>
      <c r="V18" s="147">
        <v>8.3119999999999994</v>
      </c>
      <c r="W18" s="147">
        <v>8.2914339999999989</v>
      </c>
      <c r="X18" s="147">
        <v>14.254950000000003</v>
      </c>
      <c r="Y18" s="147">
        <v>10.222569999999997</v>
      </c>
      <c r="Z18" s="147">
        <v>8.1321599999999989</v>
      </c>
      <c r="AA18" s="147">
        <v>0</v>
      </c>
      <c r="AB18" s="147">
        <v>0</v>
      </c>
      <c r="AC18" s="147">
        <v>0</v>
      </c>
      <c r="AD18" s="147">
        <v>0</v>
      </c>
      <c r="AE18" s="147">
        <v>0</v>
      </c>
      <c r="AF18" s="147">
        <v>0</v>
      </c>
      <c r="AG18" s="147">
        <v>0</v>
      </c>
    </row>
    <row r="19" spans="1:33" x14ac:dyDescent="0.2">
      <c r="A19" s="133"/>
      <c r="B19" s="129" t="s">
        <v>254</v>
      </c>
      <c r="C19" s="129" t="s">
        <v>255</v>
      </c>
      <c r="D19" s="129" t="s">
        <v>50</v>
      </c>
      <c r="E19" s="147">
        <v>0.90200000000000014</v>
      </c>
      <c r="F19" s="147">
        <v>0.67</v>
      </c>
      <c r="G19" s="147">
        <v>0.92</v>
      </c>
      <c r="H19" s="147">
        <v>1.0389999999999999</v>
      </c>
      <c r="I19" s="147">
        <v>1.4029999999999998</v>
      </c>
      <c r="J19" s="147">
        <v>0.65900000000000014</v>
      </c>
      <c r="K19" s="147">
        <v>0.59600000000000009</v>
      </c>
      <c r="L19" s="147">
        <v>0.81700000000000017</v>
      </c>
      <c r="M19" s="147">
        <v>0.72799999999999998</v>
      </c>
      <c r="N19" s="147">
        <v>0.43600000000000005</v>
      </c>
      <c r="O19" s="147">
        <v>0.36900000000000011</v>
      </c>
      <c r="P19" s="147">
        <v>0.39</v>
      </c>
      <c r="Q19" s="147">
        <v>0.40100000000000002</v>
      </c>
      <c r="R19" s="147">
        <v>0.377</v>
      </c>
      <c r="S19" s="147">
        <v>0.35000000000000003</v>
      </c>
      <c r="T19" s="147">
        <v>0.38400000000000001</v>
      </c>
      <c r="U19" s="147">
        <v>0.71200000000000008</v>
      </c>
      <c r="V19" s="147">
        <v>0.11700000000000001</v>
      </c>
      <c r="W19" s="147">
        <v>0.68094500000000002</v>
      </c>
      <c r="X19" s="147">
        <v>0.61880000000000013</v>
      </c>
      <c r="Y19" s="147">
        <v>0.53859000000000012</v>
      </c>
      <c r="Z19" s="147">
        <v>0.44442000000000004</v>
      </c>
      <c r="AA19" s="147">
        <v>0.45000000000000007</v>
      </c>
      <c r="AB19" s="147">
        <v>0.36000000000000004</v>
      </c>
      <c r="AC19" s="147">
        <v>0.36000000000000004</v>
      </c>
      <c r="AD19" s="147">
        <v>0.36000000000000004</v>
      </c>
      <c r="AE19" s="147">
        <v>0.36000000000000004</v>
      </c>
      <c r="AF19" s="147">
        <v>0.36000000000000004</v>
      </c>
      <c r="AG19" s="147">
        <v>0.36000000000000004</v>
      </c>
    </row>
    <row r="20" spans="1:33" x14ac:dyDescent="0.2">
      <c r="A20" s="133" t="str">
        <f t="shared" si="0"/>
        <v>WPANetherlands</v>
      </c>
      <c r="B20" s="129" t="s">
        <v>254</v>
      </c>
      <c r="C20" s="129" t="s">
        <v>255</v>
      </c>
      <c r="D20" s="129" t="s">
        <v>51</v>
      </c>
      <c r="E20" s="147">
        <v>240.96529699999996</v>
      </c>
      <c r="F20" s="147">
        <v>217.21299999999985</v>
      </c>
      <c r="G20" s="147">
        <v>211.22800000000001</v>
      </c>
      <c r="H20" s="147">
        <v>197.39399999999989</v>
      </c>
      <c r="I20" s="147">
        <v>127.37500000000023</v>
      </c>
      <c r="J20" s="147">
        <v>200.44799999999998</v>
      </c>
      <c r="K20" s="147">
        <v>207.69500000000005</v>
      </c>
      <c r="L20" s="147">
        <v>229.16600000000028</v>
      </c>
      <c r="M20" s="147">
        <v>175.45099999999991</v>
      </c>
      <c r="N20" s="147">
        <v>227.06400000000019</v>
      </c>
      <c r="O20" s="147">
        <v>170.26300000000026</v>
      </c>
      <c r="P20" s="147">
        <v>32.400000000000091</v>
      </c>
      <c r="Q20" s="147">
        <v>31.157000000000494</v>
      </c>
      <c r="R20" s="147">
        <v>82.876999999999725</v>
      </c>
      <c r="S20" s="147">
        <v>25.555000000000291</v>
      </c>
      <c r="T20" s="147">
        <v>187.99800000000022</v>
      </c>
      <c r="U20" s="147">
        <v>105.2229999999999</v>
      </c>
      <c r="V20" s="147">
        <v>153.65700000000027</v>
      </c>
      <c r="W20" s="147">
        <v>236.25300400000015</v>
      </c>
      <c r="X20" s="147">
        <v>142.30137000000002</v>
      </c>
      <c r="Y20" s="147">
        <v>74.487880000000018</v>
      </c>
      <c r="Z20" s="147">
        <v>138.9932</v>
      </c>
      <c r="AA20" s="147">
        <v>120.38200000000018</v>
      </c>
      <c r="AB20" s="147">
        <v>64.489000000000004</v>
      </c>
      <c r="AC20" s="147">
        <v>64.489000000000004</v>
      </c>
      <c r="AD20" s="147">
        <v>64.489000000000004</v>
      </c>
      <c r="AE20" s="147">
        <v>64.489000000000004</v>
      </c>
      <c r="AF20" s="147">
        <v>64.489000000000004</v>
      </c>
      <c r="AG20" s="147">
        <v>64.489000000000004</v>
      </c>
    </row>
    <row r="21" spans="1:33" x14ac:dyDescent="0.2">
      <c r="A21" s="133" t="str">
        <f t="shared" si="0"/>
        <v>WPANorway</v>
      </c>
      <c r="B21" s="129" t="s">
        <v>254</v>
      </c>
      <c r="C21" s="129" t="s">
        <v>255</v>
      </c>
      <c r="D21" s="129" t="s">
        <v>52</v>
      </c>
      <c r="E21" s="147">
        <v>555.23416788235295</v>
      </c>
      <c r="F21" s="147">
        <v>268.31273194117671</v>
      </c>
      <c r="G21" s="147">
        <v>344.75160994117664</v>
      </c>
      <c r="H21" s="147">
        <v>212.12722058823556</v>
      </c>
      <c r="I21" s="147">
        <v>-44.166743846154077</v>
      </c>
      <c r="J21" s="147">
        <v>95.336401153846055</v>
      </c>
      <c r="K21" s="147">
        <v>-90.960609461538525</v>
      </c>
      <c r="L21" s="147">
        <v>77.839403384615252</v>
      </c>
      <c r="M21" s="147">
        <v>185.01265346153832</v>
      </c>
      <c r="N21" s="147">
        <v>359.85688326415061</v>
      </c>
      <c r="O21" s="147">
        <v>190.91737560377351</v>
      </c>
      <c r="P21" s="147">
        <v>218.18080821052672</v>
      </c>
      <c r="Q21" s="147">
        <v>-63.604882999999973</v>
      </c>
      <c r="R21" s="147">
        <v>-196.0459504473688</v>
      </c>
      <c r="S21" s="147">
        <v>-215.67227515789546</v>
      </c>
      <c r="T21" s="147">
        <v>270.88611784210525</v>
      </c>
      <c r="U21" s="147">
        <v>165.80456267567524</v>
      </c>
      <c r="V21" s="147">
        <v>278.24631099999988</v>
      </c>
      <c r="W21" s="147">
        <v>610.07924918181834</v>
      </c>
      <c r="X21" s="147">
        <v>672.25856772727275</v>
      </c>
      <c r="Y21" s="147">
        <v>920.68913456409746</v>
      </c>
      <c r="Z21" s="147">
        <v>560.45375727272767</v>
      </c>
      <c r="AA21" s="147">
        <v>258.5600000000004</v>
      </c>
      <c r="AB21" s="147">
        <v>521.35591190909054</v>
      </c>
      <c r="AC21" s="147">
        <v>521.35591190909054</v>
      </c>
      <c r="AD21" s="147">
        <v>521.35591190909054</v>
      </c>
      <c r="AE21" s="147">
        <v>521.35591190909054</v>
      </c>
      <c r="AF21" s="147">
        <v>521.35591190909054</v>
      </c>
      <c r="AG21" s="147">
        <v>521.35591190909054</v>
      </c>
    </row>
    <row r="22" spans="1:33" x14ac:dyDescent="0.2">
      <c r="A22" s="133" t="str">
        <f t="shared" si="0"/>
        <v>WPAPortugal</v>
      </c>
      <c r="B22" s="129" t="s">
        <v>254</v>
      </c>
      <c r="C22" s="129" t="s">
        <v>255</v>
      </c>
      <c r="D22" s="129" t="s">
        <v>53</v>
      </c>
      <c r="E22" s="147">
        <v>259.09999999999997</v>
      </c>
      <c r="F22" s="147">
        <v>180.05700000000002</v>
      </c>
      <c r="G22" s="147">
        <v>193.21699999999998</v>
      </c>
      <c r="H22" s="147">
        <v>170.21499999999997</v>
      </c>
      <c r="I22" s="147">
        <v>130.99299999999999</v>
      </c>
      <c r="J22" s="147">
        <v>119.30600000000004</v>
      </c>
      <c r="K22" s="147">
        <v>93.971999999999994</v>
      </c>
      <c r="L22" s="147">
        <v>121.22900000000004</v>
      </c>
      <c r="M22" s="147">
        <v>86.455999999999989</v>
      </c>
      <c r="N22" s="147">
        <v>78.003</v>
      </c>
      <c r="O22" s="147">
        <v>77.619969999999995</v>
      </c>
      <c r="P22" s="147">
        <v>76.276349999999979</v>
      </c>
      <c r="Q22" s="147">
        <v>122.70500000000004</v>
      </c>
      <c r="R22" s="147">
        <v>127.66499999999999</v>
      </c>
      <c r="S22" s="147">
        <v>106.38899999999995</v>
      </c>
      <c r="T22" s="147">
        <v>134.76699999999994</v>
      </c>
      <c r="U22" s="147">
        <v>196.50001599999996</v>
      </c>
      <c r="V22" s="147">
        <v>182.141256</v>
      </c>
      <c r="W22" s="147">
        <v>153.68435899999994</v>
      </c>
      <c r="X22" s="147">
        <v>236.02919400000005</v>
      </c>
      <c r="Y22" s="147">
        <v>338.54103700000013</v>
      </c>
      <c r="Z22" s="147">
        <v>247.75045700000001</v>
      </c>
      <c r="AA22" s="147">
        <v>234.9197470000002</v>
      </c>
      <c r="AB22" s="147">
        <v>306.39974700000039</v>
      </c>
      <c r="AC22" s="147">
        <v>306.39974700000039</v>
      </c>
      <c r="AD22" s="147">
        <v>306.39974700000039</v>
      </c>
      <c r="AE22" s="147">
        <v>306.39974700000039</v>
      </c>
      <c r="AF22" s="147">
        <v>306.39974700000039</v>
      </c>
      <c r="AG22" s="147">
        <v>306.39974700000039</v>
      </c>
    </row>
    <row r="23" spans="1:33" x14ac:dyDescent="0.2">
      <c r="A23" s="133" t="str">
        <f t="shared" si="0"/>
        <v>WPASpain</v>
      </c>
      <c r="B23" s="129" t="s">
        <v>254</v>
      </c>
      <c r="C23" s="129" t="s">
        <v>255</v>
      </c>
      <c r="D23" s="129" t="s">
        <v>54</v>
      </c>
      <c r="E23" s="147">
        <v>2528.6680339999998</v>
      </c>
      <c r="F23" s="147">
        <v>2109.7596749999998</v>
      </c>
      <c r="G23" s="147">
        <v>2255.5612599999999</v>
      </c>
      <c r="H23" s="147">
        <v>2134.0740000000005</v>
      </c>
      <c r="I23" s="147">
        <v>2102.8619999999996</v>
      </c>
      <c r="J23" s="147">
        <v>1978.5350000000001</v>
      </c>
      <c r="K23" s="147">
        <v>2312.7939999999999</v>
      </c>
      <c r="L23" s="147">
        <v>2075.3789999999999</v>
      </c>
      <c r="M23" s="147">
        <v>1648.9179999999999</v>
      </c>
      <c r="N23" s="147">
        <v>675.83999999999992</v>
      </c>
      <c r="O23" s="147">
        <v>1533.4479999999999</v>
      </c>
      <c r="P23" s="147">
        <v>1510.3880000000001</v>
      </c>
      <c r="Q23" s="147">
        <v>1714.18</v>
      </c>
      <c r="R23" s="147">
        <v>1724.4209999999998</v>
      </c>
      <c r="S23" s="147">
        <v>1771.1599999999999</v>
      </c>
      <c r="T23" s="147">
        <v>1908.6869999999997</v>
      </c>
      <c r="U23" s="147">
        <v>1824.2329999999999</v>
      </c>
      <c r="V23" s="147">
        <v>2083.1879999999996</v>
      </c>
      <c r="W23" s="147">
        <v>2142.4018060000003</v>
      </c>
      <c r="X23" s="147">
        <v>2200.29657</v>
      </c>
      <c r="Y23" s="147">
        <v>2382.98063</v>
      </c>
      <c r="Z23" s="147">
        <v>2903.1371899999999</v>
      </c>
      <c r="AA23" s="147">
        <v>2548.1849999999995</v>
      </c>
      <c r="AB23" s="147">
        <v>2072.5069999999996</v>
      </c>
      <c r="AC23" s="147">
        <v>2142.9885314534417</v>
      </c>
      <c r="AD23" s="147">
        <v>2211.1187288577121</v>
      </c>
      <c r="AE23" s="147">
        <v>2200.9455519287339</v>
      </c>
      <c r="AF23" s="147">
        <v>2191.7353798346717</v>
      </c>
      <c r="AG23" s="147">
        <v>2182.2781645146965</v>
      </c>
    </row>
    <row r="24" spans="1:33" x14ac:dyDescent="0.2">
      <c r="A24" s="133" t="str">
        <f t="shared" si="0"/>
        <v>WPASweden</v>
      </c>
      <c r="B24" s="129" t="s">
        <v>254</v>
      </c>
      <c r="C24" s="129" t="s">
        <v>255</v>
      </c>
      <c r="D24" s="129" t="s">
        <v>55</v>
      </c>
      <c r="E24" s="147">
        <v>193.14997300000002</v>
      </c>
      <c r="F24" s="147">
        <v>247.45478800000001</v>
      </c>
      <c r="G24" s="147">
        <v>328.00172200000003</v>
      </c>
      <c r="H24" s="147">
        <v>394.20655900000003</v>
      </c>
      <c r="I24" s="147">
        <v>443.06427400000001</v>
      </c>
      <c r="J24" s="147">
        <v>357.50456299999996</v>
      </c>
      <c r="K24" s="147">
        <v>382.25040700000005</v>
      </c>
      <c r="L24" s="147">
        <v>221.74299999999999</v>
      </c>
      <c r="M24" s="147">
        <v>459.8</v>
      </c>
      <c r="N24" s="147">
        <v>96.317999999999998</v>
      </c>
      <c r="O24" s="147">
        <v>274.762</v>
      </c>
      <c r="P24" s="147">
        <v>313.00999999999993</v>
      </c>
      <c r="Q24" s="147">
        <v>273.74700000000001</v>
      </c>
      <c r="R24" s="147">
        <v>300.25</v>
      </c>
      <c r="S24" s="147">
        <v>438.0499999999999</v>
      </c>
      <c r="T24" s="147">
        <v>265.90199999999993</v>
      </c>
      <c r="U24" s="147">
        <v>308.03800000000007</v>
      </c>
      <c r="V24" s="147">
        <v>331.53300000000002</v>
      </c>
      <c r="W24" s="147">
        <v>310.72691299999997</v>
      </c>
      <c r="X24" s="147">
        <v>250.82859000000005</v>
      </c>
      <c r="Y24" s="147">
        <v>258.40850999999992</v>
      </c>
      <c r="Z24" s="147">
        <v>241.97662</v>
      </c>
      <c r="AA24" s="147">
        <v>173.16000000000005</v>
      </c>
      <c r="AB24" s="147">
        <v>185.70000000000002</v>
      </c>
      <c r="AC24" s="147">
        <v>185.70000000000002</v>
      </c>
      <c r="AD24" s="147">
        <v>185.70000000000002</v>
      </c>
      <c r="AE24" s="147">
        <v>185.70000000000002</v>
      </c>
      <c r="AF24" s="147">
        <v>185.70000000000002</v>
      </c>
      <c r="AG24" s="147">
        <v>185.70000000000002</v>
      </c>
    </row>
    <row r="25" spans="1:33" x14ac:dyDescent="0.2">
      <c r="A25" s="133" t="str">
        <f t="shared" si="0"/>
        <v>WPASwitzerland</v>
      </c>
      <c r="B25" s="129" t="s">
        <v>254</v>
      </c>
      <c r="C25" s="129" t="s">
        <v>255</v>
      </c>
      <c r="D25" s="129" t="s">
        <v>56</v>
      </c>
      <c r="E25" s="147">
        <v>45.726608000000006</v>
      </c>
      <c r="F25" s="147">
        <v>41.794679999999985</v>
      </c>
      <c r="G25" s="147">
        <v>48.941524999999999</v>
      </c>
      <c r="H25" s="147">
        <v>45.516691000000002</v>
      </c>
      <c r="I25" s="147">
        <v>44.808033000000009</v>
      </c>
      <c r="J25" s="147">
        <v>45.334123000000005</v>
      </c>
      <c r="K25" s="147">
        <v>43.755716</v>
      </c>
      <c r="L25" s="147">
        <v>49.761117999999996</v>
      </c>
      <c r="M25" s="147">
        <v>41.763764000000002</v>
      </c>
      <c r="N25" s="147">
        <v>19.654215000000001</v>
      </c>
      <c r="O25" s="147">
        <v>35.279395999999998</v>
      </c>
      <c r="P25" s="147">
        <v>32.976560999999997</v>
      </c>
      <c r="Q25" s="147">
        <v>38.996959000000004</v>
      </c>
      <c r="R25" s="147">
        <v>30.240699000000003</v>
      </c>
      <c r="S25" s="147">
        <v>33.217393000000008</v>
      </c>
      <c r="T25" s="147">
        <v>36.896529999999998</v>
      </c>
      <c r="U25" s="147">
        <v>28.456955000000001</v>
      </c>
      <c r="V25" s="147">
        <v>38.032821000000006</v>
      </c>
      <c r="W25" s="147">
        <v>37.369673255964109</v>
      </c>
      <c r="X25" s="147">
        <v>31.52026</v>
      </c>
      <c r="Y25" s="147">
        <v>32.063419999999994</v>
      </c>
      <c r="Z25" s="147">
        <v>39.073040000000006</v>
      </c>
      <c r="AA25" s="147">
        <v>28.060000000000002</v>
      </c>
      <c r="AB25" s="147">
        <v>47.789999999999992</v>
      </c>
      <c r="AC25" s="147">
        <v>47.789999999999992</v>
      </c>
      <c r="AD25" s="147">
        <v>47.789999999999992</v>
      </c>
      <c r="AE25" s="147">
        <v>47.789999999999992</v>
      </c>
      <c r="AF25" s="147">
        <v>47.789999999999992</v>
      </c>
      <c r="AG25" s="147">
        <v>47.789999999999992</v>
      </c>
    </row>
    <row r="26" spans="1:33" x14ac:dyDescent="0.2">
      <c r="A26" s="133" t="str">
        <f t="shared" si="0"/>
        <v>WPAUnited Kingdom</v>
      </c>
      <c r="B26" s="129" t="s">
        <v>254</v>
      </c>
      <c r="C26" s="129" t="s">
        <v>255</v>
      </c>
      <c r="D26" s="129" t="s">
        <v>57</v>
      </c>
      <c r="E26" s="147">
        <v>2193.9356130000006</v>
      </c>
      <c r="F26" s="147">
        <v>2311.5280000000002</v>
      </c>
      <c r="G26" s="147">
        <v>2819.012843</v>
      </c>
      <c r="H26" s="147">
        <v>3098.3643199999997</v>
      </c>
      <c r="I26" s="147">
        <v>3183.6330000000003</v>
      </c>
      <c r="J26" s="147">
        <v>2494.7408030000001</v>
      </c>
      <c r="K26" s="147">
        <v>2424.6665090000001</v>
      </c>
      <c r="L26" s="147">
        <v>2444.9792899999998</v>
      </c>
      <c r="M26" s="147">
        <v>2210.562504</v>
      </c>
      <c r="N26" s="147">
        <v>1728.7462680000001</v>
      </c>
      <c r="O26" s="147">
        <v>1860.7264019999998</v>
      </c>
      <c r="P26" s="147">
        <v>1738.2896409999994</v>
      </c>
      <c r="Q26" s="147">
        <v>1921.8594450000001</v>
      </c>
      <c r="R26" s="147">
        <v>2017.7995930000009</v>
      </c>
      <c r="S26" s="147">
        <v>1998.2875349999995</v>
      </c>
      <c r="T26" s="147">
        <v>1048.851206</v>
      </c>
      <c r="U26" s="147">
        <v>1546.0320089999991</v>
      </c>
      <c r="V26" s="147">
        <v>383.791</v>
      </c>
      <c r="W26" s="147">
        <v>1259.4224310000006</v>
      </c>
      <c r="X26" s="147">
        <v>1602.2367559999993</v>
      </c>
      <c r="Y26" s="147">
        <v>1497.40131</v>
      </c>
      <c r="Z26" s="147">
        <v>1777.8051599999999</v>
      </c>
      <c r="AA26" s="147">
        <v>1335.0299999999997</v>
      </c>
      <c r="AB26" s="147">
        <v>1316.25</v>
      </c>
      <c r="AC26" s="147">
        <v>1308.4617945755331</v>
      </c>
      <c r="AD26" s="147">
        <v>1299.3140441075725</v>
      </c>
      <c r="AE26" s="147">
        <v>1292.0523708746073</v>
      </c>
      <c r="AF26" s="147">
        <v>1285.763549493832</v>
      </c>
      <c r="AG26" s="147">
        <v>1279.4319284736548</v>
      </c>
    </row>
    <row r="27" spans="1:33" s="133" customFormat="1" x14ac:dyDescent="0.2">
      <c r="A27" s="133" t="str">
        <f t="shared" si="0"/>
        <v>WPAEast Europe Total</v>
      </c>
      <c r="B27" s="140" t="s">
        <v>58</v>
      </c>
      <c r="C27" s="140" t="s">
        <v>58</v>
      </c>
      <c r="D27" s="140" t="s">
        <v>58</v>
      </c>
      <c r="E27" s="146">
        <v>2544.7072760000019</v>
      </c>
      <c r="F27" s="146">
        <v>2970.6031089999988</v>
      </c>
      <c r="G27" s="146">
        <v>2877.042911</v>
      </c>
      <c r="H27" s="146">
        <v>2858.655542</v>
      </c>
      <c r="I27" s="146">
        <v>2959.5216110000001</v>
      </c>
      <c r="J27" s="146">
        <v>3072.3858530000002</v>
      </c>
      <c r="K27" s="146">
        <v>3324.3070809999995</v>
      </c>
      <c r="L27" s="146">
        <v>3393.0634679999998</v>
      </c>
      <c r="M27" s="146">
        <v>3217.3164850000003</v>
      </c>
      <c r="N27" s="146">
        <v>2514.5432070000002</v>
      </c>
      <c r="O27" s="146">
        <v>3580.0861030000005</v>
      </c>
      <c r="P27" s="146">
        <v>3527.8863950000004</v>
      </c>
      <c r="Q27" s="146">
        <v>3367.4039199999997</v>
      </c>
      <c r="R27" s="146">
        <v>3587.8471460000001</v>
      </c>
      <c r="S27" s="146">
        <v>4059.0216390000005</v>
      </c>
      <c r="T27" s="146">
        <v>4287.0974420000002</v>
      </c>
      <c r="U27" s="146">
        <v>5127.8247819999997</v>
      </c>
      <c r="V27" s="146">
        <v>5710.9179671152951</v>
      </c>
      <c r="W27" s="146">
        <v>5351.4888196683632</v>
      </c>
      <c r="X27" s="146">
        <v>5209.6039499999997</v>
      </c>
      <c r="Y27" s="146">
        <v>5390.131379901849</v>
      </c>
      <c r="Z27" s="146">
        <v>5201.712455649289</v>
      </c>
      <c r="AA27" s="146">
        <v>3592.375</v>
      </c>
      <c r="AB27" s="146">
        <v>3046.2886779999999</v>
      </c>
      <c r="AC27" s="146">
        <v>3373.9197525414643</v>
      </c>
      <c r="AD27" s="146">
        <v>3598.5448881637894</v>
      </c>
      <c r="AE27" s="146">
        <v>3694.6234276765485</v>
      </c>
      <c r="AF27" s="146">
        <v>3793.1004848561843</v>
      </c>
      <c r="AG27" s="146">
        <v>3845.1879457132336</v>
      </c>
    </row>
    <row r="28" spans="1:33" x14ac:dyDescent="0.2">
      <c r="A28" s="133" t="str">
        <f t="shared" si="0"/>
        <v>WPAAlbania</v>
      </c>
      <c r="B28" s="129" t="s">
        <v>254</v>
      </c>
      <c r="C28" s="129" t="s">
        <v>257</v>
      </c>
      <c r="D28" s="129" t="s">
        <v>59</v>
      </c>
      <c r="E28" s="147">
        <v>2.344868</v>
      </c>
      <c r="F28" s="147">
        <v>7.7822000000000002E-2</v>
      </c>
      <c r="G28" s="147">
        <v>7.8609999999999999E-2</v>
      </c>
      <c r="H28" s="147">
        <v>0.41072799999999998</v>
      </c>
      <c r="I28" s="147">
        <v>1.38381</v>
      </c>
      <c r="J28" s="147">
        <v>1.5772950000000001</v>
      </c>
      <c r="K28" s="147">
        <v>4.5782249999999998</v>
      </c>
      <c r="L28" s="147">
        <v>7.861961</v>
      </c>
      <c r="M28" s="147">
        <v>8.7737350000000003</v>
      </c>
      <c r="N28" s="147">
        <v>2.9585859999999999</v>
      </c>
      <c r="O28" s="147">
        <v>6.8267250000000006</v>
      </c>
      <c r="P28" s="147">
        <v>8.9889009999999985</v>
      </c>
      <c r="Q28" s="147">
        <v>6.6198879999999996</v>
      </c>
      <c r="R28" s="147">
        <v>7.7328860000000006</v>
      </c>
      <c r="S28" s="147">
        <v>6.8973069999999996</v>
      </c>
      <c r="T28" s="147">
        <v>12.293443</v>
      </c>
      <c r="U28" s="147">
        <v>17.706636</v>
      </c>
      <c r="V28" s="147">
        <v>11.928965999999999</v>
      </c>
      <c r="W28" s="147">
        <v>15.028902713834533</v>
      </c>
      <c r="X28" s="147">
        <v>25.825679999999998</v>
      </c>
      <c r="Y28" s="147">
        <v>28.388080000000002</v>
      </c>
      <c r="Z28" s="147">
        <v>31.165699999999998</v>
      </c>
      <c r="AA28" s="147">
        <v>11.14</v>
      </c>
      <c r="AB28" s="147">
        <v>16.970000000000006</v>
      </c>
      <c r="AC28" s="147">
        <v>16.970000000000006</v>
      </c>
      <c r="AD28" s="147">
        <v>16.970000000000006</v>
      </c>
      <c r="AE28" s="147">
        <v>16.970000000000006</v>
      </c>
      <c r="AF28" s="147">
        <v>16.970000000000006</v>
      </c>
      <c r="AG28" s="147">
        <v>16.970000000000006</v>
      </c>
    </row>
    <row r="29" spans="1:33" x14ac:dyDescent="0.2">
      <c r="A29" s="133" t="str">
        <f t="shared" si="0"/>
        <v>WPABosnia &amp; Herzegovina</v>
      </c>
      <c r="B29" s="129" t="s">
        <v>254</v>
      </c>
      <c r="C29" s="129" t="s">
        <v>257</v>
      </c>
      <c r="D29" s="129" t="s">
        <v>60</v>
      </c>
      <c r="E29" s="147">
        <v>19.41</v>
      </c>
      <c r="F29" s="147">
        <v>17.873999999999999</v>
      </c>
      <c r="G29" s="147">
        <v>66.578000000000003</v>
      </c>
      <c r="H29" s="147">
        <v>23.170103000000001</v>
      </c>
      <c r="I29" s="147">
        <v>85.928824999999989</v>
      </c>
      <c r="J29" s="147">
        <v>76.509135000000001</v>
      </c>
      <c r="K29" s="147">
        <v>66.699362999999991</v>
      </c>
      <c r="L29" s="147">
        <v>82.048113000000001</v>
      </c>
      <c r="M29" s="147">
        <v>56.605725</v>
      </c>
      <c r="N29" s="147">
        <v>28.790883999999998</v>
      </c>
      <c r="O29" s="147">
        <v>63.639530999999998</v>
      </c>
      <c r="P29" s="147">
        <v>58.065469999999998</v>
      </c>
      <c r="Q29" s="147">
        <v>60.739651000000002</v>
      </c>
      <c r="R29" s="147">
        <v>49.830537</v>
      </c>
      <c r="S29" s="147">
        <v>46.901598</v>
      </c>
      <c r="T29" s="147">
        <v>54.225439999999999</v>
      </c>
      <c r="U29" s="147">
        <v>61.145948000000004</v>
      </c>
      <c r="V29" s="147">
        <v>60.107698999999997</v>
      </c>
      <c r="W29" s="147">
        <v>47.143673999999997</v>
      </c>
      <c r="X29" s="147">
        <v>54.6312</v>
      </c>
      <c r="Y29" s="147">
        <v>60.647269999999999</v>
      </c>
      <c r="Z29" s="147">
        <v>37.25486999999999</v>
      </c>
      <c r="AA29" s="147">
        <v>0</v>
      </c>
      <c r="AB29" s="147">
        <v>0</v>
      </c>
      <c r="AC29" s="147">
        <v>0</v>
      </c>
      <c r="AD29" s="147">
        <v>0</v>
      </c>
      <c r="AE29" s="147">
        <v>0</v>
      </c>
      <c r="AF29" s="147">
        <v>0</v>
      </c>
      <c r="AG29" s="147">
        <v>0</v>
      </c>
    </row>
    <row r="30" spans="1:33" x14ac:dyDescent="0.2">
      <c r="A30" s="133" t="str">
        <f t="shared" si="0"/>
        <v>WPABulgaria</v>
      </c>
      <c r="B30" s="129" t="s">
        <v>254</v>
      </c>
      <c r="C30" s="129" t="s">
        <v>257</v>
      </c>
      <c r="D30" s="129" t="s">
        <v>61</v>
      </c>
      <c r="E30" s="147">
        <v>0.82599999999999996</v>
      </c>
      <c r="F30" s="147">
        <v>2.8110000000000004</v>
      </c>
      <c r="G30" s="147">
        <v>4.8820000000000006</v>
      </c>
      <c r="H30" s="147">
        <v>7.6119999999999965</v>
      </c>
      <c r="I30" s="147">
        <v>12.186000000000002</v>
      </c>
      <c r="J30" s="147">
        <v>16.57</v>
      </c>
      <c r="K30" s="147">
        <v>24.702999999999999</v>
      </c>
      <c r="L30" s="147">
        <v>20.689999999999998</v>
      </c>
      <c r="M30" s="147">
        <v>35.939000000000007</v>
      </c>
      <c r="N30" s="147">
        <v>18.207000000000004</v>
      </c>
      <c r="O30" s="147">
        <v>41.049000000000007</v>
      </c>
      <c r="P30" s="147">
        <v>70.049000000000007</v>
      </c>
      <c r="Q30" s="147">
        <v>70.324999999999989</v>
      </c>
      <c r="R30" s="147">
        <v>96.593000000000018</v>
      </c>
      <c r="S30" s="147">
        <v>83.40300000000002</v>
      </c>
      <c r="T30" s="147">
        <v>112.20000000000002</v>
      </c>
      <c r="U30" s="147">
        <v>100.16100000000002</v>
      </c>
      <c r="V30" s="147">
        <v>128.13799999999998</v>
      </c>
      <c r="W30" s="147">
        <v>89.713048999999984</v>
      </c>
      <c r="X30" s="147">
        <v>80.552310000000006</v>
      </c>
      <c r="Y30" s="147">
        <v>96.979100000000017</v>
      </c>
      <c r="Z30" s="147">
        <v>100.405</v>
      </c>
      <c r="AA30" s="147">
        <v>144.50999999999996</v>
      </c>
      <c r="AB30" s="147">
        <v>16.950000000000017</v>
      </c>
      <c r="AC30" s="147">
        <v>16.963137351377842</v>
      </c>
      <c r="AD30" s="147">
        <v>16.979040480588186</v>
      </c>
      <c r="AE30" s="147">
        <v>16.993079991126315</v>
      </c>
      <c r="AF30" s="147">
        <v>17.006568790033221</v>
      </c>
      <c r="AG30" s="147">
        <v>17.02017592854866</v>
      </c>
    </row>
    <row r="31" spans="1:33" x14ac:dyDescent="0.2">
      <c r="A31" s="133" t="str">
        <f t="shared" si="0"/>
        <v>WPACroatia</v>
      </c>
      <c r="B31" s="129" t="s">
        <v>254</v>
      </c>
      <c r="C31" s="129" t="s">
        <v>257</v>
      </c>
      <c r="D31" s="129" t="s">
        <v>62</v>
      </c>
      <c r="E31" s="147">
        <v>199.48700000000002</v>
      </c>
      <c r="F31" s="147">
        <v>364.84027900000007</v>
      </c>
      <c r="G31" s="147">
        <v>224.85300000000012</v>
      </c>
      <c r="H31" s="147">
        <v>285.09399999999999</v>
      </c>
      <c r="I31" s="147">
        <v>256.78200000000004</v>
      </c>
      <c r="J31" s="147">
        <v>311.85500000000002</v>
      </c>
      <c r="K31" s="147">
        <v>294.82599999999991</v>
      </c>
      <c r="L31" s="147">
        <v>293.81700000000006</v>
      </c>
      <c r="M31" s="147">
        <v>363.43299999999994</v>
      </c>
      <c r="N31" s="147">
        <v>198.38800000000003</v>
      </c>
      <c r="O31" s="147">
        <v>217.32900000000001</v>
      </c>
      <c r="P31" s="147">
        <v>305.75300000000004</v>
      </c>
      <c r="Q31" s="147">
        <v>167.63300000000004</v>
      </c>
      <c r="R31" s="147">
        <v>124.70800000000003</v>
      </c>
      <c r="S31" s="147">
        <v>142.28800000000004</v>
      </c>
      <c r="T31" s="147">
        <v>145.20099999999999</v>
      </c>
      <c r="U31" s="147">
        <v>169.53800000000004</v>
      </c>
      <c r="V31" s="147">
        <v>167.88800000000006</v>
      </c>
      <c r="W31" s="147">
        <v>142.05786400000002</v>
      </c>
      <c r="X31" s="147">
        <v>157.11683999999997</v>
      </c>
      <c r="Y31" s="147">
        <v>173.97149999999999</v>
      </c>
      <c r="Z31" s="147">
        <v>153.41591</v>
      </c>
      <c r="AA31" s="147">
        <v>146.53600000000003</v>
      </c>
      <c r="AB31" s="147">
        <v>130.80399999999997</v>
      </c>
      <c r="AC31" s="147">
        <v>130.80399999999997</v>
      </c>
      <c r="AD31" s="147">
        <v>130.80399999999997</v>
      </c>
      <c r="AE31" s="147">
        <v>130.80399999999997</v>
      </c>
      <c r="AF31" s="147">
        <v>130.80399999999997</v>
      </c>
      <c r="AG31" s="147">
        <v>130.80399999999997</v>
      </c>
    </row>
    <row r="32" spans="1:33" x14ac:dyDescent="0.2">
      <c r="A32" s="133" t="str">
        <f t="shared" si="0"/>
        <v>WPACzech Republic</v>
      </c>
      <c r="B32" s="129" t="s">
        <v>254</v>
      </c>
      <c r="C32" s="129" t="s">
        <v>257</v>
      </c>
      <c r="D32" s="129" t="s">
        <v>63</v>
      </c>
      <c r="E32" s="147">
        <v>73.039999999999992</v>
      </c>
      <c r="F32" s="147">
        <v>88.571999999999974</v>
      </c>
      <c r="G32" s="147">
        <v>88.923000000000002</v>
      </c>
      <c r="H32" s="147">
        <v>93.39200000000001</v>
      </c>
      <c r="I32" s="147">
        <v>92.006999999999991</v>
      </c>
      <c r="J32" s="147">
        <v>80.522000000000006</v>
      </c>
      <c r="K32" s="147">
        <v>80.649999999999991</v>
      </c>
      <c r="L32" s="147">
        <v>80.694000000000003</v>
      </c>
      <c r="M32" s="147">
        <v>67.439000000000007</v>
      </c>
      <c r="N32" s="147">
        <v>9.2449999999999974</v>
      </c>
      <c r="O32" s="147">
        <v>45.147000000000006</v>
      </c>
      <c r="P32" s="147">
        <v>44.040000000000006</v>
      </c>
      <c r="Q32" s="147">
        <v>66.451000000000008</v>
      </c>
      <c r="R32" s="147">
        <v>67.076999999999984</v>
      </c>
      <c r="S32" s="147">
        <v>83.399000000000015</v>
      </c>
      <c r="T32" s="147">
        <v>90.175000000000026</v>
      </c>
      <c r="U32" s="147">
        <v>100.16800000000001</v>
      </c>
      <c r="V32" s="147">
        <v>93.201000000000022</v>
      </c>
      <c r="W32" s="147">
        <v>100.37391699999999</v>
      </c>
      <c r="X32" s="147">
        <v>107.72414000000001</v>
      </c>
      <c r="Y32" s="147">
        <v>102.69030000000001</v>
      </c>
      <c r="Z32" s="147">
        <v>101.73435768382195</v>
      </c>
      <c r="AA32" s="147">
        <v>88.756000000000014</v>
      </c>
      <c r="AB32" s="147">
        <v>73.227999999999994</v>
      </c>
      <c r="AC32" s="147">
        <v>73.227999999999994</v>
      </c>
      <c r="AD32" s="147">
        <v>73.227999999999994</v>
      </c>
      <c r="AE32" s="147">
        <v>73.227999999999994</v>
      </c>
      <c r="AF32" s="147">
        <v>73.227999999999994</v>
      </c>
      <c r="AG32" s="147">
        <v>73.227999999999994</v>
      </c>
    </row>
    <row r="33" spans="1:33" x14ac:dyDescent="0.2">
      <c r="A33" s="133" t="str">
        <f t="shared" si="0"/>
        <v>WPAEstonia</v>
      </c>
      <c r="B33" s="129" t="s">
        <v>254</v>
      </c>
      <c r="C33" s="129" t="s">
        <v>257</v>
      </c>
      <c r="D33" s="129" t="s">
        <v>64</v>
      </c>
      <c r="E33" s="147">
        <v>11.5</v>
      </c>
      <c r="F33" s="147">
        <v>19.027999999999999</v>
      </c>
      <c r="G33" s="147">
        <v>17.623000000000001</v>
      </c>
      <c r="H33" s="147">
        <v>23.248000000000001</v>
      </c>
      <c r="I33" s="147">
        <v>20.058</v>
      </c>
      <c r="J33" s="147">
        <v>34.619</v>
      </c>
      <c r="K33" s="147">
        <v>23.335999999999999</v>
      </c>
      <c r="L33" s="147">
        <v>30.167999999999999</v>
      </c>
      <c r="M33" s="147">
        <v>36.078000000000003</v>
      </c>
      <c r="N33" s="147">
        <v>29.940999999999999</v>
      </c>
      <c r="O33" s="147">
        <v>51.256999999999998</v>
      </c>
      <c r="P33" s="147">
        <v>57.018000000000001</v>
      </c>
      <c r="Q33" s="147">
        <v>78.611999999999995</v>
      </c>
      <c r="R33" s="147">
        <v>77.516999999999996</v>
      </c>
      <c r="S33" s="147">
        <v>56.726999999999997</v>
      </c>
      <c r="T33" s="147">
        <v>56.850999999999999</v>
      </c>
      <c r="U33" s="147">
        <v>51.426000000000002</v>
      </c>
      <c r="V33" s="147">
        <v>51.426000000000002</v>
      </c>
      <c r="W33" s="147">
        <v>58.203000000000003</v>
      </c>
      <c r="X33" s="147">
        <v>67.957549999999998</v>
      </c>
      <c r="Y33" s="147">
        <v>124.35003</v>
      </c>
      <c r="Z33" s="147">
        <v>117.68015</v>
      </c>
      <c r="AA33" s="147">
        <v>122.80000000000001</v>
      </c>
      <c r="AB33" s="147">
        <v>84.839999999999989</v>
      </c>
      <c r="AC33" s="147">
        <v>84.839999999999989</v>
      </c>
      <c r="AD33" s="147">
        <v>84.839999999999989</v>
      </c>
      <c r="AE33" s="147">
        <v>84.839999999999989</v>
      </c>
      <c r="AF33" s="147">
        <v>84.839999999999989</v>
      </c>
      <c r="AG33" s="147">
        <v>84.839999999999989</v>
      </c>
    </row>
    <row r="34" spans="1:33" x14ac:dyDescent="0.2">
      <c r="A34" s="133" t="str">
        <f t="shared" si="0"/>
        <v>WPAGeorgia</v>
      </c>
      <c r="B34" s="129" t="s">
        <v>254</v>
      </c>
      <c r="C34" s="129" t="s">
        <v>257</v>
      </c>
      <c r="D34" s="129" t="s">
        <v>65</v>
      </c>
      <c r="E34" s="147">
        <v>0</v>
      </c>
      <c r="F34" s="147">
        <v>8.4499999999999992E-3</v>
      </c>
      <c r="G34" s="147">
        <v>1.4999999999999999E-4</v>
      </c>
      <c r="H34" s="147">
        <v>0.128</v>
      </c>
      <c r="I34" s="147">
        <v>3.9782000000000002</v>
      </c>
      <c r="J34" s="147">
        <v>1.8740749999999999</v>
      </c>
      <c r="K34" s="147">
        <v>2.4492099999999999</v>
      </c>
      <c r="L34" s="147">
        <v>3.7700800000000001</v>
      </c>
      <c r="M34" s="147">
        <v>2.3260689999999999</v>
      </c>
      <c r="N34" s="147">
        <v>3.0994790000000001</v>
      </c>
      <c r="O34" s="147">
        <v>3.7896670000000001</v>
      </c>
      <c r="P34" s="147">
        <v>6.1124790000000004</v>
      </c>
      <c r="Q34" s="147">
        <v>3.991222</v>
      </c>
      <c r="R34" s="147">
        <v>10.909573</v>
      </c>
      <c r="S34" s="147">
        <v>8.6533460000000009</v>
      </c>
      <c r="T34" s="147">
        <v>10.099024999999999</v>
      </c>
      <c r="U34" s="147">
        <v>10.393852000000001</v>
      </c>
      <c r="V34" s="147">
        <v>11.099295000000001</v>
      </c>
      <c r="W34" s="147">
        <v>13.320807</v>
      </c>
      <c r="X34" s="147">
        <v>17.030050000000003</v>
      </c>
      <c r="Y34" s="147">
        <v>19.718459999999997</v>
      </c>
      <c r="Z34" s="147">
        <v>21.302519140395301</v>
      </c>
      <c r="AA34" s="147">
        <v>16.52</v>
      </c>
      <c r="AB34" s="147">
        <v>16.880000000000003</v>
      </c>
      <c r="AC34" s="147">
        <v>16.880000000000003</v>
      </c>
      <c r="AD34" s="147">
        <v>16.880000000000003</v>
      </c>
      <c r="AE34" s="147">
        <v>16.880000000000003</v>
      </c>
      <c r="AF34" s="147">
        <v>16.880000000000003</v>
      </c>
      <c r="AG34" s="147">
        <v>16.880000000000003</v>
      </c>
    </row>
    <row r="35" spans="1:33" x14ac:dyDescent="0.2">
      <c r="A35" s="133" t="str">
        <f t="shared" si="0"/>
        <v>WPAHungary</v>
      </c>
      <c r="B35" s="129" t="s">
        <v>254</v>
      </c>
      <c r="C35" s="129" t="s">
        <v>257</v>
      </c>
      <c r="D35" s="129" t="s">
        <v>66</v>
      </c>
      <c r="E35" s="147">
        <v>163.80500000000001</v>
      </c>
      <c r="F35" s="147">
        <v>206.07499999999999</v>
      </c>
      <c r="G35" s="147">
        <v>219.28100000000001</v>
      </c>
      <c r="H35" s="147">
        <v>248.53399999999996</v>
      </c>
      <c r="I35" s="147">
        <v>333.27700000000004</v>
      </c>
      <c r="J35" s="147">
        <v>214.50199999999998</v>
      </c>
      <c r="K35" s="147">
        <v>271.96100000000001</v>
      </c>
      <c r="L35" s="147">
        <v>269.10999999999996</v>
      </c>
      <c r="M35" s="147">
        <v>221.04899999999998</v>
      </c>
      <c r="N35" s="147">
        <v>77.358999999999995</v>
      </c>
      <c r="O35" s="147">
        <v>241.86200000000002</v>
      </c>
      <c r="P35" s="147">
        <v>143.42899999999997</v>
      </c>
      <c r="Q35" s="147">
        <v>160.078</v>
      </c>
      <c r="R35" s="147">
        <v>260.30099999999993</v>
      </c>
      <c r="S35" s="147">
        <v>210.95999999999998</v>
      </c>
      <c r="T35" s="147">
        <v>231.13799999999992</v>
      </c>
      <c r="U35" s="147">
        <v>247.20599999999996</v>
      </c>
      <c r="V35" s="147">
        <v>426.49599999999992</v>
      </c>
      <c r="W35" s="147">
        <v>361.46028900000005</v>
      </c>
      <c r="X35" s="147">
        <v>372.21461999999997</v>
      </c>
      <c r="Y35" s="147">
        <v>394.40452000000005</v>
      </c>
      <c r="Z35" s="147">
        <v>341.15995237846312</v>
      </c>
      <c r="AA35" s="147">
        <v>262.79899999999998</v>
      </c>
      <c r="AB35" s="147">
        <v>147.654</v>
      </c>
      <c r="AC35" s="147">
        <v>146.37644634843673</v>
      </c>
      <c r="AD35" s="147">
        <v>144.91883426463431</v>
      </c>
      <c r="AE35" s="147">
        <v>143.70822454234712</v>
      </c>
      <c r="AF35" s="147">
        <v>142.61244738272561</v>
      </c>
      <c r="AG35" s="147">
        <v>141.57060070759471</v>
      </c>
    </row>
    <row r="36" spans="1:33" x14ac:dyDescent="0.2">
      <c r="A36" s="133" t="str">
        <f t="shared" si="0"/>
        <v>WPALatvia</v>
      </c>
      <c r="B36" s="129" t="s">
        <v>254</v>
      </c>
      <c r="C36" s="129" t="s">
        <v>257</v>
      </c>
      <c r="D36" s="129" t="s">
        <v>67</v>
      </c>
      <c r="E36" s="147">
        <v>20.466000000000001</v>
      </c>
      <c r="F36" s="147">
        <v>23.948</v>
      </c>
      <c r="G36" s="147">
        <v>11.288</v>
      </c>
      <c r="H36" s="147">
        <v>22.997</v>
      </c>
      <c r="I36" s="147">
        <v>18.213000000000001</v>
      </c>
      <c r="J36" s="147">
        <v>19.053999999999998</v>
      </c>
      <c r="K36" s="147">
        <v>27.074999999999999</v>
      </c>
      <c r="L36" s="147">
        <v>27.036000000000001</v>
      </c>
      <c r="M36" s="147">
        <v>22.088999999999999</v>
      </c>
      <c r="N36" s="147">
        <v>15.189</v>
      </c>
      <c r="O36" s="147">
        <v>42.01</v>
      </c>
      <c r="P36" s="147">
        <v>48.691000000000003</v>
      </c>
      <c r="Q36" s="147">
        <v>63.905999999999999</v>
      </c>
      <c r="R36" s="147">
        <v>47.01</v>
      </c>
      <c r="S36" s="147">
        <v>71.058999999999997</v>
      </c>
      <c r="T36" s="147">
        <v>80.926000000000002</v>
      </c>
      <c r="U36" s="147">
        <v>47.777999999999999</v>
      </c>
      <c r="V36" s="147">
        <v>47.777999999999999</v>
      </c>
      <c r="W36" s="147">
        <v>68.521000000000001</v>
      </c>
      <c r="X36" s="147">
        <v>50.235360000000007</v>
      </c>
      <c r="Y36" s="147">
        <v>38.983719999999998</v>
      </c>
      <c r="Z36" s="147">
        <v>40.006459999999997</v>
      </c>
      <c r="AA36" s="147">
        <v>101.67999999999999</v>
      </c>
      <c r="AB36" s="147">
        <v>129.99</v>
      </c>
      <c r="AC36" s="147">
        <v>129.99</v>
      </c>
      <c r="AD36" s="147">
        <v>129.99</v>
      </c>
      <c r="AE36" s="147">
        <v>129.99</v>
      </c>
      <c r="AF36" s="147">
        <v>129.99</v>
      </c>
      <c r="AG36" s="147">
        <v>129.99</v>
      </c>
    </row>
    <row r="37" spans="1:33" x14ac:dyDescent="0.2">
      <c r="A37" s="133" t="str">
        <f t="shared" si="0"/>
        <v>WPALithuania</v>
      </c>
      <c r="B37" s="129" t="s">
        <v>254</v>
      </c>
      <c r="C37" s="129" t="s">
        <v>257</v>
      </c>
      <c r="D37" s="129" t="s">
        <v>68</v>
      </c>
      <c r="E37" s="147">
        <v>178.86799999999999</v>
      </c>
      <c r="F37" s="147">
        <v>175.018</v>
      </c>
      <c r="G37" s="147">
        <v>173.62100000000001</v>
      </c>
      <c r="H37" s="147">
        <v>250.309</v>
      </c>
      <c r="I37" s="147">
        <v>192.44200000000001</v>
      </c>
      <c r="J37" s="147">
        <v>293.05195800000001</v>
      </c>
      <c r="K37" s="147">
        <v>321.601404</v>
      </c>
      <c r="L37" s="147">
        <v>349.71670599999999</v>
      </c>
      <c r="M37" s="147">
        <v>308.889115</v>
      </c>
      <c r="N37" s="147">
        <v>80.167248000000001</v>
      </c>
      <c r="O37" s="147">
        <v>122.86204599999999</v>
      </c>
      <c r="P37" s="147">
        <v>141.00137000000001</v>
      </c>
      <c r="Q37" s="147">
        <v>169.83614</v>
      </c>
      <c r="R37" s="147">
        <v>125.25064900000001</v>
      </c>
      <c r="S37" s="147">
        <v>141.06751</v>
      </c>
      <c r="T37" s="147">
        <v>140.37527</v>
      </c>
      <c r="U37" s="147">
        <v>124.38074</v>
      </c>
      <c r="V37" s="147">
        <v>135.71794</v>
      </c>
      <c r="W37" s="147">
        <v>153.37126000000001</v>
      </c>
      <c r="X37" s="147">
        <v>115.74249999999998</v>
      </c>
      <c r="Y37" s="147">
        <v>185.30246</v>
      </c>
      <c r="Z37" s="147">
        <v>88.333680000000001</v>
      </c>
      <c r="AA37" s="147">
        <v>167.58000000000007</v>
      </c>
      <c r="AB37" s="147">
        <v>235.99546600000002</v>
      </c>
      <c r="AC37" s="147">
        <v>235.99546600000002</v>
      </c>
      <c r="AD37" s="147">
        <v>235.99546600000002</v>
      </c>
      <c r="AE37" s="147">
        <v>235.99546600000002</v>
      </c>
      <c r="AF37" s="147">
        <v>235.99546600000002</v>
      </c>
      <c r="AG37" s="147">
        <v>235.99546600000002</v>
      </c>
    </row>
    <row r="38" spans="1:33" x14ac:dyDescent="0.2">
      <c r="A38" s="133" t="str">
        <f t="shared" si="0"/>
        <v>WPAMacedonia</v>
      </c>
      <c r="B38" s="129" t="s">
        <v>254</v>
      </c>
      <c r="C38" s="129" t="s">
        <v>257</v>
      </c>
      <c r="D38" s="129" t="s">
        <v>69</v>
      </c>
      <c r="E38" s="147">
        <v>0.29159000000000002</v>
      </c>
      <c r="F38" s="147">
        <v>2.5092430000000001</v>
      </c>
      <c r="G38" s="147">
        <v>4.8736069999999998</v>
      </c>
      <c r="H38" s="147">
        <v>11.814553999999999</v>
      </c>
      <c r="I38" s="147">
        <v>21.718751000000001</v>
      </c>
      <c r="J38" s="147">
        <v>31.683824999999999</v>
      </c>
      <c r="K38" s="147">
        <v>23.671417000000002</v>
      </c>
      <c r="L38" s="147">
        <v>26.301000000000002</v>
      </c>
      <c r="M38" s="147">
        <v>23.805153000000001</v>
      </c>
      <c r="N38" s="147">
        <v>18.709982</v>
      </c>
      <c r="O38" s="147">
        <v>24.905950000000001</v>
      </c>
      <c r="P38" s="147">
        <v>24.36139</v>
      </c>
      <c r="Q38" s="147">
        <v>22.251771999999999</v>
      </c>
      <c r="R38" s="147">
        <v>23.498135000000001</v>
      </c>
      <c r="S38" s="147">
        <v>23.334288999999998</v>
      </c>
      <c r="T38" s="147">
        <v>19.805578000000001</v>
      </c>
      <c r="U38" s="147">
        <v>26.242542</v>
      </c>
      <c r="V38" s="147">
        <v>21.685930000000003</v>
      </c>
      <c r="W38" s="147">
        <v>21.344393</v>
      </c>
      <c r="X38" s="147">
        <v>23.065719999999995</v>
      </c>
      <c r="Y38" s="147">
        <v>25.479410000000005</v>
      </c>
      <c r="Z38" s="147">
        <v>17.314970000000006</v>
      </c>
      <c r="AA38" s="147">
        <v>15.409999999999997</v>
      </c>
      <c r="AB38" s="147">
        <v>19.59</v>
      </c>
      <c r="AC38" s="147">
        <v>19.59</v>
      </c>
      <c r="AD38" s="147">
        <v>19.59</v>
      </c>
      <c r="AE38" s="147">
        <v>19.59</v>
      </c>
      <c r="AF38" s="147">
        <v>19.59</v>
      </c>
      <c r="AG38" s="147">
        <v>19.59</v>
      </c>
    </row>
    <row r="39" spans="1:33" x14ac:dyDescent="0.2">
      <c r="A39" s="133" t="str">
        <f t="shared" si="0"/>
        <v>WPAMoldova</v>
      </c>
      <c r="B39" s="129" t="s">
        <v>254</v>
      </c>
      <c r="C39" s="129" t="s">
        <v>257</v>
      </c>
      <c r="D39" s="129" t="s">
        <v>70</v>
      </c>
      <c r="E39" s="147">
        <v>8.7578000000000003E-2</v>
      </c>
      <c r="F39" s="147">
        <v>1.110044</v>
      </c>
      <c r="G39" s="147">
        <v>2.2294179999999999</v>
      </c>
      <c r="H39" s="147">
        <v>4.1803099999999995</v>
      </c>
      <c r="I39" s="147">
        <v>7.3774740000000003</v>
      </c>
      <c r="J39" s="147">
        <v>11.868894000000001</v>
      </c>
      <c r="K39" s="147">
        <v>11.548117</v>
      </c>
      <c r="L39" s="147">
        <v>12.321124000000001</v>
      </c>
      <c r="M39" s="147">
        <v>9.4762050000000002</v>
      </c>
      <c r="N39" s="147">
        <v>9.4927479999999989</v>
      </c>
      <c r="O39" s="147">
        <v>16.437661000000002</v>
      </c>
      <c r="P39" s="147">
        <v>21.827899000000002</v>
      </c>
      <c r="Q39" s="147">
        <v>15.761647</v>
      </c>
      <c r="R39" s="147">
        <v>21.718914999999999</v>
      </c>
      <c r="S39" s="147">
        <v>24.491528000000002</v>
      </c>
      <c r="T39" s="147">
        <v>20.615085999999998</v>
      </c>
      <c r="U39" s="147">
        <v>33.637100000000004</v>
      </c>
      <c r="V39" s="147">
        <v>44.499417000000001</v>
      </c>
      <c r="W39" s="147">
        <v>48.872979999999998</v>
      </c>
      <c r="X39" s="147">
        <v>69.236940000000004</v>
      </c>
      <c r="Y39" s="147">
        <v>54.692049999999995</v>
      </c>
      <c r="Z39" s="147">
        <v>74.458261602911861</v>
      </c>
      <c r="AA39" s="147">
        <v>52.019999999999982</v>
      </c>
      <c r="AB39" s="147">
        <v>66.449999999999989</v>
      </c>
      <c r="AC39" s="147">
        <v>66.449999999999989</v>
      </c>
      <c r="AD39" s="147">
        <v>66.449999999999989</v>
      </c>
      <c r="AE39" s="147">
        <v>66.449999999999989</v>
      </c>
      <c r="AF39" s="147">
        <v>66.449999999999989</v>
      </c>
      <c r="AG39" s="147">
        <v>66.449999999999989</v>
      </c>
    </row>
    <row r="40" spans="1:33" x14ac:dyDescent="0.2">
      <c r="A40" s="133" t="str">
        <f t="shared" si="0"/>
        <v>WPAMontenegro</v>
      </c>
      <c r="B40" s="129" t="s">
        <v>254</v>
      </c>
      <c r="C40" s="129" t="s">
        <v>257</v>
      </c>
      <c r="D40" s="129" t="s">
        <v>71</v>
      </c>
      <c r="E40" s="147">
        <v>0</v>
      </c>
      <c r="F40" s="147">
        <v>0</v>
      </c>
      <c r="G40" s="147">
        <v>0</v>
      </c>
      <c r="H40" s="147">
        <v>0</v>
      </c>
      <c r="I40" s="147">
        <v>0</v>
      </c>
      <c r="J40" s="147">
        <v>1.4999999999999999E-2</v>
      </c>
      <c r="K40" s="147">
        <v>0.26600000000000001</v>
      </c>
      <c r="L40" s="147">
        <v>0.66600000000000004</v>
      </c>
      <c r="M40" s="147">
        <v>0.93400000000000005</v>
      </c>
      <c r="N40" s="147">
        <v>0.46400000000000008</v>
      </c>
      <c r="O40" s="147">
        <v>1.0609999999999999</v>
      </c>
      <c r="P40" s="147">
        <v>1.0630000000000002</v>
      </c>
      <c r="Q40" s="147">
        <v>1.103</v>
      </c>
      <c r="R40" s="147">
        <v>1.2839999999999998</v>
      </c>
      <c r="S40" s="147">
        <v>0.88500000000000001</v>
      </c>
      <c r="T40" s="147">
        <v>1.4360000000000002</v>
      </c>
      <c r="U40" s="147">
        <v>2.02</v>
      </c>
      <c r="V40" s="147">
        <v>3.222299</v>
      </c>
      <c r="W40" s="147">
        <v>3.117995080790553</v>
      </c>
      <c r="X40" s="147">
        <v>0</v>
      </c>
      <c r="Y40" s="147">
        <v>0</v>
      </c>
      <c r="Z40" s="147">
        <v>0</v>
      </c>
      <c r="AA40" s="147">
        <v>2.81</v>
      </c>
      <c r="AB40" s="147">
        <v>3.7800000000000002</v>
      </c>
      <c r="AC40" s="147">
        <v>3.7800000000000002</v>
      </c>
      <c r="AD40" s="147">
        <v>3.7800000000000002</v>
      </c>
      <c r="AE40" s="147">
        <v>3.7800000000000002</v>
      </c>
      <c r="AF40" s="147">
        <v>3.7800000000000002</v>
      </c>
      <c r="AG40" s="147">
        <v>3.7800000000000002</v>
      </c>
    </row>
    <row r="41" spans="1:33" x14ac:dyDescent="0.2">
      <c r="A41" s="133" t="str">
        <f t="shared" si="0"/>
        <v>WPAPoland</v>
      </c>
      <c r="B41" s="129" t="s">
        <v>254</v>
      </c>
      <c r="C41" s="129" t="s">
        <v>257</v>
      </c>
      <c r="D41" s="129" t="s">
        <v>72</v>
      </c>
      <c r="E41" s="147">
        <v>1122.4010000000001</v>
      </c>
      <c r="F41" s="147">
        <v>1063.8770000000002</v>
      </c>
      <c r="G41" s="147">
        <v>835.04</v>
      </c>
      <c r="H41" s="147">
        <v>738.97500000000014</v>
      </c>
      <c r="I41" s="147">
        <v>994.0150000000001</v>
      </c>
      <c r="J41" s="147">
        <v>1056.9649999999999</v>
      </c>
      <c r="K41" s="147">
        <v>1215.4299999999998</v>
      </c>
      <c r="L41" s="147">
        <v>1364.914</v>
      </c>
      <c r="M41" s="147">
        <v>1006.236</v>
      </c>
      <c r="N41" s="147">
        <v>922.04700000000003</v>
      </c>
      <c r="O41" s="147">
        <v>1223.0450000000001</v>
      </c>
      <c r="P41" s="147">
        <v>1189.0540000000001</v>
      </c>
      <c r="Q41" s="147">
        <v>1184.8280000000002</v>
      </c>
      <c r="R41" s="147">
        <v>1228.011</v>
      </c>
      <c r="S41" s="147">
        <v>1403.51</v>
      </c>
      <c r="T41" s="147">
        <v>1373.5940000000001</v>
      </c>
      <c r="U41" s="147">
        <v>1598.4949999999999</v>
      </c>
      <c r="V41" s="147">
        <v>1557.4720000000004</v>
      </c>
      <c r="W41" s="147">
        <v>1781.2970599999999</v>
      </c>
      <c r="X41" s="147">
        <v>1478.2686200000001</v>
      </c>
      <c r="Y41" s="147">
        <v>1482.9360400000003</v>
      </c>
      <c r="Z41" s="147">
        <v>1427.5155298436957</v>
      </c>
      <c r="AA41" s="147">
        <v>1064.951</v>
      </c>
      <c r="AB41" s="147">
        <v>844.40699999999993</v>
      </c>
      <c r="AC41" s="147">
        <v>1062.9565922564273</v>
      </c>
      <c r="AD41" s="147">
        <v>1173.3417645382997</v>
      </c>
      <c r="AE41" s="147">
        <v>1203.9881945473994</v>
      </c>
      <c r="AF41" s="147">
        <v>1235.0954025909055</v>
      </c>
      <c r="AG41" s="147">
        <v>1267.4846076836795</v>
      </c>
    </row>
    <row r="42" spans="1:33" x14ac:dyDescent="0.2">
      <c r="A42" s="133" t="str">
        <f t="shared" si="0"/>
        <v>WPARomania</v>
      </c>
      <c r="B42" s="129" t="s">
        <v>254</v>
      </c>
      <c r="C42" s="129" t="s">
        <v>257</v>
      </c>
      <c r="D42" s="129" t="s">
        <v>73</v>
      </c>
      <c r="E42" s="147">
        <v>123.96834000000001</v>
      </c>
      <c r="F42" s="147">
        <v>353.30100000000004</v>
      </c>
      <c r="G42" s="147">
        <v>503.2843079999999</v>
      </c>
      <c r="H42" s="147">
        <v>385.19899999999996</v>
      </c>
      <c r="I42" s="147">
        <v>216.95384200000001</v>
      </c>
      <c r="J42" s="147">
        <v>233.70591999999999</v>
      </c>
      <c r="K42" s="147">
        <v>172.25399999999993</v>
      </c>
      <c r="L42" s="147">
        <v>188.61712</v>
      </c>
      <c r="M42" s="147">
        <v>119.44499999999999</v>
      </c>
      <c r="N42" s="147">
        <v>197.23790499999998</v>
      </c>
      <c r="O42" s="147">
        <v>288.524856</v>
      </c>
      <c r="P42" s="147">
        <v>298.29050899999999</v>
      </c>
      <c r="Q42" s="147">
        <v>307.94940800000006</v>
      </c>
      <c r="R42" s="147">
        <v>296.25959999999998</v>
      </c>
      <c r="S42" s="147">
        <v>338.01299999999998</v>
      </c>
      <c r="T42" s="147">
        <v>464.85436200000004</v>
      </c>
      <c r="U42" s="147">
        <v>475.57599999999991</v>
      </c>
      <c r="V42" s="147">
        <v>497.51900000000001</v>
      </c>
      <c r="W42" s="147">
        <v>584.03582499999993</v>
      </c>
      <c r="X42" s="147">
        <v>543.93775999999991</v>
      </c>
      <c r="Y42" s="147">
        <v>486.00835864501755</v>
      </c>
      <c r="Z42" s="147">
        <v>591.44183499999997</v>
      </c>
      <c r="AA42" s="147">
        <v>471.72999999999996</v>
      </c>
      <c r="AB42" s="147">
        <v>253.65121200000002</v>
      </c>
      <c r="AC42" s="147">
        <v>304.29451767814021</v>
      </c>
      <c r="AD42" s="147">
        <v>355.2287733622245</v>
      </c>
      <c r="AE42" s="147">
        <v>356.19146691075974</v>
      </c>
      <c r="AF42" s="147">
        <v>357.11886169260379</v>
      </c>
      <c r="AG42" s="147">
        <v>358.05680078099329</v>
      </c>
    </row>
    <row r="43" spans="1:33" x14ac:dyDescent="0.2">
      <c r="A43" s="133" t="str">
        <f t="shared" si="0"/>
        <v>WPASerbia</v>
      </c>
      <c r="B43" s="129" t="s">
        <v>254</v>
      </c>
      <c r="C43" s="129" t="s">
        <v>257</v>
      </c>
      <c r="D43" s="129" t="s">
        <v>74</v>
      </c>
      <c r="E43" s="147">
        <v>250</v>
      </c>
      <c r="F43" s="147">
        <v>250</v>
      </c>
      <c r="G43" s="147">
        <v>250</v>
      </c>
      <c r="H43" s="147">
        <v>249.99999999999997</v>
      </c>
      <c r="I43" s="147">
        <v>316.26204099999995</v>
      </c>
      <c r="J43" s="147">
        <v>265.544849</v>
      </c>
      <c r="K43" s="147">
        <v>202.48827699999998</v>
      </c>
      <c r="L43" s="147">
        <v>196.440054</v>
      </c>
      <c r="M43" s="147">
        <v>180.38811900000002</v>
      </c>
      <c r="N43" s="147">
        <v>221.45795100000001</v>
      </c>
      <c r="O43" s="147">
        <v>333.22463299999998</v>
      </c>
      <c r="P43" s="147">
        <v>310.68994600000002</v>
      </c>
      <c r="Q43" s="147">
        <v>194.13529500000001</v>
      </c>
      <c r="R43" s="147">
        <v>99.325946999999985</v>
      </c>
      <c r="S43" s="147">
        <v>344.14282900000001</v>
      </c>
      <c r="T43" s="147">
        <v>289.15319899999997</v>
      </c>
      <c r="U43" s="147">
        <v>379.29193200000003</v>
      </c>
      <c r="V43" s="147">
        <v>295.81457599999999</v>
      </c>
      <c r="W43" s="147">
        <v>217.07971199999997</v>
      </c>
      <c r="X43" s="147">
        <v>373.87340999999992</v>
      </c>
      <c r="Y43" s="147">
        <v>548.86994000000016</v>
      </c>
      <c r="Z43" s="147">
        <v>476.23038999999994</v>
      </c>
      <c r="AA43" s="147">
        <v>429.74299999999994</v>
      </c>
      <c r="AB43" s="147">
        <v>365.54899999999998</v>
      </c>
      <c r="AC43" s="147">
        <v>359.6542589348727</v>
      </c>
      <c r="AD43" s="147">
        <v>352.81569071210413</v>
      </c>
      <c r="AE43" s="147">
        <v>347.04946382548599</v>
      </c>
      <c r="AF43" s="147">
        <v>341.74455213263855</v>
      </c>
      <c r="AG43" s="147">
        <v>336.61596942271586</v>
      </c>
    </row>
    <row r="44" spans="1:33" x14ac:dyDescent="0.2">
      <c r="A44" s="133" t="str">
        <f t="shared" si="0"/>
        <v>WPASlovakia</v>
      </c>
      <c r="B44" s="129" t="s">
        <v>254</v>
      </c>
      <c r="C44" s="129" t="s">
        <v>257</v>
      </c>
      <c r="D44" s="129" t="s">
        <v>75</v>
      </c>
      <c r="E44" s="147">
        <v>115</v>
      </c>
      <c r="F44" s="147">
        <v>114.99999999999999</v>
      </c>
      <c r="G44" s="147">
        <v>113.364203</v>
      </c>
      <c r="H44" s="147">
        <v>117.67627999999999</v>
      </c>
      <c r="I44" s="147">
        <v>115.00000000000001</v>
      </c>
      <c r="J44" s="147">
        <v>115</v>
      </c>
      <c r="K44" s="147">
        <v>124.99999999999999</v>
      </c>
      <c r="L44" s="147">
        <v>114.99999999999999</v>
      </c>
      <c r="M44" s="147">
        <v>150</v>
      </c>
      <c r="N44" s="147">
        <v>101.00000000000001</v>
      </c>
      <c r="O44" s="147">
        <v>100</v>
      </c>
      <c r="P44" s="147">
        <v>2.5470000000000041</v>
      </c>
      <c r="Q44" s="147">
        <v>-6.3060000000000116</v>
      </c>
      <c r="R44" s="147">
        <v>41.598000000000013</v>
      </c>
      <c r="S44" s="147">
        <v>73.760000000000019</v>
      </c>
      <c r="T44" s="147">
        <v>79.231999999999999</v>
      </c>
      <c r="U44" s="147">
        <v>89.506999999999991</v>
      </c>
      <c r="V44" s="147">
        <v>77.574999999999974</v>
      </c>
      <c r="W44" s="147">
        <v>82.916928999999996</v>
      </c>
      <c r="X44" s="147">
        <v>85.108029999999985</v>
      </c>
      <c r="Y44" s="147">
        <v>95.28197999999999</v>
      </c>
      <c r="Z44" s="147">
        <v>106.72687999999999</v>
      </c>
      <c r="AA44" s="147">
        <v>81.59</v>
      </c>
      <c r="AB44" s="147">
        <v>71.459999999999994</v>
      </c>
      <c r="AC44" s="147">
        <v>71.459999999999994</v>
      </c>
      <c r="AD44" s="147">
        <v>71.459999999999994</v>
      </c>
      <c r="AE44" s="147">
        <v>71.459999999999994</v>
      </c>
      <c r="AF44" s="147">
        <v>71.459999999999994</v>
      </c>
      <c r="AG44" s="147">
        <v>71.459999999999994</v>
      </c>
    </row>
    <row r="45" spans="1:33" x14ac:dyDescent="0.2">
      <c r="A45" s="133" t="str">
        <f t="shared" si="0"/>
        <v>WPASlovenia</v>
      </c>
      <c r="B45" s="129" t="s">
        <v>254</v>
      </c>
      <c r="C45" s="129" t="s">
        <v>257</v>
      </c>
      <c r="D45" s="129" t="s">
        <v>76</v>
      </c>
      <c r="E45" s="147">
        <v>105.15400000000002</v>
      </c>
      <c r="F45" s="147">
        <v>89.64200000000001</v>
      </c>
      <c r="G45" s="147">
        <v>91.844999999999999</v>
      </c>
      <c r="H45" s="147">
        <v>78.91</v>
      </c>
      <c r="I45" s="147">
        <v>80.02</v>
      </c>
      <c r="J45" s="147">
        <v>71.878000000000014</v>
      </c>
      <c r="K45" s="147">
        <v>68.716000000000008</v>
      </c>
      <c r="L45" s="147">
        <v>69.276999999999987</v>
      </c>
      <c r="M45" s="147">
        <v>64.117999999999995</v>
      </c>
      <c r="N45" s="147">
        <v>34.786000000000008</v>
      </c>
      <c r="O45" s="147">
        <v>62.017999999999994</v>
      </c>
      <c r="P45" s="147">
        <v>49.261999999999993</v>
      </c>
      <c r="Q45" s="147">
        <v>51.174681000000007</v>
      </c>
      <c r="R45" s="147">
        <v>51.096999999999987</v>
      </c>
      <c r="S45" s="147">
        <v>58.502000000000002</v>
      </c>
      <c r="T45" s="147">
        <v>55.397000000000013</v>
      </c>
      <c r="U45" s="147">
        <v>72.574781999999985</v>
      </c>
      <c r="V45" s="147">
        <v>33.914999999999992</v>
      </c>
      <c r="W45" s="147">
        <v>40.267208999999994</v>
      </c>
      <c r="X45" s="147">
        <v>59.409739999999999</v>
      </c>
      <c r="Y45" s="147">
        <v>59.791689999999996</v>
      </c>
      <c r="Z45" s="147">
        <v>65.232709999999997</v>
      </c>
      <c r="AA45" s="147">
        <v>30.059999999999995</v>
      </c>
      <c r="AB45" s="147">
        <v>83.02</v>
      </c>
      <c r="AC45" s="147">
        <v>83.02</v>
      </c>
      <c r="AD45" s="147">
        <v>83.02</v>
      </c>
      <c r="AE45" s="147">
        <v>83.02</v>
      </c>
      <c r="AF45" s="147">
        <v>83.02</v>
      </c>
      <c r="AG45" s="147">
        <v>83.02</v>
      </c>
    </row>
    <row r="46" spans="1:33" x14ac:dyDescent="0.2">
      <c r="A46" s="133" t="str">
        <f t="shared" si="0"/>
        <v>WPAUkraine</v>
      </c>
      <c r="B46" s="129" t="s">
        <v>254</v>
      </c>
      <c r="C46" s="129" t="s">
        <v>257</v>
      </c>
      <c r="D46" s="129" t="s">
        <v>77</v>
      </c>
      <c r="E46" s="147">
        <v>158.05790000000147</v>
      </c>
      <c r="F46" s="147">
        <v>196.91127099999866</v>
      </c>
      <c r="G46" s="147">
        <v>269.278615</v>
      </c>
      <c r="H46" s="147">
        <v>317.00556700000004</v>
      </c>
      <c r="I46" s="147">
        <v>191.91866800000005</v>
      </c>
      <c r="J46" s="147">
        <v>235.589902</v>
      </c>
      <c r="K46" s="147">
        <v>387.05406799999997</v>
      </c>
      <c r="L46" s="147">
        <v>254.61531000000008</v>
      </c>
      <c r="M46" s="147">
        <v>540.29236400000013</v>
      </c>
      <c r="N46" s="147">
        <v>546.00242400000002</v>
      </c>
      <c r="O46" s="147">
        <v>695.09703400000012</v>
      </c>
      <c r="P46" s="147">
        <v>747.6424310000001</v>
      </c>
      <c r="Q46" s="147">
        <v>748.31421599999999</v>
      </c>
      <c r="R46" s="147">
        <v>958.12490400000002</v>
      </c>
      <c r="S46" s="147">
        <v>941.02723200000014</v>
      </c>
      <c r="T46" s="147">
        <v>1049.5260390000001</v>
      </c>
      <c r="U46" s="147">
        <v>1520.5762499999996</v>
      </c>
      <c r="V46" s="147">
        <v>2045.4338451152955</v>
      </c>
      <c r="W46" s="147">
        <v>1523.362953873738</v>
      </c>
      <c r="X46" s="147">
        <v>1527.6734800000002</v>
      </c>
      <c r="Y46" s="147">
        <v>1411.6364712568309</v>
      </c>
      <c r="Z46" s="147">
        <v>1410.3332800000005</v>
      </c>
      <c r="AA46" s="147">
        <v>381.73999999999995</v>
      </c>
      <c r="AB46" s="147">
        <v>485.07</v>
      </c>
      <c r="AC46" s="147">
        <v>550.66733397220912</v>
      </c>
      <c r="AD46" s="147">
        <v>622.25331880593899</v>
      </c>
      <c r="AE46" s="147">
        <v>693.6855318594304</v>
      </c>
      <c r="AF46" s="147">
        <v>766.51518626727716</v>
      </c>
      <c r="AG46" s="147">
        <v>791.43232518970149</v>
      </c>
    </row>
    <row r="47" spans="1:33" s="133" customFormat="1" x14ac:dyDescent="0.2">
      <c r="A47" s="133" t="str">
        <f t="shared" si="0"/>
        <v>WPACIS Total</v>
      </c>
      <c r="B47" s="140" t="s">
        <v>78</v>
      </c>
      <c r="C47" s="140" t="s">
        <v>78</v>
      </c>
      <c r="D47" s="140" t="s">
        <v>78</v>
      </c>
      <c r="E47" s="146">
        <v>449.72026529999732</v>
      </c>
      <c r="F47" s="146">
        <v>404.67367424999219</v>
      </c>
      <c r="G47" s="146">
        <v>351.05744749998109</v>
      </c>
      <c r="H47" s="146">
        <v>655.6611128857088</v>
      </c>
      <c r="I47" s="146">
        <v>1227.6346945604657</v>
      </c>
      <c r="J47" s="146">
        <v>1288.9428983186829</v>
      </c>
      <c r="K47" s="146">
        <v>1203.5433424835137</v>
      </c>
      <c r="L47" s="146">
        <v>1114.6395710329543</v>
      </c>
      <c r="M47" s="146">
        <v>978.29989207691017</v>
      </c>
      <c r="N47" s="146">
        <v>1625.3761048901147</v>
      </c>
      <c r="O47" s="146">
        <v>1483.0251089999999</v>
      </c>
      <c r="P47" s="146">
        <v>1720.0899785433048</v>
      </c>
      <c r="Q47" s="146">
        <v>1746.211431788555</v>
      </c>
      <c r="R47" s="146">
        <v>1665.7829167313698</v>
      </c>
      <c r="S47" s="146">
        <v>1776.0035419999979</v>
      </c>
      <c r="T47" s="146">
        <v>2212.7659268095163</v>
      </c>
      <c r="U47" s="146">
        <v>2090.8240126190417</v>
      </c>
      <c r="V47" s="146">
        <v>2123.513896122794</v>
      </c>
      <c r="W47" s="146">
        <v>2115.5381938706314</v>
      </c>
      <c r="X47" s="146">
        <v>2082.1049500000004</v>
      </c>
      <c r="Y47" s="146">
        <v>2726.200124135004</v>
      </c>
      <c r="Z47" s="146">
        <v>3126.6319093831435</v>
      </c>
      <c r="AA47" s="146">
        <v>2066.1263193831428</v>
      </c>
      <c r="AB47" s="146">
        <v>2271.6083193831428</v>
      </c>
      <c r="AC47" s="146">
        <v>2361.6787154263634</v>
      </c>
      <c r="AD47" s="146">
        <v>2547.7007226766277</v>
      </c>
      <c r="AE47" s="146">
        <v>2734.0192889747314</v>
      </c>
      <c r="AF47" s="146">
        <v>2819.3134611106934</v>
      </c>
      <c r="AG47" s="146">
        <v>2901.8675832825852</v>
      </c>
    </row>
    <row r="48" spans="1:33" x14ac:dyDescent="0.2">
      <c r="A48" s="133" t="str">
        <f t="shared" si="0"/>
        <v>WPAArmenia</v>
      </c>
      <c r="B48" s="129" t="s">
        <v>254</v>
      </c>
      <c r="C48" s="129" t="s">
        <v>258</v>
      </c>
      <c r="D48" s="129" t="s">
        <v>79</v>
      </c>
      <c r="E48" s="147">
        <v>0</v>
      </c>
      <c r="F48" s="147">
        <v>0.127</v>
      </c>
      <c r="G48" s="147">
        <v>0</v>
      </c>
      <c r="H48" s="147">
        <v>0</v>
      </c>
      <c r="I48" s="147">
        <v>0</v>
      </c>
      <c r="J48" s="147">
        <v>0.19789999999999999</v>
      </c>
      <c r="K48" s="147">
        <v>15.000912</v>
      </c>
      <c r="L48" s="147">
        <v>15.199997</v>
      </c>
      <c r="M48" s="147">
        <v>15.147508</v>
      </c>
      <c r="N48" s="147">
        <v>15.234864999999999</v>
      </c>
      <c r="O48" s="147">
        <v>15.191328</v>
      </c>
      <c r="P48" s="147">
        <v>15.39617</v>
      </c>
      <c r="Q48" s="147">
        <v>15.340763000000001</v>
      </c>
      <c r="R48" s="147">
        <v>15.804741999999999</v>
      </c>
      <c r="S48" s="147">
        <v>16.063611000000002</v>
      </c>
      <c r="T48" s="147">
        <v>15.729526</v>
      </c>
      <c r="U48" s="147">
        <v>16.263824</v>
      </c>
      <c r="V48" s="147">
        <v>16.527265</v>
      </c>
      <c r="W48" s="147">
        <v>16.61281</v>
      </c>
      <c r="X48" s="147">
        <v>17.91226</v>
      </c>
      <c r="Y48" s="147">
        <v>18.91703</v>
      </c>
      <c r="Z48" s="147">
        <v>18.451759383142768</v>
      </c>
      <c r="AA48" s="147">
        <v>16.566319383142769</v>
      </c>
      <c r="AB48" s="147">
        <v>17.476319383142769</v>
      </c>
      <c r="AC48" s="147">
        <v>17.476319383142769</v>
      </c>
      <c r="AD48" s="147">
        <v>17.476319383142769</v>
      </c>
      <c r="AE48" s="147">
        <v>17.476319383142769</v>
      </c>
      <c r="AF48" s="147">
        <v>17.476319383142769</v>
      </c>
      <c r="AG48" s="147">
        <v>17.476319383142769</v>
      </c>
    </row>
    <row r="49" spans="1:33" x14ac:dyDescent="0.2">
      <c r="A49" s="133" t="str">
        <f t="shared" si="0"/>
        <v>WPAAzerbaijan</v>
      </c>
      <c r="B49" s="129" t="s">
        <v>254</v>
      </c>
      <c r="C49" s="129" t="s">
        <v>258</v>
      </c>
      <c r="D49" s="129" t="s">
        <v>80</v>
      </c>
      <c r="E49" s="147">
        <v>0.63999899999999998</v>
      </c>
      <c r="F49" s="147">
        <v>0.36942900000000001</v>
      </c>
      <c r="G49" s="147">
        <v>0.37717000000000001</v>
      </c>
      <c r="H49" s="147">
        <v>1.188199</v>
      </c>
      <c r="I49" s="147">
        <v>1.2533759999999998</v>
      </c>
      <c r="J49" s="147">
        <v>2.3500449999999997</v>
      </c>
      <c r="K49" s="147">
        <v>2.3976649999999999</v>
      </c>
      <c r="L49" s="147">
        <v>3.1529600000000002</v>
      </c>
      <c r="M49" s="147">
        <v>3.325278</v>
      </c>
      <c r="N49" s="147">
        <v>5.3439030000000001</v>
      </c>
      <c r="O49" s="147">
        <v>7.0700719999999997</v>
      </c>
      <c r="P49" s="147">
        <v>6.6142349999999999</v>
      </c>
      <c r="Q49" s="147">
        <v>10.110518000000003</v>
      </c>
      <c r="R49" s="147">
        <v>5.6007540000000011</v>
      </c>
      <c r="S49" s="147">
        <v>15.754582999999998</v>
      </c>
      <c r="T49" s="147">
        <v>11.737782000000003</v>
      </c>
      <c r="U49" s="147">
        <v>24.764174000000004</v>
      </c>
      <c r="V49" s="147">
        <v>13.764289999999999</v>
      </c>
      <c r="W49" s="147">
        <v>17.5798678032528</v>
      </c>
      <c r="X49" s="147">
        <v>63.418429999999994</v>
      </c>
      <c r="Y49" s="147">
        <v>38.463359999999994</v>
      </c>
      <c r="Z49" s="147">
        <v>19.127749999999999</v>
      </c>
      <c r="AA49" s="147">
        <v>27.7</v>
      </c>
      <c r="AB49" s="147">
        <v>28.2</v>
      </c>
      <c r="AC49" s="147">
        <v>28.2</v>
      </c>
      <c r="AD49" s="147">
        <v>28.2</v>
      </c>
      <c r="AE49" s="147">
        <v>28.2</v>
      </c>
      <c r="AF49" s="147">
        <v>28.2</v>
      </c>
      <c r="AG49" s="147">
        <v>28.2</v>
      </c>
    </row>
    <row r="50" spans="1:33" x14ac:dyDescent="0.2">
      <c r="A50" s="133" t="str">
        <f t="shared" si="0"/>
        <v>WPABelarus</v>
      </c>
      <c r="B50" s="129" t="s">
        <v>254</v>
      </c>
      <c r="C50" s="129" t="s">
        <v>258</v>
      </c>
      <c r="D50" s="129" t="s">
        <v>81</v>
      </c>
      <c r="E50" s="147">
        <v>44.749255300000009</v>
      </c>
      <c r="F50" s="147">
        <v>42.740615249999991</v>
      </c>
      <c r="G50" s="147">
        <v>42.051001499999998</v>
      </c>
      <c r="H50" s="147">
        <v>41.243510600000022</v>
      </c>
      <c r="I50" s="147">
        <v>53.538809000000001</v>
      </c>
      <c r="J50" s="147">
        <v>53.917304999999985</v>
      </c>
      <c r="K50" s="147">
        <v>71.871926000000002</v>
      </c>
      <c r="L50" s="147">
        <v>53.526088999999985</v>
      </c>
      <c r="M50" s="147">
        <v>107.47493200000001</v>
      </c>
      <c r="N50" s="147">
        <v>30.336246999999986</v>
      </c>
      <c r="O50" s="147">
        <v>51.491911999999957</v>
      </c>
      <c r="P50" s="147">
        <v>58.68995300000006</v>
      </c>
      <c r="Q50" s="147">
        <v>46.447044000000062</v>
      </c>
      <c r="R50" s="147">
        <v>43.106392999999969</v>
      </c>
      <c r="S50" s="147">
        <v>34.149841000000038</v>
      </c>
      <c r="T50" s="147">
        <v>63.072913999999969</v>
      </c>
      <c r="U50" s="147">
        <v>18.687223000000017</v>
      </c>
      <c r="V50" s="147">
        <v>13.023390999999947</v>
      </c>
      <c r="W50" s="147">
        <v>51.822276945545923</v>
      </c>
      <c r="X50" s="147">
        <v>22.090900000000033</v>
      </c>
      <c r="Y50" s="147">
        <v>22.697730000000092</v>
      </c>
      <c r="Z50" s="147">
        <v>22.456470000000081</v>
      </c>
      <c r="AA50" s="147">
        <v>20.670000000000016</v>
      </c>
      <c r="AB50" s="147">
        <v>21.139999999999986</v>
      </c>
      <c r="AC50" s="147">
        <v>20.679854424120848</v>
      </c>
      <c r="AD50" s="147">
        <v>20.127679733065715</v>
      </c>
      <c r="AE50" s="147">
        <v>19.646725927352279</v>
      </c>
      <c r="AF50" s="147">
        <v>19.189208021142992</v>
      </c>
      <c r="AG50" s="147">
        <v>18.731690114933564</v>
      </c>
    </row>
    <row r="51" spans="1:33" x14ac:dyDescent="0.2">
      <c r="A51" s="133" t="str">
        <f t="shared" si="0"/>
        <v>WPAKazakhstan</v>
      </c>
      <c r="B51" s="129" t="s">
        <v>254</v>
      </c>
      <c r="C51" s="129" t="s">
        <v>258</v>
      </c>
      <c r="D51" s="129" t="s">
        <v>82</v>
      </c>
      <c r="E51" s="147">
        <v>0.898258</v>
      </c>
      <c r="F51" s="147">
        <v>0.49075999999999997</v>
      </c>
      <c r="G51" s="147">
        <v>0.25215399999999999</v>
      </c>
      <c r="H51" s="147">
        <v>0.32251400000000002</v>
      </c>
      <c r="I51" s="147">
        <v>0.89200000000000002</v>
      </c>
      <c r="J51" s="147">
        <v>0.81400000000000006</v>
      </c>
      <c r="K51" s="147">
        <v>2.0009999999999999</v>
      </c>
      <c r="L51" s="147">
        <v>2.6309999999999998</v>
      </c>
      <c r="M51" s="147">
        <v>1.7889999999999997</v>
      </c>
      <c r="N51" s="147">
        <v>8.213000000000001</v>
      </c>
      <c r="O51" s="147">
        <v>2.6550000000000007</v>
      </c>
      <c r="P51" s="147">
        <v>0.50600000000000001</v>
      </c>
      <c r="Q51" s="147">
        <v>1.1350000000000002</v>
      </c>
      <c r="R51" s="147">
        <v>1.3120000000000001</v>
      </c>
      <c r="S51" s="147">
        <v>1.3560000000000001</v>
      </c>
      <c r="T51" s="147">
        <v>1.0060000000000002</v>
      </c>
      <c r="U51" s="147">
        <v>0.61699999999999999</v>
      </c>
      <c r="V51" s="147">
        <v>3.5110000000000001</v>
      </c>
      <c r="W51" s="147">
        <v>3.2384141800000004</v>
      </c>
      <c r="X51" s="147">
        <v>1.6415600000000021</v>
      </c>
      <c r="Y51" s="147">
        <v>21.596390000000003</v>
      </c>
      <c r="Z51" s="147">
        <v>42.20637</v>
      </c>
      <c r="AA51" s="147">
        <v>1.2300000000000002</v>
      </c>
      <c r="AB51" s="147">
        <v>0.72000000000000008</v>
      </c>
      <c r="AC51" s="147">
        <v>0.72000000000000008</v>
      </c>
      <c r="AD51" s="147">
        <v>0.72000000000000008</v>
      </c>
      <c r="AE51" s="147">
        <v>0.72000000000000008</v>
      </c>
      <c r="AF51" s="147">
        <v>0.72000000000000008</v>
      </c>
      <c r="AG51" s="147">
        <v>0.72000000000000008</v>
      </c>
    </row>
    <row r="52" spans="1:33" x14ac:dyDescent="0.2">
      <c r="A52" s="133" t="str">
        <f t="shared" si="0"/>
        <v>WPAKyrgyzstan</v>
      </c>
      <c r="B52" s="129" t="s">
        <v>254</v>
      </c>
      <c r="C52" s="129" t="s">
        <v>258</v>
      </c>
      <c r="D52" s="129" t="s">
        <v>83</v>
      </c>
      <c r="E52" s="147">
        <v>1.1869999999999999E-3</v>
      </c>
      <c r="F52" s="147">
        <v>0.14219899999999999</v>
      </c>
      <c r="G52" s="147">
        <v>0.25589800000000001</v>
      </c>
      <c r="H52" s="147">
        <v>6.7198999999999995E-2</v>
      </c>
      <c r="I52" s="147">
        <v>0</v>
      </c>
      <c r="J52" s="147">
        <v>6.4999999999999997E-3</v>
      </c>
      <c r="K52" s="147">
        <v>1.4E-2</v>
      </c>
      <c r="L52" s="147">
        <v>5.7500000000000002E-2</v>
      </c>
      <c r="M52" s="147">
        <v>0.40160000000000001</v>
      </c>
      <c r="N52" s="147">
        <v>4.2599999999999999E-2</v>
      </c>
      <c r="O52" s="147">
        <v>8.2604999999999998E-2</v>
      </c>
      <c r="P52" s="147">
        <v>0.54529899999999998</v>
      </c>
      <c r="Q52" s="147">
        <v>0.56556499999999998</v>
      </c>
      <c r="R52" s="147">
        <v>0.80049999999999999</v>
      </c>
      <c r="S52" s="147">
        <v>0</v>
      </c>
      <c r="T52" s="147">
        <v>0.29979800000000001</v>
      </c>
      <c r="U52" s="147">
        <v>3.3831709999999999</v>
      </c>
      <c r="V52" s="147">
        <v>4.2746040000000001</v>
      </c>
      <c r="W52" s="147">
        <v>8.4559859999999993</v>
      </c>
      <c r="X52" s="147">
        <v>11.653399999999998</v>
      </c>
      <c r="Y52" s="147">
        <v>12.048739999999997</v>
      </c>
      <c r="Z52" s="147">
        <v>12.92609</v>
      </c>
      <c r="AA52" s="147">
        <v>7.88</v>
      </c>
      <c r="AB52" s="147">
        <v>8.25</v>
      </c>
      <c r="AC52" s="147">
        <v>8.25</v>
      </c>
      <c r="AD52" s="147">
        <v>8.25</v>
      </c>
      <c r="AE52" s="147">
        <v>8.25</v>
      </c>
      <c r="AF52" s="147">
        <v>8.25</v>
      </c>
      <c r="AG52" s="147">
        <v>8.25</v>
      </c>
    </row>
    <row r="53" spans="1:33" x14ac:dyDescent="0.2">
      <c r="A53" s="133" t="str">
        <f t="shared" si="0"/>
        <v>WPARussia</v>
      </c>
      <c r="B53" s="129" t="s">
        <v>254</v>
      </c>
      <c r="C53" s="129" t="s">
        <v>258</v>
      </c>
      <c r="D53" s="129" t="s">
        <v>84</v>
      </c>
      <c r="E53" s="147">
        <v>403.41357099999732</v>
      </c>
      <c r="F53" s="147">
        <v>360.72771099999227</v>
      </c>
      <c r="G53" s="147">
        <v>307.82727399998112</v>
      </c>
      <c r="H53" s="147">
        <v>612.7373332857087</v>
      </c>
      <c r="I53" s="147">
        <v>1171.7588785604657</v>
      </c>
      <c r="J53" s="147">
        <v>1231.5092593186828</v>
      </c>
      <c r="K53" s="147">
        <v>1112.0277794835138</v>
      </c>
      <c r="L53" s="147">
        <v>1039.7933050329543</v>
      </c>
      <c r="M53" s="147">
        <v>848.96073507691017</v>
      </c>
      <c r="N53" s="147">
        <v>1556.0379588901146</v>
      </c>
      <c r="O53" s="147">
        <v>1406.1068169999999</v>
      </c>
      <c r="P53" s="147">
        <v>1637.9077415433048</v>
      </c>
      <c r="Q53" s="147">
        <v>1672.2796417885552</v>
      </c>
      <c r="R53" s="147">
        <v>1598.3338607313699</v>
      </c>
      <c r="S53" s="147">
        <v>1706.7770299999979</v>
      </c>
      <c r="T53" s="147">
        <v>2117.6221048095163</v>
      </c>
      <c r="U53" s="147">
        <v>2018.8979486190419</v>
      </c>
      <c r="V53" s="147">
        <v>2049.2487411227939</v>
      </c>
      <c r="W53" s="147">
        <v>1971.5503976391474</v>
      </c>
      <c r="X53" s="147">
        <v>1921.7182000000003</v>
      </c>
      <c r="Y53" s="147">
        <v>2580.5762641350038</v>
      </c>
      <c r="Z53" s="147">
        <v>2987.5252500000006</v>
      </c>
      <c r="AA53" s="147">
        <v>1977.3199999999997</v>
      </c>
      <c r="AB53" s="147">
        <v>2230.7820000000002</v>
      </c>
      <c r="AC53" s="147">
        <v>2321.3122449448497</v>
      </c>
      <c r="AD53" s="147">
        <v>2507.8860603151961</v>
      </c>
      <c r="AE53" s="147">
        <v>2694.6852482504337</v>
      </c>
      <c r="AF53" s="147">
        <v>2780.4366120869909</v>
      </c>
      <c r="AG53" s="147">
        <v>2863.447916281797</v>
      </c>
    </row>
    <row r="54" spans="1:33" x14ac:dyDescent="0.2">
      <c r="A54" s="133" t="str">
        <f t="shared" si="0"/>
        <v>WPATajikistan</v>
      </c>
      <c r="B54" s="129" t="s">
        <v>254</v>
      </c>
      <c r="C54" s="129" t="s">
        <v>258</v>
      </c>
      <c r="D54" s="129" t="s">
        <v>85</v>
      </c>
      <c r="E54" s="147">
        <v>0</v>
      </c>
      <c r="F54" s="147">
        <v>1.7999999999999999E-2</v>
      </c>
      <c r="G54" s="147">
        <v>0.2492</v>
      </c>
      <c r="H54" s="147">
        <v>0</v>
      </c>
      <c r="I54" s="147">
        <v>0.08</v>
      </c>
      <c r="J54" s="147">
        <v>3.8400000000000001E-3</v>
      </c>
      <c r="K54" s="147">
        <v>0</v>
      </c>
      <c r="L54" s="147">
        <v>0</v>
      </c>
      <c r="M54" s="147">
        <v>0.99680000000000002</v>
      </c>
      <c r="N54" s="147">
        <v>9.9695309999999999</v>
      </c>
      <c r="O54" s="147">
        <v>0</v>
      </c>
      <c r="P54" s="147">
        <v>1E-3</v>
      </c>
      <c r="Q54" s="147">
        <v>0.5</v>
      </c>
      <c r="R54" s="147">
        <v>0.96511900000000006</v>
      </c>
      <c r="S54" s="147">
        <v>1.934939</v>
      </c>
      <c r="T54" s="147">
        <v>3.2099000000000002</v>
      </c>
      <c r="U54" s="147">
        <v>1.9627999999999999</v>
      </c>
      <c r="V54" s="147">
        <v>4.3389950000000006</v>
      </c>
      <c r="W54" s="147">
        <v>6.1092792645682588</v>
      </c>
      <c r="X54" s="147">
        <v>6.1257899999999994</v>
      </c>
      <c r="Y54" s="147">
        <v>12.773359999999997</v>
      </c>
      <c r="Z54" s="147">
        <v>5.2259600000000006</v>
      </c>
      <c r="AA54" s="147">
        <v>0.08</v>
      </c>
      <c r="AB54" s="147">
        <v>0.01</v>
      </c>
      <c r="AC54" s="147">
        <v>1.0296674250080651E-2</v>
      </c>
      <c r="AD54" s="147">
        <v>1.0663245223456743E-2</v>
      </c>
      <c r="AE54" s="147">
        <v>1.0995413802866729E-2</v>
      </c>
      <c r="AF54" s="147">
        <v>1.1321619417295922E-2</v>
      </c>
      <c r="AG54" s="147">
        <v>1.1657502712328401E-2</v>
      </c>
    </row>
    <row r="55" spans="1:33" x14ac:dyDescent="0.2">
      <c r="A55" s="133" t="str">
        <f t="shared" si="0"/>
        <v>WPATurkmenistan</v>
      </c>
      <c r="B55" s="129" t="s">
        <v>254</v>
      </c>
      <c r="C55" s="129" t="s">
        <v>258</v>
      </c>
      <c r="D55" s="129" t="s">
        <v>86</v>
      </c>
      <c r="E55" s="147">
        <v>1.1995E-2</v>
      </c>
      <c r="F55" s="147">
        <v>1.5559999999999999E-2</v>
      </c>
      <c r="G55" s="147">
        <v>2.4E-2</v>
      </c>
      <c r="H55" s="147">
        <v>2.2856999999999999E-2</v>
      </c>
      <c r="I55" s="147">
        <v>2.7490000000000001E-2</v>
      </c>
      <c r="J55" s="147">
        <v>2.0240000000000002E-3</v>
      </c>
      <c r="K55" s="147">
        <v>3.0000000000000001E-3</v>
      </c>
      <c r="L55" s="147">
        <v>7.2000000000000005E-4</v>
      </c>
      <c r="M55" s="147">
        <v>3.8999999999999999E-5</v>
      </c>
      <c r="N55" s="147">
        <v>0.02</v>
      </c>
      <c r="O55" s="147">
        <v>0.1027</v>
      </c>
      <c r="P55" s="147">
        <v>4.0079999999999998E-2</v>
      </c>
      <c r="Q55" s="147">
        <v>1.1899999999999999E-2</v>
      </c>
      <c r="R55" s="147">
        <v>3.1209000000000001E-2</v>
      </c>
      <c r="S55" s="147">
        <v>5.6314000000000003E-2</v>
      </c>
      <c r="T55" s="147">
        <v>9.0789999999999996E-2</v>
      </c>
      <c r="U55" s="147">
        <v>0.13145800000000002</v>
      </c>
      <c r="V55" s="147">
        <v>0.32900600000000002</v>
      </c>
      <c r="W55" s="147">
        <v>9.5803003239468693E-2</v>
      </c>
      <c r="X55" s="147">
        <v>0.34871000000000002</v>
      </c>
      <c r="Y55" s="147">
        <v>0.21060000000000001</v>
      </c>
      <c r="Z55" s="147">
        <v>0.35293000000000002</v>
      </c>
      <c r="AA55" s="147">
        <v>0.05</v>
      </c>
      <c r="AB55" s="147">
        <v>0.13999999999999999</v>
      </c>
      <c r="AC55" s="147">
        <v>0.13999999999999999</v>
      </c>
      <c r="AD55" s="147">
        <v>0.13999999999999999</v>
      </c>
      <c r="AE55" s="147">
        <v>0.13999999999999999</v>
      </c>
      <c r="AF55" s="147">
        <v>0.13999999999999999</v>
      </c>
      <c r="AG55" s="147">
        <v>0.13999999999999999</v>
      </c>
    </row>
    <row r="56" spans="1:33" x14ac:dyDescent="0.2">
      <c r="A56" s="133" t="str">
        <f t="shared" si="0"/>
        <v>WPAUzbekistan</v>
      </c>
      <c r="B56" s="129" t="s">
        <v>254</v>
      </c>
      <c r="C56" s="129" t="s">
        <v>258</v>
      </c>
      <c r="D56" s="129" t="s">
        <v>87</v>
      </c>
      <c r="E56" s="147">
        <v>6.0000000000000001E-3</v>
      </c>
      <c r="F56" s="147">
        <v>4.24E-2</v>
      </c>
      <c r="G56" s="147">
        <v>2.0749999999999998E-2</v>
      </c>
      <c r="H56" s="147">
        <v>7.9499999999999987E-2</v>
      </c>
      <c r="I56" s="147">
        <v>8.4141000000000007E-2</v>
      </c>
      <c r="J56" s="147">
        <v>0.14202499999999998</v>
      </c>
      <c r="K56" s="147">
        <v>0.22706000000000004</v>
      </c>
      <c r="L56" s="147">
        <v>0.27800000000000002</v>
      </c>
      <c r="M56" s="147">
        <v>0.20400000000000001</v>
      </c>
      <c r="N56" s="147">
        <v>0.17800000000000002</v>
      </c>
      <c r="O56" s="147">
        <v>0.32467500000000005</v>
      </c>
      <c r="P56" s="147">
        <v>0.38950000000000001</v>
      </c>
      <c r="Q56" s="147">
        <v>-0.17899999999999999</v>
      </c>
      <c r="R56" s="147">
        <v>-0.17166099999999995</v>
      </c>
      <c r="S56" s="147">
        <v>-8.8775999999999966E-2</v>
      </c>
      <c r="T56" s="147">
        <v>-2.8880000000000017E-3</v>
      </c>
      <c r="U56" s="147">
        <v>6.1164140000000007</v>
      </c>
      <c r="V56" s="147">
        <v>18.496603999999998</v>
      </c>
      <c r="W56" s="147">
        <v>40.073359034877569</v>
      </c>
      <c r="X56" s="147">
        <v>37.195700000000002</v>
      </c>
      <c r="Y56" s="147">
        <v>18.916649999999997</v>
      </c>
      <c r="Z56" s="147">
        <v>18.35933</v>
      </c>
      <c r="AA56" s="147">
        <v>14.630000000000003</v>
      </c>
      <c r="AB56" s="147">
        <v>-35.109999999999985</v>
      </c>
      <c r="AC56" s="147">
        <v>-35.109999999999985</v>
      </c>
      <c r="AD56" s="147">
        <v>-35.109999999999985</v>
      </c>
      <c r="AE56" s="147">
        <v>-35.109999999999985</v>
      </c>
      <c r="AF56" s="147">
        <v>-35.109999999999985</v>
      </c>
      <c r="AG56" s="147">
        <v>-35.109999999999985</v>
      </c>
    </row>
    <row r="57" spans="1:33" s="133" customFormat="1" x14ac:dyDescent="0.2">
      <c r="A57" s="133" t="str">
        <f t="shared" si="0"/>
        <v>WPAAfrica Total</v>
      </c>
      <c r="B57" s="137" t="s">
        <v>88</v>
      </c>
      <c r="C57" s="137" t="s">
        <v>88</v>
      </c>
      <c r="D57" s="137" t="s">
        <v>88</v>
      </c>
      <c r="E57" s="145">
        <v>2350.6946696666664</v>
      </c>
      <c r="F57" s="145">
        <v>2356.266501848896</v>
      </c>
      <c r="G57" s="145">
        <v>2884.934383665176</v>
      </c>
      <c r="H57" s="145">
        <v>2614.7608351034073</v>
      </c>
      <c r="I57" s="145">
        <v>1951.4751226245112</v>
      </c>
      <c r="J57" s="145">
        <v>2128.9743959025923</v>
      </c>
      <c r="K57" s="145">
        <v>2040.1953237847185</v>
      </c>
      <c r="L57" s="145">
        <v>2132.0986818976312</v>
      </c>
      <c r="M57" s="145">
        <v>1696.3128417293847</v>
      </c>
      <c r="N57" s="145">
        <v>1288.986747611903</v>
      </c>
      <c r="O57" s="145">
        <v>2063.0917233945897</v>
      </c>
      <c r="P57" s="145">
        <v>1749.8003272130545</v>
      </c>
      <c r="Q57" s="145">
        <v>1946.9443165850539</v>
      </c>
      <c r="R57" s="145">
        <v>2261.0438133993252</v>
      </c>
      <c r="S57" s="145">
        <v>2468.8286399204935</v>
      </c>
      <c r="T57" s="145">
        <v>2004.2559611626009</v>
      </c>
      <c r="U57" s="145">
        <v>2404.7531866825634</v>
      </c>
      <c r="V57" s="145">
        <v>2791.026549605388</v>
      </c>
      <c r="W57" s="145">
        <v>2653.204347549221</v>
      </c>
      <c r="X57" s="145">
        <v>2535.9976639170354</v>
      </c>
      <c r="Y57" s="145">
        <v>2585.5865932717834</v>
      </c>
      <c r="Z57" s="145">
        <v>2151.3734542110342</v>
      </c>
      <c r="AA57" s="145">
        <v>2322.3794400036368</v>
      </c>
      <c r="AB57" s="145">
        <v>2243.2480536966223</v>
      </c>
      <c r="AC57" s="145">
        <v>2198.5361872804792</v>
      </c>
      <c r="AD57" s="145">
        <v>2217.6073470790157</v>
      </c>
      <c r="AE57" s="145">
        <v>2235.0895033123634</v>
      </c>
      <c r="AF57" s="145">
        <v>2252.4309943227795</v>
      </c>
      <c r="AG57" s="145">
        <v>2270.4583796249713</v>
      </c>
    </row>
    <row r="58" spans="1:33" s="133" customFormat="1" x14ac:dyDescent="0.2">
      <c r="A58" s="133" t="str">
        <f t="shared" si="0"/>
        <v>WPANorth Africa Total</v>
      </c>
      <c r="B58" s="140" t="s">
        <v>89</v>
      </c>
      <c r="C58" s="140" t="s">
        <v>89</v>
      </c>
      <c r="D58" s="140" t="s">
        <v>89</v>
      </c>
      <c r="E58" s="146">
        <v>138.97416866666669</v>
      </c>
      <c r="F58" s="146">
        <v>114.43535499999999</v>
      </c>
      <c r="G58" s="146">
        <v>97.789142999999996</v>
      </c>
      <c r="H58" s="146">
        <v>158.04552166666664</v>
      </c>
      <c r="I58" s="146">
        <v>152.80501666666663</v>
      </c>
      <c r="J58" s="146">
        <v>171.44463099999999</v>
      </c>
      <c r="K58" s="146">
        <v>196.01300599999999</v>
      </c>
      <c r="L58" s="146">
        <v>174.64015600000002</v>
      </c>
      <c r="M58" s="146">
        <v>196.77966999999998</v>
      </c>
      <c r="N58" s="146">
        <v>157.20091399999998</v>
      </c>
      <c r="O58" s="146">
        <v>299.92942100000005</v>
      </c>
      <c r="P58" s="146">
        <v>257.30719900000003</v>
      </c>
      <c r="Q58" s="146">
        <v>418.59767199999999</v>
      </c>
      <c r="R58" s="146">
        <v>505.28118714285711</v>
      </c>
      <c r="S58" s="146">
        <v>405.64284858558568</v>
      </c>
      <c r="T58" s="146">
        <v>437.25943342857136</v>
      </c>
      <c r="U58" s="146">
        <v>411.0017886890754</v>
      </c>
      <c r="V58" s="146">
        <v>394.06012607182021</v>
      </c>
      <c r="W58" s="146">
        <v>425.89242258400594</v>
      </c>
      <c r="X58" s="146">
        <v>447.88973650311203</v>
      </c>
      <c r="Y58" s="146">
        <v>372.9494854836791</v>
      </c>
      <c r="Z58" s="146">
        <v>407.30634630701462</v>
      </c>
      <c r="AA58" s="146">
        <v>497.19138630701462</v>
      </c>
      <c r="AB58" s="146">
        <v>447.5</v>
      </c>
      <c r="AC58" s="146">
        <v>449.51622437308794</v>
      </c>
      <c r="AD58" s="146">
        <v>451.93569362079342</v>
      </c>
      <c r="AE58" s="146">
        <v>454.05607643475679</v>
      </c>
      <c r="AF58" s="146">
        <v>456.07628059549114</v>
      </c>
      <c r="AG58" s="146">
        <v>458.09648475622475</v>
      </c>
    </row>
    <row r="59" spans="1:33" x14ac:dyDescent="0.2">
      <c r="A59" s="133" t="str">
        <f t="shared" si="0"/>
        <v>WPAAlgeria</v>
      </c>
      <c r="B59" s="129" t="s">
        <v>259</v>
      </c>
      <c r="C59" s="129" t="s">
        <v>260</v>
      </c>
      <c r="D59" s="129" t="s">
        <v>90</v>
      </c>
      <c r="E59" s="147">
        <v>76.263868666666667</v>
      </c>
      <c r="F59" s="147">
        <v>63.696238000000001</v>
      </c>
      <c r="G59" s="147">
        <v>8.2381650000000004</v>
      </c>
      <c r="H59" s="147">
        <v>85.241111666666669</v>
      </c>
      <c r="I59" s="147">
        <v>79.473967666666667</v>
      </c>
      <c r="J59" s="147">
        <v>107.789312</v>
      </c>
      <c r="K59" s="147">
        <v>118.16556299999999</v>
      </c>
      <c r="L59" s="147">
        <v>99.50252900000001</v>
      </c>
      <c r="M59" s="147">
        <v>81.214500000000001</v>
      </c>
      <c r="N59" s="147">
        <v>43.268242000000001</v>
      </c>
      <c r="O59" s="147">
        <v>152.62091600000002</v>
      </c>
      <c r="P59" s="147">
        <v>96.12</v>
      </c>
      <c r="Q59" s="147">
        <v>184.76939999999999</v>
      </c>
      <c r="R59" s="147">
        <v>203.39514500000001</v>
      </c>
      <c r="S59" s="147">
        <v>199.89327100000003</v>
      </c>
      <c r="T59" s="147">
        <v>200</v>
      </c>
      <c r="U59" s="147">
        <v>160</v>
      </c>
      <c r="V59" s="147">
        <v>176.36340793177601</v>
      </c>
      <c r="W59" s="147">
        <v>159.97610932878871</v>
      </c>
      <c r="X59" s="147">
        <v>195</v>
      </c>
      <c r="Y59" s="147">
        <v>205.76311999999999</v>
      </c>
      <c r="Z59" s="147">
        <v>166.66305630701447</v>
      </c>
      <c r="AA59" s="147">
        <v>123.39138630701446</v>
      </c>
      <c r="AB59" s="147">
        <v>166.68</v>
      </c>
      <c r="AC59" s="147">
        <v>166.68</v>
      </c>
      <c r="AD59" s="147">
        <v>166.68</v>
      </c>
      <c r="AE59" s="147">
        <v>166.68</v>
      </c>
      <c r="AF59" s="147">
        <v>166.68</v>
      </c>
      <c r="AG59" s="147">
        <v>166.68</v>
      </c>
    </row>
    <row r="60" spans="1:33" x14ac:dyDescent="0.2">
      <c r="A60" s="133" t="str">
        <f t="shared" si="0"/>
        <v>WPAEgypt</v>
      </c>
      <c r="B60" s="129" t="s">
        <v>259</v>
      </c>
      <c r="C60" s="129" t="s">
        <v>260</v>
      </c>
      <c r="D60" s="129" t="s">
        <v>91</v>
      </c>
      <c r="E60" s="147">
        <v>40</v>
      </c>
      <c r="F60" s="147">
        <v>40</v>
      </c>
      <c r="G60" s="147">
        <v>46.582999999999998</v>
      </c>
      <c r="H60" s="147">
        <v>36.983024</v>
      </c>
      <c r="I60" s="147">
        <v>45.542868999999996</v>
      </c>
      <c r="J60" s="147">
        <v>40</v>
      </c>
      <c r="K60" s="147">
        <v>40.000000000000007</v>
      </c>
      <c r="L60" s="147">
        <v>40.000000000000007</v>
      </c>
      <c r="M60" s="147">
        <v>100</v>
      </c>
      <c r="N60" s="147">
        <v>100</v>
      </c>
      <c r="O60" s="147">
        <v>100</v>
      </c>
      <c r="P60" s="147">
        <v>100.00000000000001</v>
      </c>
      <c r="Q60" s="147">
        <v>100</v>
      </c>
      <c r="R60" s="147">
        <v>99.999999999999972</v>
      </c>
      <c r="S60" s="147">
        <v>100</v>
      </c>
      <c r="T60" s="147">
        <v>150</v>
      </c>
      <c r="U60" s="147">
        <v>150</v>
      </c>
      <c r="V60" s="147">
        <v>156.19534602407182</v>
      </c>
      <c r="W60" s="147">
        <v>165.22303099999999</v>
      </c>
      <c r="X60" s="147">
        <v>169.82982650311197</v>
      </c>
      <c r="Y60" s="147">
        <v>179.82933</v>
      </c>
      <c r="Z60" s="147">
        <v>171.22337000000002</v>
      </c>
      <c r="AA60" s="147">
        <v>351.09000000000003</v>
      </c>
      <c r="AB60" s="147">
        <v>251.01</v>
      </c>
      <c r="AC60" s="147">
        <v>253.02622437308793</v>
      </c>
      <c r="AD60" s="147">
        <v>255.44569362079341</v>
      </c>
      <c r="AE60" s="147">
        <v>257.56607643475678</v>
      </c>
      <c r="AF60" s="147">
        <v>259.58628059549113</v>
      </c>
      <c r="AG60" s="147">
        <v>261.60648475622475</v>
      </c>
    </row>
    <row r="61" spans="1:33" x14ac:dyDescent="0.2">
      <c r="A61" s="133" t="str">
        <f t="shared" si="0"/>
        <v>WPALibya</v>
      </c>
      <c r="B61" s="129" t="s">
        <v>259</v>
      </c>
      <c r="C61" s="129" t="s">
        <v>260</v>
      </c>
      <c r="D61" s="129" t="s">
        <v>92</v>
      </c>
      <c r="E61" s="147">
        <v>8.9999999999999993E-3</v>
      </c>
      <c r="F61" s="147">
        <v>0</v>
      </c>
      <c r="G61" s="147">
        <v>21.091999999999999</v>
      </c>
      <c r="H61" s="147">
        <v>0.51500000000000001</v>
      </c>
      <c r="I61" s="147">
        <v>5.8999999999999997E-2</v>
      </c>
      <c r="J61" s="147">
        <v>0.254</v>
      </c>
      <c r="K61" s="147">
        <v>0.61900000000000011</v>
      </c>
      <c r="L61" s="147">
        <v>7.1013000000000002</v>
      </c>
      <c r="M61" s="147">
        <v>1.2250000000000001</v>
      </c>
      <c r="N61" s="147">
        <v>1.0819999999999999</v>
      </c>
      <c r="O61" s="147">
        <v>1.4272</v>
      </c>
      <c r="P61" s="147">
        <v>0.05</v>
      </c>
      <c r="Q61" s="147">
        <v>2.2024109999999997</v>
      </c>
      <c r="R61" s="147">
        <v>2.7822140000000002</v>
      </c>
      <c r="S61" s="147">
        <v>2.3690449999999994</v>
      </c>
      <c r="T61" s="147">
        <v>2.3442000000000003</v>
      </c>
      <c r="U61" s="147">
        <v>0.95712699999999995</v>
      </c>
      <c r="V61" s="147">
        <v>1.2302779999999995</v>
      </c>
      <c r="W61" s="147">
        <v>3.5340550804811528</v>
      </c>
      <c r="X61" s="147">
        <v>3.7364900000000008</v>
      </c>
      <c r="Y61" s="147">
        <v>5.6032700000000002</v>
      </c>
      <c r="Z61" s="147">
        <v>5.343399999999999</v>
      </c>
      <c r="AA61" s="147">
        <v>0</v>
      </c>
      <c r="AB61" s="147">
        <v>0</v>
      </c>
      <c r="AC61" s="147">
        <v>0</v>
      </c>
      <c r="AD61" s="147">
        <v>0</v>
      </c>
      <c r="AE61" s="147">
        <v>0</v>
      </c>
      <c r="AF61" s="147">
        <v>0</v>
      </c>
      <c r="AG61" s="147">
        <v>0</v>
      </c>
    </row>
    <row r="62" spans="1:33" x14ac:dyDescent="0.2">
      <c r="A62" s="133" t="str">
        <f t="shared" si="0"/>
        <v>WPAMorocco</v>
      </c>
      <c r="B62" s="129" t="s">
        <v>259</v>
      </c>
      <c r="C62" s="129" t="s">
        <v>260</v>
      </c>
      <c r="D62" s="129" t="s">
        <v>93</v>
      </c>
      <c r="E62" s="147">
        <v>22.076999999999998</v>
      </c>
      <c r="F62" s="147">
        <v>9.6000000000000014</v>
      </c>
      <c r="G62" s="147">
        <v>20.585968999999999</v>
      </c>
      <c r="H62" s="147">
        <v>29.561546</v>
      </c>
      <c r="I62" s="147">
        <v>25.112017000000002</v>
      </c>
      <c r="J62" s="147">
        <v>20.360209000000001</v>
      </c>
      <c r="K62" s="147">
        <v>34.365216999999994</v>
      </c>
      <c r="L62" s="147">
        <v>23.509181000000002</v>
      </c>
      <c r="M62" s="147">
        <v>8.8105699999999985</v>
      </c>
      <c r="N62" s="147">
        <v>8.005153</v>
      </c>
      <c r="O62" s="147">
        <v>24.147607000000001</v>
      </c>
      <c r="P62" s="147">
        <v>43.714450000000006</v>
      </c>
      <c r="Q62" s="147">
        <v>126.09677600000001</v>
      </c>
      <c r="R62" s="147">
        <v>193.71911014285712</v>
      </c>
      <c r="S62" s="147">
        <v>97.975191585585662</v>
      </c>
      <c r="T62" s="147">
        <v>74.342901428571338</v>
      </c>
      <c r="U62" s="147">
        <v>100.04466168907538</v>
      </c>
      <c r="V62" s="147">
        <v>53.289859115972376</v>
      </c>
      <c r="W62" s="147">
        <v>97.159227174736088</v>
      </c>
      <c r="X62" s="147">
        <v>74.20604000000003</v>
      </c>
      <c r="Y62" s="147">
        <v>-24.157654516320918</v>
      </c>
      <c r="Z62" s="147">
        <v>57.532460000000128</v>
      </c>
      <c r="AA62" s="147">
        <v>16.240000000000123</v>
      </c>
      <c r="AB62" s="147">
        <v>23.259999999999991</v>
      </c>
      <c r="AC62" s="147">
        <v>23.259999999999991</v>
      </c>
      <c r="AD62" s="147">
        <v>23.259999999999991</v>
      </c>
      <c r="AE62" s="147">
        <v>23.259999999999991</v>
      </c>
      <c r="AF62" s="147">
        <v>23.259999999999991</v>
      </c>
      <c r="AG62" s="147">
        <v>23.259999999999991</v>
      </c>
    </row>
    <row r="63" spans="1:33" x14ac:dyDescent="0.2">
      <c r="A63" s="133" t="str">
        <f t="shared" si="0"/>
        <v>WPASudan</v>
      </c>
      <c r="B63" s="129" t="s">
        <v>259</v>
      </c>
      <c r="C63" s="129" t="s">
        <v>260</v>
      </c>
      <c r="D63" s="129" t="s">
        <v>94</v>
      </c>
      <c r="E63" s="147">
        <v>0</v>
      </c>
      <c r="F63" s="147">
        <v>0.13700799999999999</v>
      </c>
      <c r="G63" s="147">
        <v>0</v>
      </c>
      <c r="H63" s="147">
        <v>3.7866780000000002</v>
      </c>
      <c r="I63" s="147">
        <v>3.2280000000000003E-2</v>
      </c>
      <c r="J63" s="147">
        <v>0.76832999999999996</v>
      </c>
      <c r="K63" s="147">
        <v>0</v>
      </c>
      <c r="L63" s="147">
        <v>0</v>
      </c>
      <c r="M63" s="147">
        <v>1.4450000000000001E-3</v>
      </c>
      <c r="N63" s="147">
        <v>1.5213110000000001</v>
      </c>
      <c r="O63" s="147">
        <v>16.243637</v>
      </c>
      <c r="P63" s="147">
        <v>12.881050999999999</v>
      </c>
      <c r="Q63" s="147">
        <v>0.15533</v>
      </c>
      <c r="R63" s="147">
        <v>0</v>
      </c>
      <c r="S63" s="147">
        <v>0</v>
      </c>
      <c r="T63" s="147">
        <v>2.6015519999999999</v>
      </c>
      <c r="U63" s="147">
        <v>0</v>
      </c>
      <c r="V63" s="147">
        <v>0</v>
      </c>
      <c r="W63" s="147">
        <v>0</v>
      </c>
      <c r="X63" s="147">
        <v>0.23449999999999999</v>
      </c>
      <c r="Y63" s="147">
        <v>0.37019999999999997</v>
      </c>
      <c r="Z63" s="147">
        <v>0.10539</v>
      </c>
      <c r="AA63" s="147">
        <v>0.66</v>
      </c>
      <c r="AB63" s="147">
        <v>2.36</v>
      </c>
      <c r="AC63" s="147">
        <v>2.36</v>
      </c>
      <c r="AD63" s="147">
        <v>2.36</v>
      </c>
      <c r="AE63" s="147">
        <v>2.36</v>
      </c>
      <c r="AF63" s="147">
        <v>2.36</v>
      </c>
      <c r="AG63" s="147">
        <v>2.36</v>
      </c>
    </row>
    <row r="64" spans="1:33" x14ac:dyDescent="0.2">
      <c r="A64" s="133" t="str">
        <f t="shared" si="0"/>
        <v>WPATunisia</v>
      </c>
      <c r="B64" s="129" t="s">
        <v>259</v>
      </c>
      <c r="C64" s="129" t="s">
        <v>260</v>
      </c>
      <c r="D64" s="129" t="s">
        <v>95</v>
      </c>
      <c r="E64" s="147">
        <v>0.62429999999999997</v>
      </c>
      <c r="F64" s="147">
        <v>1.0021089999999999</v>
      </c>
      <c r="G64" s="147">
        <v>1.290009</v>
      </c>
      <c r="H64" s="147">
        <v>1.958162</v>
      </c>
      <c r="I64" s="147">
        <v>2.584883</v>
      </c>
      <c r="J64" s="147">
        <v>2.27278</v>
      </c>
      <c r="K64" s="147">
        <v>2.863226</v>
      </c>
      <c r="L64" s="147">
        <v>4.5271460000000001</v>
      </c>
      <c r="M64" s="147">
        <v>5.5281549999999999</v>
      </c>
      <c r="N64" s="147">
        <v>3.3242080000000001</v>
      </c>
      <c r="O64" s="147">
        <v>5.4900609999999999</v>
      </c>
      <c r="P64" s="147">
        <v>4.5416979999999993</v>
      </c>
      <c r="Q64" s="147">
        <v>5.3737550000000001</v>
      </c>
      <c r="R64" s="147">
        <v>5.3847179999999994</v>
      </c>
      <c r="S64" s="147">
        <v>5.405341</v>
      </c>
      <c r="T64" s="147">
        <v>7.9707799999999995</v>
      </c>
      <c r="U64" s="147">
        <v>0</v>
      </c>
      <c r="V64" s="147">
        <v>6.9812349999999999</v>
      </c>
      <c r="W64" s="147">
        <v>0</v>
      </c>
      <c r="X64" s="147">
        <v>4.8828800000000001</v>
      </c>
      <c r="Y64" s="147">
        <v>5.5412200000000009</v>
      </c>
      <c r="Z64" s="147">
        <v>6.4386700000000001</v>
      </c>
      <c r="AA64" s="147">
        <v>5.8100000000000005</v>
      </c>
      <c r="AB64" s="147">
        <v>4.1900000000000013</v>
      </c>
      <c r="AC64" s="147">
        <v>4.1900000000000013</v>
      </c>
      <c r="AD64" s="147">
        <v>4.1900000000000013</v>
      </c>
      <c r="AE64" s="147">
        <v>4.1900000000000013</v>
      </c>
      <c r="AF64" s="147">
        <v>4.1900000000000013</v>
      </c>
      <c r="AG64" s="147">
        <v>4.1900000000000013</v>
      </c>
    </row>
    <row r="65" spans="1:33" s="133" customFormat="1" x14ac:dyDescent="0.2">
      <c r="A65" s="133" t="str">
        <f t="shared" si="0"/>
        <v>WPAEast Africa Total</v>
      </c>
      <c r="B65" s="140" t="s">
        <v>96</v>
      </c>
      <c r="C65" s="140" t="s">
        <v>96</v>
      </c>
      <c r="D65" s="140" t="s">
        <v>96</v>
      </c>
      <c r="E65" s="146">
        <v>521.02923299999998</v>
      </c>
      <c r="F65" s="146">
        <v>671.83696274193562</v>
      </c>
      <c r="G65" s="146">
        <v>535.68387435023044</v>
      </c>
      <c r="H65" s="146">
        <v>500.18133017511514</v>
      </c>
      <c r="I65" s="146">
        <v>419.82480286175121</v>
      </c>
      <c r="J65" s="146">
        <v>565.65189086175121</v>
      </c>
      <c r="K65" s="146">
        <v>544.49037678341017</v>
      </c>
      <c r="L65" s="146">
        <v>565.78952878341011</v>
      </c>
      <c r="M65" s="146">
        <v>641.98374352073733</v>
      </c>
      <c r="N65" s="146">
        <v>688.971366875576</v>
      </c>
      <c r="O65" s="146">
        <v>690.26284617511521</v>
      </c>
      <c r="P65" s="146">
        <v>610.96948556682025</v>
      </c>
      <c r="Q65" s="146">
        <v>584.86658156682029</v>
      </c>
      <c r="R65" s="146">
        <v>681.07278452534524</v>
      </c>
      <c r="S65" s="146">
        <v>706.43374405990789</v>
      </c>
      <c r="T65" s="146">
        <v>577.92040747465444</v>
      </c>
      <c r="U65" s="146">
        <v>654.0065464101383</v>
      </c>
      <c r="V65" s="146">
        <v>848.698366629372</v>
      </c>
      <c r="W65" s="146">
        <v>794.44623641303838</v>
      </c>
      <c r="X65" s="146">
        <v>885.68724741392271</v>
      </c>
      <c r="Y65" s="146">
        <v>844.79558734949944</v>
      </c>
      <c r="Z65" s="146">
        <v>671.99366369662221</v>
      </c>
      <c r="AA65" s="146">
        <v>742.48805369662216</v>
      </c>
      <c r="AB65" s="146">
        <v>707.87805369662226</v>
      </c>
      <c r="AC65" s="146">
        <v>654.38762105480555</v>
      </c>
      <c r="AD65" s="146">
        <v>662.56298233954453</v>
      </c>
      <c r="AE65" s="146">
        <v>670.11138303197879</v>
      </c>
      <c r="AF65" s="146">
        <v>677.64312246461918</v>
      </c>
      <c r="AG65" s="146">
        <v>685.51350728244131</v>
      </c>
    </row>
    <row r="66" spans="1:33" x14ac:dyDescent="0.2">
      <c r="A66" s="133" t="str">
        <f t="shared" si="0"/>
        <v>WPABurundi</v>
      </c>
      <c r="B66" s="129" t="s">
        <v>259</v>
      </c>
      <c r="C66" s="129" t="s">
        <v>261</v>
      </c>
      <c r="D66" s="129" t="s">
        <v>97</v>
      </c>
      <c r="E66" s="147">
        <v>0.54464999999999997</v>
      </c>
      <c r="F66" s="147">
        <v>2.54495</v>
      </c>
      <c r="G66" s="147">
        <v>2.0304500000000001</v>
      </c>
      <c r="H66" s="147">
        <v>0</v>
      </c>
      <c r="I66" s="147">
        <v>4.9594240000000003</v>
      </c>
      <c r="J66" s="147">
        <v>1.4148000000000001</v>
      </c>
      <c r="K66" s="147">
        <v>2.3917250000000001</v>
      </c>
      <c r="L66" s="147">
        <v>1.4824200000000001</v>
      </c>
      <c r="M66" s="147">
        <v>0.24399999999999999</v>
      </c>
      <c r="N66" s="147">
        <v>1.59555</v>
      </c>
      <c r="O66" s="147">
        <v>3.5085000000000002</v>
      </c>
      <c r="P66" s="147">
        <v>3.7826010000000001</v>
      </c>
      <c r="Q66" s="147">
        <v>3.9332780000000001</v>
      </c>
      <c r="R66" s="147">
        <v>7.7038700000000002</v>
      </c>
      <c r="S66" s="147">
        <v>16.482724999999999</v>
      </c>
      <c r="T66" s="147">
        <v>9.9120369999999998</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0"/>
        <v>WPAComoros</v>
      </c>
      <c r="B67" s="129" t="s">
        <v>259</v>
      </c>
      <c r="C67" s="129" t="s">
        <v>261</v>
      </c>
      <c r="D67" s="129" t="s">
        <v>98</v>
      </c>
      <c r="E67" s="147">
        <v>0.04</v>
      </c>
      <c r="F67" s="147">
        <v>1.103E-2</v>
      </c>
      <c r="G67" s="147">
        <v>7.0000000000000007E-2</v>
      </c>
      <c r="H67" s="147">
        <v>5.0500000000000003E-2</v>
      </c>
      <c r="I67" s="147">
        <v>6.7012000000000002E-2</v>
      </c>
      <c r="J67" s="147">
        <v>5.8546000000000001E-2</v>
      </c>
      <c r="K67" s="147">
        <v>7.0080000000000003E-3</v>
      </c>
      <c r="L67" s="147">
        <v>5.0299999999999997E-3</v>
      </c>
      <c r="M67" s="147">
        <v>4.931E-2</v>
      </c>
      <c r="N67" s="147">
        <v>5.169E-2</v>
      </c>
      <c r="O67" s="147">
        <v>2.2000000000000001E-4</v>
      </c>
      <c r="P67" s="147">
        <v>0</v>
      </c>
      <c r="Q67" s="147">
        <v>3.1189999999999999E-2</v>
      </c>
      <c r="R67" s="147">
        <v>1.6015000000000001E-2</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3.2199000000000004</v>
      </c>
      <c r="Y68" s="147">
        <v>1.5872899999999999</v>
      </c>
      <c r="Z68" s="147">
        <v>2.9571999999999998</v>
      </c>
      <c r="AA68" s="147">
        <v>3.3</v>
      </c>
      <c r="AB68" s="147">
        <v>1.22</v>
      </c>
      <c r="AC68" s="147">
        <v>1.22</v>
      </c>
      <c r="AD68" s="147">
        <v>1.22</v>
      </c>
      <c r="AE68" s="147">
        <v>1.22</v>
      </c>
      <c r="AF68" s="147">
        <v>1.22</v>
      </c>
      <c r="AG68" s="147">
        <v>1.22</v>
      </c>
    </row>
    <row r="69" spans="1:33" x14ac:dyDescent="0.2">
      <c r="A69" s="133" t="str">
        <f t="shared" si="0"/>
        <v>WPAEritrea</v>
      </c>
      <c r="B69" s="129" t="s">
        <v>259</v>
      </c>
      <c r="C69" s="129" t="s">
        <v>261</v>
      </c>
      <c r="D69" s="129" t="s">
        <v>100</v>
      </c>
      <c r="E69" s="147">
        <v>0</v>
      </c>
      <c r="F69" s="147">
        <v>0</v>
      </c>
      <c r="G69" s="147">
        <v>0</v>
      </c>
      <c r="H69" s="147">
        <v>0.95989800000000003</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CONCATENATE("WPA",D70)</f>
        <v>WPAEthiopia</v>
      </c>
      <c r="B70" s="129" t="s">
        <v>259</v>
      </c>
      <c r="C70" s="129" t="s">
        <v>261</v>
      </c>
      <c r="D70" s="129" t="s">
        <v>101</v>
      </c>
      <c r="E70" s="147">
        <v>0</v>
      </c>
      <c r="F70" s="147">
        <v>107.49856199999999</v>
      </c>
      <c r="G70" s="147">
        <v>0</v>
      </c>
      <c r="H70" s="147">
        <v>1.825062</v>
      </c>
      <c r="I70" s="147">
        <v>0.216755</v>
      </c>
      <c r="J70" s="147">
        <v>23.452475</v>
      </c>
      <c r="K70" s="147">
        <v>0.77490199999999998</v>
      </c>
      <c r="L70" s="147">
        <v>2.082449</v>
      </c>
      <c r="M70" s="147">
        <v>68.07808</v>
      </c>
      <c r="N70" s="147">
        <v>98.180677000000003</v>
      </c>
      <c r="O70" s="147">
        <v>48.106994</v>
      </c>
      <c r="P70" s="147">
        <v>24.136237000000001</v>
      </c>
      <c r="Q70" s="147">
        <v>3.1222629999999998</v>
      </c>
      <c r="R70" s="147">
        <v>118.119799</v>
      </c>
      <c r="S70" s="147">
        <v>40.311056999999998</v>
      </c>
      <c r="T70" s="147">
        <v>0.42808499999999999</v>
      </c>
      <c r="U70" s="147">
        <v>61.410635999999997</v>
      </c>
      <c r="V70" s="147">
        <v>4</v>
      </c>
      <c r="W70" s="147">
        <v>3.2165421243526966</v>
      </c>
      <c r="X70" s="147">
        <v>5.2531600000000003</v>
      </c>
      <c r="Y70" s="147">
        <v>5.4482499999999998</v>
      </c>
      <c r="Z70" s="147">
        <v>5.0684899999999997</v>
      </c>
      <c r="AA70" s="147">
        <v>2.9599999999999995</v>
      </c>
      <c r="AB70" s="147">
        <v>4.99</v>
      </c>
      <c r="AC70" s="147">
        <v>5.1141040485520994</v>
      </c>
      <c r="AD70" s="147">
        <v>5.2667327500692132</v>
      </c>
      <c r="AE70" s="147">
        <v>5.4042686217669678</v>
      </c>
      <c r="AF70" s="147">
        <v>5.5386757591265576</v>
      </c>
      <c r="AG70" s="147">
        <v>5.6764256760253504</v>
      </c>
    </row>
    <row r="71" spans="1:33" x14ac:dyDescent="0.2">
      <c r="A71" s="133" t="str">
        <f t="shared" si="1"/>
        <v>WPAKenya</v>
      </c>
      <c r="B71" s="129" t="s">
        <v>259</v>
      </c>
      <c r="C71" s="129" t="s">
        <v>261</v>
      </c>
      <c r="D71" s="129" t="s">
        <v>102</v>
      </c>
      <c r="E71" s="147">
        <v>105.8528</v>
      </c>
      <c r="F71" s="147">
        <v>145.03361699999999</v>
      </c>
      <c r="G71" s="147">
        <v>142.61774399999999</v>
      </c>
      <c r="H71" s="147">
        <v>121.877641</v>
      </c>
      <c r="I71" s="147">
        <v>95.668791999999996</v>
      </c>
      <c r="J71" s="147">
        <v>133.269295</v>
      </c>
      <c r="K71" s="147">
        <v>114.545524</v>
      </c>
      <c r="L71" s="147">
        <v>109.419211</v>
      </c>
      <c r="M71" s="147">
        <v>56.004913000000002</v>
      </c>
      <c r="N71" s="147">
        <v>95.383501999999993</v>
      </c>
      <c r="O71" s="147">
        <v>122.659919</v>
      </c>
      <c r="P71" s="147">
        <v>109.20263</v>
      </c>
      <c r="Q71" s="147">
        <v>139</v>
      </c>
      <c r="R71" s="147">
        <v>145.37988999999962</v>
      </c>
      <c r="S71" s="147">
        <v>136</v>
      </c>
      <c r="T71" s="147">
        <v>166</v>
      </c>
      <c r="U71" s="147">
        <v>175</v>
      </c>
      <c r="V71" s="147">
        <v>261.42337700000002</v>
      </c>
      <c r="W71" s="147">
        <v>144.37677099999999</v>
      </c>
      <c r="X71" s="147">
        <v>185.29692</v>
      </c>
      <c r="Y71" s="147">
        <v>159.81320721997935</v>
      </c>
      <c r="Z71" s="147">
        <v>145.89553000000001</v>
      </c>
      <c r="AA71" s="147">
        <v>184.64000000000001</v>
      </c>
      <c r="AB71" s="147">
        <v>264.94</v>
      </c>
      <c r="AC71" s="147">
        <v>204.94</v>
      </c>
      <c r="AD71" s="147">
        <v>204.94</v>
      </c>
      <c r="AE71" s="147">
        <v>204.94</v>
      </c>
      <c r="AF71" s="147">
        <v>204.94</v>
      </c>
      <c r="AG71" s="147">
        <v>204.94</v>
      </c>
    </row>
    <row r="72" spans="1:33" x14ac:dyDescent="0.2">
      <c r="A72" s="133" t="str">
        <f t="shared" si="1"/>
        <v>WPAMadagascar</v>
      </c>
      <c r="B72" s="129" t="s">
        <v>259</v>
      </c>
      <c r="C72" s="129" t="s">
        <v>261</v>
      </c>
      <c r="D72" s="129" t="s">
        <v>103</v>
      </c>
      <c r="E72" s="147">
        <v>15.167233</v>
      </c>
      <c r="F72" s="147">
        <v>6.7974399999999999</v>
      </c>
      <c r="G72" s="147">
        <v>9.7426329999999997</v>
      </c>
      <c r="H72" s="147">
        <v>4.5905959999999997</v>
      </c>
      <c r="I72" s="147">
        <v>12.191585999999999</v>
      </c>
      <c r="J72" s="147">
        <v>26.316220000000001</v>
      </c>
      <c r="K72" s="147">
        <v>10.140017</v>
      </c>
      <c r="L72" s="147">
        <v>15.307582</v>
      </c>
      <c r="M72" s="147">
        <v>15.057767</v>
      </c>
      <c r="N72" s="147">
        <v>8.1474600000000006</v>
      </c>
      <c r="O72" s="147">
        <v>9.9902099999999994</v>
      </c>
      <c r="P72" s="147">
        <v>6.3829609999999999</v>
      </c>
      <c r="Q72" s="147">
        <v>11.305910000000001</v>
      </c>
      <c r="R72" s="147">
        <v>15</v>
      </c>
      <c r="S72" s="147">
        <v>19.838089</v>
      </c>
      <c r="T72" s="147">
        <v>11.389296999999999</v>
      </c>
      <c r="U72" s="147">
        <v>21.271833999999998</v>
      </c>
      <c r="V72" s="147">
        <v>21</v>
      </c>
      <c r="W72" s="147">
        <v>15</v>
      </c>
      <c r="X72" s="147">
        <v>20.78351</v>
      </c>
      <c r="Y72" s="147">
        <v>20.092220000000005</v>
      </c>
      <c r="Z72" s="147">
        <v>15.68929</v>
      </c>
      <c r="AA72" s="147">
        <v>9.33</v>
      </c>
      <c r="AB72" s="147">
        <v>8.31</v>
      </c>
      <c r="AC72" s="147">
        <v>8.31</v>
      </c>
      <c r="AD72" s="147">
        <v>8.31</v>
      </c>
      <c r="AE72" s="147">
        <v>8.31</v>
      </c>
      <c r="AF72" s="147">
        <v>8.31</v>
      </c>
      <c r="AG72" s="147">
        <v>8.31</v>
      </c>
    </row>
    <row r="73" spans="1:33" x14ac:dyDescent="0.2">
      <c r="A73" s="133" t="str">
        <f t="shared" si="1"/>
        <v>WPAMalawi</v>
      </c>
      <c r="B73" s="129" t="s">
        <v>259</v>
      </c>
      <c r="C73" s="129" t="s">
        <v>261</v>
      </c>
      <c r="D73" s="129" t="s">
        <v>104</v>
      </c>
      <c r="E73" s="147">
        <v>85.217408000000006</v>
      </c>
      <c r="F73" s="147">
        <v>90.646023999999997</v>
      </c>
      <c r="G73" s="147">
        <v>69.711281</v>
      </c>
      <c r="H73" s="147">
        <v>83.812053000000006</v>
      </c>
      <c r="I73" s="147">
        <v>96.846856000000002</v>
      </c>
      <c r="J73" s="147">
        <v>81.25</v>
      </c>
      <c r="K73" s="147">
        <v>87.5</v>
      </c>
      <c r="L73" s="147">
        <v>93.75</v>
      </c>
      <c r="M73" s="147">
        <v>100</v>
      </c>
      <c r="N73" s="147">
        <v>106.25</v>
      </c>
      <c r="O73" s="147">
        <v>112.5</v>
      </c>
      <c r="P73" s="147">
        <v>118.75</v>
      </c>
      <c r="Q73" s="147">
        <v>125</v>
      </c>
      <c r="R73" s="147">
        <v>131.25000000000003</v>
      </c>
      <c r="S73" s="147">
        <v>137.5</v>
      </c>
      <c r="T73" s="147">
        <v>143.75</v>
      </c>
      <c r="U73" s="147">
        <v>150</v>
      </c>
      <c r="V73" s="147">
        <v>178.86958318769098</v>
      </c>
      <c r="W73" s="147">
        <v>190</v>
      </c>
      <c r="X73" s="147">
        <v>145.9681931788711</v>
      </c>
      <c r="Y73" s="147">
        <v>42.810908664015663</v>
      </c>
      <c r="Z73" s="147">
        <v>54.945536232068498</v>
      </c>
      <c r="AA73" s="147">
        <v>36.574266232068496</v>
      </c>
      <c r="AB73" s="147">
        <v>36.744266232068497</v>
      </c>
      <c r="AC73" s="147">
        <v>38.903969859261345</v>
      </c>
      <c r="AD73" s="147">
        <v>41.647942296863121</v>
      </c>
      <c r="AE73" s="147">
        <v>44.2182636648106</v>
      </c>
      <c r="AF73" s="147">
        <v>46.817263569228757</v>
      </c>
      <c r="AG73" s="147">
        <v>49.56902389306024</v>
      </c>
    </row>
    <row r="74" spans="1:33" x14ac:dyDescent="0.2">
      <c r="A74" s="133" t="str">
        <f t="shared" si="1"/>
        <v>WPAMauritius</v>
      </c>
      <c r="B74" s="129" t="s">
        <v>259</v>
      </c>
      <c r="C74" s="129" t="s">
        <v>261</v>
      </c>
      <c r="D74" s="129" t="s">
        <v>105</v>
      </c>
      <c r="E74" s="147">
        <v>20</v>
      </c>
      <c r="F74" s="147">
        <v>20</v>
      </c>
      <c r="G74" s="147">
        <v>20</v>
      </c>
      <c r="H74" s="147">
        <v>20</v>
      </c>
      <c r="I74" s="147">
        <v>20</v>
      </c>
      <c r="J74" s="147">
        <v>20</v>
      </c>
      <c r="K74" s="147">
        <v>20</v>
      </c>
      <c r="L74" s="147">
        <v>20</v>
      </c>
      <c r="M74" s="147">
        <v>20</v>
      </c>
      <c r="N74" s="147">
        <v>20</v>
      </c>
      <c r="O74" s="147">
        <v>20</v>
      </c>
      <c r="P74" s="147">
        <v>20</v>
      </c>
      <c r="Q74" s="147">
        <v>20</v>
      </c>
      <c r="R74" s="147">
        <v>20</v>
      </c>
      <c r="S74" s="147">
        <v>20</v>
      </c>
      <c r="T74" s="147">
        <v>20</v>
      </c>
      <c r="U74" s="147">
        <v>20</v>
      </c>
      <c r="V74" s="147">
        <v>19.37970300179478</v>
      </c>
      <c r="W74" s="147">
        <v>18.086255014241729</v>
      </c>
      <c r="X74" s="147">
        <v>22.508418325088201</v>
      </c>
      <c r="Y74" s="147">
        <v>26.038234299388144</v>
      </c>
      <c r="Z74" s="147">
        <v>28.561607464553713</v>
      </c>
      <c r="AA74" s="147">
        <v>31.103787464553712</v>
      </c>
      <c r="AB74" s="147">
        <v>29.693787464553711</v>
      </c>
      <c r="AC74" s="147">
        <v>29.693787464553711</v>
      </c>
      <c r="AD74" s="147">
        <v>29.693787464553711</v>
      </c>
      <c r="AE74" s="147">
        <v>29.693787464553711</v>
      </c>
      <c r="AF74" s="147">
        <v>29.693787464553711</v>
      </c>
      <c r="AG74" s="147">
        <v>29.693787464553711</v>
      </c>
    </row>
    <row r="75" spans="1:33" x14ac:dyDescent="0.2">
      <c r="A75" s="133" t="str">
        <f t="shared" si="1"/>
        <v>WPAMozambique</v>
      </c>
      <c r="B75" s="129" t="s">
        <v>259</v>
      </c>
      <c r="C75" s="129" t="s">
        <v>261</v>
      </c>
      <c r="D75" s="129" t="s">
        <v>106</v>
      </c>
      <c r="E75" s="147">
        <v>9.0481999999999996</v>
      </c>
      <c r="F75" s="147">
        <v>12.544635999999999</v>
      </c>
      <c r="G75" s="147">
        <v>23.720619999999997</v>
      </c>
      <c r="H75" s="147">
        <v>21.265438</v>
      </c>
      <c r="I75" s="147">
        <v>25.473519</v>
      </c>
      <c r="J75" s="147">
        <v>42.798121999999999</v>
      </c>
      <c r="K75" s="147">
        <v>26.664399</v>
      </c>
      <c r="L75" s="147">
        <v>5.6909700000000001</v>
      </c>
      <c r="M75" s="147">
        <v>68.742452</v>
      </c>
      <c r="N75" s="147">
        <v>74.140676999999997</v>
      </c>
      <c r="O75" s="147">
        <v>39.088327</v>
      </c>
      <c r="P75" s="147">
        <v>44.327785000000006</v>
      </c>
      <c r="Q75" s="147">
        <v>20.564261999999996</v>
      </c>
      <c r="R75" s="147">
        <v>11.124333999999999</v>
      </c>
      <c r="S75" s="147">
        <v>78.789011999999985</v>
      </c>
      <c r="T75" s="147">
        <v>3.2767930000000001</v>
      </c>
      <c r="U75" s="147">
        <v>20.729899</v>
      </c>
      <c r="V75" s="147">
        <v>71.389030999999989</v>
      </c>
      <c r="W75" s="147">
        <v>120.83667473546519</v>
      </c>
      <c r="X75" s="147">
        <v>258.20430999999996</v>
      </c>
      <c r="Y75" s="147">
        <v>368.64080000000001</v>
      </c>
      <c r="Z75" s="147">
        <v>211.90282999999999</v>
      </c>
      <c r="AA75" s="147">
        <v>109.5</v>
      </c>
      <c r="AB75" s="147">
        <v>65.59</v>
      </c>
      <c r="AC75" s="147">
        <v>66.672383226411299</v>
      </c>
      <c r="AD75" s="147">
        <v>67.9926772212727</v>
      </c>
      <c r="AE75" s="147">
        <v>69.170811693147343</v>
      </c>
      <c r="AF75" s="147">
        <v>70.312286404748448</v>
      </c>
      <c r="AG75" s="147">
        <v>71.472598028702194</v>
      </c>
    </row>
    <row r="76" spans="1:33" x14ac:dyDescent="0.2">
      <c r="A76" s="133" t="str">
        <f t="shared" si="1"/>
        <v>WPAReunion</v>
      </c>
      <c r="B76" s="129" t="s">
        <v>259</v>
      </c>
      <c r="C76" s="129" t="s">
        <v>261</v>
      </c>
      <c r="D76" s="129" t="s">
        <v>107</v>
      </c>
      <c r="E76" s="147">
        <v>0</v>
      </c>
      <c r="F76" s="147">
        <v>0</v>
      </c>
      <c r="G76" s="147">
        <v>0</v>
      </c>
      <c r="H76" s="147">
        <v>2.9580000000000002</v>
      </c>
      <c r="I76" s="147">
        <v>0</v>
      </c>
      <c r="J76" s="147">
        <v>0</v>
      </c>
      <c r="K76" s="147">
        <v>0</v>
      </c>
      <c r="L76" s="147">
        <v>0</v>
      </c>
      <c r="M76" s="147">
        <v>0</v>
      </c>
      <c r="N76" s="147">
        <v>0</v>
      </c>
      <c r="O76" s="147">
        <v>0</v>
      </c>
      <c r="P76" s="147">
        <v>0</v>
      </c>
      <c r="Q76" s="147">
        <v>0</v>
      </c>
      <c r="R76" s="147">
        <v>0</v>
      </c>
      <c r="S76" s="147">
        <v>0.25</v>
      </c>
      <c r="T76" s="147">
        <v>0.88463999999999998</v>
      </c>
      <c r="U76" s="147">
        <v>2.0415299999999998</v>
      </c>
      <c r="V76" s="147">
        <v>7.5787329999999997</v>
      </c>
      <c r="W76" s="147">
        <v>5.0669102406653135</v>
      </c>
      <c r="X76" s="147">
        <v>4.3415900000000001</v>
      </c>
      <c r="Y76" s="147">
        <v>3.609</v>
      </c>
      <c r="Z76" s="147">
        <v>2.1074999999999999</v>
      </c>
      <c r="AA76" s="147">
        <v>0</v>
      </c>
      <c r="AB76" s="147">
        <v>0</v>
      </c>
      <c r="AC76" s="147">
        <v>0</v>
      </c>
      <c r="AD76" s="147">
        <v>0</v>
      </c>
      <c r="AE76" s="147">
        <v>0</v>
      </c>
      <c r="AF76" s="147">
        <v>0</v>
      </c>
      <c r="AG76" s="147">
        <v>0</v>
      </c>
    </row>
    <row r="77" spans="1:33" x14ac:dyDescent="0.2">
      <c r="A77" s="133" t="str">
        <f t="shared" si="1"/>
        <v>WPARwanda</v>
      </c>
      <c r="B77" s="129" t="s">
        <v>259</v>
      </c>
      <c r="C77" s="129" t="s">
        <v>261</v>
      </c>
      <c r="D77" s="129" t="s">
        <v>108</v>
      </c>
      <c r="E77" s="147">
        <v>0</v>
      </c>
      <c r="F77" s="147">
        <v>4.420274</v>
      </c>
      <c r="G77" s="147">
        <v>2.3278560000000001</v>
      </c>
      <c r="H77" s="147">
        <v>5.1962619999999999</v>
      </c>
      <c r="I77" s="147">
        <v>3.522983</v>
      </c>
      <c r="J77" s="147">
        <v>6.7098839999999997</v>
      </c>
      <c r="K77" s="147">
        <v>3.2031499999999999</v>
      </c>
      <c r="L77" s="147">
        <v>10.631318</v>
      </c>
      <c r="M77" s="147">
        <v>13.130179999999999</v>
      </c>
      <c r="N77" s="147">
        <v>3.0270229999999998</v>
      </c>
      <c r="O77" s="147">
        <v>5.4099999999999999E-3</v>
      </c>
      <c r="P77" s="147">
        <v>5.1599999999999997E-3</v>
      </c>
      <c r="Q77" s="147">
        <v>1.2716E-2</v>
      </c>
      <c r="R77" s="147">
        <v>4.9402499999999998</v>
      </c>
      <c r="S77" s="147">
        <v>12.383749999999999</v>
      </c>
      <c r="T77" s="147">
        <v>25.205976</v>
      </c>
      <c r="U77" s="147">
        <v>1.086203</v>
      </c>
      <c r="V77" s="147">
        <v>1.3222309999999999</v>
      </c>
      <c r="W77" s="147">
        <v>1.6677070791263398</v>
      </c>
      <c r="X77" s="147">
        <v>1.0799300000000003</v>
      </c>
      <c r="Y77" s="147">
        <v>0</v>
      </c>
      <c r="Z77" s="147">
        <v>0</v>
      </c>
      <c r="AA77" s="147">
        <v>8.7900000000000009</v>
      </c>
      <c r="AB77" s="147">
        <v>0.01</v>
      </c>
      <c r="AC77" s="147">
        <v>9.6928027004363256E-3</v>
      </c>
      <c r="AD77" s="147">
        <v>9.3354903626630247E-3</v>
      </c>
      <c r="AE77" s="147">
        <v>9.0343674325641821E-3</v>
      </c>
      <c r="AF77" s="147">
        <v>8.7568341047092099E-3</v>
      </c>
      <c r="AG77" s="147">
        <v>8.4878265257398357E-3</v>
      </c>
    </row>
    <row r="78" spans="1:33" x14ac:dyDescent="0.2">
      <c r="A78" s="133" t="str">
        <f t="shared" si="1"/>
        <v>WPASeychelles</v>
      </c>
      <c r="B78" s="129" t="s">
        <v>259</v>
      </c>
      <c r="C78" s="129" t="s">
        <v>261</v>
      </c>
      <c r="D78" s="129" t="s">
        <v>109</v>
      </c>
      <c r="E78" s="147">
        <v>9.4374E-2</v>
      </c>
      <c r="F78" s="147">
        <v>0.155108</v>
      </c>
      <c r="G78" s="147">
        <v>0.11036700000000001</v>
      </c>
      <c r="H78" s="147">
        <v>2.2169999999999998E-3</v>
      </c>
      <c r="I78" s="147">
        <v>2E-3</v>
      </c>
      <c r="J78" s="147">
        <v>5.0275E-2</v>
      </c>
      <c r="K78" s="147">
        <v>2.2239999999999999E-2</v>
      </c>
      <c r="L78" s="147">
        <v>2.1950999999999998E-2</v>
      </c>
      <c r="M78" s="147">
        <v>2.6380000000000002E-3</v>
      </c>
      <c r="N78" s="147">
        <v>0</v>
      </c>
      <c r="O78" s="147">
        <v>3.4741000000000001E-2</v>
      </c>
      <c r="P78" s="147">
        <v>2.6599999999999999E-2</v>
      </c>
      <c r="Q78" s="147">
        <v>6.8977999999999998E-2</v>
      </c>
      <c r="R78" s="147">
        <v>4.3283000000000002E-2</v>
      </c>
      <c r="S78" s="147">
        <v>1.9300000000000001E-2</v>
      </c>
      <c r="T78" s="147">
        <v>0.190081</v>
      </c>
      <c r="U78" s="147">
        <v>0</v>
      </c>
      <c r="V78" s="147">
        <v>0</v>
      </c>
      <c r="W78" s="147">
        <v>0</v>
      </c>
      <c r="X78" s="147">
        <v>6.0899999999999996E-2</v>
      </c>
      <c r="Y78" s="147">
        <v>4.8899999999999999E-2</v>
      </c>
      <c r="Z78" s="147">
        <v>4.8320000000000002E-2</v>
      </c>
      <c r="AA78" s="147">
        <v>7.0000000000000007E-2</v>
      </c>
      <c r="AB78" s="147">
        <v>0.01</v>
      </c>
      <c r="AC78" s="147">
        <v>0.01</v>
      </c>
      <c r="AD78" s="147">
        <v>0.01</v>
      </c>
      <c r="AE78" s="147">
        <v>0.01</v>
      </c>
      <c r="AF78" s="147">
        <v>0.01</v>
      </c>
      <c r="AG78" s="147">
        <v>0.01</v>
      </c>
    </row>
    <row r="79" spans="1:33" x14ac:dyDescent="0.2">
      <c r="A79" s="133" t="str">
        <f t="shared" si="1"/>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0.03</v>
      </c>
      <c r="AB79" s="147">
        <v>0.04</v>
      </c>
      <c r="AC79" s="147">
        <v>0.04</v>
      </c>
      <c r="AD79" s="147">
        <v>0.04</v>
      </c>
      <c r="AE79" s="147">
        <v>0.04</v>
      </c>
      <c r="AF79" s="147">
        <v>0.04</v>
      </c>
      <c r="AG79" s="147">
        <v>0.04</v>
      </c>
    </row>
    <row r="80" spans="1:33" x14ac:dyDescent="0.2">
      <c r="A80" s="133" t="str">
        <f t="shared" si="1"/>
        <v>WPATanzania</v>
      </c>
      <c r="B80" s="129" t="s">
        <v>259</v>
      </c>
      <c r="C80" s="129" t="s">
        <v>261</v>
      </c>
      <c r="D80" s="129" t="s">
        <v>111</v>
      </c>
      <c r="E80" s="147">
        <v>7.0750000000000002</v>
      </c>
      <c r="F80" s="147">
        <v>9.0252499999999998</v>
      </c>
      <c r="G80" s="147">
        <v>3.3090000000000002</v>
      </c>
      <c r="H80" s="147">
        <v>1.5</v>
      </c>
      <c r="I80" s="147">
        <v>1.7809999999999999</v>
      </c>
      <c r="J80" s="147">
        <v>3.8813</v>
      </c>
      <c r="K80" s="147">
        <v>27.75112</v>
      </c>
      <c r="L80" s="147">
        <v>8.4993879999999997</v>
      </c>
      <c r="M80" s="147">
        <v>39.773459000000003</v>
      </c>
      <c r="N80" s="147">
        <v>38.748432999999991</v>
      </c>
      <c r="O80" s="147">
        <v>69.683500000000009</v>
      </c>
      <c r="P80" s="147">
        <v>69.087640000000007</v>
      </c>
      <c r="Q80" s="147">
        <v>31.381342</v>
      </c>
      <c r="R80" s="147">
        <v>8.558489999999999</v>
      </c>
      <c r="S80" s="147">
        <v>1.4382109999999999</v>
      </c>
      <c r="T80" s="147">
        <v>8.9821189999999991</v>
      </c>
      <c r="U80" s="147">
        <v>0.48271799999999998</v>
      </c>
      <c r="V80" s="147">
        <v>62.960875999999999</v>
      </c>
      <c r="W80" s="147">
        <v>91.97</v>
      </c>
      <c r="X80" s="147">
        <v>42.355519999999999</v>
      </c>
      <c r="Y80" s="147">
        <v>54.731250000000003</v>
      </c>
      <c r="Z80" s="147">
        <v>33.598140000000001</v>
      </c>
      <c r="AA80" s="147">
        <v>122.68</v>
      </c>
      <c r="AB80" s="147">
        <v>100.54000000000002</v>
      </c>
      <c r="AC80" s="147">
        <v>103.85156612587849</v>
      </c>
      <c r="AD80" s="147">
        <v>107.95633630891275</v>
      </c>
      <c r="AE80" s="147">
        <v>111.68997241110358</v>
      </c>
      <c r="AF80" s="147">
        <v>115.36879406653337</v>
      </c>
      <c r="AG80" s="147">
        <v>119.16878800341601</v>
      </c>
    </row>
    <row r="81" spans="1:33" x14ac:dyDescent="0.2">
      <c r="A81" s="133" t="str">
        <f t="shared" si="1"/>
        <v>WPAUganda</v>
      </c>
      <c r="B81" s="129" t="s">
        <v>259</v>
      </c>
      <c r="C81" s="129" t="s">
        <v>261</v>
      </c>
      <c r="D81" s="129" t="s">
        <v>112</v>
      </c>
      <c r="E81" s="147">
        <v>4.5876349999999997</v>
      </c>
      <c r="F81" s="147">
        <v>3.792306</v>
      </c>
      <c r="G81" s="147">
        <v>10.763123999999999</v>
      </c>
      <c r="H81" s="147">
        <v>13.393857000000001</v>
      </c>
      <c r="I81" s="147">
        <v>9.9018719999999991</v>
      </c>
      <c r="J81" s="147">
        <v>7.1760549999999999</v>
      </c>
      <c r="K81" s="147">
        <v>6.582846</v>
      </c>
      <c r="L81" s="147">
        <v>5.9795109999999996</v>
      </c>
      <c r="M81" s="147">
        <v>15.742435</v>
      </c>
      <c r="N81" s="147">
        <v>15.850160000000001</v>
      </c>
      <c r="O81" s="147">
        <v>13.498414</v>
      </c>
      <c r="P81" s="147">
        <v>9.0268610000000002</v>
      </c>
      <c r="Q81" s="147">
        <v>13.566371</v>
      </c>
      <c r="R81" s="147">
        <v>16.482851</v>
      </c>
      <c r="S81" s="147">
        <v>14.668364</v>
      </c>
      <c r="T81" s="147">
        <v>16.537929999999999</v>
      </c>
      <c r="U81" s="147">
        <v>18</v>
      </c>
      <c r="V81" s="147">
        <v>18</v>
      </c>
      <c r="W81" s="147">
        <v>19.541051</v>
      </c>
      <c r="X81" s="147">
        <v>2.7089999999999996E-2</v>
      </c>
      <c r="Y81" s="147">
        <v>1.3221800000000001</v>
      </c>
      <c r="Z81" s="147">
        <v>5.0709999999999998E-2</v>
      </c>
      <c r="AA81" s="147">
        <v>0.64</v>
      </c>
      <c r="AB81" s="147">
        <v>0.34</v>
      </c>
      <c r="AC81" s="147">
        <v>0.35864389784296552</v>
      </c>
      <c r="AD81" s="147">
        <v>0.38224338087844978</v>
      </c>
      <c r="AE81" s="147">
        <v>0.40425170991215548</v>
      </c>
      <c r="AF81" s="147">
        <v>0.42641884986052708</v>
      </c>
      <c r="AG81" s="147">
        <v>0.44980152478733443</v>
      </c>
    </row>
    <row r="82" spans="1:33" x14ac:dyDescent="0.2">
      <c r="A82" s="133" t="str">
        <f t="shared" si="1"/>
        <v>WPAZambia</v>
      </c>
      <c r="B82" s="129" t="s">
        <v>259</v>
      </c>
      <c r="C82" s="129" t="s">
        <v>261</v>
      </c>
      <c r="D82" s="129" t="s">
        <v>113</v>
      </c>
      <c r="E82" s="147">
        <v>98.394680000000008</v>
      </c>
      <c r="F82" s="147">
        <v>119.32010700000001</v>
      </c>
      <c r="G82" s="147">
        <v>121.517607</v>
      </c>
      <c r="H82" s="147">
        <v>133.16311199999998</v>
      </c>
      <c r="I82" s="147">
        <v>112.294571</v>
      </c>
      <c r="J82" s="147">
        <v>130.01626000000002</v>
      </c>
      <c r="K82" s="147">
        <v>127.859341</v>
      </c>
      <c r="L82" s="147">
        <v>115.148509</v>
      </c>
      <c r="M82" s="147">
        <v>154.63845599999999</v>
      </c>
      <c r="N82" s="147">
        <v>129.19644499999998</v>
      </c>
      <c r="O82" s="147">
        <v>149.95421700000003</v>
      </c>
      <c r="P82" s="147">
        <v>100</v>
      </c>
      <c r="Q82" s="147">
        <v>100</v>
      </c>
      <c r="R82" s="147">
        <v>99.999999999999986</v>
      </c>
      <c r="S82" s="147">
        <v>100</v>
      </c>
      <c r="T82" s="147">
        <v>100</v>
      </c>
      <c r="U82" s="147">
        <v>125.49472299999999</v>
      </c>
      <c r="V82" s="147">
        <v>128.20650343988632</v>
      </c>
      <c r="W82" s="147">
        <v>134.6236152191872</v>
      </c>
      <c r="X82" s="147">
        <v>158.30584490103584</v>
      </c>
      <c r="Y82" s="147">
        <v>134.5442400539265</v>
      </c>
      <c r="Z82" s="147">
        <v>137.24582000000001</v>
      </c>
      <c r="AA82" s="147">
        <v>197.5</v>
      </c>
      <c r="AB82" s="147">
        <v>159.81</v>
      </c>
      <c r="AC82" s="147">
        <v>160.80338951956844</v>
      </c>
      <c r="AD82" s="147">
        <v>162.00286691292172</v>
      </c>
      <c r="AE82" s="147">
        <v>163.06023846437597</v>
      </c>
      <c r="AF82" s="147">
        <v>164.07383168100097</v>
      </c>
      <c r="AG82" s="147">
        <v>165.09372546003448</v>
      </c>
    </row>
    <row r="83" spans="1:33" x14ac:dyDescent="0.2">
      <c r="A83" s="133" t="str">
        <f t="shared" si="1"/>
        <v>WPAZimbabwe</v>
      </c>
      <c r="B83" s="129" t="s">
        <v>259</v>
      </c>
      <c r="C83" s="129" t="s">
        <v>261</v>
      </c>
      <c r="D83" s="129" t="s">
        <v>114</v>
      </c>
      <c r="E83" s="147">
        <v>175.00725299999999</v>
      </c>
      <c r="F83" s="147">
        <v>150.04765874193549</v>
      </c>
      <c r="G83" s="147">
        <v>129.76319235023041</v>
      </c>
      <c r="H83" s="147">
        <v>89.586694175115213</v>
      </c>
      <c r="I83" s="147">
        <v>36.898432861751154</v>
      </c>
      <c r="J83" s="147">
        <v>89.258658861751158</v>
      </c>
      <c r="K83" s="147">
        <v>117.04810478341014</v>
      </c>
      <c r="L83" s="147">
        <v>177.77118978341014</v>
      </c>
      <c r="M83" s="147">
        <v>90.520053520737335</v>
      </c>
      <c r="N83" s="147">
        <v>98.399749875576049</v>
      </c>
      <c r="O83" s="147">
        <v>101.2323941751152</v>
      </c>
      <c r="P83" s="147">
        <v>106.24101056682028</v>
      </c>
      <c r="Q83" s="147">
        <v>116.88027156682028</v>
      </c>
      <c r="R83" s="147">
        <v>102.45400252534564</v>
      </c>
      <c r="S83" s="147">
        <v>128.75323605990783</v>
      </c>
      <c r="T83" s="147">
        <v>71.363449474654374</v>
      </c>
      <c r="U83" s="147">
        <v>58.489003410138253</v>
      </c>
      <c r="V83" s="147">
        <v>74.568329000000006</v>
      </c>
      <c r="W83" s="147">
        <v>50.06071</v>
      </c>
      <c r="X83" s="147">
        <v>38.281961008927652</v>
      </c>
      <c r="Y83" s="147">
        <v>26.109107112189658</v>
      </c>
      <c r="Z83" s="147">
        <v>33.922690000000003</v>
      </c>
      <c r="AA83" s="147">
        <v>35.369999999999997</v>
      </c>
      <c r="AB83" s="147">
        <v>35.64</v>
      </c>
      <c r="AC83" s="147">
        <v>34.460084110036789</v>
      </c>
      <c r="AD83" s="147">
        <v>33.091060513710147</v>
      </c>
      <c r="AE83" s="147">
        <v>31.940754634875862</v>
      </c>
      <c r="AF83" s="147">
        <v>30.883307835462112</v>
      </c>
      <c r="AG83" s="147">
        <v>29.860869405336214</v>
      </c>
    </row>
    <row r="84" spans="1:33" s="133" customFormat="1" x14ac:dyDescent="0.2">
      <c r="A84" s="133" t="str">
        <f t="shared" si="1"/>
        <v>WPAWest Africa Total</v>
      </c>
      <c r="B84" s="140" t="s">
        <v>115</v>
      </c>
      <c r="C84" s="140" t="s">
        <v>115</v>
      </c>
      <c r="D84" s="140" t="s">
        <v>115</v>
      </c>
      <c r="E84" s="146">
        <v>462.40918500000009</v>
      </c>
      <c r="F84" s="146">
        <v>364.241423</v>
      </c>
      <c r="G84" s="146">
        <v>560.53879999999992</v>
      </c>
      <c r="H84" s="146">
        <v>420.08588073000357</v>
      </c>
      <c r="I84" s="146">
        <v>460.80639499999995</v>
      </c>
      <c r="J84" s="146">
        <v>545.03699900000038</v>
      </c>
      <c r="K84" s="146">
        <v>638.01110199999994</v>
      </c>
      <c r="L84" s="146">
        <v>573.46430899999996</v>
      </c>
      <c r="M84" s="146">
        <v>545.19050900000002</v>
      </c>
      <c r="N84" s="146">
        <v>356.95105000000001</v>
      </c>
      <c r="O84" s="146">
        <v>481.76579200000003</v>
      </c>
      <c r="P84" s="146">
        <v>489.88895099999996</v>
      </c>
      <c r="Q84" s="146">
        <v>663.33269800000016</v>
      </c>
      <c r="R84" s="146">
        <v>586.90127399999994</v>
      </c>
      <c r="S84" s="146">
        <v>666.268777</v>
      </c>
      <c r="T84" s="146">
        <v>668.83392000000003</v>
      </c>
      <c r="U84" s="146">
        <v>995.23262699999987</v>
      </c>
      <c r="V84" s="146">
        <v>1153.079765</v>
      </c>
      <c r="W84" s="146">
        <v>1022.1956018773798</v>
      </c>
      <c r="X84" s="146">
        <v>809.99534000000017</v>
      </c>
      <c r="Y84" s="146">
        <v>941.15461451632098</v>
      </c>
      <c r="Z84" s="146">
        <v>615.36897516523845</v>
      </c>
      <c r="AA84" s="146">
        <v>641.31000000000017</v>
      </c>
      <c r="AB84" s="146">
        <v>658.05000000000018</v>
      </c>
      <c r="AC84" s="146">
        <v>664.42129940081736</v>
      </c>
      <c r="AD84" s="146">
        <v>672.40621624665903</v>
      </c>
      <c r="AE84" s="146">
        <v>679.76523459459486</v>
      </c>
      <c r="AF84" s="146">
        <v>687.10060560249201</v>
      </c>
      <c r="AG84" s="146">
        <v>694.76177596908963</v>
      </c>
    </row>
    <row r="85" spans="1:33" x14ac:dyDescent="0.2">
      <c r="A85" s="133" t="str">
        <f t="shared" si="1"/>
        <v>WPABenin</v>
      </c>
      <c r="B85" s="129" t="s">
        <v>259</v>
      </c>
      <c r="C85" s="129" t="s">
        <v>262</v>
      </c>
      <c r="D85" s="129" t="s">
        <v>116</v>
      </c>
      <c r="E85" s="147">
        <v>13.5</v>
      </c>
      <c r="F85" s="147">
        <v>13.096208000000001</v>
      </c>
      <c r="G85" s="147">
        <v>43.852775000000001</v>
      </c>
      <c r="H85" s="147">
        <v>5.5031040000000004</v>
      </c>
      <c r="I85" s="147">
        <v>11.886999999999999</v>
      </c>
      <c r="J85" s="147">
        <v>59.570999999999998</v>
      </c>
      <c r="K85" s="147">
        <v>46.779000000000003</v>
      </c>
      <c r="L85" s="147">
        <v>19.274999999999999</v>
      </c>
      <c r="M85" s="147">
        <v>3.3450000000000002</v>
      </c>
      <c r="N85" s="147">
        <v>35.218432999999997</v>
      </c>
      <c r="O85" s="147">
        <v>4.9574319999999998</v>
      </c>
      <c r="P85" s="147">
        <v>27.180599999999998</v>
      </c>
      <c r="Q85" s="147">
        <v>59.369720000000001</v>
      </c>
      <c r="R85" s="147">
        <v>28.082819999999998</v>
      </c>
      <c r="S85" s="147">
        <v>63.180911000000002</v>
      </c>
      <c r="T85" s="147">
        <v>66.986145000000008</v>
      </c>
      <c r="U85" s="147">
        <v>67.807884999999999</v>
      </c>
      <c r="V85" s="147">
        <v>153.60735200000002</v>
      </c>
      <c r="W85" s="147">
        <v>218.82404839358392</v>
      </c>
      <c r="X85" s="147">
        <v>221.41383999999999</v>
      </c>
      <c r="Y85" s="147">
        <v>189.00267000000002</v>
      </c>
      <c r="Z85" s="147">
        <v>188.09676999999999</v>
      </c>
      <c r="AA85" s="147">
        <v>211.99</v>
      </c>
      <c r="AB85" s="147">
        <v>130</v>
      </c>
      <c r="AC85" s="147">
        <v>130</v>
      </c>
      <c r="AD85" s="147">
        <v>130</v>
      </c>
      <c r="AE85" s="147">
        <v>130</v>
      </c>
      <c r="AF85" s="147">
        <v>130</v>
      </c>
      <c r="AG85" s="147">
        <v>130</v>
      </c>
    </row>
    <row r="86" spans="1:33" x14ac:dyDescent="0.2">
      <c r="A86" s="133" t="str">
        <f t="shared" si="1"/>
        <v>WPABurkina Faso</v>
      </c>
      <c r="B86" s="129" t="s">
        <v>259</v>
      </c>
      <c r="C86" s="129" t="s">
        <v>262</v>
      </c>
      <c r="D86" s="129" t="s">
        <v>117</v>
      </c>
      <c r="E86" s="147">
        <v>37.999000000000002</v>
      </c>
      <c r="F86" s="147">
        <v>54.344000000000001</v>
      </c>
      <c r="G86" s="147">
        <v>95.177000000000007</v>
      </c>
      <c r="H86" s="147">
        <v>88.581999999999994</v>
      </c>
      <c r="I86" s="147">
        <v>118.723</v>
      </c>
      <c r="J86" s="147">
        <v>73.305999999999997</v>
      </c>
      <c r="K86" s="147">
        <v>55.851999999999997</v>
      </c>
      <c r="L86" s="147">
        <v>43.8</v>
      </c>
      <c r="M86" s="147">
        <v>64.063999999999993</v>
      </c>
      <c r="N86" s="147">
        <v>45.204000000000001</v>
      </c>
      <c r="O86" s="147">
        <v>51.481999999999999</v>
      </c>
      <c r="P86" s="147">
        <v>71.361000000000004</v>
      </c>
      <c r="Q86" s="147">
        <v>104.974</v>
      </c>
      <c r="R86" s="147">
        <v>138.72300000000001</v>
      </c>
      <c r="S86" s="147">
        <v>84.244</v>
      </c>
      <c r="T86" s="147">
        <v>106.976</v>
      </c>
      <c r="U86" s="147">
        <v>178.476</v>
      </c>
      <c r="V86" s="147">
        <v>178.476</v>
      </c>
      <c r="W86" s="147">
        <v>139.09899999999999</v>
      </c>
      <c r="X86" s="147">
        <v>89.093940000000003</v>
      </c>
      <c r="Y86" s="147">
        <v>118.60541081618418</v>
      </c>
      <c r="Z86" s="147">
        <v>34.327449999999992</v>
      </c>
      <c r="AA86" s="147">
        <v>72.320000000000022</v>
      </c>
      <c r="AB86" s="147">
        <v>163.5</v>
      </c>
      <c r="AC86" s="147">
        <v>163.5</v>
      </c>
      <c r="AD86" s="147">
        <v>163.5</v>
      </c>
      <c r="AE86" s="147">
        <v>163.5</v>
      </c>
      <c r="AF86" s="147">
        <v>163.5</v>
      </c>
      <c r="AG86" s="147">
        <v>163.5</v>
      </c>
    </row>
    <row r="87" spans="1:33" x14ac:dyDescent="0.2">
      <c r="A87" s="133" t="str">
        <f t="shared" si="1"/>
        <v>WPACape Verde</v>
      </c>
      <c r="B87" s="129" t="s">
        <v>259</v>
      </c>
      <c r="C87" s="129" t="s">
        <v>262</v>
      </c>
      <c r="D87" s="129" t="s">
        <v>118</v>
      </c>
      <c r="E87" s="147">
        <v>0</v>
      </c>
      <c r="F87" s="147">
        <v>9.6000000000000002E-2</v>
      </c>
      <c r="G87" s="147">
        <v>4.2999999999999997E-2</v>
      </c>
      <c r="H87" s="147">
        <v>5.7137E-2</v>
      </c>
      <c r="I87" s="147">
        <v>0.105056</v>
      </c>
      <c r="J87" s="147">
        <v>5.3518000000000003E-2</v>
      </c>
      <c r="K87" s="147">
        <v>0.223825</v>
      </c>
      <c r="L87" s="147">
        <v>0.24792500000000001</v>
      </c>
      <c r="M87" s="147">
        <v>0.1555</v>
      </c>
      <c r="N87" s="147">
        <v>0.17857500000000001</v>
      </c>
      <c r="O87" s="147">
        <v>3.2210000000000003E-2</v>
      </c>
      <c r="P87" s="147">
        <v>2.5559999999999999E-2</v>
      </c>
      <c r="Q87" s="147">
        <v>3.2000000000000002E-3</v>
      </c>
      <c r="R87" s="147">
        <v>0</v>
      </c>
      <c r="S87" s="147">
        <v>0</v>
      </c>
      <c r="T87" s="147">
        <v>0</v>
      </c>
      <c r="U87" s="147">
        <v>0</v>
      </c>
      <c r="V87" s="147">
        <v>0</v>
      </c>
      <c r="W87" s="147">
        <v>0</v>
      </c>
      <c r="X87" s="147">
        <v>0.10156000000000001</v>
      </c>
      <c r="Y87" s="147">
        <v>0.15231</v>
      </c>
      <c r="Z87" s="147">
        <v>0.19746000000000002</v>
      </c>
      <c r="AA87" s="147">
        <v>0</v>
      </c>
      <c r="AB87" s="147">
        <v>0</v>
      </c>
      <c r="AC87" s="147">
        <v>0</v>
      </c>
      <c r="AD87" s="147">
        <v>0</v>
      </c>
      <c r="AE87" s="147">
        <v>0</v>
      </c>
      <c r="AF87" s="147">
        <v>0</v>
      </c>
      <c r="AG87" s="147">
        <v>0</v>
      </c>
    </row>
    <row r="88" spans="1:33" x14ac:dyDescent="0.2">
      <c r="A88" s="133" t="str">
        <f t="shared" si="1"/>
        <v>WPACote d'Ivoire</v>
      </c>
      <c r="B88" s="129" t="s">
        <v>259</v>
      </c>
      <c r="C88" s="129" t="s">
        <v>262</v>
      </c>
      <c r="D88" s="129" t="s">
        <v>119</v>
      </c>
      <c r="E88" s="147">
        <v>35.870999999999995</v>
      </c>
      <c r="F88" s="147">
        <v>60.503305000000012</v>
      </c>
      <c r="G88" s="147">
        <v>16.015647999999999</v>
      </c>
      <c r="H88" s="147">
        <v>5.0194979999999987</v>
      </c>
      <c r="I88" s="147">
        <v>4.4178000000002271E-2</v>
      </c>
      <c r="J88" s="147">
        <v>22.602416999999988</v>
      </c>
      <c r="K88" s="147">
        <v>0.58831000000000699</v>
      </c>
      <c r="L88" s="147">
        <v>3.2911989999999989</v>
      </c>
      <c r="M88" s="147">
        <v>5.0492599999999968</v>
      </c>
      <c r="N88" s="147">
        <v>0.61599999999999966</v>
      </c>
      <c r="O88" s="147">
        <v>24.701000000000001</v>
      </c>
      <c r="P88" s="147">
        <v>27.459973999999999</v>
      </c>
      <c r="Q88" s="147">
        <v>14.524159000000001</v>
      </c>
      <c r="R88" s="147">
        <v>34.62831400000001</v>
      </c>
      <c r="S88" s="147">
        <v>38.857280000000003</v>
      </c>
      <c r="T88" s="147">
        <v>119.312449</v>
      </c>
      <c r="U88" s="147">
        <v>64.576502999999988</v>
      </c>
      <c r="V88" s="147">
        <v>64.576502999999988</v>
      </c>
      <c r="W88" s="147">
        <v>62.357561961825134</v>
      </c>
      <c r="X88" s="147">
        <v>40.237259999999992</v>
      </c>
      <c r="Y88" s="147">
        <v>109.76043000000001</v>
      </c>
      <c r="Z88" s="147">
        <v>146.34147227504599</v>
      </c>
      <c r="AA88" s="147">
        <v>64.03</v>
      </c>
      <c r="AB88" s="147">
        <v>122.69000000000003</v>
      </c>
      <c r="AC88" s="147">
        <v>128.27420744638451</v>
      </c>
      <c r="AD88" s="147">
        <v>135.28025310032046</v>
      </c>
      <c r="AE88" s="147">
        <v>141.74536555078234</v>
      </c>
      <c r="AF88" s="147">
        <v>148.19687362641338</v>
      </c>
      <c r="AG88" s="147">
        <v>154.94202062482825</v>
      </c>
    </row>
    <row r="89" spans="1:33" x14ac:dyDescent="0.2">
      <c r="A89" s="133" t="str">
        <f t="shared" si="1"/>
        <v>WPAGambia</v>
      </c>
      <c r="B89" s="129" t="s">
        <v>259</v>
      </c>
      <c r="C89" s="129" t="s">
        <v>262</v>
      </c>
      <c r="D89" s="129" t="s">
        <v>120</v>
      </c>
      <c r="E89" s="147">
        <v>0</v>
      </c>
      <c r="F89" s="147">
        <v>0</v>
      </c>
      <c r="G89" s="147">
        <v>1.9758000000000001E-2</v>
      </c>
      <c r="H89" s="147">
        <v>1.1E-4</v>
      </c>
      <c r="I89" s="147">
        <v>2.5000000000000001E-4</v>
      </c>
      <c r="J89" s="147">
        <v>8.0000000000000007E-5</v>
      </c>
      <c r="K89" s="147">
        <v>4.9277000000000001E-2</v>
      </c>
      <c r="L89" s="147">
        <v>4.6999999999999999E-4</v>
      </c>
      <c r="M89" s="147">
        <v>4.0000000000000002E-4</v>
      </c>
      <c r="N89" s="147">
        <v>4.8099999999999998E-4</v>
      </c>
      <c r="O89" s="147">
        <v>4.0000000000000003E-5</v>
      </c>
      <c r="P89" s="147">
        <v>0.664717</v>
      </c>
      <c r="Q89" s="147">
        <v>0.723414</v>
      </c>
      <c r="R89" s="147">
        <v>7.8495999999999996E-2</v>
      </c>
      <c r="S89" s="147">
        <v>3.1923E-2</v>
      </c>
      <c r="T89" s="147">
        <v>0.14100000000000001</v>
      </c>
      <c r="U89" s="147">
        <v>0.06</v>
      </c>
      <c r="V89" s="147">
        <v>6.9504900000000003</v>
      </c>
      <c r="W89" s="147">
        <v>1.1310560381903256</v>
      </c>
      <c r="X89" s="147">
        <v>8.98325</v>
      </c>
      <c r="Y89" s="147">
        <v>10.37528</v>
      </c>
      <c r="Z89" s="147">
        <v>22.685099999999998</v>
      </c>
      <c r="AA89" s="147">
        <v>7.28</v>
      </c>
      <c r="AB89" s="147">
        <v>6.85</v>
      </c>
      <c r="AC89" s="147">
        <v>6.85</v>
      </c>
      <c r="AD89" s="147">
        <v>6.85</v>
      </c>
      <c r="AE89" s="147">
        <v>6.85</v>
      </c>
      <c r="AF89" s="147">
        <v>6.85</v>
      </c>
      <c r="AG89" s="147">
        <v>6.85</v>
      </c>
    </row>
    <row r="90" spans="1:33" x14ac:dyDescent="0.2">
      <c r="A90" s="133" t="str">
        <f t="shared" si="1"/>
        <v>WPAGhana</v>
      </c>
      <c r="B90" s="129" t="s">
        <v>259</v>
      </c>
      <c r="C90" s="129" t="s">
        <v>262</v>
      </c>
      <c r="D90" s="129" t="s">
        <v>121</v>
      </c>
      <c r="E90" s="147">
        <v>37.214968999999996</v>
      </c>
      <c r="F90" s="147">
        <v>10.396774000000001</v>
      </c>
      <c r="G90" s="147">
        <v>14.912406000000001</v>
      </c>
      <c r="H90" s="147">
        <v>14.657</v>
      </c>
      <c r="I90" s="147">
        <v>26.396000000000001</v>
      </c>
      <c r="J90" s="147">
        <v>43.749468</v>
      </c>
      <c r="K90" s="147">
        <v>84.907404999999997</v>
      </c>
      <c r="L90" s="147">
        <v>87.387701000000007</v>
      </c>
      <c r="M90" s="147">
        <v>22.021999999999998</v>
      </c>
      <c r="N90" s="147">
        <v>81.818062999999995</v>
      </c>
      <c r="O90" s="147">
        <v>98.917254999999997</v>
      </c>
      <c r="P90" s="147">
        <v>139.12803700000001</v>
      </c>
      <c r="Q90" s="147">
        <v>128.06930700000001</v>
      </c>
      <c r="R90" s="147">
        <v>95.952281999999997</v>
      </c>
      <c r="S90" s="147">
        <v>11.793999999999997</v>
      </c>
      <c r="T90" s="147">
        <v>97.084974000000003</v>
      </c>
      <c r="U90" s="147">
        <v>139.74798100000001</v>
      </c>
      <c r="V90" s="147">
        <v>147.16776499999997</v>
      </c>
      <c r="W90" s="147">
        <v>197.24416643859468</v>
      </c>
      <c r="X90" s="147">
        <v>212.20942000000005</v>
      </c>
      <c r="Y90" s="147">
        <v>253.72843</v>
      </c>
      <c r="Z90" s="147">
        <v>67.072216390356118</v>
      </c>
      <c r="AA90" s="147">
        <v>131.84</v>
      </c>
      <c r="AB90" s="147">
        <v>54.5</v>
      </c>
      <c r="AC90" s="147">
        <v>54.5</v>
      </c>
      <c r="AD90" s="147">
        <v>54.5</v>
      </c>
      <c r="AE90" s="147">
        <v>54.5</v>
      </c>
      <c r="AF90" s="147">
        <v>54.5</v>
      </c>
      <c r="AG90" s="147">
        <v>54.5</v>
      </c>
    </row>
    <row r="91" spans="1:33" x14ac:dyDescent="0.2">
      <c r="A91" s="133" t="str">
        <f t="shared" si="1"/>
        <v>WPAGuinea</v>
      </c>
      <c r="B91" s="129" t="s">
        <v>259</v>
      </c>
      <c r="C91" s="129" t="s">
        <v>262</v>
      </c>
      <c r="D91" s="129" t="s">
        <v>122</v>
      </c>
      <c r="E91" s="147">
        <v>5.234159</v>
      </c>
      <c r="F91" s="147">
        <v>7.8430770000000001</v>
      </c>
      <c r="G91" s="147">
        <v>1.971644</v>
      </c>
      <c r="H91" s="147">
        <v>0</v>
      </c>
      <c r="I91" s="147">
        <v>1.630528</v>
      </c>
      <c r="J91" s="147">
        <v>0.52388999999999997</v>
      </c>
      <c r="K91" s="147">
        <v>1.3065E-2</v>
      </c>
      <c r="L91" s="147">
        <v>0.63626499999999997</v>
      </c>
      <c r="M91" s="147">
        <v>0.51299499999999998</v>
      </c>
      <c r="N91" s="147">
        <v>0</v>
      </c>
      <c r="O91" s="147">
        <v>0</v>
      </c>
      <c r="P91" s="147">
        <v>0</v>
      </c>
      <c r="Q91" s="147">
        <v>0</v>
      </c>
      <c r="R91" s="147">
        <v>0</v>
      </c>
      <c r="S91" s="147">
        <v>1.2500000000000001E-2</v>
      </c>
      <c r="T91" s="147">
        <v>1.3242799999999999</v>
      </c>
      <c r="U91" s="147">
        <v>0</v>
      </c>
      <c r="V91" s="147">
        <v>0</v>
      </c>
      <c r="W91" s="147">
        <v>0.95494000059086825</v>
      </c>
      <c r="X91" s="147">
        <v>0.68331999999999993</v>
      </c>
      <c r="Y91" s="147">
        <v>43.376390000000001</v>
      </c>
      <c r="Z91" s="147">
        <v>1.72681</v>
      </c>
      <c r="AA91" s="147">
        <v>35.500000000000007</v>
      </c>
      <c r="AB91" s="147">
        <v>0.25</v>
      </c>
      <c r="AC91" s="147">
        <v>0.25242840248627829</v>
      </c>
      <c r="AD91" s="147">
        <v>0.255370791735262</v>
      </c>
      <c r="AE91" s="147">
        <v>0.25797539261066765</v>
      </c>
      <c r="AF91" s="147">
        <v>0.26048126494992513</v>
      </c>
      <c r="AG91" s="147">
        <v>0.26301147835565836</v>
      </c>
    </row>
    <row r="92" spans="1:33" x14ac:dyDescent="0.2">
      <c r="A92" s="133" t="str">
        <f t="shared" si="1"/>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0.54405002584098827</v>
      </c>
      <c r="X92" s="147">
        <v>0</v>
      </c>
      <c r="Y92" s="147">
        <v>0</v>
      </c>
      <c r="Z92" s="147">
        <v>0</v>
      </c>
      <c r="AA92" s="147">
        <v>0.18</v>
      </c>
      <c r="AB92" s="147">
        <v>0.42000000000000004</v>
      </c>
      <c r="AC92" s="147">
        <v>0.42000000000000004</v>
      </c>
      <c r="AD92" s="147">
        <v>0.42000000000000004</v>
      </c>
      <c r="AE92" s="147">
        <v>0.42000000000000004</v>
      </c>
      <c r="AF92" s="147">
        <v>0.42000000000000004</v>
      </c>
      <c r="AG92" s="147">
        <v>0.42000000000000004</v>
      </c>
    </row>
    <row r="93" spans="1:33" x14ac:dyDescent="0.2">
      <c r="A93" s="133" t="str">
        <f t="shared" si="1"/>
        <v>WPALiberia</v>
      </c>
      <c r="B93" s="129" t="s">
        <v>259</v>
      </c>
      <c r="C93" s="129" t="s">
        <v>262</v>
      </c>
      <c r="D93" s="129" t="s">
        <v>124</v>
      </c>
      <c r="E93" s="147">
        <v>0</v>
      </c>
      <c r="F93" s="147">
        <v>0</v>
      </c>
      <c r="G93" s="147">
        <v>0</v>
      </c>
      <c r="H93" s="147">
        <v>1.0999999999999999E-2</v>
      </c>
      <c r="I93" s="147">
        <v>1.7999999999999999E-2</v>
      </c>
      <c r="J93" s="147">
        <v>0.218</v>
      </c>
      <c r="K93" s="147">
        <v>0.1</v>
      </c>
      <c r="L93" s="147">
        <v>0</v>
      </c>
      <c r="M93" s="147">
        <v>0.13500000000000001</v>
      </c>
      <c r="N93" s="147">
        <v>0.35</v>
      </c>
      <c r="O93" s="147">
        <v>6.2E-2</v>
      </c>
      <c r="P93" s="147">
        <v>0.63539899999999994</v>
      </c>
      <c r="Q93" s="147">
        <v>2.6460000000000004</v>
      </c>
      <c r="R93" s="147">
        <v>6.0020000000000007</v>
      </c>
      <c r="S93" s="147">
        <v>1.615</v>
      </c>
      <c r="T93" s="147">
        <v>4.9929499999999996</v>
      </c>
      <c r="U93" s="147">
        <v>6.4743599999999999</v>
      </c>
      <c r="V93" s="147">
        <v>4.5701000000000001</v>
      </c>
      <c r="W93" s="147">
        <v>18.777703881728591</v>
      </c>
      <c r="X93" s="147">
        <v>18.915909999999997</v>
      </c>
      <c r="Y93" s="147">
        <v>5.6903399999999991</v>
      </c>
      <c r="Z93" s="147">
        <v>5.3890899999999995</v>
      </c>
      <c r="AA93" s="147">
        <v>3.47</v>
      </c>
      <c r="AB93" s="147">
        <v>1.4800000000000002</v>
      </c>
      <c r="AC93" s="147">
        <v>1.4800000000000002</v>
      </c>
      <c r="AD93" s="147">
        <v>1.4800000000000002</v>
      </c>
      <c r="AE93" s="147">
        <v>1.4800000000000002</v>
      </c>
      <c r="AF93" s="147">
        <v>1.4800000000000002</v>
      </c>
      <c r="AG93" s="147">
        <v>1.4800000000000002</v>
      </c>
    </row>
    <row r="94" spans="1:33" x14ac:dyDescent="0.2">
      <c r="A94" s="133" t="str">
        <f t="shared" si="1"/>
        <v>WPAMali</v>
      </c>
      <c r="B94" s="129" t="s">
        <v>259</v>
      </c>
      <c r="C94" s="129" t="s">
        <v>262</v>
      </c>
      <c r="D94" s="129" t="s">
        <v>125</v>
      </c>
      <c r="E94" s="147">
        <v>90.460464000000002</v>
      </c>
      <c r="F94" s="147">
        <v>0</v>
      </c>
      <c r="G94" s="147">
        <v>120.074258</v>
      </c>
      <c r="H94" s="147">
        <v>98.675304999999994</v>
      </c>
      <c r="I94" s="147">
        <v>112.982744</v>
      </c>
      <c r="J94" s="147">
        <v>110.053901</v>
      </c>
      <c r="K94" s="147">
        <v>117.220664</v>
      </c>
      <c r="L94" s="147">
        <v>72.353864000000002</v>
      </c>
      <c r="M94" s="147">
        <v>73.304969999999997</v>
      </c>
      <c r="N94" s="147">
        <v>39.564999999999998</v>
      </c>
      <c r="O94" s="147">
        <v>16.854700000000001</v>
      </c>
      <c r="P94" s="147">
        <v>46.612727999999997</v>
      </c>
      <c r="Q94" s="147">
        <v>46.208400999999995</v>
      </c>
      <c r="R94" s="147">
        <v>50.248000000000019</v>
      </c>
      <c r="S94" s="147">
        <v>75.878140000000002</v>
      </c>
      <c r="T94" s="147">
        <v>1.9629999999999939</v>
      </c>
      <c r="U94" s="147">
        <v>11.15531</v>
      </c>
      <c r="V94" s="147">
        <v>11.15531</v>
      </c>
      <c r="W94" s="147">
        <v>25</v>
      </c>
      <c r="X94" s="147">
        <v>98.752839999999992</v>
      </c>
      <c r="Y94" s="147">
        <v>38.415743700136858</v>
      </c>
      <c r="Z94" s="147">
        <v>80.109659999999991</v>
      </c>
      <c r="AA94" s="147">
        <v>13.940000000000001</v>
      </c>
      <c r="AB94" s="147">
        <v>21.519999999999996</v>
      </c>
      <c r="AC94" s="147">
        <v>22.304663551946526</v>
      </c>
      <c r="AD94" s="147">
        <v>23.280592354603176</v>
      </c>
      <c r="AE94" s="147">
        <v>24.171893651201749</v>
      </c>
      <c r="AF94" s="147">
        <v>25.053250711128594</v>
      </c>
      <c r="AG94" s="147">
        <v>25.966743865905595</v>
      </c>
    </row>
    <row r="95" spans="1:33" x14ac:dyDescent="0.2">
      <c r="A95" s="133" t="str">
        <f t="shared" si="1"/>
        <v>WPAMauritania</v>
      </c>
      <c r="B95" s="129" t="s">
        <v>259</v>
      </c>
      <c r="C95" s="129" t="s">
        <v>262</v>
      </c>
      <c r="D95" s="129" t="s">
        <v>126</v>
      </c>
      <c r="E95" s="147">
        <v>0</v>
      </c>
      <c r="F95" s="147">
        <v>0</v>
      </c>
      <c r="G95" s="147">
        <v>0</v>
      </c>
      <c r="H95" s="147">
        <v>0</v>
      </c>
      <c r="I95" s="147">
        <v>0</v>
      </c>
      <c r="J95" s="147">
        <v>0</v>
      </c>
      <c r="K95" s="147">
        <v>0</v>
      </c>
      <c r="L95" s="147">
        <v>0</v>
      </c>
      <c r="M95" s="147">
        <v>0</v>
      </c>
      <c r="N95" s="147">
        <v>7.9999999999999996E-6</v>
      </c>
      <c r="O95" s="147">
        <v>1E-3</v>
      </c>
      <c r="P95" s="147">
        <v>2.07605</v>
      </c>
      <c r="Q95" s="147">
        <v>0.15</v>
      </c>
      <c r="R95" s="147">
        <v>2.5000000000000001E-2</v>
      </c>
      <c r="S95" s="147">
        <v>25.817774</v>
      </c>
      <c r="T95" s="147">
        <v>0</v>
      </c>
      <c r="U95" s="147">
        <v>0</v>
      </c>
      <c r="V95" s="147">
        <v>0</v>
      </c>
      <c r="W95" s="147">
        <v>0</v>
      </c>
      <c r="X95" s="147">
        <v>2.826E-2</v>
      </c>
      <c r="Y95" s="147">
        <v>0.13727</v>
      </c>
      <c r="Z95" s="147">
        <v>0.15076000000000001</v>
      </c>
      <c r="AA95" s="147">
        <v>0.15</v>
      </c>
      <c r="AB95" s="147">
        <v>3.2599999999999993</v>
      </c>
      <c r="AC95" s="147">
        <v>3.2599999999999993</v>
      </c>
      <c r="AD95" s="147">
        <v>3.2599999999999993</v>
      </c>
      <c r="AE95" s="147">
        <v>3.2599999999999993</v>
      </c>
      <c r="AF95" s="147">
        <v>3.2599999999999993</v>
      </c>
      <c r="AG95" s="147">
        <v>3.2599999999999993</v>
      </c>
    </row>
    <row r="96" spans="1:33" x14ac:dyDescent="0.2">
      <c r="A96" s="133" t="str">
        <f t="shared" si="1"/>
        <v>WPANiger</v>
      </c>
      <c r="B96" s="129" t="s">
        <v>259</v>
      </c>
      <c r="C96" s="129" t="s">
        <v>262</v>
      </c>
      <c r="D96" s="129" t="s">
        <v>127</v>
      </c>
      <c r="E96" s="147">
        <v>2.9439500000000001</v>
      </c>
      <c r="F96" s="147">
        <v>1.1408499999999999</v>
      </c>
      <c r="G96" s="147">
        <v>1.6646810000000001</v>
      </c>
      <c r="H96" s="147">
        <v>1.4E-3</v>
      </c>
      <c r="I96" s="147">
        <v>1.490097</v>
      </c>
      <c r="J96" s="147">
        <v>1.4999999999999999E-4</v>
      </c>
      <c r="K96" s="147">
        <v>2.4319410000000001</v>
      </c>
      <c r="L96" s="147">
        <v>1.4999999999999999E-2</v>
      </c>
      <c r="M96" s="147">
        <v>1.932501</v>
      </c>
      <c r="N96" s="147">
        <v>3.2693099999999999</v>
      </c>
      <c r="O96" s="147">
        <v>1.125</v>
      </c>
      <c r="P96" s="147">
        <v>5.4808500000000002</v>
      </c>
      <c r="Q96" s="147">
        <v>0.101284</v>
      </c>
      <c r="R96" s="147">
        <v>5.9599999999999996E-4</v>
      </c>
      <c r="S96" s="147">
        <v>4.6954500000000001</v>
      </c>
      <c r="T96" s="147">
        <v>0.2</v>
      </c>
      <c r="U96" s="147">
        <v>1.087021</v>
      </c>
      <c r="V96" s="147">
        <v>0</v>
      </c>
      <c r="W96" s="147">
        <v>0</v>
      </c>
      <c r="X96" s="147">
        <v>0</v>
      </c>
      <c r="Y96" s="147">
        <v>0</v>
      </c>
      <c r="Z96" s="147">
        <v>0</v>
      </c>
      <c r="AA96" s="147">
        <v>0.2</v>
      </c>
      <c r="AB96" s="147">
        <v>0</v>
      </c>
      <c r="AC96" s="147">
        <v>0</v>
      </c>
      <c r="AD96" s="147">
        <v>0</v>
      </c>
      <c r="AE96" s="147">
        <v>0</v>
      </c>
      <c r="AF96" s="147">
        <v>0</v>
      </c>
      <c r="AG96" s="147">
        <v>0</v>
      </c>
    </row>
    <row r="97" spans="1:33" x14ac:dyDescent="0.2">
      <c r="A97" s="133" t="str">
        <f t="shared" si="1"/>
        <v>WPANigeria</v>
      </c>
      <c r="B97" s="129" t="s">
        <v>259</v>
      </c>
      <c r="C97" s="129" t="s">
        <v>262</v>
      </c>
      <c r="D97" s="129" t="s">
        <v>128</v>
      </c>
      <c r="E97" s="147">
        <v>174.07034300000001</v>
      </c>
      <c r="F97" s="147">
        <v>165.470809</v>
      </c>
      <c r="G97" s="147">
        <v>173.17296999999996</v>
      </c>
      <c r="H97" s="147">
        <v>129.73199</v>
      </c>
      <c r="I97" s="147">
        <v>136.38786999999999</v>
      </c>
      <c r="J97" s="147">
        <v>154.18427800000001</v>
      </c>
      <c r="K97" s="147">
        <v>295</v>
      </c>
      <c r="L97" s="147">
        <v>305</v>
      </c>
      <c r="M97" s="147">
        <v>335</v>
      </c>
      <c r="N97" s="147">
        <v>116.769079</v>
      </c>
      <c r="O97" s="147">
        <v>231.98384999999999</v>
      </c>
      <c r="P97" s="147">
        <v>111.987494</v>
      </c>
      <c r="Q97" s="147">
        <v>233.52794499999999</v>
      </c>
      <c r="R97" s="147">
        <v>138.78603799999999</v>
      </c>
      <c r="S97" s="147">
        <v>311.57138800000001</v>
      </c>
      <c r="T97" s="147">
        <v>148.156274</v>
      </c>
      <c r="U97" s="147">
        <v>435.74457200000001</v>
      </c>
      <c r="V97" s="147">
        <v>448.77494200000001</v>
      </c>
      <c r="W97" s="147">
        <v>295.85909002974739</v>
      </c>
      <c r="X97" s="147">
        <v>0.68991999999999998</v>
      </c>
      <c r="Y97" s="147">
        <v>6.0299999999999999E-2</v>
      </c>
      <c r="Z97" s="147">
        <v>0.24175000000000002</v>
      </c>
      <c r="AA97" s="147">
        <v>6.9999999999999993E-2</v>
      </c>
      <c r="AB97" s="147">
        <v>0.12000000000000001</v>
      </c>
      <c r="AC97" s="147">
        <v>0.12000000000000001</v>
      </c>
      <c r="AD97" s="147">
        <v>0.12000000000000001</v>
      </c>
      <c r="AE97" s="147">
        <v>0.12000000000000001</v>
      </c>
      <c r="AF97" s="147">
        <v>0.12000000000000001</v>
      </c>
      <c r="AG97" s="147">
        <v>0.12000000000000001</v>
      </c>
    </row>
    <row r="98" spans="1:33" x14ac:dyDescent="0.2">
      <c r="A98" s="133" t="str">
        <f t="shared" si="1"/>
        <v>WPASenegal</v>
      </c>
      <c r="B98" s="129" t="s">
        <v>259</v>
      </c>
      <c r="C98" s="129" t="s">
        <v>262</v>
      </c>
      <c r="D98" s="129" t="s">
        <v>129</v>
      </c>
      <c r="E98" s="147">
        <v>38.849999999999994</v>
      </c>
      <c r="F98" s="147">
        <v>39</v>
      </c>
      <c r="G98" s="147">
        <v>69</v>
      </c>
      <c r="H98" s="147">
        <v>39.776848730003593</v>
      </c>
      <c r="I98" s="147">
        <v>39</v>
      </c>
      <c r="J98" s="147">
        <v>42.238297000000372</v>
      </c>
      <c r="K98" s="147">
        <v>8.7966150000000027</v>
      </c>
      <c r="L98" s="147">
        <v>14.397334999999998</v>
      </c>
      <c r="M98" s="147">
        <v>30.271883000000003</v>
      </c>
      <c r="N98" s="147">
        <v>33.530100999999995</v>
      </c>
      <c r="O98" s="147">
        <v>35.149304999999998</v>
      </c>
      <c r="P98" s="147">
        <v>33.634542000000003</v>
      </c>
      <c r="Q98" s="147">
        <v>34.250168000000002</v>
      </c>
      <c r="R98" s="147">
        <v>32.728386</v>
      </c>
      <c r="S98" s="147">
        <v>23.517410999999996</v>
      </c>
      <c r="T98" s="147">
        <v>71.188395999999997</v>
      </c>
      <c r="U98" s="147">
        <v>66.427272999999985</v>
      </c>
      <c r="V98" s="147">
        <v>45.579938999999996</v>
      </c>
      <c r="W98" s="147">
        <v>17.880859000000001</v>
      </c>
      <c r="X98" s="147">
        <v>65.895250000000004</v>
      </c>
      <c r="Y98" s="147">
        <v>82.037759999999992</v>
      </c>
      <c r="Z98" s="147">
        <v>46.848030000000008</v>
      </c>
      <c r="AA98" s="147">
        <v>91</v>
      </c>
      <c r="AB98" s="147">
        <v>75.400000000000006</v>
      </c>
      <c r="AC98" s="147">
        <v>75.400000000000006</v>
      </c>
      <c r="AD98" s="147">
        <v>75.400000000000006</v>
      </c>
      <c r="AE98" s="147">
        <v>75.400000000000006</v>
      </c>
      <c r="AF98" s="147">
        <v>75.400000000000006</v>
      </c>
      <c r="AG98" s="147">
        <v>75.400000000000006</v>
      </c>
    </row>
    <row r="99" spans="1:33" x14ac:dyDescent="0.2">
      <c r="A99" s="133" t="str">
        <f t="shared" si="1"/>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5.160355</v>
      </c>
      <c r="V99" s="147">
        <v>13.7575</v>
      </c>
      <c r="W99" s="147">
        <v>2.8261801267792492</v>
      </c>
      <c r="X99" s="147">
        <v>3.0546499999999996</v>
      </c>
      <c r="Y99" s="147">
        <v>2.23285</v>
      </c>
      <c r="Z99" s="147">
        <v>2.0079364998362972</v>
      </c>
      <c r="AA99" s="147">
        <v>0.83000000000000007</v>
      </c>
      <c r="AB99" s="147">
        <v>2.44</v>
      </c>
      <c r="AC99" s="147">
        <v>2.44</v>
      </c>
      <c r="AD99" s="147">
        <v>2.44</v>
      </c>
      <c r="AE99" s="147">
        <v>2.44</v>
      </c>
      <c r="AF99" s="147">
        <v>2.44</v>
      </c>
      <c r="AG99" s="147">
        <v>2.44</v>
      </c>
    </row>
    <row r="100" spans="1:33" x14ac:dyDescent="0.2">
      <c r="A100" s="133" t="str">
        <f t="shared" si="1"/>
        <v>WPATogo</v>
      </c>
      <c r="B100" s="129" t="s">
        <v>259</v>
      </c>
      <c r="C100" s="129" t="s">
        <v>262</v>
      </c>
      <c r="D100" s="129" t="s">
        <v>131</v>
      </c>
      <c r="E100" s="147">
        <v>26.2653</v>
      </c>
      <c r="F100" s="147">
        <v>12.3504</v>
      </c>
      <c r="G100" s="147">
        <v>24.63466</v>
      </c>
      <c r="H100" s="147">
        <v>38.070487999999997</v>
      </c>
      <c r="I100" s="147">
        <v>12.141672</v>
      </c>
      <c r="J100" s="147">
        <v>38.536000000000001</v>
      </c>
      <c r="K100" s="147">
        <v>26.048999999999996</v>
      </c>
      <c r="L100" s="147">
        <v>27.059549999999998</v>
      </c>
      <c r="M100" s="147">
        <v>9.3970000000000002</v>
      </c>
      <c r="N100" s="147">
        <v>0.432</v>
      </c>
      <c r="O100" s="147">
        <v>16.5</v>
      </c>
      <c r="P100" s="147">
        <v>23.641999999999999</v>
      </c>
      <c r="Q100" s="147">
        <v>38.7851</v>
      </c>
      <c r="R100" s="147">
        <v>61.646341999999997</v>
      </c>
      <c r="S100" s="147">
        <v>25.053000000000001</v>
      </c>
      <c r="T100" s="147">
        <v>50.508451999999998</v>
      </c>
      <c r="U100" s="147">
        <v>18.515367000000001</v>
      </c>
      <c r="V100" s="147">
        <v>78.463864000000001</v>
      </c>
      <c r="W100" s="147">
        <v>41.696945980498597</v>
      </c>
      <c r="X100" s="147">
        <v>49.935919999999996</v>
      </c>
      <c r="Y100" s="147">
        <v>87.579429999999988</v>
      </c>
      <c r="Z100" s="147">
        <v>20.174469999999999</v>
      </c>
      <c r="AA100" s="147">
        <v>8.51</v>
      </c>
      <c r="AB100" s="147">
        <v>75.61999999999999</v>
      </c>
      <c r="AC100" s="147">
        <v>75.61999999999999</v>
      </c>
      <c r="AD100" s="147">
        <v>75.61999999999999</v>
      </c>
      <c r="AE100" s="147">
        <v>75.61999999999999</v>
      </c>
      <c r="AF100" s="147">
        <v>75.61999999999999</v>
      </c>
      <c r="AG100" s="147">
        <v>75.61999999999999</v>
      </c>
    </row>
    <row r="101" spans="1:33" s="133" customFormat="1" x14ac:dyDescent="0.2">
      <c r="A101" s="133" t="str">
        <f t="shared" si="1"/>
        <v>WPACentral Africa Total</v>
      </c>
      <c r="B101" s="140" t="s">
        <v>132</v>
      </c>
      <c r="C101" s="140" t="s">
        <v>132</v>
      </c>
      <c r="D101" s="140" t="s">
        <v>132</v>
      </c>
      <c r="E101" s="146">
        <v>77.231936000000005</v>
      </c>
      <c r="F101" s="146">
        <v>32.662095000000001</v>
      </c>
      <c r="G101" s="146">
        <v>25.784432000000002</v>
      </c>
      <c r="H101" s="146">
        <v>29.293192999999999</v>
      </c>
      <c r="I101" s="146">
        <v>51.699383999999995</v>
      </c>
      <c r="J101" s="146">
        <v>57.204835000000003</v>
      </c>
      <c r="K101" s="146">
        <v>54.327328000000001</v>
      </c>
      <c r="L101" s="146">
        <v>41.609294999999996</v>
      </c>
      <c r="M101" s="146">
        <v>40.422637000000002</v>
      </c>
      <c r="N101" s="146">
        <v>27.398330999999995</v>
      </c>
      <c r="O101" s="146">
        <v>56.955165999999991</v>
      </c>
      <c r="P101" s="146">
        <v>43.800173000000001</v>
      </c>
      <c r="Q101" s="146">
        <v>88.041350000000008</v>
      </c>
      <c r="R101" s="146">
        <v>92.663718000000003</v>
      </c>
      <c r="S101" s="146">
        <v>93.599381999999991</v>
      </c>
      <c r="T101" s="146">
        <v>56.357591999999997</v>
      </c>
      <c r="U101" s="146">
        <v>88.448281999999992</v>
      </c>
      <c r="V101" s="146">
        <v>116.691219</v>
      </c>
      <c r="W101" s="146">
        <v>128.573019838428</v>
      </c>
      <c r="X101" s="146">
        <v>86.380040000000008</v>
      </c>
      <c r="Y101" s="146">
        <v>91.806409999999985</v>
      </c>
      <c r="Z101" s="146">
        <v>102.36584904215924</v>
      </c>
      <c r="AA101" s="146">
        <v>96.27</v>
      </c>
      <c r="AB101" s="146">
        <v>94.97999999999999</v>
      </c>
      <c r="AC101" s="146">
        <v>95.371042451768403</v>
      </c>
      <c r="AD101" s="146">
        <v>95.862454872018773</v>
      </c>
      <c r="AE101" s="146">
        <v>96.316809251033291</v>
      </c>
      <c r="AF101" s="146">
        <v>96.770985660177402</v>
      </c>
      <c r="AG101" s="146">
        <v>97.246611617216075</v>
      </c>
    </row>
    <row r="102" spans="1:33" x14ac:dyDescent="0.2">
      <c r="A102" s="133" t="str">
        <f t="shared" si="1"/>
        <v>WPAAngola</v>
      </c>
      <c r="B102" s="129" t="s">
        <v>259</v>
      </c>
      <c r="C102" s="129" t="s">
        <v>263</v>
      </c>
      <c r="D102" s="129" t="s">
        <v>133</v>
      </c>
      <c r="E102" s="147">
        <v>3.5183240000000002</v>
      </c>
      <c r="F102" s="147">
        <v>0.45279499999999995</v>
      </c>
      <c r="G102" s="147">
        <v>6.4432799999999997</v>
      </c>
      <c r="H102" s="147">
        <v>8.651154</v>
      </c>
      <c r="I102" s="147">
        <v>19.506270000000001</v>
      </c>
      <c r="J102" s="147">
        <v>9.5430159999999997</v>
      </c>
      <c r="K102" s="147">
        <v>9.0705759999999991</v>
      </c>
      <c r="L102" s="147">
        <v>16.92258</v>
      </c>
      <c r="M102" s="147">
        <v>25.432900000000004</v>
      </c>
      <c r="N102" s="147">
        <v>20.568459999999998</v>
      </c>
      <c r="O102" s="147">
        <v>26.972284999999999</v>
      </c>
      <c r="P102" s="147">
        <v>18.030528</v>
      </c>
      <c r="Q102" s="147">
        <v>25.949756999999998</v>
      </c>
      <c r="R102" s="147">
        <v>38.454719000000004</v>
      </c>
      <c r="S102" s="147">
        <v>32.053409000000002</v>
      </c>
      <c r="T102" s="147">
        <v>12.666876</v>
      </c>
      <c r="U102" s="147">
        <v>23.323443999999999</v>
      </c>
      <c r="V102" s="147">
        <v>56.264996000000004</v>
      </c>
      <c r="W102" s="147">
        <v>60.558103717774053</v>
      </c>
      <c r="X102" s="147">
        <v>38.97440000000001</v>
      </c>
      <c r="Y102" s="147">
        <v>30.489139999999999</v>
      </c>
      <c r="Z102" s="147">
        <v>27.443160000000002</v>
      </c>
      <c r="AA102" s="147">
        <v>43.26</v>
      </c>
      <c r="AB102" s="147">
        <v>19.39</v>
      </c>
      <c r="AC102" s="147">
        <v>19.39</v>
      </c>
      <c r="AD102" s="147">
        <v>19.39</v>
      </c>
      <c r="AE102" s="147">
        <v>19.39</v>
      </c>
      <c r="AF102" s="147">
        <v>19.39</v>
      </c>
      <c r="AG102" s="147">
        <v>19.39</v>
      </c>
    </row>
    <row r="103" spans="1:33" x14ac:dyDescent="0.2">
      <c r="A103" s="133" t="str">
        <f t="shared" si="1"/>
        <v>WPACameroon</v>
      </c>
      <c r="B103" s="129" t="s">
        <v>259</v>
      </c>
      <c r="C103" s="129" t="s">
        <v>263</v>
      </c>
      <c r="D103" s="129" t="s">
        <v>134</v>
      </c>
      <c r="E103" s="147">
        <v>72.073999999999998</v>
      </c>
      <c r="F103" s="147">
        <v>30.134238</v>
      </c>
      <c r="G103" s="147">
        <v>16.906480999999999</v>
      </c>
      <c r="H103" s="147">
        <v>11.710725999999999</v>
      </c>
      <c r="I103" s="147">
        <v>24.295103999999998</v>
      </c>
      <c r="J103" s="147">
        <v>19.314695</v>
      </c>
      <c r="K103" s="147">
        <v>25.011354999999998</v>
      </c>
      <c r="L103" s="147">
        <v>14.745056</v>
      </c>
      <c r="M103" s="147">
        <v>9.5077739999999995</v>
      </c>
      <c r="N103" s="147">
        <v>1.9107989999999999</v>
      </c>
      <c r="O103" s="147">
        <v>26.096346</v>
      </c>
      <c r="P103" s="147">
        <v>10.511476999999999</v>
      </c>
      <c r="Q103" s="147">
        <v>54.533954000000001</v>
      </c>
      <c r="R103" s="147">
        <v>44.292144</v>
      </c>
      <c r="S103" s="147">
        <v>55.338478000000002</v>
      </c>
      <c r="T103" s="147">
        <v>26.528161999999998</v>
      </c>
      <c r="U103" s="147">
        <v>28.591629000000001</v>
      </c>
      <c r="V103" s="147">
        <v>21.75704</v>
      </c>
      <c r="W103" s="147">
        <v>39.416257822153469</v>
      </c>
      <c r="X103" s="147">
        <v>24.243009999999998</v>
      </c>
      <c r="Y103" s="147">
        <v>23.020110000000003</v>
      </c>
      <c r="Z103" s="147">
        <v>49.50551481640953</v>
      </c>
      <c r="AA103" s="147">
        <v>17.599999999999998</v>
      </c>
      <c r="AB103" s="147">
        <v>38.65</v>
      </c>
      <c r="AC103" s="147">
        <v>38.65</v>
      </c>
      <c r="AD103" s="147">
        <v>38.65</v>
      </c>
      <c r="AE103" s="147">
        <v>38.65</v>
      </c>
      <c r="AF103" s="147">
        <v>38.65</v>
      </c>
      <c r="AG103" s="147">
        <v>38.65</v>
      </c>
    </row>
    <row r="104" spans="1:33" x14ac:dyDescent="0.2">
      <c r="A104" s="133" t="str">
        <f t="shared" si="1"/>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0.12984999999999999</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WPAChad</v>
      </c>
      <c r="B105" s="129" t="s">
        <v>259</v>
      </c>
      <c r="C105" s="129" t="s">
        <v>263</v>
      </c>
      <c r="D105" s="129" t="s">
        <v>136</v>
      </c>
      <c r="E105" s="147">
        <v>0</v>
      </c>
      <c r="F105" s="147">
        <v>0</v>
      </c>
      <c r="G105" s="147">
        <v>0</v>
      </c>
      <c r="H105" s="147">
        <v>6</v>
      </c>
      <c r="I105" s="147">
        <v>5</v>
      </c>
      <c r="J105" s="147">
        <v>25.957999999999998</v>
      </c>
      <c r="K105" s="147">
        <v>16</v>
      </c>
      <c r="L105" s="147">
        <v>8</v>
      </c>
      <c r="M105" s="147">
        <v>0</v>
      </c>
      <c r="N105" s="147">
        <v>1.4999999999999999E-2</v>
      </c>
      <c r="O105" s="147">
        <v>0</v>
      </c>
      <c r="P105" s="147">
        <v>9.3460000000000001</v>
      </c>
      <c r="Q105" s="147">
        <v>1.6E-2</v>
      </c>
      <c r="R105" s="147">
        <v>3.5000000000000003E-2</v>
      </c>
      <c r="S105" s="147">
        <v>6.2E-2</v>
      </c>
      <c r="T105" s="147">
        <v>0.22500000000000001</v>
      </c>
      <c r="U105" s="147">
        <v>16.005500000000001</v>
      </c>
      <c r="V105" s="147">
        <v>3.6049999999999999E-2</v>
      </c>
      <c r="W105" s="147">
        <v>1.9839000942301972</v>
      </c>
      <c r="X105" s="147">
        <v>1.8720000000000001E-2</v>
      </c>
      <c r="Y105" s="147">
        <v>19.613680000000002</v>
      </c>
      <c r="Z105" s="147">
        <v>0.05</v>
      </c>
      <c r="AA105" s="147">
        <v>0.03</v>
      </c>
      <c r="AB105" s="147">
        <v>0</v>
      </c>
      <c r="AC105" s="147">
        <v>0</v>
      </c>
      <c r="AD105" s="147">
        <v>0</v>
      </c>
      <c r="AE105" s="147">
        <v>0</v>
      </c>
      <c r="AF105" s="147">
        <v>0</v>
      </c>
      <c r="AG105" s="147">
        <v>0</v>
      </c>
    </row>
    <row r="106" spans="1:33" x14ac:dyDescent="0.2">
      <c r="A106" s="133" t="str">
        <f t="shared" si="1"/>
        <v>WPACongo</v>
      </c>
      <c r="B106" s="129" t="s">
        <v>259</v>
      </c>
      <c r="C106" s="129" t="s">
        <v>263</v>
      </c>
      <c r="D106" s="129" t="s">
        <v>137</v>
      </c>
      <c r="E106" s="147">
        <v>0.98370000000000002</v>
      </c>
      <c r="F106" s="147">
        <v>1.429</v>
      </c>
      <c r="G106" s="147">
        <v>1.8105</v>
      </c>
      <c r="H106" s="147">
        <v>2.5644550000000002</v>
      </c>
      <c r="I106" s="147">
        <v>2.0611999999999999</v>
      </c>
      <c r="J106" s="147">
        <v>1.5333709999999998</v>
      </c>
      <c r="K106" s="147">
        <v>3.0754000000000001</v>
      </c>
      <c r="L106" s="147">
        <v>0.626</v>
      </c>
      <c r="M106" s="147">
        <v>4.3485069999999997</v>
      </c>
      <c r="N106" s="147">
        <v>3.266076</v>
      </c>
      <c r="O106" s="147">
        <v>2.4416099999999998</v>
      </c>
      <c r="P106" s="147">
        <v>4.3382380000000005</v>
      </c>
      <c r="Q106" s="147">
        <v>2.725689</v>
      </c>
      <c r="R106" s="147">
        <v>5.0841750000000001</v>
      </c>
      <c r="S106" s="147">
        <v>2.7866599999999999</v>
      </c>
      <c r="T106" s="147">
        <v>7.1282040000000002</v>
      </c>
      <c r="U106" s="147">
        <v>4.8211089999999999</v>
      </c>
      <c r="V106" s="147">
        <v>4.6547039999999997</v>
      </c>
      <c r="W106" s="147">
        <v>2.4591950948521748</v>
      </c>
      <c r="X106" s="147">
        <v>1.0645600000000002</v>
      </c>
      <c r="Y106" s="147">
        <v>3.7882600000000002</v>
      </c>
      <c r="Z106" s="147">
        <v>7.1085242257496875</v>
      </c>
      <c r="AA106" s="147">
        <v>1.2900000000000003</v>
      </c>
      <c r="AB106" s="147">
        <v>1.5</v>
      </c>
      <c r="AC106" s="147">
        <v>1.5</v>
      </c>
      <c r="AD106" s="147">
        <v>1.5</v>
      </c>
      <c r="AE106" s="147">
        <v>1.5</v>
      </c>
      <c r="AF106" s="147">
        <v>1.5</v>
      </c>
      <c r="AG106" s="147">
        <v>1.5</v>
      </c>
    </row>
    <row r="107" spans="1:33" x14ac:dyDescent="0.2">
      <c r="A107" s="133" t="str">
        <f t="shared" si="1"/>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1.39367</v>
      </c>
      <c r="Y107" s="147">
        <v>2.6070499999999996</v>
      </c>
      <c r="Z107" s="147">
        <v>0.61557000000000006</v>
      </c>
      <c r="AA107" s="147">
        <v>2.15</v>
      </c>
      <c r="AB107" s="147">
        <v>8.2800000000000011</v>
      </c>
      <c r="AC107" s="147">
        <v>8.6710424517684128</v>
      </c>
      <c r="AD107" s="147">
        <v>9.1624548720187757</v>
      </c>
      <c r="AE107" s="147">
        <v>9.6168092510332972</v>
      </c>
      <c r="AF107" s="147">
        <v>10.070985660177403</v>
      </c>
      <c r="AG107" s="147">
        <v>10.546611617216085</v>
      </c>
    </row>
    <row r="108" spans="1:33" x14ac:dyDescent="0.2">
      <c r="A108" s="133" t="str">
        <f t="shared" si="1"/>
        <v>WPAEquatorial Guinea</v>
      </c>
      <c r="B108" s="129" t="s">
        <v>259</v>
      </c>
      <c r="C108" s="129" t="s">
        <v>263</v>
      </c>
      <c r="D108" s="129" t="s">
        <v>139</v>
      </c>
      <c r="E108" s="147">
        <v>0</v>
      </c>
      <c r="F108" s="147">
        <v>0</v>
      </c>
      <c r="G108" s="147">
        <v>0</v>
      </c>
      <c r="H108" s="147">
        <v>0</v>
      </c>
      <c r="I108" s="147">
        <v>0</v>
      </c>
      <c r="J108" s="147">
        <v>2.1000000000000001E-2</v>
      </c>
      <c r="K108" s="147">
        <v>0</v>
      </c>
      <c r="L108" s="147">
        <v>0</v>
      </c>
      <c r="M108" s="147">
        <v>0</v>
      </c>
      <c r="N108" s="147">
        <v>0.51259999999999994</v>
      </c>
      <c r="O108" s="147">
        <v>0.23710000000000003</v>
      </c>
      <c r="P108" s="147">
        <v>9.4E-2</v>
      </c>
      <c r="Q108" s="147">
        <v>0.36995</v>
      </c>
      <c r="R108" s="147">
        <v>0.1865</v>
      </c>
      <c r="S108" s="147">
        <v>0.30507000000000001</v>
      </c>
      <c r="T108" s="147">
        <v>0.26100000000000001</v>
      </c>
      <c r="U108" s="147">
        <v>0.1056</v>
      </c>
      <c r="V108" s="147">
        <v>0.10620400000000001</v>
      </c>
      <c r="W108" s="147">
        <v>4.5221002147882175E-2</v>
      </c>
      <c r="X108" s="147">
        <v>4.7060000000000005E-2</v>
      </c>
      <c r="Y108" s="147">
        <v>7.1489999999999998E-2</v>
      </c>
      <c r="Z108" s="147">
        <v>1.1E-4</v>
      </c>
      <c r="AA108" s="147">
        <v>0</v>
      </c>
      <c r="AB108" s="147">
        <v>0</v>
      </c>
      <c r="AC108" s="147">
        <v>0</v>
      </c>
      <c r="AD108" s="147">
        <v>0</v>
      </c>
      <c r="AE108" s="147">
        <v>0</v>
      </c>
      <c r="AF108" s="147">
        <v>0</v>
      </c>
      <c r="AG108" s="147">
        <v>0</v>
      </c>
    </row>
    <row r="109" spans="1:33" x14ac:dyDescent="0.2">
      <c r="A109" s="133" t="str">
        <f t="shared" si="1"/>
        <v>WPAGabon</v>
      </c>
      <c r="B109" s="129" t="s">
        <v>259</v>
      </c>
      <c r="C109" s="129" t="s">
        <v>263</v>
      </c>
      <c r="D109" s="129" t="s">
        <v>140</v>
      </c>
      <c r="E109" s="147">
        <v>0.65591200000000005</v>
      </c>
      <c r="F109" s="147">
        <v>0.64606200000000003</v>
      </c>
      <c r="G109" s="147">
        <v>0.62417100000000003</v>
      </c>
      <c r="H109" s="147">
        <v>0.36685800000000002</v>
      </c>
      <c r="I109" s="147">
        <v>0.83681000000000005</v>
      </c>
      <c r="J109" s="147">
        <v>0.83475299999999997</v>
      </c>
      <c r="K109" s="147">
        <v>1.169997</v>
      </c>
      <c r="L109" s="147">
        <v>1.3156589999999999</v>
      </c>
      <c r="M109" s="147">
        <v>1.133456</v>
      </c>
      <c r="N109" s="147">
        <v>1.1253960000000001</v>
      </c>
      <c r="O109" s="147">
        <v>1.2078249999999999</v>
      </c>
      <c r="P109" s="147">
        <v>1.47993</v>
      </c>
      <c r="Q109" s="147">
        <v>4.4459999999999997</v>
      </c>
      <c r="R109" s="147">
        <v>4.6111800000000001</v>
      </c>
      <c r="S109" s="147">
        <v>3.0537649999999998</v>
      </c>
      <c r="T109" s="147">
        <v>9.4184999999999981</v>
      </c>
      <c r="U109" s="147">
        <v>15.600999999999999</v>
      </c>
      <c r="V109" s="147">
        <v>33.872225</v>
      </c>
      <c r="W109" s="147">
        <v>24.110342107270238</v>
      </c>
      <c r="X109" s="147">
        <v>20.63862</v>
      </c>
      <c r="Y109" s="147">
        <v>12.21668</v>
      </c>
      <c r="Z109" s="147">
        <v>17.642970000000005</v>
      </c>
      <c r="AA109" s="147">
        <v>31.94</v>
      </c>
      <c r="AB109" s="147">
        <v>27.16</v>
      </c>
      <c r="AC109" s="147">
        <v>27.16</v>
      </c>
      <c r="AD109" s="147">
        <v>27.16</v>
      </c>
      <c r="AE109" s="147">
        <v>27.16</v>
      </c>
      <c r="AF109" s="147">
        <v>27.16</v>
      </c>
      <c r="AG109" s="147">
        <v>27.16</v>
      </c>
    </row>
    <row r="110" spans="1:33" x14ac:dyDescent="0.2">
      <c r="A110" s="133" t="str">
        <f t="shared" si="1"/>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WPASouthern Africa Total</v>
      </c>
      <c r="B111" s="140" t="s">
        <v>142</v>
      </c>
      <c r="C111" s="140" t="s">
        <v>142</v>
      </c>
      <c r="D111" s="140" t="s">
        <v>142</v>
      </c>
      <c r="E111" s="146">
        <v>1151.0501469999999</v>
      </c>
      <c r="F111" s="146">
        <v>1173.0906661069598</v>
      </c>
      <c r="G111" s="146">
        <v>1665.138134314946</v>
      </c>
      <c r="H111" s="146">
        <v>1507.1549095316223</v>
      </c>
      <c r="I111" s="146">
        <v>866.33952409609299</v>
      </c>
      <c r="J111" s="146">
        <v>789.63604004084061</v>
      </c>
      <c r="K111" s="146">
        <v>607.35351100130856</v>
      </c>
      <c r="L111" s="146">
        <v>776.595393114221</v>
      </c>
      <c r="M111" s="146">
        <v>271.93628220864758</v>
      </c>
      <c r="N111" s="146">
        <v>58.465085736327325</v>
      </c>
      <c r="O111" s="146">
        <v>534.17849821947391</v>
      </c>
      <c r="P111" s="146">
        <v>347.83451864623396</v>
      </c>
      <c r="Q111" s="146">
        <v>192.10601501823305</v>
      </c>
      <c r="R111" s="146">
        <v>395.1248497311218</v>
      </c>
      <c r="S111" s="146">
        <v>596.88388827499978</v>
      </c>
      <c r="T111" s="146">
        <v>263.88460825937472</v>
      </c>
      <c r="U111" s="146">
        <v>256.06394258334956</v>
      </c>
      <c r="V111" s="146">
        <v>278.49707290419525</v>
      </c>
      <c r="W111" s="146">
        <v>282.09706683636915</v>
      </c>
      <c r="X111" s="146">
        <v>306.0453</v>
      </c>
      <c r="Y111" s="146">
        <v>334.88049592228464</v>
      </c>
      <c r="Z111" s="146">
        <v>354.33861999999999</v>
      </c>
      <c r="AA111" s="146">
        <v>345.12</v>
      </c>
      <c r="AB111" s="146">
        <v>334.84000000000003</v>
      </c>
      <c r="AC111" s="146">
        <v>334.84000000000003</v>
      </c>
      <c r="AD111" s="146">
        <v>334.84000000000003</v>
      </c>
      <c r="AE111" s="146">
        <v>334.84000000000003</v>
      </c>
      <c r="AF111" s="146">
        <v>334.84000000000003</v>
      </c>
      <c r="AG111" s="146">
        <v>334.84000000000003</v>
      </c>
    </row>
    <row r="112" spans="1:33" x14ac:dyDescent="0.2">
      <c r="A112" s="133" t="str">
        <f t="shared" si="1"/>
        <v>WPABotswana</v>
      </c>
      <c r="B112" s="129" t="s">
        <v>259</v>
      </c>
      <c r="C112" s="129" t="s">
        <v>264</v>
      </c>
      <c r="D112" s="129" t="s">
        <v>143</v>
      </c>
      <c r="E112" s="147">
        <v>1.218812</v>
      </c>
      <c r="F112" s="147">
        <v>1.3708119999999999</v>
      </c>
      <c r="G112" s="147">
        <v>0.905026</v>
      </c>
      <c r="H112" s="147">
        <v>0.27723700000000001</v>
      </c>
      <c r="I112" s="147">
        <v>0.27816600000000002</v>
      </c>
      <c r="J112" s="147">
        <v>0.22728899999999999</v>
      </c>
      <c r="K112" s="147">
        <v>6.5156000000000006E-2</v>
      </c>
      <c r="L112" s="147">
        <v>0.19116900000000001</v>
      </c>
      <c r="M112" s="147">
        <v>2.8648579999999999</v>
      </c>
      <c r="N112" s="147">
        <v>5.3875970000000004</v>
      </c>
      <c r="O112" s="147">
        <v>5.0026080000000004</v>
      </c>
      <c r="P112" s="147">
        <v>2.5141879999999999</v>
      </c>
      <c r="Q112" s="147">
        <v>0.85412999999999994</v>
      </c>
      <c r="R112" s="147">
        <v>0.94173700000000005</v>
      </c>
      <c r="S112" s="147">
        <v>4.5013920000000001</v>
      </c>
      <c r="T112" s="147">
        <v>12.583287</v>
      </c>
      <c r="U112" s="147">
        <v>4.6097489999999999</v>
      </c>
      <c r="V112" s="147">
        <v>6.05802</v>
      </c>
      <c r="W112" s="147">
        <v>4.2317640000000001</v>
      </c>
      <c r="X112" s="147">
        <v>4.80192</v>
      </c>
      <c r="Y112" s="147">
        <v>6.3491900000000001</v>
      </c>
      <c r="Z112" s="147">
        <v>3.7477500000000004</v>
      </c>
      <c r="AA112" s="147">
        <v>4.5199999999999987</v>
      </c>
      <c r="AB112" s="147">
        <v>2.8200000000000007</v>
      </c>
      <c r="AC112" s="147">
        <v>2.8200000000000007</v>
      </c>
      <c r="AD112" s="147">
        <v>2.8200000000000007</v>
      </c>
      <c r="AE112" s="147">
        <v>2.8200000000000007</v>
      </c>
      <c r="AF112" s="147">
        <v>2.8200000000000007</v>
      </c>
      <c r="AG112" s="147">
        <v>2.8200000000000007</v>
      </c>
    </row>
    <row r="113" spans="1:33" x14ac:dyDescent="0.2">
      <c r="A113" s="133" t="str">
        <f t="shared" si="1"/>
        <v>WPALesotho</v>
      </c>
      <c r="B113" s="129" t="s">
        <v>259</v>
      </c>
      <c r="C113" s="129" t="s">
        <v>264</v>
      </c>
      <c r="D113" s="129" t="s">
        <v>144</v>
      </c>
      <c r="E113" s="147">
        <v>0</v>
      </c>
      <c r="F113" s="147">
        <v>0</v>
      </c>
      <c r="G113" s="147">
        <v>0</v>
      </c>
      <c r="H113" s="147">
        <v>2.8098839999999998</v>
      </c>
      <c r="I113" s="147">
        <v>1.4469999999999999E-3</v>
      </c>
      <c r="J113" s="147">
        <v>0</v>
      </c>
      <c r="K113" s="147">
        <v>0</v>
      </c>
      <c r="L113" s="147">
        <v>0</v>
      </c>
      <c r="M113" s="147">
        <v>7.5161309999999997</v>
      </c>
      <c r="N113" s="147">
        <v>5.5183790000000004</v>
      </c>
      <c r="O113" s="147">
        <v>1.889915</v>
      </c>
      <c r="P113" s="147">
        <v>0.48561199999999999</v>
      </c>
      <c r="Q113" s="147">
        <v>0.27945799999999998</v>
      </c>
      <c r="R113" s="147">
        <v>2.92E-4</v>
      </c>
      <c r="S113" s="147">
        <v>0.38616699999999998</v>
      </c>
      <c r="T113" s="147">
        <v>2.9426999999999998E-2</v>
      </c>
      <c r="U113" s="147">
        <v>0.67113400000000001</v>
      </c>
      <c r="V113" s="147">
        <v>6.5295719999999999</v>
      </c>
      <c r="W113" s="147">
        <v>12.385573588283199</v>
      </c>
      <c r="X113" s="147">
        <v>5.2339999999999998E-2</v>
      </c>
      <c r="Y113" s="147">
        <v>2.4848400000000002</v>
      </c>
      <c r="Z113" s="147">
        <v>1.2187700000000001</v>
      </c>
      <c r="AA113" s="147">
        <v>0.38</v>
      </c>
      <c r="AB113" s="147">
        <v>2.2000000000000002</v>
      </c>
      <c r="AC113" s="147">
        <v>2.2000000000000002</v>
      </c>
      <c r="AD113" s="147">
        <v>2.2000000000000002</v>
      </c>
      <c r="AE113" s="147">
        <v>2.2000000000000002</v>
      </c>
      <c r="AF113" s="147">
        <v>2.2000000000000002</v>
      </c>
      <c r="AG113" s="147">
        <v>2.2000000000000002</v>
      </c>
    </row>
    <row r="114" spans="1:33" x14ac:dyDescent="0.2">
      <c r="A114" s="133" t="str">
        <f t="shared" si="1"/>
        <v>WPANamibia</v>
      </c>
      <c r="B114" s="129" t="s">
        <v>259</v>
      </c>
      <c r="C114" s="129" t="s">
        <v>264</v>
      </c>
      <c r="D114" s="129" t="s">
        <v>145</v>
      </c>
      <c r="E114" s="147">
        <v>0.58837499999999998</v>
      </c>
      <c r="F114" s="147">
        <v>0.79131200000000002</v>
      </c>
      <c r="G114" s="147">
        <v>0.30056500000000003</v>
      </c>
      <c r="H114" s="147">
        <v>0.553562</v>
      </c>
      <c r="I114" s="147">
        <v>0.90295000000000003</v>
      </c>
      <c r="J114" s="147">
        <v>0.58321999999999996</v>
      </c>
      <c r="K114" s="147">
        <v>0.52051199999999997</v>
      </c>
      <c r="L114" s="147">
        <v>1.437141</v>
      </c>
      <c r="M114" s="147">
        <v>0.36907600000000002</v>
      </c>
      <c r="N114" s="147">
        <v>0.72628499999999996</v>
      </c>
      <c r="O114" s="147">
        <v>0.65192399999999995</v>
      </c>
      <c r="P114" s="147">
        <v>0.43837500000000001</v>
      </c>
      <c r="Q114" s="147">
        <v>0.437363</v>
      </c>
      <c r="R114" s="147">
        <v>0.37583899999999998</v>
      </c>
      <c r="S114" s="147">
        <v>0.59848500000000004</v>
      </c>
      <c r="T114" s="147">
        <v>1.6090199999999999</v>
      </c>
      <c r="U114" s="147">
        <v>1.1939059999999999</v>
      </c>
      <c r="V114" s="147">
        <v>1.673421</v>
      </c>
      <c r="W114" s="147">
        <v>0.31034800000000001</v>
      </c>
      <c r="X114" s="147">
        <v>0.37187999999999999</v>
      </c>
      <c r="Y114" s="147">
        <v>0.72543000000000002</v>
      </c>
      <c r="Z114" s="147">
        <v>0.44837000000000005</v>
      </c>
      <c r="AA114" s="147">
        <v>9.0000000000000011E-2</v>
      </c>
      <c r="AB114" s="147">
        <v>0.38999999999999996</v>
      </c>
      <c r="AC114" s="147">
        <v>0.38999999999999996</v>
      </c>
      <c r="AD114" s="147">
        <v>0.38999999999999996</v>
      </c>
      <c r="AE114" s="147">
        <v>0.38999999999999996</v>
      </c>
      <c r="AF114" s="147">
        <v>0.38999999999999996</v>
      </c>
      <c r="AG114" s="147">
        <v>0.38999999999999996</v>
      </c>
    </row>
    <row r="115" spans="1:33" x14ac:dyDescent="0.2">
      <c r="A115" s="133" t="str">
        <f t="shared" si="1"/>
        <v>WPASouth Africa</v>
      </c>
      <c r="B115" s="129" t="s">
        <v>259</v>
      </c>
      <c r="C115" s="129" t="s">
        <v>264</v>
      </c>
      <c r="D115" s="129" t="s">
        <v>146</v>
      </c>
      <c r="E115" s="147">
        <v>1140.9055389999999</v>
      </c>
      <c r="F115" s="147">
        <v>1156.7221551069599</v>
      </c>
      <c r="G115" s="147">
        <v>1646.4415433149461</v>
      </c>
      <c r="H115" s="147">
        <v>1479.7120125316221</v>
      </c>
      <c r="I115" s="147">
        <v>585.39606709609302</v>
      </c>
      <c r="J115" s="147">
        <v>768.66980904084062</v>
      </c>
      <c r="K115" s="147">
        <v>585.47675300130845</v>
      </c>
      <c r="L115" s="147">
        <v>760.36332711422097</v>
      </c>
      <c r="M115" s="147">
        <v>261.18621720864758</v>
      </c>
      <c r="N115" s="147">
        <v>46.832824736327325</v>
      </c>
      <c r="O115" s="147">
        <v>526.63405121947392</v>
      </c>
      <c r="P115" s="147">
        <v>344.39634364623396</v>
      </c>
      <c r="Q115" s="147">
        <v>190.53506401823304</v>
      </c>
      <c r="R115" s="147">
        <v>390.70998173112184</v>
      </c>
      <c r="S115" s="147">
        <v>583.02702127499981</v>
      </c>
      <c r="T115" s="147">
        <v>239.33052925937471</v>
      </c>
      <c r="U115" s="147">
        <v>241.34802858334956</v>
      </c>
      <c r="V115" s="147">
        <v>244.25096990419524</v>
      </c>
      <c r="W115" s="147">
        <v>249.66729751177655</v>
      </c>
      <c r="X115" s="147">
        <v>296.44036</v>
      </c>
      <c r="Y115" s="147">
        <v>320.00391592228465</v>
      </c>
      <c r="Z115" s="147">
        <v>348.92372999999998</v>
      </c>
      <c r="AA115" s="147">
        <v>319.43</v>
      </c>
      <c r="AB115" s="147">
        <v>311.44</v>
      </c>
      <c r="AC115" s="147">
        <v>311.44</v>
      </c>
      <c r="AD115" s="147">
        <v>311.44</v>
      </c>
      <c r="AE115" s="147">
        <v>311.44</v>
      </c>
      <c r="AF115" s="147">
        <v>311.44</v>
      </c>
      <c r="AG115" s="147">
        <v>311.44</v>
      </c>
    </row>
    <row r="116" spans="1:33" x14ac:dyDescent="0.2">
      <c r="A116" s="133" t="str">
        <f t="shared" si="1"/>
        <v>WPASwaziland</v>
      </c>
      <c r="B116" s="129" t="s">
        <v>259</v>
      </c>
      <c r="C116" s="129" t="s">
        <v>264</v>
      </c>
      <c r="D116" s="129" t="s">
        <v>147</v>
      </c>
      <c r="E116" s="147">
        <v>8.3374210000000009</v>
      </c>
      <c r="F116" s="147">
        <v>14.206386999999999</v>
      </c>
      <c r="G116" s="147">
        <v>17.491</v>
      </c>
      <c r="H116" s="147">
        <v>23.802213999999999</v>
      </c>
      <c r="I116" s="147">
        <v>279.76089400000001</v>
      </c>
      <c r="J116" s="147">
        <v>20.155722000000001</v>
      </c>
      <c r="K116" s="147">
        <v>21.291090000000001</v>
      </c>
      <c r="L116" s="147">
        <v>14.603756000000001</v>
      </c>
      <c r="M116" s="147">
        <v>0</v>
      </c>
      <c r="N116" s="147">
        <v>0</v>
      </c>
      <c r="O116" s="147">
        <v>0</v>
      </c>
      <c r="P116" s="147">
        <v>0</v>
      </c>
      <c r="Q116" s="147">
        <v>0</v>
      </c>
      <c r="R116" s="147">
        <v>3.097</v>
      </c>
      <c r="S116" s="147">
        <v>8.3708229999999997</v>
      </c>
      <c r="T116" s="147">
        <v>10.332345</v>
      </c>
      <c r="U116" s="147">
        <v>8.2411250000000003</v>
      </c>
      <c r="V116" s="147">
        <v>19.98509</v>
      </c>
      <c r="W116" s="147">
        <v>15.5020837363094</v>
      </c>
      <c r="X116" s="147">
        <v>4.3787999999999991</v>
      </c>
      <c r="Y116" s="147">
        <v>5.3171200000000001</v>
      </c>
      <c r="Z116" s="147">
        <v>0</v>
      </c>
      <c r="AA116" s="147">
        <v>20.699999999999996</v>
      </c>
      <c r="AB116" s="147">
        <v>17.990000000000002</v>
      </c>
      <c r="AC116" s="147">
        <v>17.990000000000002</v>
      </c>
      <c r="AD116" s="147">
        <v>17.990000000000002</v>
      </c>
      <c r="AE116" s="147">
        <v>17.990000000000002</v>
      </c>
      <c r="AF116" s="147">
        <v>17.990000000000002</v>
      </c>
      <c r="AG116" s="147">
        <v>17.990000000000002</v>
      </c>
    </row>
    <row r="117" spans="1:33" s="133" customFormat="1" x14ac:dyDescent="0.2">
      <c r="A117" s="133" t="str">
        <f t="shared" si="1"/>
        <v>WPANorth America Total</v>
      </c>
      <c r="B117" s="137" t="s">
        <v>148</v>
      </c>
      <c r="C117" s="137" t="s">
        <v>148</v>
      </c>
      <c r="D117" s="137" t="s">
        <v>148</v>
      </c>
      <c r="E117" s="145">
        <v>418.59061147574567</v>
      </c>
      <c r="F117" s="145">
        <v>418.89752504281881</v>
      </c>
      <c r="G117" s="145">
        <v>446.15733358131229</v>
      </c>
      <c r="H117" s="145">
        <v>508.68163306035848</v>
      </c>
      <c r="I117" s="145">
        <v>556.0602834487695</v>
      </c>
      <c r="J117" s="145">
        <v>560.38384307728518</v>
      </c>
      <c r="K117" s="145">
        <v>952.94857755036992</v>
      </c>
      <c r="L117" s="145">
        <v>767.95951174794175</v>
      </c>
      <c r="M117" s="145">
        <v>659.34142980089723</v>
      </c>
      <c r="N117" s="145">
        <v>602.14574968623219</v>
      </c>
      <c r="O117" s="145">
        <v>614.87383507335721</v>
      </c>
      <c r="P117" s="145">
        <v>550.13589904206276</v>
      </c>
      <c r="Q117" s="145">
        <v>596.2253804200177</v>
      </c>
      <c r="R117" s="145">
        <v>484.92373969394532</v>
      </c>
      <c r="S117" s="145">
        <v>536.9310891056939</v>
      </c>
      <c r="T117" s="145">
        <v>508.63577458975357</v>
      </c>
      <c r="U117" s="145">
        <v>557.40986962251509</v>
      </c>
      <c r="V117" s="145">
        <v>594.9728404892852</v>
      </c>
      <c r="W117" s="145">
        <v>557.63572303113585</v>
      </c>
      <c r="X117" s="145">
        <v>440.52046189717498</v>
      </c>
      <c r="Y117" s="145">
        <v>483.83419802056835</v>
      </c>
      <c r="Z117" s="145">
        <v>321.58027867893026</v>
      </c>
      <c r="AA117" s="145">
        <v>224.32</v>
      </c>
      <c r="AB117" s="145">
        <v>192.02</v>
      </c>
      <c r="AC117" s="145">
        <v>220.66385651605964</v>
      </c>
      <c r="AD117" s="145">
        <v>217.48596049512719</v>
      </c>
      <c r="AE117" s="145">
        <v>214.85149343360953</v>
      </c>
      <c r="AF117" s="145">
        <v>212.46191363128574</v>
      </c>
      <c r="AG117" s="145">
        <v>210.07848707757122</v>
      </c>
    </row>
    <row r="118" spans="1:33" s="133" customFormat="1" x14ac:dyDescent="0.2">
      <c r="A118" s="133" t="str">
        <f t="shared" si="1"/>
        <v>WPANorth America Total</v>
      </c>
      <c r="B118" s="140" t="s">
        <v>148</v>
      </c>
      <c r="C118" s="140" t="s">
        <v>148</v>
      </c>
      <c r="D118" s="140" t="s">
        <v>148</v>
      </c>
      <c r="E118" s="146">
        <v>418.59061147574567</v>
      </c>
      <c r="F118" s="146">
        <v>418.89752504281881</v>
      </c>
      <c r="G118" s="146">
        <v>446.15733358131229</v>
      </c>
      <c r="H118" s="146">
        <v>508.68163306035848</v>
      </c>
      <c r="I118" s="146">
        <v>556.0602834487695</v>
      </c>
      <c r="J118" s="146">
        <v>560.38384307728518</v>
      </c>
      <c r="K118" s="146">
        <v>952.94857755036992</v>
      </c>
      <c r="L118" s="146">
        <v>767.95951174794175</v>
      </c>
      <c r="M118" s="146">
        <v>659.34142980089723</v>
      </c>
      <c r="N118" s="146">
        <v>602.14574968623219</v>
      </c>
      <c r="O118" s="146">
        <v>614.87383507335721</v>
      </c>
      <c r="P118" s="146">
        <v>550.13589904206276</v>
      </c>
      <c r="Q118" s="146">
        <v>596.2253804200177</v>
      </c>
      <c r="R118" s="146">
        <v>484.92373969394532</v>
      </c>
      <c r="S118" s="146">
        <v>536.9310891056939</v>
      </c>
      <c r="T118" s="146">
        <v>508.63577458975357</v>
      </c>
      <c r="U118" s="146">
        <v>557.40986962251509</v>
      </c>
      <c r="V118" s="146">
        <v>594.9728404892852</v>
      </c>
      <c r="W118" s="146">
        <v>557.63572303113585</v>
      </c>
      <c r="X118" s="146">
        <v>440.52046189717498</v>
      </c>
      <c r="Y118" s="146">
        <v>483.83419802056835</v>
      </c>
      <c r="Z118" s="146">
        <v>321.58027867893026</v>
      </c>
      <c r="AA118" s="146">
        <v>224.32</v>
      </c>
      <c r="AB118" s="146">
        <v>192.02</v>
      </c>
      <c r="AC118" s="146">
        <v>220.66385651605964</v>
      </c>
      <c r="AD118" s="146">
        <v>217.48596049512719</v>
      </c>
      <c r="AE118" s="146">
        <v>214.85149343360953</v>
      </c>
      <c r="AF118" s="146">
        <v>212.46191363128574</v>
      </c>
      <c r="AG118" s="146">
        <v>210.07848707757122</v>
      </c>
    </row>
    <row r="119" spans="1:33" x14ac:dyDescent="0.2">
      <c r="A119" s="133" t="str">
        <f t="shared" si="1"/>
        <v>WPACanada</v>
      </c>
      <c r="B119" s="129" t="s">
        <v>265</v>
      </c>
      <c r="C119" s="129" t="s">
        <v>265</v>
      </c>
      <c r="D119" s="129" t="s">
        <v>149</v>
      </c>
      <c r="E119" s="147">
        <v>9.4091070000000006</v>
      </c>
      <c r="F119" s="147">
        <v>15.552971999999999</v>
      </c>
      <c r="G119" s="147">
        <v>14.539766</v>
      </c>
      <c r="H119" s="147">
        <v>16.835180000000001</v>
      </c>
      <c r="I119" s="147">
        <v>15.925453000000001</v>
      </c>
      <c r="J119" s="147">
        <v>19.870259000000001</v>
      </c>
      <c r="K119" s="147">
        <v>27.283370999999999</v>
      </c>
      <c r="L119" s="147">
        <v>26.976989</v>
      </c>
      <c r="M119" s="147">
        <v>29.704238999999998</v>
      </c>
      <c r="N119" s="147">
        <v>26.853971999999999</v>
      </c>
      <c r="O119" s="147">
        <v>23.889576999999999</v>
      </c>
      <c r="P119" s="147">
        <v>18.618279999999999</v>
      </c>
      <c r="Q119" s="147">
        <v>19.939523000000001</v>
      </c>
      <c r="R119" s="147">
        <v>27.848858</v>
      </c>
      <c r="S119" s="147">
        <v>21.589591000000002</v>
      </c>
      <c r="T119" s="147">
        <v>60.427543</v>
      </c>
      <c r="U119" s="147">
        <v>68.121987000000004</v>
      </c>
      <c r="V119" s="147">
        <v>92.535527999999985</v>
      </c>
      <c r="W119" s="147">
        <v>176.314327374481</v>
      </c>
      <c r="X119" s="147">
        <v>190.56551000000005</v>
      </c>
      <c r="Y119" s="147">
        <v>198.28797000000003</v>
      </c>
      <c r="Z119" s="147">
        <v>172.48732867893028</v>
      </c>
      <c r="AA119" s="147">
        <v>146.06999999999994</v>
      </c>
      <c r="AB119" s="147">
        <v>123.12999999999997</v>
      </c>
      <c r="AC119" s="147">
        <v>122.06712884972734</v>
      </c>
      <c r="AD119" s="147">
        <v>120.81778660517853</v>
      </c>
      <c r="AE119" s="147">
        <v>119.8011372234988</v>
      </c>
      <c r="AF119" s="147">
        <v>118.89712102499944</v>
      </c>
      <c r="AG119" s="147">
        <v>117.99490453436366</v>
      </c>
    </row>
    <row r="120" spans="1:33" x14ac:dyDescent="0.2">
      <c r="A120" s="133" t="str">
        <f t="shared" si="1"/>
        <v>WPAUnited States</v>
      </c>
      <c r="B120" s="129" t="s">
        <v>265</v>
      </c>
      <c r="C120" s="129" t="s">
        <v>265</v>
      </c>
      <c r="D120" s="129" t="s">
        <v>150</v>
      </c>
      <c r="E120" s="147">
        <v>409.18150447574567</v>
      </c>
      <c r="F120" s="147">
        <v>403.3445530428188</v>
      </c>
      <c r="G120" s="147">
        <v>431.6175675813123</v>
      </c>
      <c r="H120" s="147">
        <v>491.8464530603585</v>
      </c>
      <c r="I120" s="147">
        <v>540.13483044876955</v>
      </c>
      <c r="J120" s="147">
        <v>540.51358407728515</v>
      </c>
      <c r="K120" s="147">
        <v>925.66520655036993</v>
      </c>
      <c r="L120" s="147">
        <v>740.98252274794174</v>
      </c>
      <c r="M120" s="147">
        <v>629.6371908008972</v>
      </c>
      <c r="N120" s="147">
        <v>575.29177768623219</v>
      </c>
      <c r="O120" s="147">
        <v>590.98425807335718</v>
      </c>
      <c r="P120" s="147">
        <v>531.51761904206273</v>
      </c>
      <c r="Q120" s="147">
        <v>576.28585742001769</v>
      </c>
      <c r="R120" s="147">
        <v>457.07488169394531</v>
      </c>
      <c r="S120" s="147">
        <v>515.34149810569386</v>
      </c>
      <c r="T120" s="147">
        <v>448.20823158975355</v>
      </c>
      <c r="U120" s="147">
        <v>489.28788262251504</v>
      </c>
      <c r="V120" s="147">
        <v>502.4373124892852</v>
      </c>
      <c r="W120" s="147">
        <v>381.32139565665483</v>
      </c>
      <c r="X120" s="147">
        <v>249.95495189717496</v>
      </c>
      <c r="Y120" s="147">
        <v>285.54622802056832</v>
      </c>
      <c r="Z120" s="147">
        <v>149.09294999999997</v>
      </c>
      <c r="AA120" s="147">
        <v>78.250000000000057</v>
      </c>
      <c r="AB120" s="147">
        <v>68.890000000000043</v>
      </c>
      <c r="AC120" s="147">
        <v>98.596727666332285</v>
      </c>
      <c r="AD120" s="147">
        <v>96.668173889948648</v>
      </c>
      <c r="AE120" s="147">
        <v>95.050356210110735</v>
      </c>
      <c r="AF120" s="147">
        <v>93.564792606286304</v>
      </c>
      <c r="AG120" s="147">
        <v>92.083582543207569</v>
      </c>
    </row>
    <row r="121" spans="1:33" s="133" customFormat="1" x14ac:dyDescent="0.2">
      <c r="A121" s="133" t="str">
        <f t="shared" si="1"/>
        <v>WPACentral &amp; South America Total</v>
      </c>
      <c r="B121" s="137" t="s">
        <v>151</v>
      </c>
      <c r="C121" s="137" t="s">
        <v>151</v>
      </c>
      <c r="D121" s="137" t="s">
        <v>151</v>
      </c>
      <c r="E121" s="145">
        <v>2926.1713433870973</v>
      </c>
      <c r="F121" s="145">
        <v>2899.6322428064518</v>
      </c>
      <c r="G121" s="145">
        <v>2724.4240950000017</v>
      </c>
      <c r="H121" s="145">
        <v>2683.1125584516126</v>
      </c>
      <c r="I121" s="145">
        <v>2879.2504954193519</v>
      </c>
      <c r="J121" s="145">
        <v>2341.8208763870934</v>
      </c>
      <c r="K121" s="145">
        <v>2501.6189708387096</v>
      </c>
      <c r="L121" s="145">
        <v>3061.9741471935481</v>
      </c>
      <c r="M121" s="145">
        <v>2844.761154516129</v>
      </c>
      <c r="N121" s="145">
        <v>2464.1383073225807</v>
      </c>
      <c r="O121" s="145">
        <v>2854.0012789354842</v>
      </c>
      <c r="P121" s="145">
        <v>3191.5300068064521</v>
      </c>
      <c r="Q121" s="145">
        <v>3360.5394198709678</v>
      </c>
      <c r="R121" s="145">
        <v>3598.9624224516128</v>
      </c>
      <c r="S121" s="145">
        <v>3708.832057935484</v>
      </c>
      <c r="T121" s="145">
        <v>3565.1746780967742</v>
      </c>
      <c r="U121" s="145">
        <v>3896.9414150000011</v>
      </c>
      <c r="V121" s="145">
        <v>3969.7309409812474</v>
      </c>
      <c r="W121" s="145">
        <v>4190.2679833789116</v>
      </c>
      <c r="X121" s="145">
        <v>4006.857298102826</v>
      </c>
      <c r="Y121" s="145">
        <v>3830.2712119794323</v>
      </c>
      <c r="Z121" s="145">
        <v>4842.3559567980619</v>
      </c>
      <c r="AA121" s="145">
        <v>4968.67</v>
      </c>
      <c r="AB121" s="145">
        <v>4122.71</v>
      </c>
      <c r="AC121" s="145">
        <v>4242.3974670412272</v>
      </c>
      <c r="AD121" s="145">
        <v>4418.4746382722769</v>
      </c>
      <c r="AE121" s="145">
        <v>4509.3257340662803</v>
      </c>
      <c r="AF121" s="145">
        <v>4599.4181943174535</v>
      </c>
      <c r="AG121" s="145">
        <v>4691.5895023225639</v>
      </c>
    </row>
    <row r="122" spans="1:33" s="133" customFormat="1" x14ac:dyDescent="0.2">
      <c r="A122" s="133" t="str">
        <f t="shared" si="1"/>
        <v>WPACaribbean Total</v>
      </c>
      <c r="B122" s="140" t="s">
        <v>152</v>
      </c>
      <c r="C122" s="140" t="s">
        <v>152</v>
      </c>
      <c r="D122" s="140" t="s">
        <v>152</v>
      </c>
      <c r="E122" s="146">
        <v>27.234504000000001</v>
      </c>
      <c r="F122" s="146">
        <v>51.038387999999998</v>
      </c>
      <c r="G122" s="146">
        <v>18.797711999999997</v>
      </c>
      <c r="H122" s="146">
        <v>11.973775</v>
      </c>
      <c r="I122" s="146">
        <v>19.620927999999999</v>
      </c>
      <c r="J122" s="146">
        <v>30.224633000000001</v>
      </c>
      <c r="K122" s="146">
        <v>40.086754999999997</v>
      </c>
      <c r="L122" s="146">
        <v>26.778425000000002</v>
      </c>
      <c r="M122" s="146">
        <v>50.651099000000002</v>
      </c>
      <c r="N122" s="146">
        <v>36.620969000000002</v>
      </c>
      <c r="O122" s="146">
        <v>51.873956</v>
      </c>
      <c r="P122" s="146">
        <v>29.704279</v>
      </c>
      <c r="Q122" s="146">
        <v>53.738101</v>
      </c>
      <c r="R122" s="146">
        <v>40.096266</v>
      </c>
      <c r="S122" s="146">
        <v>47.297536000000008</v>
      </c>
      <c r="T122" s="146">
        <v>50.750050000000002</v>
      </c>
      <c r="U122" s="146">
        <v>64.08382300000001</v>
      </c>
      <c r="V122" s="146">
        <v>50.568757999999995</v>
      </c>
      <c r="W122" s="146">
        <v>64.453103707612883</v>
      </c>
      <c r="X122" s="146">
        <v>17.8154</v>
      </c>
      <c r="Y122" s="146">
        <v>47.305960000000006</v>
      </c>
      <c r="Z122" s="146">
        <v>22.212146133927192</v>
      </c>
      <c r="AA122" s="146">
        <v>12.469999999999999</v>
      </c>
      <c r="AB122" s="146">
        <v>24.22</v>
      </c>
      <c r="AC122" s="146">
        <v>24.22</v>
      </c>
      <c r="AD122" s="146">
        <v>24.22</v>
      </c>
      <c r="AE122" s="146">
        <v>24.22</v>
      </c>
      <c r="AF122" s="146">
        <v>24.22</v>
      </c>
      <c r="AG122" s="146">
        <v>24.22</v>
      </c>
    </row>
    <row r="123" spans="1:33" x14ac:dyDescent="0.2">
      <c r="A123" s="133" t="str">
        <f t="shared" si="1"/>
        <v>WPABahamas</v>
      </c>
      <c r="B123" s="129" t="s">
        <v>266</v>
      </c>
      <c r="C123" s="129" t="s">
        <v>267</v>
      </c>
      <c r="D123" s="129" t="s">
        <v>153</v>
      </c>
      <c r="E123" s="147">
        <v>3.0008949999999999</v>
      </c>
      <c r="F123" s="147">
        <v>1.3680380000000001</v>
      </c>
      <c r="G123" s="147">
        <v>1.1359049999999999</v>
      </c>
      <c r="H123" s="147">
        <v>0.802373</v>
      </c>
      <c r="I123" s="147">
        <v>0.60805100000000001</v>
      </c>
      <c r="J123" s="147">
        <v>0.78998999999999997</v>
      </c>
      <c r="K123" s="147">
        <v>0.63177399999999995</v>
      </c>
      <c r="L123" s="147">
        <v>0.601383</v>
      </c>
      <c r="M123" s="147">
        <v>0.77859900000000004</v>
      </c>
      <c r="N123" s="147">
        <v>0.92148799999999997</v>
      </c>
      <c r="O123" s="147">
        <v>1.03566</v>
      </c>
      <c r="P123" s="147">
        <v>1.0805210000000001</v>
      </c>
      <c r="Q123" s="147">
        <v>1.078978</v>
      </c>
      <c r="R123" s="147">
        <v>1.225446</v>
      </c>
      <c r="S123" s="147">
        <v>0.90942299999999998</v>
      </c>
      <c r="T123" s="147">
        <v>1.4683029999999999</v>
      </c>
      <c r="U123" s="147">
        <v>1</v>
      </c>
      <c r="V123" s="147">
        <v>2</v>
      </c>
      <c r="W123" s="147">
        <v>2</v>
      </c>
      <c r="X123" s="147">
        <v>0.58899999999999997</v>
      </c>
      <c r="Y123" s="147">
        <v>0.186</v>
      </c>
      <c r="Z123" s="147">
        <v>0.17201</v>
      </c>
      <c r="AA123" s="147">
        <v>0.39</v>
      </c>
      <c r="AB123" s="147">
        <v>0.32</v>
      </c>
      <c r="AC123" s="147">
        <v>0.32</v>
      </c>
      <c r="AD123" s="147">
        <v>0.32</v>
      </c>
      <c r="AE123" s="147">
        <v>0.32</v>
      </c>
      <c r="AF123" s="147">
        <v>0.32</v>
      </c>
      <c r="AG123" s="147">
        <v>0.32</v>
      </c>
    </row>
    <row r="124" spans="1:33" x14ac:dyDescent="0.2">
      <c r="A124" s="133" t="str">
        <f t="shared" si="1"/>
        <v>WPACuba</v>
      </c>
      <c r="B124" s="129" t="s">
        <v>266</v>
      </c>
      <c r="C124" s="129" t="s">
        <v>267</v>
      </c>
      <c r="D124" s="129" t="s">
        <v>154</v>
      </c>
      <c r="E124" s="147">
        <v>10.763287999999999</v>
      </c>
      <c r="F124" s="147">
        <v>25.009702000000001</v>
      </c>
      <c r="G124" s="147">
        <v>6.4630130000000001</v>
      </c>
      <c r="H124" s="147">
        <v>0.405445</v>
      </c>
      <c r="I124" s="147">
        <v>12.842268000000001</v>
      </c>
      <c r="J124" s="147">
        <v>24.50769</v>
      </c>
      <c r="K124" s="147">
        <v>31.762063000000001</v>
      </c>
      <c r="L124" s="147">
        <v>17.3094</v>
      </c>
      <c r="M124" s="147">
        <v>33.507999999999996</v>
      </c>
      <c r="N124" s="147">
        <v>23.462499999999999</v>
      </c>
      <c r="O124" s="147">
        <v>38.346000000000004</v>
      </c>
      <c r="P124" s="147">
        <v>10.35</v>
      </c>
      <c r="Q124" s="147">
        <v>33.981020000000001</v>
      </c>
      <c r="R124" s="147">
        <v>18.850999999999999</v>
      </c>
      <c r="S124" s="147">
        <v>25.629000000000001</v>
      </c>
      <c r="T124" s="147">
        <v>32.979002999999999</v>
      </c>
      <c r="U124" s="147">
        <v>49.67</v>
      </c>
      <c r="V124" s="147">
        <v>34.649306999999993</v>
      </c>
      <c r="W124" s="147">
        <v>57.53743868938821</v>
      </c>
      <c r="X124" s="147">
        <v>1</v>
      </c>
      <c r="Y124" s="147">
        <v>27.060590000000005</v>
      </c>
      <c r="Z124" s="147">
        <v>0.25169999999999998</v>
      </c>
      <c r="AA124" s="147">
        <v>1.82</v>
      </c>
      <c r="AB124" s="147">
        <v>10.59</v>
      </c>
      <c r="AC124" s="147">
        <v>10.59</v>
      </c>
      <c r="AD124" s="147">
        <v>10.59</v>
      </c>
      <c r="AE124" s="147">
        <v>10.59</v>
      </c>
      <c r="AF124" s="147">
        <v>10.59</v>
      </c>
      <c r="AG124" s="147">
        <v>10.59</v>
      </c>
    </row>
    <row r="125" spans="1:33" x14ac:dyDescent="0.2">
      <c r="A125" s="133" t="str">
        <f t="shared" si="1"/>
        <v>WPADominican Republic</v>
      </c>
      <c r="B125" s="129" t="s">
        <v>266</v>
      </c>
      <c r="C125" s="129" t="s">
        <v>267</v>
      </c>
      <c r="D125" s="129" t="s">
        <v>155</v>
      </c>
      <c r="E125" s="147">
        <v>2</v>
      </c>
      <c r="F125" s="147">
        <v>1.5</v>
      </c>
      <c r="G125" s="147">
        <v>2.1420089999999998</v>
      </c>
      <c r="H125" s="147">
        <v>2.0648339999999998</v>
      </c>
      <c r="I125" s="147">
        <v>1.2033959999999999</v>
      </c>
      <c r="J125" s="147">
        <v>2.172272</v>
      </c>
      <c r="K125" s="147">
        <v>5.6785690000000004</v>
      </c>
      <c r="L125" s="147">
        <v>7.036429</v>
      </c>
      <c r="M125" s="147">
        <v>9.5871239999999993</v>
      </c>
      <c r="N125" s="147">
        <v>5.8247879999999999</v>
      </c>
      <c r="O125" s="147">
        <v>7.6320589999999999</v>
      </c>
      <c r="P125" s="147">
        <v>12.944353</v>
      </c>
      <c r="Q125" s="147">
        <v>12.925088000000001</v>
      </c>
      <c r="R125" s="147">
        <v>13.924825999999999</v>
      </c>
      <c r="S125" s="147">
        <v>15.945745000000001</v>
      </c>
      <c r="T125" s="147">
        <v>11.476196</v>
      </c>
      <c r="U125" s="147">
        <v>8</v>
      </c>
      <c r="V125" s="147">
        <v>8</v>
      </c>
      <c r="W125" s="147">
        <v>0.31639900080598432</v>
      </c>
      <c r="X125" s="147">
        <v>10.44473</v>
      </c>
      <c r="Y125" s="147">
        <v>15.21231</v>
      </c>
      <c r="Z125" s="147">
        <v>17.158396133927194</v>
      </c>
      <c r="AA125" s="147">
        <v>6.5499999999999989</v>
      </c>
      <c r="AB125" s="147">
        <v>9.6500000000000021</v>
      </c>
      <c r="AC125" s="147">
        <v>9.6500000000000021</v>
      </c>
      <c r="AD125" s="147">
        <v>9.6500000000000021</v>
      </c>
      <c r="AE125" s="147">
        <v>9.6500000000000021</v>
      </c>
      <c r="AF125" s="147">
        <v>9.6500000000000021</v>
      </c>
      <c r="AG125" s="147">
        <v>9.6500000000000021</v>
      </c>
    </row>
    <row r="126" spans="1:33" x14ac:dyDescent="0.2">
      <c r="A126" s="133" t="str">
        <f t="shared" si="1"/>
        <v>WPAHaiti</v>
      </c>
      <c r="B126" s="129" t="s">
        <v>266</v>
      </c>
      <c r="C126" s="129" t="s">
        <v>267</v>
      </c>
      <c r="D126" s="129" t="s">
        <v>156</v>
      </c>
      <c r="E126" s="147">
        <v>7.3479999999999999</v>
      </c>
      <c r="F126" s="147">
        <v>11.544</v>
      </c>
      <c r="G126" s="147">
        <v>5.54</v>
      </c>
      <c r="H126" s="147">
        <v>4.6749999999999998</v>
      </c>
      <c r="I126" s="147">
        <v>7.2309999999999999E-2</v>
      </c>
      <c r="J126" s="147">
        <v>0</v>
      </c>
      <c r="K126" s="147">
        <v>0</v>
      </c>
      <c r="L126" s="147">
        <v>0</v>
      </c>
      <c r="M126" s="147">
        <v>4.5</v>
      </c>
      <c r="N126" s="147">
        <v>0</v>
      </c>
      <c r="O126" s="147">
        <v>4.8000000000000001E-2</v>
      </c>
      <c r="P126" s="147">
        <v>0</v>
      </c>
      <c r="Q126" s="147">
        <v>0</v>
      </c>
      <c r="R126" s="147">
        <v>4.0000000000000001E-3</v>
      </c>
      <c r="S126" s="147">
        <v>0</v>
      </c>
      <c r="T126" s="147">
        <v>0.01</v>
      </c>
      <c r="U126" s="147">
        <v>0</v>
      </c>
      <c r="V126" s="147">
        <v>1</v>
      </c>
      <c r="W126" s="147">
        <v>1</v>
      </c>
      <c r="X126" s="147">
        <v>0</v>
      </c>
      <c r="Y126" s="147">
        <v>1.504E-2</v>
      </c>
      <c r="Z126" s="147">
        <v>0</v>
      </c>
      <c r="AA126" s="147">
        <v>0</v>
      </c>
      <c r="AB126" s="147">
        <v>0</v>
      </c>
      <c r="AC126" s="147">
        <v>0</v>
      </c>
      <c r="AD126" s="147">
        <v>0</v>
      </c>
      <c r="AE126" s="147">
        <v>0</v>
      </c>
      <c r="AF126" s="147">
        <v>0</v>
      </c>
      <c r="AG126" s="147">
        <v>0</v>
      </c>
    </row>
    <row r="127" spans="1:33" x14ac:dyDescent="0.2">
      <c r="A127" s="133" t="str">
        <f t="shared" si="1"/>
        <v>WPAJamaica</v>
      </c>
      <c r="B127" s="129" t="s">
        <v>266</v>
      </c>
      <c r="C127" s="129" t="s">
        <v>267</v>
      </c>
      <c r="D127" s="129" t="s">
        <v>157</v>
      </c>
      <c r="E127" s="147">
        <v>2.0099999999999998</v>
      </c>
      <c r="F127" s="147">
        <v>2.148339</v>
      </c>
      <c r="G127" s="147">
        <v>1.717938</v>
      </c>
      <c r="H127" s="147">
        <v>1.8863350000000001</v>
      </c>
      <c r="I127" s="147">
        <v>2.864528</v>
      </c>
      <c r="J127" s="147">
        <v>0.14808099999999999</v>
      </c>
      <c r="K127" s="147">
        <v>6.6448999999999994E-2</v>
      </c>
      <c r="L127" s="147">
        <v>7.4012999999999995E-2</v>
      </c>
      <c r="M127" s="147">
        <v>3.8795000000000003E-2</v>
      </c>
      <c r="N127" s="147">
        <v>1.4718880000000001</v>
      </c>
      <c r="O127" s="147">
        <v>1.8435619999999999</v>
      </c>
      <c r="P127" s="147">
        <v>1.663384</v>
      </c>
      <c r="Q127" s="147">
        <v>2.4540649999999999</v>
      </c>
      <c r="R127" s="147">
        <v>2.6590600000000002</v>
      </c>
      <c r="S127" s="147">
        <v>1.2693700000000001</v>
      </c>
      <c r="T127" s="147">
        <v>1.615748</v>
      </c>
      <c r="U127" s="147">
        <v>1.897823</v>
      </c>
      <c r="V127" s="147">
        <v>2.0085950000000001</v>
      </c>
      <c r="W127" s="147">
        <v>0.122879</v>
      </c>
      <c r="X127" s="147">
        <v>0.57020999999999999</v>
      </c>
      <c r="Y127" s="147">
        <v>0.35605000000000003</v>
      </c>
      <c r="Z127" s="147">
        <v>0.27507999999999999</v>
      </c>
      <c r="AA127" s="147">
        <v>0.32000000000000006</v>
      </c>
      <c r="AB127" s="147">
        <v>0.56000000000000005</v>
      </c>
      <c r="AC127" s="147">
        <v>0.56000000000000005</v>
      </c>
      <c r="AD127" s="147">
        <v>0.56000000000000005</v>
      </c>
      <c r="AE127" s="147">
        <v>0.56000000000000005</v>
      </c>
      <c r="AF127" s="147">
        <v>0.56000000000000005</v>
      </c>
      <c r="AG127" s="147">
        <v>0.56000000000000005</v>
      </c>
    </row>
    <row r="128" spans="1:33" x14ac:dyDescent="0.2">
      <c r="A128" s="133" t="str">
        <f t="shared" si="1"/>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2.5039400000000001</v>
      </c>
      <c r="Y128" s="147">
        <v>0.50119999999999998</v>
      </c>
      <c r="Z128" s="147">
        <v>0.16921999999999998</v>
      </c>
      <c r="AA128" s="147">
        <v>0.27</v>
      </c>
      <c r="AB128" s="147">
        <v>0.47000000000000003</v>
      </c>
      <c r="AC128" s="147">
        <v>0.47000000000000003</v>
      </c>
      <c r="AD128" s="147">
        <v>0.47000000000000003</v>
      </c>
      <c r="AE128" s="147">
        <v>0.47000000000000003</v>
      </c>
      <c r="AF128" s="147">
        <v>0.47000000000000003</v>
      </c>
      <c r="AG128" s="147">
        <v>0.47000000000000003</v>
      </c>
    </row>
    <row r="129" spans="1:33" x14ac:dyDescent="0.2">
      <c r="A129" s="133" t="str">
        <f t="shared" si="1"/>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1E-3</v>
      </c>
      <c r="Y129" s="147">
        <v>5.6999999999999995E-2</v>
      </c>
      <c r="Z129" s="147">
        <v>2.9999999999999997E-4</v>
      </c>
      <c r="AA129" s="147">
        <v>0</v>
      </c>
      <c r="AB129" s="147">
        <v>0</v>
      </c>
      <c r="AC129" s="147">
        <v>0</v>
      </c>
      <c r="AD129" s="147">
        <v>0</v>
      </c>
      <c r="AE129" s="147">
        <v>0</v>
      </c>
      <c r="AF129" s="147">
        <v>0</v>
      </c>
      <c r="AG129" s="147">
        <v>0</v>
      </c>
    </row>
    <row r="130" spans="1:33" x14ac:dyDescent="0.2">
      <c r="A130" s="133" t="str">
        <f t="shared" si="1"/>
        <v>WPATrinidad</v>
      </c>
      <c r="B130" s="129" t="s">
        <v>266</v>
      </c>
      <c r="C130" s="129" t="s">
        <v>267</v>
      </c>
      <c r="D130" s="129" t="s">
        <v>160</v>
      </c>
      <c r="E130" s="147">
        <v>2.1123210000000001</v>
      </c>
      <c r="F130" s="147">
        <v>9.4683089999999996</v>
      </c>
      <c r="G130" s="147">
        <v>1.7988469999999999</v>
      </c>
      <c r="H130" s="147">
        <v>2.1397880000000002</v>
      </c>
      <c r="I130" s="147">
        <v>2.0303750000000003</v>
      </c>
      <c r="J130" s="147">
        <v>2.6066000000000003</v>
      </c>
      <c r="K130" s="147">
        <v>1.9478999999999997</v>
      </c>
      <c r="L130" s="147">
        <v>1.7572000000000001</v>
      </c>
      <c r="M130" s="147">
        <v>2.2385809999999999</v>
      </c>
      <c r="N130" s="147">
        <v>4.9403050000000004</v>
      </c>
      <c r="O130" s="147">
        <v>2.9686749999999997</v>
      </c>
      <c r="P130" s="147">
        <v>3.6660210000000002</v>
      </c>
      <c r="Q130" s="147">
        <v>3.29895</v>
      </c>
      <c r="R130" s="147">
        <v>3.431934</v>
      </c>
      <c r="S130" s="147">
        <v>3.5439980000000002</v>
      </c>
      <c r="T130" s="147">
        <v>3.2007999999999996</v>
      </c>
      <c r="U130" s="147">
        <v>3.5159999999999996</v>
      </c>
      <c r="V130" s="147">
        <v>2.9108559999999999</v>
      </c>
      <c r="W130" s="147">
        <v>3.476387017418693</v>
      </c>
      <c r="X130" s="147">
        <v>2.7065199999999998</v>
      </c>
      <c r="Y130" s="147">
        <v>3.91777</v>
      </c>
      <c r="Z130" s="147">
        <v>4.1854399999999989</v>
      </c>
      <c r="AA130" s="147">
        <v>3.12</v>
      </c>
      <c r="AB130" s="147">
        <v>2.6300000000000008</v>
      </c>
      <c r="AC130" s="147">
        <v>2.6300000000000008</v>
      </c>
      <c r="AD130" s="147">
        <v>2.6300000000000008</v>
      </c>
      <c r="AE130" s="147">
        <v>2.6300000000000008</v>
      </c>
      <c r="AF130" s="147">
        <v>2.6300000000000008</v>
      </c>
      <c r="AG130" s="147">
        <v>2.6300000000000008</v>
      </c>
    </row>
    <row r="131" spans="1:33" s="133" customFormat="1" x14ac:dyDescent="0.2">
      <c r="A131" s="133" t="str">
        <f t="shared" si="1"/>
        <v>WPACentral America Total</v>
      </c>
      <c r="B131" s="140" t="s">
        <v>161</v>
      </c>
      <c r="C131" s="140" t="s">
        <v>161</v>
      </c>
      <c r="D131" s="140" t="s">
        <v>161</v>
      </c>
      <c r="E131" s="146">
        <v>549.99274200000002</v>
      </c>
      <c r="F131" s="146">
        <v>514.852217</v>
      </c>
      <c r="G131" s="146">
        <v>466.39886700000164</v>
      </c>
      <c r="H131" s="146">
        <v>399.21836299999973</v>
      </c>
      <c r="I131" s="146">
        <v>387.88601199999675</v>
      </c>
      <c r="J131" s="146">
        <v>402.20882499999999</v>
      </c>
      <c r="K131" s="146">
        <v>395.17737799999998</v>
      </c>
      <c r="L131" s="146">
        <v>385.873965</v>
      </c>
      <c r="M131" s="146">
        <v>412.91062999999997</v>
      </c>
      <c r="N131" s="146">
        <v>301.531519</v>
      </c>
      <c r="O131" s="146">
        <v>392.11747300000002</v>
      </c>
      <c r="P131" s="146">
        <v>349.361245</v>
      </c>
      <c r="Q131" s="146">
        <v>448.84955600000006</v>
      </c>
      <c r="R131" s="146">
        <v>421.98459400000002</v>
      </c>
      <c r="S131" s="146">
        <v>312.47650199999998</v>
      </c>
      <c r="T131" s="146">
        <v>387.19370899999996</v>
      </c>
      <c r="U131" s="146">
        <v>419.72055600000004</v>
      </c>
      <c r="V131" s="146">
        <v>462.81395284469022</v>
      </c>
      <c r="W131" s="146">
        <v>546.71282522812589</v>
      </c>
      <c r="X131" s="146">
        <v>399.29534412729055</v>
      </c>
      <c r="Y131" s="146">
        <v>535.10210787456651</v>
      </c>
      <c r="Z131" s="146">
        <v>619.41548793412369</v>
      </c>
      <c r="AA131" s="146">
        <v>721.09262793412347</v>
      </c>
      <c r="AB131" s="146">
        <v>595.78262793412341</v>
      </c>
      <c r="AC131" s="146">
        <v>599.60301038318835</v>
      </c>
      <c r="AD131" s="146">
        <v>604.22089515098901</v>
      </c>
      <c r="AE131" s="146">
        <v>608.4436740228291</v>
      </c>
      <c r="AF131" s="146">
        <v>612.6214520915928</v>
      </c>
      <c r="AG131" s="146">
        <v>616.78711299213228</v>
      </c>
    </row>
    <row r="132" spans="1:33" x14ac:dyDescent="0.2">
      <c r="A132" s="133" t="str">
        <f t="shared" si="1"/>
        <v>WPABelize</v>
      </c>
      <c r="B132" s="129" t="s">
        <v>266</v>
      </c>
      <c r="C132" s="129" t="s">
        <v>268</v>
      </c>
      <c r="D132" s="129" t="s">
        <v>162</v>
      </c>
      <c r="E132" s="147">
        <v>0.84835199999999999</v>
      </c>
      <c r="F132" s="147">
        <v>3.7908240000000002</v>
      </c>
      <c r="G132" s="147">
        <v>22.893198000000002</v>
      </c>
      <c r="H132" s="147">
        <v>8.7484920000000006</v>
      </c>
      <c r="I132" s="147">
        <v>0</v>
      </c>
      <c r="J132" s="147">
        <v>0</v>
      </c>
      <c r="K132" s="147">
        <v>0</v>
      </c>
      <c r="L132" s="147">
        <v>0</v>
      </c>
      <c r="M132" s="147">
        <v>0.38028000000000001</v>
      </c>
      <c r="N132" s="147">
        <v>1.812897</v>
      </c>
      <c r="O132" s="147">
        <v>0.97012699999999996</v>
      </c>
      <c r="P132" s="147">
        <v>8.9485139999999994</v>
      </c>
      <c r="Q132" s="147">
        <v>8.5309999999999988</v>
      </c>
      <c r="R132" s="147">
        <v>13.474</v>
      </c>
      <c r="S132" s="147">
        <v>12.013999999999999</v>
      </c>
      <c r="T132" s="147">
        <v>13.428000000000001</v>
      </c>
      <c r="U132" s="147">
        <v>19.172999999999998</v>
      </c>
      <c r="V132" s="147">
        <v>17.749000000000002</v>
      </c>
      <c r="W132" s="147">
        <v>20.10854486777415</v>
      </c>
      <c r="X132" s="147">
        <v>17.020910000000001</v>
      </c>
      <c r="Y132" s="147">
        <v>14.17553</v>
      </c>
      <c r="Z132" s="147">
        <v>15.090680000000001</v>
      </c>
      <c r="AA132" s="147">
        <v>5.8199999999999994</v>
      </c>
      <c r="AB132" s="147">
        <v>10.81</v>
      </c>
      <c r="AC132" s="147">
        <v>10.81</v>
      </c>
      <c r="AD132" s="147">
        <v>10.81</v>
      </c>
      <c r="AE132" s="147">
        <v>10.81</v>
      </c>
      <c r="AF132" s="147">
        <v>10.81</v>
      </c>
      <c r="AG132" s="147">
        <v>10.81</v>
      </c>
    </row>
    <row r="133" spans="1:33" x14ac:dyDescent="0.2">
      <c r="A133" s="133" t="str">
        <f t="shared" si="1"/>
        <v>WPACosta Rica</v>
      </c>
      <c r="B133" s="129" t="s">
        <v>266</v>
      </c>
      <c r="C133" s="129" t="s">
        <v>268</v>
      </c>
      <c r="D133" s="129" t="s">
        <v>163</v>
      </c>
      <c r="E133" s="147">
        <v>70</v>
      </c>
      <c r="F133" s="147">
        <v>70</v>
      </c>
      <c r="G133" s="147">
        <v>70</v>
      </c>
      <c r="H133" s="147">
        <v>70</v>
      </c>
      <c r="I133" s="147">
        <v>70</v>
      </c>
      <c r="J133" s="147">
        <v>70</v>
      </c>
      <c r="K133" s="147">
        <v>69.999999999999986</v>
      </c>
      <c r="L133" s="147">
        <v>70.000000000000014</v>
      </c>
      <c r="M133" s="147">
        <v>70</v>
      </c>
      <c r="N133" s="147">
        <v>70</v>
      </c>
      <c r="O133" s="147">
        <v>70.000000000000014</v>
      </c>
      <c r="P133" s="147">
        <v>70</v>
      </c>
      <c r="Q133" s="147">
        <v>70.000000000000014</v>
      </c>
      <c r="R133" s="147">
        <v>70.000000000000014</v>
      </c>
      <c r="S133" s="147">
        <v>70.000000000000014</v>
      </c>
      <c r="T133" s="147">
        <v>70</v>
      </c>
      <c r="U133" s="147">
        <v>90.163508000000007</v>
      </c>
      <c r="V133" s="147">
        <v>94.287521219728262</v>
      </c>
      <c r="W133" s="147">
        <v>85.439422586651304</v>
      </c>
      <c r="X133" s="147">
        <v>69.030875392149667</v>
      </c>
      <c r="Y133" s="147">
        <v>89.519736966652232</v>
      </c>
      <c r="Z133" s="147">
        <v>85.308244650035149</v>
      </c>
      <c r="AA133" s="147">
        <v>84.729884650035132</v>
      </c>
      <c r="AB133" s="147">
        <v>84.289884650035148</v>
      </c>
      <c r="AC133" s="147">
        <v>84.289884650035148</v>
      </c>
      <c r="AD133" s="147">
        <v>84.289884650035148</v>
      </c>
      <c r="AE133" s="147">
        <v>84.289884650035148</v>
      </c>
      <c r="AF133" s="147">
        <v>84.289884650035148</v>
      </c>
      <c r="AG133" s="147">
        <v>84.289884650035148</v>
      </c>
    </row>
    <row r="134" spans="1:33" x14ac:dyDescent="0.2">
      <c r="A134" s="133" t="str">
        <f t="shared" ref="A134:A197" si="2">CONCATENATE("WPA",D134)</f>
        <v>WPAEl Salvador</v>
      </c>
      <c r="B134" s="129" t="s">
        <v>266</v>
      </c>
      <c r="C134" s="129" t="s">
        <v>268</v>
      </c>
      <c r="D134" s="129" t="s">
        <v>164</v>
      </c>
      <c r="E134" s="147">
        <v>25</v>
      </c>
      <c r="F134" s="147">
        <v>25</v>
      </c>
      <c r="G134" s="147">
        <v>21.691000000001214</v>
      </c>
      <c r="H134" s="147">
        <v>23.49999999999979</v>
      </c>
      <c r="I134" s="147">
        <v>18.218999999996161</v>
      </c>
      <c r="J134" s="147">
        <v>19.816352999999999</v>
      </c>
      <c r="K134" s="147">
        <v>25.000000000000004</v>
      </c>
      <c r="L134" s="147">
        <v>25</v>
      </c>
      <c r="M134" s="147">
        <v>25</v>
      </c>
      <c r="N134" s="147">
        <v>25</v>
      </c>
      <c r="O134" s="147">
        <v>24.999999999999996</v>
      </c>
      <c r="P134" s="147">
        <v>25.000000000000004</v>
      </c>
      <c r="Q134" s="147">
        <v>24.999999999999996</v>
      </c>
      <c r="R134" s="147">
        <v>25.000000000000004</v>
      </c>
      <c r="S134" s="147">
        <v>24.999999999999993</v>
      </c>
      <c r="T134" s="147">
        <v>25</v>
      </c>
      <c r="U134" s="147">
        <v>24.999999999999993</v>
      </c>
      <c r="V134" s="147">
        <v>25.320118813338944</v>
      </c>
      <c r="W134" s="147">
        <v>23.997772000000005</v>
      </c>
      <c r="X134" s="147">
        <v>26.705558735140844</v>
      </c>
      <c r="Y134" s="147">
        <v>30.800279121659965</v>
      </c>
      <c r="Z134" s="147">
        <v>19.231950885127119</v>
      </c>
      <c r="AA134" s="147">
        <v>32.884390885127125</v>
      </c>
      <c r="AB134" s="147">
        <v>51.114390885127122</v>
      </c>
      <c r="AC134" s="147">
        <v>51.114390885127122</v>
      </c>
      <c r="AD134" s="147">
        <v>51.114390885127122</v>
      </c>
      <c r="AE134" s="147">
        <v>51.114390885127122</v>
      </c>
      <c r="AF134" s="147">
        <v>51.114390885127122</v>
      </c>
      <c r="AG134" s="147">
        <v>51.114390885127122</v>
      </c>
    </row>
    <row r="135" spans="1:33" x14ac:dyDescent="0.2">
      <c r="A135" s="133" t="str">
        <f t="shared" si="2"/>
        <v>WPAGuatemala</v>
      </c>
      <c r="B135" s="129" t="s">
        <v>266</v>
      </c>
      <c r="C135" s="129" t="s">
        <v>268</v>
      </c>
      <c r="D135" s="129" t="s">
        <v>165</v>
      </c>
      <c r="E135" s="147">
        <v>75</v>
      </c>
      <c r="F135" s="147">
        <v>75</v>
      </c>
      <c r="G135" s="147">
        <v>75</v>
      </c>
      <c r="H135" s="147">
        <v>75</v>
      </c>
      <c r="I135" s="147">
        <v>75.000000000000014</v>
      </c>
      <c r="J135" s="147">
        <v>74.999999999999986</v>
      </c>
      <c r="K135" s="147">
        <v>75</v>
      </c>
      <c r="L135" s="147">
        <v>74.999999999999986</v>
      </c>
      <c r="M135" s="147">
        <v>75</v>
      </c>
      <c r="N135" s="147">
        <v>75</v>
      </c>
      <c r="O135" s="147">
        <v>75</v>
      </c>
      <c r="P135" s="147">
        <v>75</v>
      </c>
      <c r="Q135" s="147">
        <v>75</v>
      </c>
      <c r="R135" s="147">
        <v>75</v>
      </c>
      <c r="S135" s="147">
        <v>75</v>
      </c>
      <c r="T135" s="147">
        <v>75</v>
      </c>
      <c r="U135" s="147">
        <v>75</v>
      </c>
      <c r="V135" s="147">
        <v>80.553890811622963</v>
      </c>
      <c r="W135" s="147">
        <v>85.951475370014009</v>
      </c>
      <c r="X135" s="147">
        <v>49.240380000000002</v>
      </c>
      <c r="Y135" s="147">
        <v>119.4628517862543</v>
      </c>
      <c r="Z135" s="147">
        <v>106.3027323989613</v>
      </c>
      <c r="AA135" s="147">
        <v>109.94835239896129</v>
      </c>
      <c r="AB135" s="147">
        <v>92.718352398961287</v>
      </c>
      <c r="AC135" s="147">
        <v>93.971046046397063</v>
      </c>
      <c r="AD135" s="147">
        <v>95.494588206663522</v>
      </c>
      <c r="AE135" s="147">
        <v>96.849300989641534</v>
      </c>
      <c r="AF135" s="147">
        <v>98.157806813669524</v>
      </c>
      <c r="AG135" s="147">
        <v>99.483991521014374</v>
      </c>
    </row>
    <row r="136" spans="1:33" x14ac:dyDescent="0.2">
      <c r="A136" s="133" t="str">
        <f t="shared" si="2"/>
        <v>WPAHonduras</v>
      </c>
      <c r="B136" s="129" t="s">
        <v>266</v>
      </c>
      <c r="C136" s="129" t="s">
        <v>268</v>
      </c>
      <c r="D136" s="129" t="s">
        <v>166</v>
      </c>
      <c r="E136" s="147">
        <v>8.3070650000000015</v>
      </c>
      <c r="F136" s="147">
        <v>1.552551</v>
      </c>
      <c r="G136" s="147">
        <v>3.4788239999999999</v>
      </c>
      <c r="H136" s="147">
        <v>3.6074549999999999</v>
      </c>
      <c r="I136" s="147">
        <v>3.1262369999999997</v>
      </c>
      <c r="J136" s="147">
        <v>19.713564999999999</v>
      </c>
      <c r="K136" s="147">
        <v>30.704747000000001</v>
      </c>
      <c r="L136" s="147">
        <v>28.838573</v>
      </c>
      <c r="M136" s="147">
        <v>34.468901000000002</v>
      </c>
      <c r="N136" s="147">
        <v>7.4544600000000001</v>
      </c>
      <c r="O136" s="147">
        <v>15.239755000000001</v>
      </c>
      <c r="P136" s="147">
        <v>28.038964</v>
      </c>
      <c r="Q136" s="147">
        <v>19.149041</v>
      </c>
      <c r="R136" s="147">
        <v>24.624988999999999</v>
      </c>
      <c r="S136" s="147">
        <v>20.710985000000001</v>
      </c>
      <c r="T136" s="147">
        <v>25.071373000000001</v>
      </c>
      <c r="U136" s="147">
        <v>22.577335999999999</v>
      </c>
      <c r="V136" s="147">
        <v>26.255047000000001</v>
      </c>
      <c r="W136" s="147">
        <v>22.835238534615556</v>
      </c>
      <c r="X136" s="147">
        <v>16.605360000000005</v>
      </c>
      <c r="Y136" s="147">
        <v>14.948580000000003</v>
      </c>
      <c r="Z136" s="147">
        <v>19.992519999999999</v>
      </c>
      <c r="AA136" s="147">
        <v>13.26</v>
      </c>
      <c r="AB136" s="147">
        <v>8.1999999999999993</v>
      </c>
      <c r="AC136" s="147">
        <v>7.9955160813209041</v>
      </c>
      <c r="AD136" s="147">
        <v>7.7562544530033133</v>
      </c>
      <c r="AE136" s="147">
        <v>7.5531653347028982</v>
      </c>
      <c r="AF136" s="147">
        <v>7.3648115729869046</v>
      </c>
      <c r="AG136" s="147">
        <v>7.1811548009408686</v>
      </c>
    </row>
    <row r="137" spans="1:33" x14ac:dyDescent="0.2">
      <c r="A137" s="133" t="str">
        <f t="shared" si="2"/>
        <v>WPAMexico</v>
      </c>
      <c r="B137" s="129" t="s">
        <v>266</v>
      </c>
      <c r="C137" s="129" t="s">
        <v>268</v>
      </c>
      <c r="D137" s="129" t="s">
        <v>167</v>
      </c>
      <c r="E137" s="147">
        <v>350.80168500000002</v>
      </c>
      <c r="F137" s="147">
        <v>328.50584200000003</v>
      </c>
      <c r="G137" s="147">
        <v>257.49661400000048</v>
      </c>
      <c r="H137" s="147">
        <v>202.529156</v>
      </c>
      <c r="I137" s="147">
        <v>203.53031600000062</v>
      </c>
      <c r="J137" s="147">
        <v>199.16672299999999</v>
      </c>
      <c r="K137" s="147">
        <v>175.812198</v>
      </c>
      <c r="L137" s="147">
        <v>176.73989699999998</v>
      </c>
      <c r="M137" s="147">
        <v>194.890288</v>
      </c>
      <c r="N137" s="147">
        <v>103.943602</v>
      </c>
      <c r="O137" s="147">
        <v>174.27371699999998</v>
      </c>
      <c r="P137" s="147">
        <v>106.06779900000001</v>
      </c>
      <c r="Q137" s="147">
        <v>205.22522900000001</v>
      </c>
      <c r="R137" s="147">
        <v>165.02776</v>
      </c>
      <c r="S137" s="147">
        <v>54.432324000000008</v>
      </c>
      <c r="T137" s="147">
        <v>130.53411699999998</v>
      </c>
      <c r="U137" s="147">
        <v>143.67691600000001</v>
      </c>
      <c r="V137" s="147">
        <v>161.329893</v>
      </c>
      <c r="W137" s="147">
        <v>249.27362899999997</v>
      </c>
      <c r="X137" s="147">
        <v>180.38307999999998</v>
      </c>
      <c r="Y137" s="147">
        <v>233.05916000000002</v>
      </c>
      <c r="Z137" s="147">
        <v>317.16377999999997</v>
      </c>
      <c r="AA137" s="147">
        <v>433.53</v>
      </c>
      <c r="AB137" s="147">
        <v>316.15999999999991</v>
      </c>
      <c r="AC137" s="147">
        <v>318.93217272030807</v>
      </c>
      <c r="AD137" s="147">
        <v>322.26577695615998</v>
      </c>
      <c r="AE137" s="147">
        <v>325.3369321633225</v>
      </c>
      <c r="AF137" s="147">
        <v>328.39455816977414</v>
      </c>
      <c r="AG137" s="147">
        <v>331.41769113501488</v>
      </c>
    </row>
    <row r="138" spans="1:33" x14ac:dyDescent="0.2">
      <c r="A138" s="133" t="str">
        <f t="shared" si="2"/>
        <v>WPANicaragua</v>
      </c>
      <c r="B138" s="129" t="s">
        <v>266</v>
      </c>
      <c r="C138" s="129" t="s">
        <v>268</v>
      </c>
      <c r="D138" s="129" t="s">
        <v>168</v>
      </c>
      <c r="E138" s="147">
        <v>9.035639999999999</v>
      </c>
      <c r="F138" s="147">
        <v>3.0000000000000001E-3</v>
      </c>
      <c r="G138" s="147">
        <v>5.4329999999999998</v>
      </c>
      <c r="H138" s="147">
        <v>3.5789999999999997</v>
      </c>
      <c r="I138" s="147">
        <v>6.0174979999999998</v>
      </c>
      <c r="J138" s="147">
        <v>4.5121839999999995</v>
      </c>
      <c r="K138" s="147">
        <v>3.3419979999999998</v>
      </c>
      <c r="L138" s="147">
        <v>0.45625900000000003</v>
      </c>
      <c r="M138" s="147">
        <v>2.8193640000000002</v>
      </c>
      <c r="N138" s="147">
        <v>4.7185649999999999</v>
      </c>
      <c r="O138" s="147">
        <v>0.85429299999999997</v>
      </c>
      <c r="P138" s="147">
        <v>1.723919</v>
      </c>
      <c r="Q138" s="147">
        <v>4.3556559999999998</v>
      </c>
      <c r="R138" s="147">
        <v>6.3914419999999996</v>
      </c>
      <c r="S138" s="147">
        <v>7.782597</v>
      </c>
      <c r="T138" s="147">
        <v>10.186602000000001</v>
      </c>
      <c r="U138" s="147">
        <v>1.6692050000000003</v>
      </c>
      <c r="V138" s="147">
        <v>7.3184819999999986</v>
      </c>
      <c r="W138" s="147">
        <v>9.1067428690709367</v>
      </c>
      <c r="X138" s="147">
        <v>11.30677</v>
      </c>
      <c r="Y138" s="147">
        <v>9.9308399999999999</v>
      </c>
      <c r="Z138" s="147">
        <v>18.76679</v>
      </c>
      <c r="AA138" s="147">
        <v>16.64</v>
      </c>
      <c r="AB138" s="147">
        <v>10.439999999999998</v>
      </c>
      <c r="AC138" s="147">
        <v>10.439999999999998</v>
      </c>
      <c r="AD138" s="147">
        <v>10.439999999999998</v>
      </c>
      <c r="AE138" s="147">
        <v>10.439999999999998</v>
      </c>
      <c r="AF138" s="147">
        <v>10.439999999999998</v>
      </c>
      <c r="AG138" s="147">
        <v>10.439999999999998</v>
      </c>
    </row>
    <row r="139" spans="1:33" x14ac:dyDescent="0.2">
      <c r="A139" s="133" t="str">
        <f t="shared" si="2"/>
        <v>WPAPanama</v>
      </c>
      <c r="B139" s="129" t="s">
        <v>266</v>
      </c>
      <c r="C139" s="129" t="s">
        <v>268</v>
      </c>
      <c r="D139" s="129" t="s">
        <v>169</v>
      </c>
      <c r="E139" s="147">
        <v>11</v>
      </c>
      <c r="F139" s="147">
        <v>11</v>
      </c>
      <c r="G139" s="147">
        <v>10.406231</v>
      </c>
      <c r="H139" s="147">
        <v>12.25426</v>
      </c>
      <c r="I139" s="147">
        <v>11.992960999999999</v>
      </c>
      <c r="J139" s="147">
        <v>14</v>
      </c>
      <c r="K139" s="147">
        <v>15.318434999999999</v>
      </c>
      <c r="L139" s="147">
        <v>9.8392359999999996</v>
      </c>
      <c r="M139" s="147">
        <v>10.351796999999999</v>
      </c>
      <c r="N139" s="147">
        <v>13.601995000000001</v>
      </c>
      <c r="O139" s="147">
        <v>30.779581</v>
      </c>
      <c r="P139" s="147">
        <v>34.582048999999998</v>
      </c>
      <c r="Q139" s="147">
        <v>41.588630000000002</v>
      </c>
      <c r="R139" s="147">
        <v>42.466403</v>
      </c>
      <c r="S139" s="147">
        <v>47.536596000000003</v>
      </c>
      <c r="T139" s="147">
        <v>37.973616999999997</v>
      </c>
      <c r="U139" s="147">
        <v>42.460591000000001</v>
      </c>
      <c r="V139" s="147">
        <v>50</v>
      </c>
      <c r="W139" s="147">
        <v>50</v>
      </c>
      <c r="X139" s="147">
        <v>29.002410000000001</v>
      </c>
      <c r="Y139" s="147">
        <v>23.205130000000004</v>
      </c>
      <c r="Z139" s="147">
        <v>37.558789999999995</v>
      </c>
      <c r="AA139" s="147">
        <v>24.279999999999998</v>
      </c>
      <c r="AB139" s="147">
        <v>22.050000000000004</v>
      </c>
      <c r="AC139" s="147">
        <v>22.050000000000004</v>
      </c>
      <c r="AD139" s="147">
        <v>22.050000000000004</v>
      </c>
      <c r="AE139" s="147">
        <v>22.050000000000004</v>
      </c>
      <c r="AF139" s="147">
        <v>22.050000000000004</v>
      </c>
      <c r="AG139" s="147">
        <v>22.050000000000004</v>
      </c>
    </row>
    <row r="140" spans="1:33" s="133" customFormat="1" x14ac:dyDescent="0.2">
      <c r="A140" s="133" t="str">
        <f t="shared" si="2"/>
        <v>WPASouth America Total</v>
      </c>
      <c r="B140" s="140" t="s">
        <v>170</v>
      </c>
      <c r="C140" s="140" t="s">
        <v>170</v>
      </c>
      <c r="D140" s="140" t="s">
        <v>170</v>
      </c>
      <c r="E140" s="146">
        <v>2348.9440973870969</v>
      </c>
      <c r="F140" s="146">
        <v>2333.7416378064518</v>
      </c>
      <c r="G140" s="146">
        <v>2239.2275159999999</v>
      </c>
      <c r="H140" s="146">
        <v>2271.9204204516132</v>
      </c>
      <c r="I140" s="146">
        <v>2471.7435554193548</v>
      </c>
      <c r="J140" s="146">
        <v>1909.3874183870935</v>
      </c>
      <c r="K140" s="146">
        <v>2066.3548378387095</v>
      </c>
      <c r="L140" s="146">
        <v>2649.3217571935484</v>
      </c>
      <c r="M140" s="146">
        <v>2381.1994255161289</v>
      </c>
      <c r="N140" s="146">
        <v>2125.98581932258</v>
      </c>
      <c r="O140" s="146">
        <v>2410.009849935484</v>
      </c>
      <c r="P140" s="146">
        <v>2812.464482806452</v>
      </c>
      <c r="Q140" s="146">
        <v>2857.9517628709677</v>
      </c>
      <c r="R140" s="146">
        <v>3136.8815624516128</v>
      </c>
      <c r="S140" s="146">
        <v>3349.058019935484</v>
      </c>
      <c r="T140" s="146">
        <v>3127.230919096774</v>
      </c>
      <c r="U140" s="146">
        <v>3413.1370360000001</v>
      </c>
      <c r="V140" s="146">
        <v>3456.348230136557</v>
      </c>
      <c r="W140" s="146">
        <v>3579.1020544431726</v>
      </c>
      <c r="X140" s="146">
        <v>3589.7465539755353</v>
      </c>
      <c r="Y140" s="146">
        <v>3247.8631441048656</v>
      </c>
      <c r="Z140" s="146">
        <v>4200.7283227300113</v>
      </c>
      <c r="AA140" s="146">
        <v>4235.1073720658778</v>
      </c>
      <c r="AB140" s="146">
        <v>3502.7073720658759</v>
      </c>
      <c r="AC140" s="146">
        <v>3618.5744566580388</v>
      </c>
      <c r="AD140" s="146">
        <v>3790.0337431212884</v>
      </c>
      <c r="AE140" s="146">
        <v>3876.6620600434508</v>
      </c>
      <c r="AF140" s="146">
        <v>3962.5767422258614</v>
      </c>
      <c r="AG140" s="146">
        <v>4050.5823893304319</v>
      </c>
    </row>
    <row r="141" spans="1:33" x14ac:dyDescent="0.2">
      <c r="A141" s="133" t="str">
        <f t="shared" si="2"/>
        <v>WPAArgentina</v>
      </c>
      <c r="B141" s="129" t="s">
        <v>266</v>
      </c>
      <c r="C141" s="129" t="s">
        <v>269</v>
      </c>
      <c r="D141" s="129" t="s">
        <v>171</v>
      </c>
      <c r="E141" s="147">
        <v>11.443825999999998</v>
      </c>
      <c r="F141" s="147">
        <v>13.556769999999998</v>
      </c>
      <c r="G141" s="147">
        <v>12.471544000000002</v>
      </c>
      <c r="H141" s="147">
        <v>20.851050999999995</v>
      </c>
      <c r="I141" s="147">
        <v>15.870224000000002</v>
      </c>
      <c r="J141" s="147">
        <v>17.650170000000003</v>
      </c>
      <c r="K141" s="147">
        <v>12.761825999999999</v>
      </c>
      <c r="L141" s="147">
        <v>9.3786340000000017</v>
      </c>
      <c r="M141" s="147">
        <v>8.8415370000000006</v>
      </c>
      <c r="N141" s="147">
        <v>5.0811949999999992</v>
      </c>
      <c r="O141" s="147">
        <v>6.4514819999999977</v>
      </c>
      <c r="P141" s="147">
        <v>11.823166000000001</v>
      </c>
      <c r="Q141" s="147">
        <v>69.541987000000006</v>
      </c>
      <c r="R141" s="147">
        <v>58.418869000000008</v>
      </c>
      <c r="S141" s="147">
        <v>77.595058999999978</v>
      </c>
      <c r="T141" s="147">
        <v>42.854690999999995</v>
      </c>
      <c r="U141" s="147">
        <v>81.15613500000002</v>
      </c>
      <c r="V141" s="147">
        <v>83.204235999999995</v>
      </c>
      <c r="W141" s="147">
        <v>90.936801899266072</v>
      </c>
      <c r="X141" s="147">
        <v>66.520580000000024</v>
      </c>
      <c r="Y141" s="147">
        <v>88.321739999999991</v>
      </c>
      <c r="Z141" s="147">
        <v>108.37120999999999</v>
      </c>
      <c r="AA141" s="147">
        <v>92.670000000000016</v>
      </c>
      <c r="AB141" s="147">
        <v>55.74</v>
      </c>
      <c r="AC141" s="147">
        <v>55.74</v>
      </c>
      <c r="AD141" s="147">
        <v>55.74</v>
      </c>
      <c r="AE141" s="147">
        <v>55.74</v>
      </c>
      <c r="AF141" s="147">
        <v>55.74</v>
      </c>
      <c r="AG141" s="147">
        <v>55.74</v>
      </c>
    </row>
    <row r="142" spans="1:33" x14ac:dyDescent="0.2">
      <c r="A142" s="133" t="str">
        <f t="shared" si="2"/>
        <v>WPABolivia</v>
      </c>
      <c r="B142" s="129" t="s">
        <v>266</v>
      </c>
      <c r="C142" s="129" t="s">
        <v>269</v>
      </c>
      <c r="D142" s="129" t="s">
        <v>172</v>
      </c>
      <c r="E142" s="147">
        <v>0.20741200000000001</v>
      </c>
      <c r="F142" s="147">
        <v>0.69821900000000015</v>
      </c>
      <c r="G142" s="147">
        <v>1.256588</v>
      </c>
      <c r="H142" s="147">
        <v>5.662732000000001</v>
      </c>
      <c r="I142" s="147">
        <v>16.223559999999999</v>
      </c>
      <c r="J142" s="147">
        <v>13.483712000000001</v>
      </c>
      <c r="K142" s="147">
        <v>16.632736000000001</v>
      </c>
      <c r="L142" s="147">
        <v>10.966775</v>
      </c>
      <c r="M142" s="147">
        <v>5.1488019999999999</v>
      </c>
      <c r="N142" s="147">
        <v>1.4639009999999999</v>
      </c>
      <c r="O142" s="147">
        <v>6.2956289999999981</v>
      </c>
      <c r="P142" s="147">
        <v>12.132157999999999</v>
      </c>
      <c r="Q142" s="147">
        <v>6.1752970000000005</v>
      </c>
      <c r="R142" s="147">
        <v>8.4395959999999999</v>
      </c>
      <c r="S142" s="147">
        <v>3.8093150000000002</v>
      </c>
      <c r="T142" s="147">
        <v>9.5343870000000006</v>
      </c>
      <c r="U142" s="147">
        <v>3.7233019999999999</v>
      </c>
      <c r="V142" s="147">
        <v>3.7233019999999999</v>
      </c>
      <c r="W142" s="147">
        <v>10.889303141428496</v>
      </c>
      <c r="X142" s="147">
        <v>2.2961600000000004</v>
      </c>
      <c r="Y142" s="147">
        <v>2.90326</v>
      </c>
      <c r="Z142" s="147">
        <v>3.8041700000000001</v>
      </c>
      <c r="AA142" s="147">
        <v>4.9599999999999991</v>
      </c>
      <c r="AB142" s="147">
        <v>3.6399999999999997</v>
      </c>
      <c r="AC142" s="147">
        <v>3.6399999999999997</v>
      </c>
      <c r="AD142" s="147">
        <v>3.6399999999999997</v>
      </c>
      <c r="AE142" s="147">
        <v>3.6399999999999997</v>
      </c>
      <c r="AF142" s="147">
        <v>3.6399999999999997</v>
      </c>
      <c r="AG142" s="147">
        <v>3.6399999999999997</v>
      </c>
    </row>
    <row r="143" spans="1:33" x14ac:dyDescent="0.2">
      <c r="A143" s="133" t="str">
        <f t="shared" si="2"/>
        <v>WPABrazil</v>
      </c>
      <c r="B143" s="129" t="s">
        <v>266</v>
      </c>
      <c r="C143" s="129" t="s">
        <v>269</v>
      </c>
      <c r="D143" s="129" t="s">
        <v>173</v>
      </c>
      <c r="E143" s="147">
        <v>1064.2303783870968</v>
      </c>
      <c r="F143" s="147">
        <v>1066.7775438064518</v>
      </c>
      <c r="G143" s="147">
        <v>920.74743000000012</v>
      </c>
      <c r="H143" s="147">
        <v>888.51175845161299</v>
      </c>
      <c r="I143" s="147">
        <v>1002.2668774193551</v>
      </c>
      <c r="J143" s="147">
        <v>729.97561238709682</v>
      </c>
      <c r="K143" s="147">
        <v>722.7790688387098</v>
      </c>
      <c r="L143" s="147">
        <v>1047.0967741935483</v>
      </c>
      <c r="M143" s="147">
        <v>862.25806451612902</v>
      </c>
      <c r="N143" s="147">
        <v>895.1612903225805</v>
      </c>
      <c r="O143" s="147">
        <v>1042.1677419354839</v>
      </c>
      <c r="P143" s="147">
        <v>1022.3032258064518</v>
      </c>
      <c r="Q143" s="147">
        <v>1014.7354838709678</v>
      </c>
      <c r="R143" s="147">
        <v>1129.8258064516133</v>
      </c>
      <c r="S143" s="147">
        <v>1240.367741935484</v>
      </c>
      <c r="T143" s="147">
        <v>1291.4183870967743</v>
      </c>
      <c r="U143" s="147">
        <v>1778.596974</v>
      </c>
      <c r="V143" s="147">
        <v>1999.0003667338403</v>
      </c>
      <c r="W143" s="147">
        <v>2134.3852630746655</v>
      </c>
      <c r="X143" s="147">
        <v>2398.8322352579567</v>
      </c>
      <c r="Y143" s="147">
        <v>1997.3494253236759</v>
      </c>
      <c r="Z143" s="147">
        <v>2837.9759339000439</v>
      </c>
      <c r="AA143" s="147">
        <v>2901.6751432359097</v>
      </c>
      <c r="AB143" s="147">
        <v>2217.8151432359091</v>
      </c>
      <c r="AC143" s="147">
        <v>2335.1002398860132</v>
      </c>
      <c r="AD143" s="147">
        <v>2508.2466679910835</v>
      </c>
      <c r="AE143" s="147">
        <v>2596.3361666320425</v>
      </c>
      <c r="AF143" s="147">
        <v>2683.6300225885411</v>
      </c>
      <c r="AG143" s="147">
        <v>2773.0031131106639</v>
      </c>
    </row>
    <row r="144" spans="1:33" x14ac:dyDescent="0.2">
      <c r="A144" s="133" t="str">
        <f t="shared" si="2"/>
        <v>WPAChile</v>
      </c>
      <c r="B144" s="129" t="s">
        <v>266</v>
      </c>
      <c r="C144" s="129" t="s">
        <v>269</v>
      </c>
      <c r="D144" s="129" t="s">
        <v>174</v>
      </c>
      <c r="E144" s="147">
        <v>1.268845</v>
      </c>
      <c r="F144" s="147">
        <v>0.63167799999999996</v>
      </c>
      <c r="G144" s="147">
        <v>0.98258699999999999</v>
      </c>
      <c r="H144" s="147">
        <v>0.77418700000000018</v>
      </c>
      <c r="I144" s="147">
        <v>1.1169619999999998</v>
      </c>
      <c r="J144" s="147">
        <v>4.5838069999999993</v>
      </c>
      <c r="K144" s="147">
        <v>6.4419849999999999</v>
      </c>
      <c r="L144" s="147">
        <v>13.454739</v>
      </c>
      <c r="M144" s="147">
        <v>30.324558</v>
      </c>
      <c r="N144" s="147">
        <v>8.9020510000000002</v>
      </c>
      <c r="O144" s="147">
        <v>10.82422</v>
      </c>
      <c r="P144" s="147">
        <v>11.662894999999997</v>
      </c>
      <c r="Q144" s="147">
        <v>9.565748000000001</v>
      </c>
      <c r="R144" s="147">
        <v>12.457530000000002</v>
      </c>
      <c r="S144" s="147">
        <v>7.5598410000000014</v>
      </c>
      <c r="T144" s="147">
        <v>9.3212910000000004</v>
      </c>
      <c r="U144" s="147">
        <v>9.6756730000000015</v>
      </c>
      <c r="V144" s="147">
        <v>10.975047999999999</v>
      </c>
      <c r="W144" s="147">
        <v>12.221909918909548</v>
      </c>
      <c r="X144" s="147">
        <v>20.325979999999998</v>
      </c>
      <c r="Y144" s="147">
        <v>10.88241</v>
      </c>
      <c r="Z144" s="147">
        <v>23.814340000000001</v>
      </c>
      <c r="AA144" s="147">
        <v>22.98</v>
      </c>
      <c r="AB144" s="147">
        <v>10</v>
      </c>
      <c r="AC144" s="147">
        <v>10</v>
      </c>
      <c r="AD144" s="147">
        <v>10</v>
      </c>
      <c r="AE144" s="147">
        <v>10</v>
      </c>
      <c r="AF144" s="147">
        <v>10</v>
      </c>
      <c r="AG144" s="147">
        <v>10</v>
      </c>
    </row>
    <row r="145" spans="1:33" x14ac:dyDescent="0.2">
      <c r="A145" s="133" t="str">
        <f t="shared" si="2"/>
        <v>WPAColombia</v>
      </c>
      <c r="B145" s="129" t="s">
        <v>266</v>
      </c>
      <c r="C145" s="129" t="s">
        <v>269</v>
      </c>
      <c r="D145" s="129" t="s">
        <v>175</v>
      </c>
      <c r="E145" s="147">
        <v>600</v>
      </c>
      <c r="F145" s="147">
        <v>600</v>
      </c>
      <c r="G145" s="147">
        <v>600</v>
      </c>
      <c r="H145" s="147">
        <v>600</v>
      </c>
      <c r="I145" s="147">
        <v>600</v>
      </c>
      <c r="J145" s="147">
        <v>356.93995199999995</v>
      </c>
      <c r="K145" s="147">
        <v>548.67526499999997</v>
      </c>
      <c r="L145" s="147">
        <v>557.46039799999994</v>
      </c>
      <c r="M145" s="147">
        <v>483.81729900000005</v>
      </c>
      <c r="N145" s="147">
        <v>387.91836899999993</v>
      </c>
      <c r="O145" s="147">
        <v>421.80319600000001</v>
      </c>
      <c r="P145" s="147">
        <v>621.664492</v>
      </c>
      <c r="Q145" s="147">
        <v>608.00596800000005</v>
      </c>
      <c r="R145" s="147">
        <v>549.26636700000006</v>
      </c>
      <c r="S145" s="147">
        <v>420.531609</v>
      </c>
      <c r="T145" s="147">
        <v>454.66076200000003</v>
      </c>
      <c r="U145" s="147">
        <v>397.75741100000005</v>
      </c>
      <c r="V145" s="147">
        <v>513.40855900000008</v>
      </c>
      <c r="W145" s="147">
        <v>446.19362854146038</v>
      </c>
      <c r="X145" s="147">
        <v>509.15597000000002</v>
      </c>
      <c r="Y145" s="147">
        <v>561.2013346779006</v>
      </c>
      <c r="Z145" s="147">
        <v>560.44590148070927</v>
      </c>
      <c r="AA145" s="147">
        <v>733.96369148070926</v>
      </c>
      <c r="AB145" s="147">
        <v>636.67369148070907</v>
      </c>
      <c r="AC145" s="147">
        <v>636.67369148070907</v>
      </c>
      <c r="AD145" s="147">
        <v>636.67369148070907</v>
      </c>
      <c r="AE145" s="147">
        <v>636.67369148070907</v>
      </c>
      <c r="AF145" s="147">
        <v>636.67369148070907</v>
      </c>
      <c r="AG145" s="147">
        <v>636.67369148070907</v>
      </c>
    </row>
    <row r="146" spans="1:33" x14ac:dyDescent="0.2">
      <c r="A146" s="133" t="str">
        <f t="shared" si="2"/>
        <v>WPAEcuador</v>
      </c>
      <c r="B146" s="129" t="s">
        <v>266</v>
      </c>
      <c r="C146" s="129" t="s">
        <v>269</v>
      </c>
      <c r="D146" s="129" t="s">
        <v>176</v>
      </c>
      <c r="E146" s="147">
        <v>140</v>
      </c>
      <c r="F146" s="147">
        <v>140</v>
      </c>
      <c r="G146" s="147">
        <v>140</v>
      </c>
      <c r="H146" s="147">
        <v>139.99999999999997</v>
      </c>
      <c r="I146" s="147">
        <v>140</v>
      </c>
      <c r="J146" s="147">
        <v>140.00000000000003</v>
      </c>
      <c r="K146" s="147">
        <v>140</v>
      </c>
      <c r="L146" s="147">
        <v>139.99999999999997</v>
      </c>
      <c r="M146" s="147">
        <v>140</v>
      </c>
      <c r="N146" s="147">
        <v>139.99999999999997</v>
      </c>
      <c r="O146" s="147">
        <v>140</v>
      </c>
      <c r="P146" s="147">
        <v>140</v>
      </c>
      <c r="Q146" s="147">
        <v>140</v>
      </c>
      <c r="R146" s="147">
        <v>140</v>
      </c>
      <c r="S146" s="147">
        <v>140</v>
      </c>
      <c r="T146" s="147">
        <v>139.99999999999997</v>
      </c>
      <c r="U146" s="147">
        <v>140.00000000000003</v>
      </c>
      <c r="V146" s="147">
        <v>140.80302288756536</v>
      </c>
      <c r="W146" s="147">
        <v>153.66323676881584</v>
      </c>
      <c r="X146" s="147">
        <v>115.31894871757827</v>
      </c>
      <c r="Y146" s="147">
        <v>115.58635410328924</v>
      </c>
      <c r="Z146" s="147">
        <v>126.9272273492581</v>
      </c>
      <c r="AA146" s="147">
        <v>102.0585373492581</v>
      </c>
      <c r="AB146" s="147">
        <v>102.82853734925811</v>
      </c>
      <c r="AC146" s="147">
        <v>102.82853734925811</v>
      </c>
      <c r="AD146" s="147">
        <v>102.82853734925811</v>
      </c>
      <c r="AE146" s="147">
        <v>102.82853734925811</v>
      </c>
      <c r="AF146" s="147">
        <v>102.82853734925811</v>
      </c>
      <c r="AG146" s="147">
        <v>102.82853734925811</v>
      </c>
    </row>
    <row r="147" spans="1:33" x14ac:dyDescent="0.2">
      <c r="A147" s="133" t="str">
        <f t="shared" si="2"/>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0.20316999999999999</v>
      </c>
      <c r="Y148" s="147">
        <v>0.10376000000000001</v>
      </c>
      <c r="Z148" s="147">
        <v>0.10482000000000001</v>
      </c>
      <c r="AA148" s="147">
        <v>0.05</v>
      </c>
      <c r="AB148" s="147">
        <v>0.8600000000000001</v>
      </c>
      <c r="AC148" s="147">
        <v>0.8600000000000001</v>
      </c>
      <c r="AD148" s="147">
        <v>0.8600000000000001</v>
      </c>
      <c r="AE148" s="147">
        <v>0.8600000000000001</v>
      </c>
      <c r="AF148" s="147">
        <v>0.8600000000000001</v>
      </c>
      <c r="AG148" s="147">
        <v>0.8600000000000001</v>
      </c>
    </row>
    <row r="149" spans="1:33" x14ac:dyDescent="0.2">
      <c r="A149" s="133" t="str">
        <f t="shared" si="2"/>
        <v>WPAParaguay</v>
      </c>
      <c r="B149" s="129" t="s">
        <v>266</v>
      </c>
      <c r="C149" s="129" t="s">
        <v>269</v>
      </c>
      <c r="D149" s="129" t="s">
        <v>179</v>
      </c>
      <c r="E149" s="147">
        <v>129.27074200000001</v>
      </c>
      <c r="F149" s="147">
        <v>106.42468100000001</v>
      </c>
      <c r="G149" s="147">
        <v>159.23063400000001</v>
      </c>
      <c r="H149" s="147">
        <v>213.699006</v>
      </c>
      <c r="I149" s="147">
        <v>290.407601</v>
      </c>
      <c r="J149" s="147">
        <v>240.79129900000001</v>
      </c>
      <c r="K149" s="147">
        <v>257.28682300000003</v>
      </c>
      <c r="L149" s="147">
        <v>433.66368799999998</v>
      </c>
      <c r="M149" s="147">
        <v>324.91116299999993</v>
      </c>
      <c r="N149" s="147">
        <v>272.34294799999998</v>
      </c>
      <c r="O149" s="147">
        <v>417.311127</v>
      </c>
      <c r="P149" s="147">
        <v>485.53607499999998</v>
      </c>
      <c r="Q149" s="147">
        <v>445.606381</v>
      </c>
      <c r="R149" s="147">
        <v>546.25206900000001</v>
      </c>
      <c r="S149" s="147">
        <v>618.97301600000003</v>
      </c>
      <c r="T149" s="147">
        <v>488.62277999999998</v>
      </c>
      <c r="U149" s="147">
        <v>411.08811800000001</v>
      </c>
      <c r="V149" s="147">
        <v>360.28402599999998</v>
      </c>
      <c r="W149" s="147">
        <v>345.43262299999998</v>
      </c>
      <c r="X149" s="147">
        <v>206.82332</v>
      </c>
      <c r="Y149" s="147">
        <v>277.88156999999995</v>
      </c>
      <c r="Z149" s="147">
        <v>263.99997000000008</v>
      </c>
      <c r="AA149" s="147">
        <v>178.96000000000004</v>
      </c>
      <c r="AB149" s="147">
        <v>263.92</v>
      </c>
      <c r="AC149" s="147">
        <v>263.92</v>
      </c>
      <c r="AD149" s="147">
        <v>263.92</v>
      </c>
      <c r="AE149" s="147">
        <v>263.92</v>
      </c>
      <c r="AF149" s="147">
        <v>263.92</v>
      </c>
      <c r="AG149" s="147">
        <v>263.92</v>
      </c>
    </row>
    <row r="150" spans="1:33" x14ac:dyDescent="0.2">
      <c r="A150" s="133" t="str">
        <f t="shared" si="2"/>
        <v>WPAPeru</v>
      </c>
      <c r="B150" s="129" t="s">
        <v>266</v>
      </c>
      <c r="C150" s="129" t="s">
        <v>269</v>
      </c>
      <c r="D150" s="129" t="s">
        <v>180</v>
      </c>
      <c r="E150" s="147">
        <v>1.5588489999999999</v>
      </c>
      <c r="F150" s="147">
        <v>1.931486</v>
      </c>
      <c r="G150" s="147">
        <v>1.9573309999999999</v>
      </c>
      <c r="H150" s="147">
        <v>2.007736</v>
      </c>
      <c r="I150" s="147">
        <v>2.1995240000000003</v>
      </c>
      <c r="J150" s="147">
        <v>2.1590749999999996</v>
      </c>
      <c r="K150" s="147">
        <v>2.5979209999999995</v>
      </c>
      <c r="L150" s="147">
        <v>9.3894319999999993</v>
      </c>
      <c r="M150" s="147">
        <v>13.367010000000001</v>
      </c>
      <c r="N150" s="147">
        <v>8.5261750000000003</v>
      </c>
      <c r="O150" s="147">
        <v>6.8987610000000013</v>
      </c>
      <c r="P150" s="147">
        <v>21.057850999999999</v>
      </c>
      <c r="Q150" s="147">
        <v>11.906294000000001</v>
      </c>
      <c r="R150" s="147">
        <v>12.101393999999999</v>
      </c>
      <c r="S150" s="147">
        <v>14.270022000000001</v>
      </c>
      <c r="T150" s="147">
        <v>20.455760000000001</v>
      </c>
      <c r="U150" s="147">
        <v>14.750181999999999</v>
      </c>
      <c r="V150" s="147">
        <v>30.471907999999996</v>
      </c>
      <c r="W150" s="147">
        <v>32.780443203987453</v>
      </c>
      <c r="X150" s="147">
        <v>28.892790000000005</v>
      </c>
      <c r="Y150" s="147">
        <v>35.75303000000001</v>
      </c>
      <c r="Z150" s="147">
        <v>80.359830000000002</v>
      </c>
      <c r="AA150" s="147">
        <v>23.840000000000003</v>
      </c>
      <c r="AB150" s="147">
        <v>24.89</v>
      </c>
      <c r="AC150" s="147">
        <v>24.89</v>
      </c>
      <c r="AD150" s="147">
        <v>24.89</v>
      </c>
      <c r="AE150" s="147">
        <v>24.89</v>
      </c>
      <c r="AF150" s="147">
        <v>24.89</v>
      </c>
      <c r="AG150" s="147">
        <v>24.89</v>
      </c>
    </row>
    <row r="151" spans="1:33" x14ac:dyDescent="0.2">
      <c r="A151" s="133" t="str">
        <f t="shared" si="2"/>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1.1370000000000002E-2</v>
      </c>
      <c r="Y151" s="147">
        <v>1.5933200000000001</v>
      </c>
      <c r="Z151" s="147">
        <v>3.4554700000000009</v>
      </c>
      <c r="AA151" s="147">
        <v>1.46</v>
      </c>
      <c r="AB151" s="147">
        <v>1.4300000000000002</v>
      </c>
      <c r="AC151" s="147">
        <v>1.4300000000000002</v>
      </c>
      <c r="AD151" s="147">
        <v>1.4300000000000002</v>
      </c>
      <c r="AE151" s="147">
        <v>1.4300000000000002</v>
      </c>
      <c r="AF151" s="147">
        <v>1.4300000000000002</v>
      </c>
      <c r="AG151" s="147">
        <v>1.4300000000000002</v>
      </c>
    </row>
    <row r="152" spans="1:33" x14ac:dyDescent="0.2">
      <c r="A152" s="133" t="str">
        <f t="shared" si="2"/>
        <v>WPAUruguay</v>
      </c>
      <c r="B152" s="129" t="s">
        <v>266</v>
      </c>
      <c r="C152" s="129" t="s">
        <v>269</v>
      </c>
      <c r="D152" s="129" t="s">
        <v>182</v>
      </c>
      <c r="E152" s="147">
        <v>0.96404500000000004</v>
      </c>
      <c r="F152" s="147">
        <v>3.72126</v>
      </c>
      <c r="G152" s="147">
        <v>2.5814019999999993</v>
      </c>
      <c r="H152" s="147">
        <v>0.41394999999999998</v>
      </c>
      <c r="I152" s="147">
        <v>3.6588070000000004</v>
      </c>
      <c r="J152" s="147">
        <v>1.3714469999999999</v>
      </c>
      <c r="K152" s="147">
        <v>1.8590740000000001</v>
      </c>
      <c r="L152" s="147">
        <v>13.034377000000003</v>
      </c>
      <c r="M152" s="147">
        <v>7.4368270000000001</v>
      </c>
      <c r="N152" s="147">
        <v>2.8403320000000001</v>
      </c>
      <c r="O152" s="147">
        <v>8.037567000000001</v>
      </c>
      <c r="P152" s="147">
        <v>12.157382999999999</v>
      </c>
      <c r="Q152" s="147">
        <v>4.5582659999999988</v>
      </c>
      <c r="R152" s="147">
        <v>12.614231999999999</v>
      </c>
      <c r="S152" s="147">
        <v>21.036725000000001</v>
      </c>
      <c r="T152" s="147">
        <v>24.996326000000003</v>
      </c>
      <c r="U152" s="147">
        <v>28.501459000000001</v>
      </c>
      <c r="V152" s="147">
        <v>11.209608999999999</v>
      </c>
      <c r="W152" s="147">
        <v>17.473681829955307</v>
      </c>
      <c r="X152" s="147">
        <v>60.831159999999997</v>
      </c>
      <c r="Y152" s="147">
        <v>47.148829999999997</v>
      </c>
      <c r="Z152" s="147">
        <v>64.931340000000006</v>
      </c>
      <c r="AA152" s="147">
        <v>34.230000000000004</v>
      </c>
      <c r="AB152" s="147">
        <v>18.190000000000001</v>
      </c>
      <c r="AC152" s="147">
        <v>18.190000000000001</v>
      </c>
      <c r="AD152" s="147">
        <v>18.190000000000001</v>
      </c>
      <c r="AE152" s="147">
        <v>18.190000000000001</v>
      </c>
      <c r="AF152" s="147">
        <v>18.190000000000001</v>
      </c>
      <c r="AG152" s="147">
        <v>18.190000000000001</v>
      </c>
    </row>
    <row r="153" spans="1:33" x14ac:dyDescent="0.2">
      <c r="A153" s="133" t="str">
        <f t="shared" si="2"/>
        <v>WPAVenezuela</v>
      </c>
      <c r="B153" s="129" t="s">
        <v>266</v>
      </c>
      <c r="C153" s="129" t="s">
        <v>269</v>
      </c>
      <c r="D153" s="129" t="s">
        <v>183</v>
      </c>
      <c r="E153" s="147">
        <v>400</v>
      </c>
      <c r="F153" s="147">
        <v>400</v>
      </c>
      <c r="G153" s="147">
        <v>400</v>
      </c>
      <c r="H153" s="147">
        <v>400</v>
      </c>
      <c r="I153" s="147">
        <v>400</v>
      </c>
      <c r="J153" s="147">
        <v>402.43234399999665</v>
      </c>
      <c r="K153" s="147">
        <v>357.32013899999998</v>
      </c>
      <c r="L153" s="147">
        <v>414.87693999999999</v>
      </c>
      <c r="M153" s="147">
        <v>505.09416500000003</v>
      </c>
      <c r="N153" s="147">
        <v>403.74955799999998</v>
      </c>
      <c r="O153" s="147">
        <v>350.22012599999999</v>
      </c>
      <c r="P153" s="147">
        <v>474.12723700000004</v>
      </c>
      <c r="Q153" s="147">
        <v>547.85633799999994</v>
      </c>
      <c r="R153" s="147">
        <v>667.50569900000005</v>
      </c>
      <c r="S153" s="147">
        <v>804.91469099999983</v>
      </c>
      <c r="T153" s="147">
        <v>645.36653500000011</v>
      </c>
      <c r="U153" s="147">
        <v>547.88778200000002</v>
      </c>
      <c r="V153" s="147">
        <v>303.26815251515154</v>
      </c>
      <c r="W153" s="147">
        <v>335.12516306468405</v>
      </c>
      <c r="X153" s="147">
        <v>180.53487000000001</v>
      </c>
      <c r="Y153" s="147">
        <v>109.13811</v>
      </c>
      <c r="Z153" s="147">
        <v>126.53810999999999</v>
      </c>
      <c r="AA153" s="147">
        <v>138.26</v>
      </c>
      <c r="AB153" s="147">
        <v>166.72</v>
      </c>
      <c r="AC153" s="147">
        <v>165.30198794205793</v>
      </c>
      <c r="AD153" s="147">
        <v>163.61484630023716</v>
      </c>
      <c r="AE153" s="147">
        <v>162.15366458144112</v>
      </c>
      <c r="AF153" s="147">
        <v>160.77449080735295</v>
      </c>
      <c r="AG153" s="147">
        <v>159.40704738980062</v>
      </c>
    </row>
    <row r="154" spans="1:33" s="133" customFormat="1" x14ac:dyDescent="0.2">
      <c r="A154" s="133" t="str">
        <f t="shared" si="2"/>
        <v>WPAAsia Total</v>
      </c>
      <c r="B154" s="137" t="s">
        <v>184</v>
      </c>
      <c r="C154" s="137" t="s">
        <v>184</v>
      </c>
      <c r="D154" s="137" t="s">
        <v>184</v>
      </c>
      <c r="E154" s="145">
        <v>41401.154461508413</v>
      </c>
      <c r="F154" s="145">
        <v>43651.624005621845</v>
      </c>
      <c r="G154" s="145">
        <v>47075.21938265473</v>
      </c>
      <c r="H154" s="145">
        <v>49386.747608964964</v>
      </c>
      <c r="I154" s="145">
        <v>52027.748120353579</v>
      </c>
      <c r="J154" s="145">
        <v>56813.803995812217</v>
      </c>
      <c r="K154" s="145">
        <v>60250.30841676757</v>
      </c>
      <c r="L154" s="145">
        <v>64015.445383682032</v>
      </c>
      <c r="M154" s="145">
        <v>57444.195639835423</v>
      </c>
      <c r="N154" s="145">
        <v>59598.983676493393</v>
      </c>
      <c r="O154" s="145">
        <v>64870.922671923472</v>
      </c>
      <c r="P154" s="145">
        <v>62076.112780480202</v>
      </c>
      <c r="Q154" s="145">
        <v>66343.063255092828</v>
      </c>
      <c r="R154" s="145">
        <v>71459.726225308637</v>
      </c>
      <c r="S154" s="145">
        <v>75642.255518508537</v>
      </c>
      <c r="T154" s="145">
        <v>76658.556210304188</v>
      </c>
      <c r="U154" s="145">
        <v>73650.53494875996</v>
      </c>
      <c r="V154" s="145">
        <v>72338.56346116928</v>
      </c>
      <c r="W154" s="145">
        <v>69895.370405423717</v>
      </c>
      <c r="X154" s="145">
        <v>64058.778784295057</v>
      </c>
      <c r="Y154" s="145">
        <v>67461.401937065079</v>
      </c>
      <c r="Z154" s="145">
        <v>72008.304398233449</v>
      </c>
      <c r="AA154" s="145">
        <v>71613.637674211481</v>
      </c>
      <c r="AB154" s="145">
        <v>77330.546412000025</v>
      </c>
      <c r="AC154" s="145">
        <v>77997.078969742186</v>
      </c>
      <c r="AD154" s="145">
        <v>78155.769346855552</v>
      </c>
      <c r="AE154" s="145">
        <v>78374.464924255604</v>
      </c>
      <c r="AF154" s="145">
        <v>79266.570583884255</v>
      </c>
      <c r="AG154" s="145">
        <v>79859.403816244478</v>
      </c>
    </row>
    <row r="155" spans="1:33" s="133" customFormat="1" x14ac:dyDescent="0.2">
      <c r="A155" s="133" t="str">
        <f t="shared" si="2"/>
        <v>WPAMiddle East Total</v>
      </c>
      <c r="B155" s="140" t="s">
        <v>185</v>
      </c>
      <c r="C155" s="140" t="s">
        <v>185</v>
      </c>
      <c r="D155" s="140" t="s">
        <v>185</v>
      </c>
      <c r="E155" s="146">
        <v>1117.7946746825019</v>
      </c>
      <c r="F155" s="146">
        <v>1213.5736406825019</v>
      </c>
      <c r="G155" s="146">
        <v>1038.725560682502</v>
      </c>
      <c r="H155" s="146">
        <v>1046.1332017058824</v>
      </c>
      <c r="I155" s="146">
        <v>1316.6258074117648</v>
      </c>
      <c r="J155" s="146">
        <v>1217.061447</v>
      </c>
      <c r="K155" s="146">
        <v>859.37759200000005</v>
      </c>
      <c r="L155" s="146">
        <v>903.84004000000004</v>
      </c>
      <c r="M155" s="146">
        <v>1336.0907839999998</v>
      </c>
      <c r="N155" s="146">
        <v>764.14619499999981</v>
      </c>
      <c r="O155" s="146">
        <v>647.93445199999985</v>
      </c>
      <c r="P155" s="146">
        <v>888.28611986956525</v>
      </c>
      <c r="Q155" s="146">
        <v>912.51625069565216</v>
      </c>
      <c r="R155" s="146">
        <v>1018.570554695652</v>
      </c>
      <c r="S155" s="146">
        <v>1046.3720754347819</v>
      </c>
      <c r="T155" s="146">
        <v>1183.2325249999997</v>
      </c>
      <c r="U155" s="146">
        <v>1286.296593</v>
      </c>
      <c r="V155" s="146">
        <v>1108.4107215305557</v>
      </c>
      <c r="W155" s="146">
        <v>988.92768238976839</v>
      </c>
      <c r="X155" s="146">
        <v>1292.313294311803</v>
      </c>
      <c r="Y155" s="146">
        <v>1214.148285</v>
      </c>
      <c r="Z155" s="146">
        <v>1899.180022</v>
      </c>
      <c r="AA155" s="146">
        <v>1516.0395449999996</v>
      </c>
      <c r="AB155" s="146">
        <v>1454.0264120000002</v>
      </c>
      <c r="AC155" s="146">
        <v>1455.1542168565818</v>
      </c>
      <c r="AD155" s="146">
        <v>1456.5234319211231</v>
      </c>
      <c r="AE155" s="146">
        <v>1457.7383872854023</v>
      </c>
      <c r="AF155" s="146">
        <v>1458.909231431694</v>
      </c>
      <c r="AG155" s="146">
        <v>1460.0929932126992</v>
      </c>
    </row>
    <row r="156" spans="1:33" x14ac:dyDescent="0.2">
      <c r="A156" s="133" t="str">
        <f t="shared" si="2"/>
        <v>WPABahrain</v>
      </c>
      <c r="B156" s="129" t="s">
        <v>270</v>
      </c>
      <c r="C156" s="129" t="s">
        <v>271</v>
      </c>
      <c r="D156" s="129" t="s">
        <v>186</v>
      </c>
      <c r="E156" s="147">
        <v>0.30707699999999999</v>
      </c>
      <c r="F156" s="147">
        <v>0.36746899999999999</v>
      </c>
      <c r="G156" s="147">
        <v>0.303367</v>
      </c>
      <c r="H156" s="147">
        <v>0.29805999999999999</v>
      </c>
      <c r="I156" s="147">
        <v>0.39497300000000002</v>
      </c>
      <c r="J156" s="147">
        <v>0.36060399999999998</v>
      </c>
      <c r="K156" s="147">
        <v>0.117683</v>
      </c>
      <c r="L156" s="147">
        <v>0.50245200000000001</v>
      </c>
      <c r="M156" s="147">
        <v>0.29491099999999998</v>
      </c>
      <c r="N156" s="147">
        <v>0.26102700000000001</v>
      </c>
      <c r="O156" s="147">
        <v>0.238788</v>
      </c>
      <c r="P156" s="147">
        <v>0.28638999999999998</v>
      </c>
      <c r="Q156" s="147">
        <v>0.33796399999999999</v>
      </c>
      <c r="R156" s="147">
        <v>0.42371300000000001</v>
      </c>
      <c r="S156" s="147">
        <v>0.50382800000000005</v>
      </c>
      <c r="T156" s="147">
        <v>0.31163099999999999</v>
      </c>
      <c r="U156" s="147">
        <v>0.48130099999999998</v>
      </c>
      <c r="V156" s="147">
        <v>0</v>
      </c>
      <c r="W156" s="147">
        <v>0</v>
      </c>
      <c r="X156" s="147">
        <v>0.24081999999999998</v>
      </c>
      <c r="Y156" s="147">
        <v>0.23502000000000001</v>
      </c>
      <c r="Z156" s="147">
        <v>0.22048999999999999</v>
      </c>
      <c r="AA156" s="147">
        <v>0.17</v>
      </c>
      <c r="AB156" s="147">
        <v>0.16999999999999998</v>
      </c>
      <c r="AC156" s="147">
        <v>0.16999999999999998</v>
      </c>
      <c r="AD156" s="147">
        <v>0.16999999999999998</v>
      </c>
      <c r="AE156" s="147">
        <v>0.16999999999999998</v>
      </c>
      <c r="AF156" s="147">
        <v>0.16999999999999998</v>
      </c>
      <c r="AG156" s="147">
        <v>0.16999999999999998</v>
      </c>
    </row>
    <row r="157" spans="1:33" x14ac:dyDescent="0.2">
      <c r="A157" s="133" t="str">
        <f t="shared" si="2"/>
        <v>WPAIran</v>
      </c>
      <c r="B157" s="129" t="s">
        <v>270</v>
      </c>
      <c r="C157" s="129" t="s">
        <v>271</v>
      </c>
      <c r="D157" s="129" t="s">
        <v>187</v>
      </c>
      <c r="E157" s="147">
        <v>72.053999999999988</v>
      </c>
      <c r="F157" s="147">
        <v>180.71340699999999</v>
      </c>
      <c r="G157" s="147">
        <v>63.101892999999997</v>
      </c>
      <c r="H157" s="147">
        <v>1.904385</v>
      </c>
      <c r="I157" s="147">
        <v>2.5566460000000002</v>
      </c>
      <c r="J157" s="147">
        <v>3.509433</v>
      </c>
      <c r="K157" s="147">
        <v>1.42605</v>
      </c>
      <c r="L157" s="147">
        <v>0</v>
      </c>
      <c r="M157" s="147">
        <v>0</v>
      </c>
      <c r="N157" s="147">
        <v>2.0544470000000001</v>
      </c>
      <c r="O157" s="147">
        <v>3.9486010000000005</v>
      </c>
      <c r="P157" s="147">
        <v>4.9851000000000001</v>
      </c>
      <c r="Q157" s="147">
        <v>1.7145999999999999</v>
      </c>
      <c r="R157" s="147">
        <v>1.726121</v>
      </c>
      <c r="S157" s="147">
        <v>4.4645999999999999</v>
      </c>
      <c r="T157" s="147">
        <v>5.0250480000000008</v>
      </c>
      <c r="U157" s="147">
        <v>7.214588</v>
      </c>
      <c r="V157" s="147">
        <v>5.2289130000000004</v>
      </c>
      <c r="W157" s="147">
        <v>7.4541635540537543</v>
      </c>
      <c r="X157" s="147">
        <v>4.3170700000000002</v>
      </c>
      <c r="Y157" s="147">
        <v>4.1820200000000005</v>
      </c>
      <c r="Z157" s="147">
        <v>5.3226699999999996</v>
      </c>
      <c r="AA157" s="147">
        <v>8.4000000000000021</v>
      </c>
      <c r="AB157" s="147">
        <v>7.5499999999999989</v>
      </c>
      <c r="AC157" s="147">
        <v>7.5128474312232045</v>
      </c>
      <c r="AD157" s="147">
        <v>7.4682643486910516</v>
      </c>
      <c r="AE157" s="147">
        <v>7.4292929259053997</v>
      </c>
      <c r="AF157" s="147">
        <v>7.3921865540524703</v>
      </c>
      <c r="AG157" s="147">
        <v>7.3550801821995409</v>
      </c>
    </row>
    <row r="158" spans="1:33" x14ac:dyDescent="0.2">
      <c r="A158" s="133" t="str">
        <f t="shared" si="2"/>
        <v>WPAIraq</v>
      </c>
      <c r="B158" s="129" t="s">
        <v>270</v>
      </c>
      <c r="C158" s="129" t="s">
        <v>271</v>
      </c>
      <c r="D158" s="129" t="s">
        <v>188</v>
      </c>
      <c r="E158" s="147">
        <v>21</v>
      </c>
      <c r="F158" s="147">
        <v>0</v>
      </c>
      <c r="G158" s="147">
        <v>0.83299999999999996</v>
      </c>
      <c r="H158" s="147">
        <v>0</v>
      </c>
      <c r="I158" s="147">
        <v>2.028</v>
      </c>
      <c r="J158" s="147">
        <v>0.43515399999999999</v>
      </c>
      <c r="K158" s="147">
        <v>0.26217999999999997</v>
      </c>
      <c r="L158" s="147">
        <v>1.026076</v>
      </c>
      <c r="M158" s="147">
        <v>1.2747499999999998</v>
      </c>
      <c r="N158" s="147">
        <v>0.71894400000000003</v>
      </c>
      <c r="O158" s="147">
        <v>2.1590600000000002</v>
      </c>
      <c r="P158" s="147">
        <v>2.5194809999999999</v>
      </c>
      <c r="Q158" s="147">
        <v>2.2271609999999997</v>
      </c>
      <c r="R158" s="147">
        <v>6.3271629999999996</v>
      </c>
      <c r="S158" s="147">
        <v>1.127167</v>
      </c>
      <c r="T158" s="147">
        <v>1.229857</v>
      </c>
      <c r="U158" s="147">
        <v>2.869637</v>
      </c>
      <c r="V158" s="147">
        <v>3.1088409999999995</v>
      </c>
      <c r="W158" s="147">
        <v>9.217087348518298</v>
      </c>
      <c r="X158" s="147">
        <v>15.57766</v>
      </c>
      <c r="Y158" s="147">
        <v>33.189819999999997</v>
      </c>
      <c r="Z158" s="147">
        <v>27.159610000000001</v>
      </c>
      <c r="AA158" s="147">
        <v>25.300000000000004</v>
      </c>
      <c r="AB158" s="147">
        <v>15.499999999999996</v>
      </c>
      <c r="AC158" s="147">
        <v>15.499999999999996</v>
      </c>
      <c r="AD158" s="147">
        <v>15.499999999999996</v>
      </c>
      <c r="AE158" s="147">
        <v>15.499999999999996</v>
      </c>
      <c r="AF158" s="147">
        <v>15.499999999999996</v>
      </c>
      <c r="AG158" s="147">
        <v>15.499999999999996</v>
      </c>
    </row>
    <row r="159" spans="1:33" x14ac:dyDescent="0.2">
      <c r="A159" s="133" t="str">
        <f t="shared" si="2"/>
        <v>WPAIsrael</v>
      </c>
      <c r="B159" s="129" t="s">
        <v>270</v>
      </c>
      <c r="C159" s="129" t="s">
        <v>271</v>
      </c>
      <c r="D159" s="129" t="s">
        <v>189</v>
      </c>
      <c r="E159" s="147">
        <v>30</v>
      </c>
      <c r="F159" s="147">
        <v>29.999999999999993</v>
      </c>
      <c r="G159" s="147">
        <v>30</v>
      </c>
      <c r="H159" s="147">
        <v>30</v>
      </c>
      <c r="I159" s="147">
        <v>30</v>
      </c>
      <c r="J159" s="147">
        <v>30</v>
      </c>
      <c r="K159" s="147">
        <v>29.999999999999986</v>
      </c>
      <c r="L159" s="147">
        <v>30</v>
      </c>
      <c r="M159" s="147">
        <v>30.000000000000014</v>
      </c>
      <c r="N159" s="147">
        <v>29.999999999999993</v>
      </c>
      <c r="O159" s="147">
        <v>29.999999999999986</v>
      </c>
      <c r="P159" s="147">
        <v>30</v>
      </c>
      <c r="Q159" s="147">
        <v>30.000000000000014</v>
      </c>
      <c r="R159" s="147">
        <v>29.999999999999986</v>
      </c>
      <c r="S159" s="147">
        <v>30</v>
      </c>
      <c r="T159" s="147">
        <v>30</v>
      </c>
      <c r="U159" s="147">
        <v>29.999999999999986</v>
      </c>
      <c r="V159" s="147">
        <v>29.999999999999986</v>
      </c>
      <c r="W159" s="147">
        <v>30.918649535381661</v>
      </c>
      <c r="X159" s="147">
        <v>21.740952617851455</v>
      </c>
      <c r="Y159" s="147">
        <v>19.660509999999995</v>
      </c>
      <c r="Z159" s="147">
        <v>15.794809999999998</v>
      </c>
      <c r="AA159" s="147">
        <v>14.209999999999994</v>
      </c>
      <c r="AB159" s="147">
        <v>14.450000000000003</v>
      </c>
      <c r="AC159" s="147">
        <v>14.450000000000003</v>
      </c>
      <c r="AD159" s="147">
        <v>14.450000000000003</v>
      </c>
      <c r="AE159" s="147">
        <v>14.450000000000003</v>
      </c>
      <c r="AF159" s="147">
        <v>14.450000000000003</v>
      </c>
      <c r="AG159" s="147">
        <v>14.450000000000003</v>
      </c>
    </row>
    <row r="160" spans="1:33" x14ac:dyDescent="0.2">
      <c r="A160" s="133" t="str">
        <f t="shared" si="2"/>
        <v>WPAJordan</v>
      </c>
      <c r="B160" s="129" t="s">
        <v>270</v>
      </c>
      <c r="C160" s="129" t="s">
        <v>271</v>
      </c>
      <c r="D160" s="129" t="s">
        <v>190</v>
      </c>
      <c r="E160" s="147">
        <v>56</v>
      </c>
      <c r="F160" s="147">
        <v>56.000000000000014</v>
      </c>
      <c r="G160" s="147">
        <v>56</v>
      </c>
      <c r="H160" s="147">
        <v>56</v>
      </c>
      <c r="I160" s="147">
        <v>56.000000000000028</v>
      </c>
      <c r="J160" s="147">
        <v>56</v>
      </c>
      <c r="K160" s="147">
        <v>86.449132000000048</v>
      </c>
      <c r="L160" s="147">
        <v>16.244192999999996</v>
      </c>
      <c r="M160" s="147">
        <v>7.3391799999999847</v>
      </c>
      <c r="N160" s="147">
        <v>8.2971999999990942E-2</v>
      </c>
      <c r="O160" s="147">
        <v>22.047985000000001</v>
      </c>
      <c r="P160" s="147">
        <v>10.748866869565228</v>
      </c>
      <c r="Q160" s="147">
        <v>38.063522695652182</v>
      </c>
      <c r="R160" s="147">
        <v>7.8263266956521846</v>
      </c>
      <c r="S160" s="147">
        <v>29.41102943478262</v>
      </c>
      <c r="T160" s="147">
        <v>11.210674999999995</v>
      </c>
      <c r="U160" s="147">
        <v>3.7047770000000142</v>
      </c>
      <c r="V160" s="147">
        <v>23.703341999999999</v>
      </c>
      <c r="W160" s="147">
        <v>12.523669618653678</v>
      </c>
      <c r="X160" s="147">
        <v>4.7552900000000022</v>
      </c>
      <c r="Y160" s="147">
        <v>19.418860000000002</v>
      </c>
      <c r="Z160" s="147">
        <v>20.75101999999999</v>
      </c>
      <c r="AA160" s="147">
        <v>18.300000000000011</v>
      </c>
      <c r="AB160" s="147">
        <v>19.099999999999994</v>
      </c>
      <c r="AC160" s="147">
        <v>19.099999999999994</v>
      </c>
      <c r="AD160" s="147">
        <v>19.099999999999994</v>
      </c>
      <c r="AE160" s="147">
        <v>19.099999999999994</v>
      </c>
      <c r="AF160" s="147">
        <v>19.099999999999994</v>
      </c>
      <c r="AG160" s="147">
        <v>19.099999999999994</v>
      </c>
    </row>
    <row r="161" spans="1:33" x14ac:dyDescent="0.2">
      <c r="A161" s="133" t="str">
        <f t="shared" si="2"/>
        <v>WPAKuwait</v>
      </c>
      <c r="B161" s="129" t="s">
        <v>270</v>
      </c>
      <c r="C161" s="129" t="s">
        <v>271</v>
      </c>
      <c r="D161" s="129" t="s">
        <v>191</v>
      </c>
      <c r="E161" s="147">
        <v>0</v>
      </c>
      <c r="F161" s="147">
        <v>0</v>
      </c>
      <c r="G161" s="147">
        <v>0</v>
      </c>
      <c r="H161" s="147">
        <v>0</v>
      </c>
      <c r="I161" s="147">
        <v>0</v>
      </c>
      <c r="J161" s="147">
        <v>0</v>
      </c>
      <c r="K161" s="147">
        <v>2.5550679999999999</v>
      </c>
      <c r="L161" s="147">
        <v>0</v>
      </c>
      <c r="M161" s="147">
        <v>1.8818779999999999</v>
      </c>
      <c r="N161" s="147">
        <v>0</v>
      </c>
      <c r="O161" s="147">
        <v>2.00589</v>
      </c>
      <c r="P161" s="147">
        <v>2.6578810000000002</v>
      </c>
      <c r="Q161" s="147">
        <v>0</v>
      </c>
      <c r="R161" s="147">
        <v>3.595634</v>
      </c>
      <c r="S161" s="147">
        <v>3.1712690000000001</v>
      </c>
      <c r="T161" s="147">
        <v>5.5830060000000001</v>
      </c>
      <c r="U161" s="147">
        <v>0</v>
      </c>
      <c r="V161" s="147">
        <v>0</v>
      </c>
      <c r="W161" s="147">
        <v>0</v>
      </c>
      <c r="X161" s="147">
        <v>2.7150500000000002</v>
      </c>
      <c r="Y161" s="147">
        <v>2.06732</v>
      </c>
      <c r="Z161" s="147">
        <v>4.2247300000000001</v>
      </c>
      <c r="AA161" s="147">
        <v>2.7800000000000002</v>
      </c>
      <c r="AB161" s="147">
        <v>2.25</v>
      </c>
      <c r="AC161" s="147">
        <v>2.25</v>
      </c>
      <c r="AD161" s="147">
        <v>2.25</v>
      </c>
      <c r="AE161" s="147">
        <v>2.25</v>
      </c>
      <c r="AF161" s="147">
        <v>2.25</v>
      </c>
      <c r="AG161" s="147">
        <v>2.25</v>
      </c>
    </row>
    <row r="162" spans="1:33" x14ac:dyDescent="0.2">
      <c r="A162" s="133" t="str">
        <f t="shared" si="2"/>
        <v>WPALebanon</v>
      </c>
      <c r="B162" s="129" t="s">
        <v>270</v>
      </c>
      <c r="C162" s="129" t="s">
        <v>271</v>
      </c>
      <c r="D162" s="129" t="s">
        <v>192</v>
      </c>
      <c r="E162" s="147">
        <v>41.264207999999996</v>
      </c>
      <c r="F162" s="147">
        <v>39.365864000000002</v>
      </c>
      <c r="G162" s="147">
        <v>38.071328000000001</v>
      </c>
      <c r="H162" s="147">
        <v>42.758884000000002</v>
      </c>
      <c r="I162" s="147">
        <v>43.081000000000003</v>
      </c>
      <c r="J162" s="147">
        <v>33.725000000000001</v>
      </c>
      <c r="K162" s="147">
        <v>25.404201</v>
      </c>
      <c r="L162" s="147">
        <v>37.564284999999998</v>
      </c>
      <c r="M162" s="147">
        <v>31.235620000000001</v>
      </c>
      <c r="N162" s="147">
        <v>27.498612999999999</v>
      </c>
      <c r="O162" s="147">
        <v>33.976291000000003</v>
      </c>
      <c r="P162" s="147">
        <v>40.000338999999997</v>
      </c>
      <c r="Q162" s="147">
        <v>23.174151999999999</v>
      </c>
      <c r="R162" s="147">
        <v>32.306268000000003</v>
      </c>
      <c r="S162" s="147">
        <v>28.959589000000001</v>
      </c>
      <c r="T162" s="147">
        <v>28.158659</v>
      </c>
      <c r="U162" s="147">
        <v>25.255862</v>
      </c>
      <c r="V162" s="147">
        <v>31.440549999999998</v>
      </c>
      <c r="W162" s="147">
        <v>27.426972388492576</v>
      </c>
      <c r="X162" s="147">
        <v>20.903750000000006</v>
      </c>
      <c r="Y162" s="147">
        <v>16.028600000000001</v>
      </c>
      <c r="Z162" s="147">
        <v>13.944480000000002</v>
      </c>
      <c r="AA162" s="147">
        <v>12.010000000000003</v>
      </c>
      <c r="AB162" s="147">
        <v>11.93</v>
      </c>
      <c r="AC162" s="147">
        <v>11.93</v>
      </c>
      <c r="AD162" s="147">
        <v>11.93</v>
      </c>
      <c r="AE162" s="147">
        <v>11.93</v>
      </c>
      <c r="AF162" s="147">
        <v>11.93</v>
      </c>
      <c r="AG162" s="147">
        <v>11.93</v>
      </c>
    </row>
    <row r="163" spans="1:33" x14ac:dyDescent="0.2">
      <c r="A163" s="133" t="str">
        <f t="shared" si="2"/>
        <v>WPAOman</v>
      </c>
      <c r="B163" s="129" t="s">
        <v>270</v>
      </c>
      <c r="C163" s="129" t="s">
        <v>271</v>
      </c>
      <c r="D163" s="129" t="s">
        <v>193</v>
      </c>
      <c r="E163" s="147">
        <v>1.058789</v>
      </c>
      <c r="F163" s="147">
        <v>0.91750500000000001</v>
      </c>
      <c r="G163" s="147">
        <v>0.85163900000000003</v>
      </c>
      <c r="H163" s="147">
        <v>0</v>
      </c>
      <c r="I163" s="147">
        <v>6.7114890000000003</v>
      </c>
      <c r="J163" s="147">
        <v>8.4884660000000007</v>
      </c>
      <c r="K163" s="147">
        <v>6.6109400000000003</v>
      </c>
      <c r="L163" s="147">
        <v>5.1875179999999999</v>
      </c>
      <c r="M163" s="147">
        <v>3.4179689999999998</v>
      </c>
      <c r="N163" s="147">
        <v>3.0427050000000002</v>
      </c>
      <c r="O163" s="147">
        <v>4.4395239999999996</v>
      </c>
      <c r="P163" s="147">
        <v>5.5955459999999997</v>
      </c>
      <c r="Q163" s="147">
        <v>4.3941480000000004</v>
      </c>
      <c r="R163" s="147">
        <v>5.4706070000000002</v>
      </c>
      <c r="S163" s="147">
        <v>8.1872209999999992</v>
      </c>
      <c r="T163" s="147">
        <v>10.182767999999999</v>
      </c>
      <c r="U163" s="147">
        <v>14.398066</v>
      </c>
      <c r="V163" s="147">
        <v>18.865752000000001</v>
      </c>
      <c r="W163" s="147">
        <v>5.8561260473270309</v>
      </c>
      <c r="X163" s="147">
        <v>6.233950000000001</v>
      </c>
      <c r="Y163" s="147">
        <v>8.8273500000000009</v>
      </c>
      <c r="Z163" s="147">
        <v>10.794680000000001</v>
      </c>
      <c r="AA163" s="147">
        <v>5.0900000000000007</v>
      </c>
      <c r="AB163" s="147">
        <v>4.9900000000000011</v>
      </c>
      <c r="AC163" s="147">
        <v>4.9900000000000011</v>
      </c>
      <c r="AD163" s="147">
        <v>4.9900000000000011</v>
      </c>
      <c r="AE163" s="147">
        <v>4.9900000000000011</v>
      </c>
      <c r="AF163" s="147">
        <v>4.9900000000000011</v>
      </c>
      <c r="AG163" s="147">
        <v>4.9900000000000011</v>
      </c>
    </row>
    <row r="164" spans="1:33" x14ac:dyDescent="0.2">
      <c r="A164" s="133" t="str">
        <f t="shared" si="2"/>
        <v>WPAQatar</v>
      </c>
      <c r="B164" s="129" t="s">
        <v>270</v>
      </c>
      <c r="C164" s="129" t="s">
        <v>271</v>
      </c>
      <c r="D164" s="129" t="s">
        <v>194</v>
      </c>
      <c r="E164" s="147">
        <v>0.56290099999999998</v>
      </c>
      <c r="F164" s="147">
        <v>0.106917</v>
      </c>
      <c r="G164" s="147">
        <v>0.22867799999999999</v>
      </c>
      <c r="H164" s="147">
        <v>6.7500000000000004E-4</v>
      </c>
      <c r="I164" s="147">
        <v>0.228355</v>
      </c>
      <c r="J164" s="147">
        <v>0.39771400000000001</v>
      </c>
      <c r="K164" s="147">
        <v>0.25656600000000002</v>
      </c>
      <c r="L164" s="147">
        <v>0.42325000000000002</v>
      </c>
      <c r="M164" s="147">
        <v>0.62022299999999997</v>
      </c>
      <c r="N164" s="147">
        <v>0</v>
      </c>
      <c r="O164" s="147">
        <v>4.0957540000000003</v>
      </c>
      <c r="P164" s="147">
        <v>0</v>
      </c>
      <c r="Q164" s="147">
        <v>0</v>
      </c>
      <c r="R164" s="147">
        <v>3.6266929999999999</v>
      </c>
      <c r="S164" s="147">
        <v>2.5699179999999999</v>
      </c>
      <c r="T164" s="147">
        <v>2.5274969999999999</v>
      </c>
      <c r="U164" s="147">
        <v>1.1458499999999998</v>
      </c>
      <c r="V164" s="147">
        <v>2.087224</v>
      </c>
      <c r="W164" s="147">
        <v>2.7629267195048022</v>
      </c>
      <c r="X164" s="147">
        <v>5.2085500000000007</v>
      </c>
      <c r="Y164" s="147">
        <v>4.5241099999999994</v>
      </c>
      <c r="Z164" s="147">
        <v>4.3408000000000007</v>
      </c>
      <c r="AA164" s="147">
        <v>3.2500000000000004</v>
      </c>
      <c r="AB164" s="147">
        <v>3.55</v>
      </c>
      <c r="AC164" s="147">
        <v>3.55</v>
      </c>
      <c r="AD164" s="147">
        <v>3.55</v>
      </c>
      <c r="AE164" s="147">
        <v>3.55</v>
      </c>
      <c r="AF164" s="147">
        <v>3.55</v>
      </c>
      <c r="AG164" s="147">
        <v>3.55</v>
      </c>
    </row>
    <row r="165" spans="1:33" x14ac:dyDescent="0.2">
      <c r="A165" s="133" t="str">
        <f t="shared" si="2"/>
        <v>WPASaudi Arabia</v>
      </c>
      <c r="B165" s="129" t="s">
        <v>270</v>
      </c>
      <c r="C165" s="129" t="s">
        <v>271</v>
      </c>
      <c r="D165" s="129" t="s">
        <v>195</v>
      </c>
      <c r="E165" s="147">
        <v>44.682897000000004</v>
      </c>
      <c r="F165" s="147">
        <v>35.908090999999963</v>
      </c>
      <c r="G165" s="147">
        <v>44.942000000000078</v>
      </c>
      <c r="H165" s="147">
        <v>55.246520000000068</v>
      </c>
      <c r="I165" s="147">
        <v>196.71691799999999</v>
      </c>
      <c r="J165" s="147">
        <v>327.66500000000002</v>
      </c>
      <c r="K165" s="147">
        <v>82.871375</v>
      </c>
      <c r="L165" s="147">
        <v>171.56145600000002</v>
      </c>
      <c r="M165" s="147">
        <v>390.34453499999995</v>
      </c>
      <c r="N165" s="147">
        <v>168.89000000000001</v>
      </c>
      <c r="O165" s="147">
        <v>122.73447099999998</v>
      </c>
      <c r="P165" s="147">
        <v>192.38247999999999</v>
      </c>
      <c r="Q165" s="147">
        <v>192.858</v>
      </c>
      <c r="R165" s="147">
        <v>199.036</v>
      </c>
      <c r="S165" s="147">
        <v>204.798686</v>
      </c>
      <c r="T165" s="147">
        <v>201.23820800000001</v>
      </c>
      <c r="U165" s="147">
        <v>202.97763699999999</v>
      </c>
      <c r="V165" s="147">
        <v>198.16521453055597</v>
      </c>
      <c r="W165" s="147">
        <v>188.0733066463489</v>
      </c>
      <c r="X165" s="147">
        <v>136.98011269395167</v>
      </c>
      <c r="Y165" s="147">
        <v>23.226500000000001</v>
      </c>
      <c r="Z165" s="147">
        <v>23.700170000000014</v>
      </c>
      <c r="AA165" s="147">
        <v>26.990000000000016</v>
      </c>
      <c r="AB165" s="147">
        <v>25.22</v>
      </c>
      <c r="AC165" s="147">
        <v>24.738687810002173</v>
      </c>
      <c r="AD165" s="147">
        <v>24.172135930184346</v>
      </c>
      <c r="AE165" s="147">
        <v>23.687756038607962</v>
      </c>
      <c r="AF165" s="147">
        <v>23.235686025321815</v>
      </c>
      <c r="AG165" s="147">
        <v>22.792243561921751</v>
      </c>
    </row>
    <row r="166" spans="1:33" x14ac:dyDescent="0.2">
      <c r="A166" s="133" t="str">
        <f t="shared" si="2"/>
        <v>WPASyria</v>
      </c>
      <c r="B166" s="129" t="s">
        <v>270</v>
      </c>
      <c r="C166" s="129" t="s">
        <v>271</v>
      </c>
      <c r="D166" s="129" t="s">
        <v>196</v>
      </c>
      <c r="E166" s="147">
        <v>2.117</v>
      </c>
      <c r="F166" s="147">
        <v>0</v>
      </c>
      <c r="G166" s="147">
        <v>5.5949999999999998</v>
      </c>
      <c r="H166" s="147">
        <v>3.2229760000000001</v>
      </c>
      <c r="I166" s="147">
        <v>7.23</v>
      </c>
      <c r="J166" s="147">
        <v>11.353999999999999</v>
      </c>
      <c r="K166" s="147">
        <v>11.620912000000001</v>
      </c>
      <c r="L166" s="147">
        <v>13.291710999999999</v>
      </c>
      <c r="M166" s="147">
        <v>12.034599</v>
      </c>
      <c r="N166" s="147">
        <v>15.797077</v>
      </c>
      <c r="O166" s="147">
        <v>25.805226000000001</v>
      </c>
      <c r="P166" s="147">
        <v>7.7264090000000003</v>
      </c>
      <c r="Q166" s="147">
        <v>2.4079999999999999</v>
      </c>
      <c r="R166" s="147">
        <v>3.4155599999999993</v>
      </c>
      <c r="S166" s="147">
        <v>7.6958249999999992</v>
      </c>
      <c r="T166" s="147">
        <v>4.5841099999999999</v>
      </c>
      <c r="U166" s="147">
        <v>8.7628329999999988</v>
      </c>
      <c r="V166" s="147">
        <v>11.428531</v>
      </c>
      <c r="W166" s="147">
        <v>11.652943408508389</v>
      </c>
      <c r="X166" s="147">
        <v>16.277450000000002</v>
      </c>
      <c r="Y166" s="147">
        <v>12.69683</v>
      </c>
      <c r="Z166" s="147">
        <v>10.36941</v>
      </c>
      <c r="AA166" s="147">
        <v>9.6899999999999959</v>
      </c>
      <c r="AB166" s="147">
        <v>11.979999999999999</v>
      </c>
      <c r="AC166" s="147">
        <v>11.979999999999999</v>
      </c>
      <c r="AD166" s="147">
        <v>11.979999999999999</v>
      </c>
      <c r="AE166" s="147">
        <v>11.979999999999999</v>
      </c>
      <c r="AF166" s="147">
        <v>11.979999999999999</v>
      </c>
      <c r="AG166" s="147">
        <v>11.979999999999999</v>
      </c>
    </row>
    <row r="167" spans="1:33" x14ac:dyDescent="0.2">
      <c r="A167" s="133" t="str">
        <f t="shared" si="2"/>
        <v>WPATurkey</v>
      </c>
      <c r="B167" s="129" t="s">
        <v>270</v>
      </c>
      <c r="C167" s="129" t="s">
        <v>271</v>
      </c>
      <c r="D167" s="129" t="s">
        <v>197</v>
      </c>
      <c r="E167" s="147">
        <v>837.37394468250204</v>
      </c>
      <c r="F167" s="147">
        <v>868.19318068250197</v>
      </c>
      <c r="G167" s="147">
        <v>794.99865568250198</v>
      </c>
      <c r="H167" s="147">
        <v>854.06470170588238</v>
      </c>
      <c r="I167" s="147">
        <v>966.51561641176465</v>
      </c>
      <c r="J167" s="147">
        <v>739.17753600000003</v>
      </c>
      <c r="K167" s="147">
        <v>603.123559</v>
      </c>
      <c r="L167" s="147">
        <v>612.23475599999995</v>
      </c>
      <c r="M167" s="147">
        <v>845.91765599999997</v>
      </c>
      <c r="N167" s="147">
        <v>512.05131899999992</v>
      </c>
      <c r="O167" s="147">
        <v>389.68892699999998</v>
      </c>
      <c r="P167" s="147">
        <v>584.34222699999998</v>
      </c>
      <c r="Q167" s="147">
        <v>602.03806399999996</v>
      </c>
      <c r="R167" s="147">
        <v>716.78288899999995</v>
      </c>
      <c r="S167" s="147">
        <v>713.24678699999936</v>
      </c>
      <c r="T167" s="147">
        <v>876.4921149999999</v>
      </c>
      <c r="U167" s="147">
        <v>981.56973999999991</v>
      </c>
      <c r="V167" s="147">
        <v>777.05365699999993</v>
      </c>
      <c r="W167" s="147">
        <v>685.77363422226529</v>
      </c>
      <c r="X167" s="147">
        <v>1048.8521089999999</v>
      </c>
      <c r="Y167" s="147">
        <v>1028.2421449999999</v>
      </c>
      <c r="Z167" s="147">
        <v>1727.1836820000001</v>
      </c>
      <c r="AA167" s="147">
        <v>1378.1395449999998</v>
      </c>
      <c r="AB167" s="147">
        <v>1323.716412</v>
      </c>
      <c r="AC167" s="147">
        <v>1325.1622308322089</v>
      </c>
      <c r="AD167" s="147">
        <v>1326.8972134308594</v>
      </c>
      <c r="AE167" s="147">
        <v>1328.4156541105099</v>
      </c>
      <c r="AF167" s="147">
        <v>1329.8618668096142</v>
      </c>
      <c r="AG167" s="147">
        <v>1331.3080795087178</v>
      </c>
    </row>
    <row r="168" spans="1:33" x14ac:dyDescent="0.2">
      <c r="A168" s="133" t="str">
        <f t="shared" si="2"/>
        <v>WPAUnited Arab Emirates</v>
      </c>
      <c r="B168" s="129" t="s">
        <v>270</v>
      </c>
      <c r="C168" s="129" t="s">
        <v>271</v>
      </c>
      <c r="D168" s="129" t="s">
        <v>198</v>
      </c>
      <c r="E168" s="147">
        <v>10.253339999999998</v>
      </c>
      <c r="F168" s="147">
        <v>1.5609999999999999</v>
      </c>
      <c r="G168" s="147">
        <v>3.5469999999999993</v>
      </c>
      <c r="H168" s="147">
        <v>2.3460000000000001</v>
      </c>
      <c r="I168" s="147">
        <v>5.0369999999999999</v>
      </c>
      <c r="J168" s="147">
        <v>5.8696000000000002</v>
      </c>
      <c r="K168" s="147">
        <v>8.565925</v>
      </c>
      <c r="L168" s="147">
        <v>4.7169370000000006</v>
      </c>
      <c r="M168" s="147">
        <v>11.383718999999997</v>
      </c>
      <c r="N168" s="147">
        <v>3.1258259999999991</v>
      </c>
      <c r="O168" s="147">
        <v>6.2445250000000012</v>
      </c>
      <c r="P168" s="147">
        <v>6.5209779999999995</v>
      </c>
      <c r="Q168" s="147">
        <v>5.1598439999999997</v>
      </c>
      <c r="R168" s="147">
        <v>4.5000210000000003</v>
      </c>
      <c r="S168" s="147">
        <v>6.9151879999999997</v>
      </c>
      <c r="T168" s="147">
        <v>4.3404889999999998</v>
      </c>
      <c r="U168" s="147">
        <v>5</v>
      </c>
      <c r="V168" s="147">
        <v>5</v>
      </c>
      <c r="W168" s="147">
        <v>6.7148278847010285</v>
      </c>
      <c r="X168" s="147">
        <v>4.6858700000000004</v>
      </c>
      <c r="Y168" s="147">
        <v>36.348160000000007</v>
      </c>
      <c r="Z168" s="147">
        <v>32.37398000000001</v>
      </c>
      <c r="AA168" s="147">
        <v>5.3599999999999994</v>
      </c>
      <c r="AB168" s="147">
        <v>9.9899999999999984</v>
      </c>
      <c r="AC168" s="147">
        <v>10.190450783147281</v>
      </c>
      <c r="AD168" s="147">
        <v>10.435818211388208</v>
      </c>
      <c r="AE168" s="147">
        <v>10.65568421037902</v>
      </c>
      <c r="AF168" s="147">
        <v>10.869492042705406</v>
      </c>
      <c r="AG168" s="147">
        <v>11.087589959859907</v>
      </c>
    </row>
    <row r="169" spans="1:33" x14ac:dyDescent="0.2">
      <c r="A169" s="133" t="str">
        <f t="shared" si="2"/>
        <v>WPAYemen</v>
      </c>
      <c r="B169" s="129" t="s">
        <v>270</v>
      </c>
      <c r="C169" s="129" t="s">
        <v>271</v>
      </c>
      <c r="D169" s="129" t="s">
        <v>199</v>
      </c>
      <c r="E169" s="147">
        <v>1.1205180000000001</v>
      </c>
      <c r="F169" s="147">
        <v>0.44020700000000001</v>
      </c>
      <c r="G169" s="147">
        <v>0.253</v>
      </c>
      <c r="H169" s="147">
        <v>0.29099999999999998</v>
      </c>
      <c r="I169" s="147">
        <v>0.12581000000000001</v>
      </c>
      <c r="J169" s="147">
        <v>7.8939999999999996E-2</v>
      </c>
      <c r="K169" s="147">
        <v>0.11400100000000001</v>
      </c>
      <c r="L169" s="147">
        <v>11.087406</v>
      </c>
      <c r="M169" s="147">
        <v>0.345744</v>
      </c>
      <c r="N169" s="147">
        <v>0.62326499999999996</v>
      </c>
      <c r="O169" s="147">
        <v>0.54940999999999995</v>
      </c>
      <c r="P169" s="147">
        <v>0.52042200000000005</v>
      </c>
      <c r="Q169" s="147">
        <v>10.140795000000001</v>
      </c>
      <c r="R169" s="147">
        <v>3.5335589999999999</v>
      </c>
      <c r="S169" s="147">
        <v>5.3209679999999997</v>
      </c>
      <c r="T169" s="147">
        <v>2.348462</v>
      </c>
      <c r="U169" s="147">
        <v>2.9163019999999999</v>
      </c>
      <c r="V169" s="147">
        <v>2.328697</v>
      </c>
      <c r="W169" s="147">
        <v>0.55337501601305339</v>
      </c>
      <c r="X169" s="147">
        <v>3.8246599999999997</v>
      </c>
      <c r="Y169" s="147">
        <v>5.5010399999999997</v>
      </c>
      <c r="Z169" s="147">
        <v>2.9994899999999998</v>
      </c>
      <c r="AA169" s="147">
        <v>6.35</v>
      </c>
      <c r="AB169" s="147">
        <v>3.6300000000000003</v>
      </c>
      <c r="AC169" s="147">
        <v>3.6300000000000003</v>
      </c>
      <c r="AD169" s="147">
        <v>3.6300000000000003</v>
      </c>
      <c r="AE169" s="147">
        <v>3.6300000000000003</v>
      </c>
      <c r="AF169" s="147">
        <v>3.6300000000000003</v>
      </c>
      <c r="AG169" s="147">
        <v>3.6300000000000003</v>
      </c>
    </row>
    <row r="170" spans="1:33" s="133" customFormat="1" x14ac:dyDescent="0.2">
      <c r="A170" s="133" t="str">
        <f t="shared" si="2"/>
        <v>WPASouth Asia Total</v>
      </c>
      <c r="B170" s="140" t="s">
        <v>200</v>
      </c>
      <c r="C170" s="140" t="s">
        <v>200</v>
      </c>
      <c r="D170" s="140" t="s">
        <v>200</v>
      </c>
      <c r="E170" s="146">
        <v>2463.7384769999994</v>
      </c>
      <c r="F170" s="146">
        <v>2514.0633520000006</v>
      </c>
      <c r="G170" s="146">
        <v>2557.3808099999997</v>
      </c>
      <c r="H170" s="146">
        <v>2543.1834060000001</v>
      </c>
      <c r="I170" s="146">
        <v>3044.9265340000002</v>
      </c>
      <c r="J170" s="146">
        <v>3918.5978030000001</v>
      </c>
      <c r="K170" s="146">
        <v>4273.6179249999996</v>
      </c>
      <c r="L170" s="146">
        <v>3995.8417559999994</v>
      </c>
      <c r="M170" s="146">
        <v>3908.4270959999999</v>
      </c>
      <c r="N170" s="146">
        <v>4005.3556009999998</v>
      </c>
      <c r="O170" s="146">
        <v>5304.9007600000004</v>
      </c>
      <c r="P170" s="146">
        <v>4189.5066479999996</v>
      </c>
      <c r="Q170" s="146">
        <v>3307.0268709999996</v>
      </c>
      <c r="R170" s="146">
        <v>3079.3791140000008</v>
      </c>
      <c r="S170" s="146">
        <v>3620.886633999999</v>
      </c>
      <c r="T170" s="146">
        <v>3994.1201439999995</v>
      </c>
      <c r="U170" s="146">
        <v>3945.0577609999991</v>
      </c>
      <c r="V170" s="146">
        <v>3985.7793879999999</v>
      </c>
      <c r="W170" s="146">
        <v>4774.5226072068572</v>
      </c>
      <c r="X170" s="146">
        <v>4399.8227100000013</v>
      </c>
      <c r="Y170" s="146">
        <v>4901.2249829692837</v>
      </c>
      <c r="Z170" s="146">
        <v>5059.6845600000006</v>
      </c>
      <c r="AA170" s="146">
        <v>4140.25</v>
      </c>
      <c r="AB170" s="146">
        <v>4923.2300000000023</v>
      </c>
      <c r="AC170" s="146">
        <v>4972.5839825497278</v>
      </c>
      <c r="AD170" s="146">
        <v>5032.406545426893</v>
      </c>
      <c r="AE170" s="146">
        <v>5085.3963780741879</v>
      </c>
      <c r="AF170" s="146">
        <v>5136.4078985223423</v>
      </c>
      <c r="AG170" s="146">
        <v>5187.9317136308382</v>
      </c>
    </row>
    <row r="171" spans="1:33" x14ac:dyDescent="0.2">
      <c r="A171" s="133" t="str">
        <f t="shared" si="2"/>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9.9699999999999983E-2</v>
      </c>
      <c r="Y171" s="147">
        <v>0.59224999999999994</v>
      </c>
      <c r="Z171" s="147">
        <v>8.8280000000000011E-2</v>
      </c>
      <c r="AA171" s="147">
        <v>0</v>
      </c>
      <c r="AB171" s="147">
        <v>0.05</v>
      </c>
      <c r="AC171" s="147">
        <v>0.05</v>
      </c>
      <c r="AD171" s="147">
        <v>0.05</v>
      </c>
      <c r="AE171" s="147">
        <v>0.05</v>
      </c>
      <c r="AF171" s="147">
        <v>0.05</v>
      </c>
      <c r="AG171" s="147">
        <v>0.05</v>
      </c>
    </row>
    <row r="172" spans="1:33" x14ac:dyDescent="0.2">
      <c r="A172" s="133" t="str">
        <f t="shared" si="2"/>
        <v>WPABangladesh</v>
      </c>
      <c r="B172" s="129" t="s">
        <v>270</v>
      </c>
      <c r="C172" s="129" t="s">
        <v>272</v>
      </c>
      <c r="D172" s="129" t="s">
        <v>202</v>
      </c>
      <c r="E172" s="147">
        <v>1.3799999999999999E-4</v>
      </c>
      <c r="F172" s="147">
        <v>0.06</v>
      </c>
      <c r="G172" s="147">
        <v>5.001741</v>
      </c>
      <c r="H172" s="147">
        <v>0.105389</v>
      </c>
      <c r="I172" s="147">
        <v>1.0375300000000001</v>
      </c>
      <c r="J172" s="147">
        <v>9.9208000000000005E-2</v>
      </c>
      <c r="K172" s="147">
        <v>0.46986899999999998</v>
      </c>
      <c r="L172" s="147">
        <v>0.21668699999999999</v>
      </c>
      <c r="M172" s="147">
        <v>0.33734599999999998</v>
      </c>
      <c r="N172" s="147">
        <v>9.9390000000000006E-2</v>
      </c>
      <c r="O172" s="147">
        <v>1.7034</v>
      </c>
      <c r="P172" s="147">
        <v>0.23808000000000001</v>
      </c>
      <c r="Q172" s="147">
        <v>0.50146299999999999</v>
      </c>
      <c r="R172" s="147">
        <v>1.021487</v>
      </c>
      <c r="S172" s="147">
        <v>0</v>
      </c>
      <c r="T172" s="147">
        <v>0</v>
      </c>
      <c r="U172" s="147">
        <v>0</v>
      </c>
      <c r="V172" s="147">
        <v>0</v>
      </c>
      <c r="W172" s="147">
        <v>0</v>
      </c>
      <c r="X172" s="147">
        <v>8.7320000000000009E-2</v>
      </c>
      <c r="Y172" s="147">
        <v>9.7119999999999984E-2</v>
      </c>
      <c r="Z172" s="147">
        <v>0.12816</v>
      </c>
      <c r="AA172" s="147">
        <v>0.08</v>
      </c>
      <c r="AB172" s="147">
        <v>0.09</v>
      </c>
      <c r="AC172" s="147">
        <v>9.2407915432670767E-2</v>
      </c>
      <c r="AD172" s="147">
        <v>9.5350831672729841E-2</v>
      </c>
      <c r="AE172" s="147">
        <v>9.8030793587308901E-2</v>
      </c>
      <c r="AF172" s="147">
        <v>0.10067416317415849</v>
      </c>
      <c r="AG172" s="147">
        <v>0.10335706550625405</v>
      </c>
    </row>
    <row r="173" spans="1:33" x14ac:dyDescent="0.2">
      <c r="A173" s="133" t="str">
        <f t="shared" si="2"/>
        <v>WPABhutan</v>
      </c>
      <c r="B173" s="129" t="s">
        <v>270</v>
      </c>
      <c r="C173" s="129" t="s">
        <v>272</v>
      </c>
      <c r="D173" s="129" t="s">
        <v>203</v>
      </c>
      <c r="E173" s="147">
        <v>0</v>
      </c>
      <c r="F173" s="147">
        <v>0</v>
      </c>
      <c r="G173" s="147">
        <v>0</v>
      </c>
      <c r="H173" s="147">
        <v>0</v>
      </c>
      <c r="I173" s="147">
        <v>0</v>
      </c>
      <c r="J173" s="147">
        <v>0</v>
      </c>
      <c r="K173" s="147">
        <v>7.4999999999999997E-3</v>
      </c>
      <c r="L173" s="147">
        <v>1.0064999999999999E-2</v>
      </c>
      <c r="M173" s="147">
        <v>1.0265649999999999</v>
      </c>
      <c r="N173" s="147">
        <v>0.15770000000000001</v>
      </c>
      <c r="O173" s="147">
        <v>0.58716500000000005</v>
      </c>
      <c r="P173" s="147">
        <v>2.5990950000000002</v>
      </c>
      <c r="Q173" s="147">
        <v>1.1730499999999999</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WPAIndia</v>
      </c>
      <c r="B174" s="129" t="s">
        <v>270</v>
      </c>
      <c r="C174" s="129" t="s">
        <v>272</v>
      </c>
      <c r="D174" s="129" t="s">
        <v>204</v>
      </c>
      <c r="E174" s="147">
        <v>2445.8658599999999</v>
      </c>
      <c r="F174" s="147">
        <v>2433.5552530000004</v>
      </c>
      <c r="G174" s="147">
        <v>2474.5942829999999</v>
      </c>
      <c r="H174" s="147">
        <v>2432.7965899999999</v>
      </c>
      <c r="I174" s="147">
        <v>2887.3703880000003</v>
      </c>
      <c r="J174" s="147">
        <v>3816.3372809999996</v>
      </c>
      <c r="K174" s="147">
        <v>4197.2560549999998</v>
      </c>
      <c r="L174" s="147">
        <v>3901.5380049999994</v>
      </c>
      <c r="M174" s="147">
        <v>3816.6769839999997</v>
      </c>
      <c r="N174" s="147">
        <v>3938.309667</v>
      </c>
      <c r="O174" s="147">
        <v>5205.9585909999996</v>
      </c>
      <c r="P174" s="147">
        <v>4115.6678539999994</v>
      </c>
      <c r="Q174" s="147">
        <v>3238.0839349999997</v>
      </c>
      <c r="R174" s="147">
        <v>3015.9096790000003</v>
      </c>
      <c r="S174" s="147">
        <v>3571.2173399999992</v>
      </c>
      <c r="T174" s="147">
        <v>3908.730712</v>
      </c>
      <c r="U174" s="147">
        <v>3864.2511099999992</v>
      </c>
      <c r="V174" s="147">
        <v>3925.049219</v>
      </c>
      <c r="W174" s="147">
        <v>4688.9288514591726</v>
      </c>
      <c r="X174" s="147">
        <v>4305.8521900000005</v>
      </c>
      <c r="Y174" s="147">
        <v>4806.262342969284</v>
      </c>
      <c r="Z174" s="147">
        <v>4983.7259700000004</v>
      </c>
      <c r="AA174" s="147">
        <v>4057.34</v>
      </c>
      <c r="AB174" s="147">
        <v>4890.2900000000009</v>
      </c>
      <c r="AC174" s="147">
        <v>4939.1929000000009</v>
      </c>
      <c r="AD174" s="147">
        <v>4998.463214800001</v>
      </c>
      <c r="AE174" s="147">
        <v>5050.9470785554004</v>
      </c>
      <c r="AF174" s="147">
        <v>5101.4565493409546</v>
      </c>
      <c r="AG174" s="147">
        <v>5152.471114834364</v>
      </c>
    </row>
    <row r="175" spans="1:33" x14ac:dyDescent="0.2">
      <c r="A175" s="133" t="str">
        <f t="shared" si="2"/>
        <v>WPAMaldives</v>
      </c>
      <c r="B175" s="129" t="s">
        <v>270</v>
      </c>
      <c r="C175" s="129" t="s">
        <v>272</v>
      </c>
      <c r="D175" s="129" t="s">
        <v>205</v>
      </c>
      <c r="E175" s="147">
        <v>1.926E-3</v>
      </c>
      <c r="F175" s="147">
        <v>3.0739999999999999E-3</v>
      </c>
      <c r="G175" s="147">
        <v>1.97E-3</v>
      </c>
      <c r="H175" s="147">
        <v>6.1850000000000004E-3</v>
      </c>
      <c r="I175" s="147">
        <v>4.3889999999999997E-3</v>
      </c>
      <c r="J175" s="147">
        <v>0.13375999999999999</v>
      </c>
      <c r="K175" s="147">
        <v>1.5422999999999999E-2</v>
      </c>
      <c r="L175" s="147">
        <v>6.2300000000000003E-3</v>
      </c>
      <c r="M175" s="147">
        <v>0</v>
      </c>
      <c r="N175" s="147">
        <v>0</v>
      </c>
      <c r="O175" s="147">
        <v>4.8000000000000001E-5</v>
      </c>
      <c r="P175" s="147">
        <v>1.3912000000000001E-2</v>
      </c>
      <c r="Q175" s="147">
        <v>0</v>
      </c>
      <c r="R175" s="147">
        <v>1.0338999999999999E-2</v>
      </c>
      <c r="S175" s="147">
        <v>3.5209999999999998E-3</v>
      </c>
      <c r="T175" s="147">
        <v>5.6600000000000001E-3</v>
      </c>
      <c r="U175" s="147">
        <v>4.1654999999999998E-2</v>
      </c>
      <c r="V175" s="147">
        <v>0</v>
      </c>
      <c r="W175" s="147">
        <v>0</v>
      </c>
      <c r="X175" s="147">
        <v>0.23994999999999997</v>
      </c>
      <c r="Y175" s="147">
        <v>0.45592000000000005</v>
      </c>
      <c r="Z175" s="147">
        <v>0.31954000000000005</v>
      </c>
      <c r="AA175" s="147">
        <v>0.46000000000000008</v>
      </c>
      <c r="AB175" s="147">
        <v>0.39</v>
      </c>
      <c r="AC175" s="147">
        <v>0.39</v>
      </c>
      <c r="AD175" s="147">
        <v>0.39</v>
      </c>
      <c r="AE175" s="147">
        <v>0.39</v>
      </c>
      <c r="AF175" s="147">
        <v>0.39</v>
      </c>
      <c r="AG175" s="147">
        <v>0.39</v>
      </c>
    </row>
    <row r="176" spans="1:33" x14ac:dyDescent="0.2">
      <c r="A176" s="133" t="str">
        <f t="shared" si="2"/>
        <v>WPANepal</v>
      </c>
      <c r="B176" s="129" t="s">
        <v>270</v>
      </c>
      <c r="C176" s="129" t="s">
        <v>272</v>
      </c>
      <c r="D176" s="129" t="s">
        <v>206</v>
      </c>
      <c r="E176" s="147">
        <v>0</v>
      </c>
      <c r="F176" s="147">
        <v>0</v>
      </c>
      <c r="G176" s="147">
        <v>0</v>
      </c>
      <c r="H176" s="147">
        <v>8.42</v>
      </c>
      <c r="I176" s="147">
        <v>0</v>
      </c>
      <c r="J176" s="147">
        <v>0</v>
      </c>
      <c r="K176" s="147">
        <v>0</v>
      </c>
      <c r="L176" s="147">
        <v>0</v>
      </c>
      <c r="M176" s="147">
        <v>0</v>
      </c>
      <c r="N176" s="147">
        <v>0.97709000000000001</v>
      </c>
      <c r="O176" s="147">
        <v>19.4345</v>
      </c>
      <c r="P176" s="147">
        <v>2.5</v>
      </c>
      <c r="Q176" s="147">
        <v>8.3899999999999999E-3</v>
      </c>
      <c r="R176" s="147">
        <v>1.2070000000000001E-2</v>
      </c>
      <c r="S176" s="147">
        <v>2.8270000000000001E-3</v>
      </c>
      <c r="T176" s="147">
        <v>1.0499999999999999E-3</v>
      </c>
      <c r="U176" s="147">
        <v>0</v>
      </c>
      <c r="V176" s="147">
        <v>1</v>
      </c>
      <c r="W176" s="147">
        <v>1</v>
      </c>
      <c r="X176" s="147">
        <v>2.7309999999999997E-2</v>
      </c>
      <c r="Y176" s="147">
        <v>6.4840000000000009E-2</v>
      </c>
      <c r="Z176" s="147">
        <v>0.95140999999999998</v>
      </c>
      <c r="AA176" s="147">
        <v>2.6500000000000004</v>
      </c>
      <c r="AB176" s="147">
        <v>0.42000000000000004</v>
      </c>
      <c r="AC176" s="147">
        <v>0.42000000000000004</v>
      </c>
      <c r="AD176" s="147">
        <v>0.42000000000000004</v>
      </c>
      <c r="AE176" s="147">
        <v>0.42000000000000004</v>
      </c>
      <c r="AF176" s="147">
        <v>0.42000000000000004</v>
      </c>
      <c r="AG176" s="147">
        <v>0.42000000000000004</v>
      </c>
    </row>
    <row r="177" spans="1:33" x14ac:dyDescent="0.2">
      <c r="A177" s="133" t="str">
        <f t="shared" si="2"/>
        <v>WPAPakistan</v>
      </c>
      <c r="B177" s="129" t="s">
        <v>270</v>
      </c>
      <c r="C177" s="129" t="s">
        <v>272</v>
      </c>
      <c r="D177" s="129" t="s">
        <v>207</v>
      </c>
      <c r="E177" s="147">
        <v>7.3250000000000002</v>
      </c>
      <c r="F177" s="147">
        <v>73.369920000000008</v>
      </c>
      <c r="G177" s="147">
        <v>74.581000000000003</v>
      </c>
      <c r="H177" s="147">
        <v>95.366</v>
      </c>
      <c r="I177" s="147">
        <v>153.459</v>
      </c>
      <c r="J177" s="147">
        <v>98.409000000000006</v>
      </c>
      <c r="K177" s="147">
        <v>70.218999999999994</v>
      </c>
      <c r="L177" s="147">
        <v>87.694000000000003</v>
      </c>
      <c r="M177" s="147">
        <v>58.728000000000002</v>
      </c>
      <c r="N177" s="147">
        <v>58.708999999999996</v>
      </c>
      <c r="O177" s="147">
        <v>70.388999999999996</v>
      </c>
      <c r="P177" s="147">
        <v>63.76</v>
      </c>
      <c r="Q177" s="147">
        <v>62.982999999999997</v>
      </c>
      <c r="R177" s="147">
        <v>57.571999999999996</v>
      </c>
      <c r="S177" s="147">
        <v>44.786000000000001</v>
      </c>
      <c r="T177" s="147">
        <v>79.557000000000002</v>
      </c>
      <c r="U177" s="147">
        <v>72.313000000000002</v>
      </c>
      <c r="V177" s="147">
        <v>52.112000000000002</v>
      </c>
      <c r="W177" s="147">
        <v>76.221000000000004</v>
      </c>
      <c r="X177" s="147">
        <v>81.989699999999999</v>
      </c>
      <c r="Y177" s="147">
        <v>78.947850000000003</v>
      </c>
      <c r="Z177" s="147">
        <v>66.168459999999996</v>
      </c>
      <c r="AA177" s="147">
        <v>69.63</v>
      </c>
      <c r="AB177" s="147">
        <v>23.560000000000002</v>
      </c>
      <c r="AC177" s="147">
        <v>24.008674634293261</v>
      </c>
      <c r="AD177" s="147">
        <v>24.557979795218777</v>
      </c>
      <c r="AE177" s="147">
        <v>25.061268725199938</v>
      </c>
      <c r="AF177" s="147">
        <v>25.560675018213473</v>
      </c>
      <c r="AG177" s="147">
        <v>26.067241730967133</v>
      </c>
    </row>
    <row r="178" spans="1:33" x14ac:dyDescent="0.2">
      <c r="A178" s="133" t="str">
        <f t="shared" si="2"/>
        <v>WPASri Lanka</v>
      </c>
      <c r="B178" s="129" t="s">
        <v>270</v>
      </c>
      <c r="C178" s="129" t="s">
        <v>272</v>
      </c>
      <c r="D178" s="129" t="s">
        <v>208</v>
      </c>
      <c r="E178" s="147">
        <v>10.545553</v>
      </c>
      <c r="F178" s="147">
        <v>7.0751049999999998</v>
      </c>
      <c r="G178" s="147">
        <v>3.2018159999999996</v>
      </c>
      <c r="H178" s="147">
        <v>6.489242</v>
      </c>
      <c r="I178" s="147">
        <v>3.0552269999999999</v>
      </c>
      <c r="J178" s="147">
        <v>3.6185539999999992</v>
      </c>
      <c r="K178" s="147">
        <v>5.6500779999999988</v>
      </c>
      <c r="L178" s="147">
        <v>6.3767689999999986</v>
      </c>
      <c r="M178" s="147">
        <v>31.658200999999998</v>
      </c>
      <c r="N178" s="147">
        <v>7.1027540000000009</v>
      </c>
      <c r="O178" s="147">
        <v>6.8280559999999992</v>
      </c>
      <c r="P178" s="147">
        <v>4.7277069999999997</v>
      </c>
      <c r="Q178" s="147">
        <v>4.2770330000000003</v>
      </c>
      <c r="R178" s="147">
        <v>4.8535389999999996</v>
      </c>
      <c r="S178" s="147">
        <v>4.8769459999999993</v>
      </c>
      <c r="T178" s="147">
        <v>5.825721999999999</v>
      </c>
      <c r="U178" s="147">
        <v>8.4519959999999994</v>
      </c>
      <c r="V178" s="147">
        <v>7.6181690000000017</v>
      </c>
      <c r="W178" s="147">
        <v>8.3727557476845416</v>
      </c>
      <c r="X178" s="147">
        <v>11.526540000000001</v>
      </c>
      <c r="Y178" s="147">
        <v>14.804660000000002</v>
      </c>
      <c r="Z178" s="147">
        <v>8.3027400000000018</v>
      </c>
      <c r="AA178" s="147">
        <v>10.089999999999998</v>
      </c>
      <c r="AB178" s="147">
        <v>8.43</v>
      </c>
      <c r="AC178" s="147">
        <v>8.43</v>
      </c>
      <c r="AD178" s="147">
        <v>8.43</v>
      </c>
      <c r="AE178" s="147">
        <v>8.43</v>
      </c>
      <c r="AF178" s="147">
        <v>8.43</v>
      </c>
      <c r="AG178" s="147">
        <v>8.43</v>
      </c>
    </row>
    <row r="179" spans="1:33" s="133" customFormat="1" x14ac:dyDescent="0.2">
      <c r="A179" s="133" t="str">
        <f t="shared" si="2"/>
        <v>WPASouth-East Asia Total</v>
      </c>
      <c r="B179" s="140" t="s">
        <v>209</v>
      </c>
      <c r="C179" s="140" t="s">
        <v>209</v>
      </c>
      <c r="D179" s="140" t="s">
        <v>209</v>
      </c>
      <c r="E179" s="146">
        <v>2930.5617763922551</v>
      </c>
      <c r="F179" s="146">
        <v>3050.208012944664</v>
      </c>
      <c r="G179" s="146">
        <v>3329.500385549064</v>
      </c>
      <c r="H179" s="146">
        <v>3240.4007914376052</v>
      </c>
      <c r="I179" s="146">
        <v>3629.5945369999995</v>
      </c>
      <c r="J179" s="146">
        <v>3587.0799510000002</v>
      </c>
      <c r="K179" s="146">
        <v>4346.3318785622105</v>
      </c>
      <c r="L179" s="146">
        <v>5076.6694080914203</v>
      </c>
      <c r="M179" s="146">
        <v>5298.4798173772724</v>
      </c>
      <c r="N179" s="146">
        <v>5618.0286863663096</v>
      </c>
      <c r="O179" s="146">
        <v>5903.8778099234805</v>
      </c>
      <c r="P179" s="146">
        <v>6898.9022080815794</v>
      </c>
      <c r="Q179" s="146">
        <v>8223.0810501891028</v>
      </c>
      <c r="R179" s="146">
        <v>9031.7085475000003</v>
      </c>
      <c r="S179" s="146">
        <v>9356.4125469999999</v>
      </c>
      <c r="T179" s="146">
        <v>9650.5466072500003</v>
      </c>
      <c r="U179" s="146">
        <v>8828.4523230500017</v>
      </c>
      <c r="V179" s="146">
        <v>10015.772337764789</v>
      </c>
      <c r="W179" s="146">
        <v>9934.645743874431</v>
      </c>
      <c r="X179" s="146">
        <v>10054.985797270861</v>
      </c>
      <c r="Y179" s="146">
        <v>10011.388118434974</v>
      </c>
      <c r="Z179" s="146">
        <v>10749.930282094752</v>
      </c>
      <c r="AA179" s="146">
        <v>9763.1099300000005</v>
      </c>
      <c r="AB179" s="146">
        <v>10675.89</v>
      </c>
      <c r="AC179" s="146">
        <v>10718.210418983577</v>
      </c>
      <c r="AD179" s="146">
        <v>10877.156071256657</v>
      </c>
      <c r="AE179" s="146">
        <v>11021.781453091797</v>
      </c>
      <c r="AF179" s="146">
        <v>11161.151275244811</v>
      </c>
      <c r="AG179" s="146">
        <v>11294.864913001737</v>
      </c>
    </row>
    <row r="180" spans="1:33" x14ac:dyDescent="0.2">
      <c r="A180" s="133" t="str">
        <f t="shared" si="2"/>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0.80134000000000005</v>
      </c>
      <c r="Y180" s="147">
        <v>1.4755199999999999</v>
      </c>
      <c r="Z180" s="147">
        <v>0.75759999999999994</v>
      </c>
      <c r="AA180" s="147">
        <v>0.75</v>
      </c>
      <c r="AB180" s="147">
        <v>0.8600000000000001</v>
      </c>
      <c r="AC180" s="147">
        <v>0.8600000000000001</v>
      </c>
      <c r="AD180" s="147">
        <v>0.8600000000000001</v>
      </c>
      <c r="AE180" s="147">
        <v>0.8600000000000001</v>
      </c>
      <c r="AF180" s="147">
        <v>0.8600000000000001</v>
      </c>
      <c r="AG180" s="147">
        <v>0.8600000000000001</v>
      </c>
    </row>
    <row r="181" spans="1:33" x14ac:dyDescent="0.2">
      <c r="A181" s="133" t="str">
        <f t="shared" si="2"/>
        <v>WPACambodia</v>
      </c>
      <c r="B181" s="129" t="s">
        <v>270</v>
      </c>
      <c r="C181" s="129" t="s">
        <v>273</v>
      </c>
      <c r="D181" s="129" t="s">
        <v>211</v>
      </c>
      <c r="E181" s="147">
        <v>4.3932000000000002</v>
      </c>
      <c r="F181" s="147">
        <v>7.6993</v>
      </c>
      <c r="G181" s="147">
        <v>6.0890000000000004</v>
      </c>
      <c r="H181" s="147">
        <v>5.9555689999999997</v>
      </c>
      <c r="I181" s="147">
        <v>4.7663070000000003</v>
      </c>
      <c r="J181" s="147">
        <v>10.37</v>
      </c>
      <c r="K181" s="147">
        <v>5.0850200000000001</v>
      </c>
      <c r="L181" s="147">
        <v>5.455254</v>
      </c>
      <c r="M181" s="147">
        <v>6.2144279999999998</v>
      </c>
      <c r="N181" s="147">
        <v>6.561528</v>
      </c>
      <c r="O181" s="147">
        <v>6.7723199999999997</v>
      </c>
      <c r="P181" s="147">
        <v>11.260009</v>
      </c>
      <c r="Q181" s="147">
        <v>25.657672000000002</v>
      </c>
      <c r="R181" s="147">
        <v>8.7099100000000007</v>
      </c>
      <c r="S181" s="147">
        <v>144.397066</v>
      </c>
      <c r="T181" s="147">
        <v>152.87531974999999</v>
      </c>
      <c r="U181" s="147">
        <v>147.42980955000002</v>
      </c>
      <c r="V181" s="147">
        <v>162.42980955000002</v>
      </c>
      <c r="W181" s="147">
        <v>190.56372073189931</v>
      </c>
      <c r="X181" s="147">
        <v>312.2919067684943</v>
      </c>
      <c r="Y181" s="147">
        <v>316.88902180386418</v>
      </c>
      <c r="Z181" s="147">
        <v>435.75191999999998</v>
      </c>
      <c r="AA181" s="147">
        <v>320.45000000000005</v>
      </c>
      <c r="AB181" s="147">
        <v>322.81000000000006</v>
      </c>
      <c r="AC181" s="147">
        <v>322.81000000000006</v>
      </c>
      <c r="AD181" s="147">
        <v>322.81000000000006</v>
      </c>
      <c r="AE181" s="147">
        <v>322.81000000000006</v>
      </c>
      <c r="AF181" s="147">
        <v>322.81000000000006</v>
      </c>
      <c r="AG181" s="147">
        <v>322.81000000000006</v>
      </c>
    </row>
    <row r="182" spans="1:33" x14ac:dyDescent="0.2">
      <c r="A182" s="133" t="str">
        <f t="shared" si="2"/>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WPAIndonesia</v>
      </c>
      <c r="B183" s="129" t="s">
        <v>270</v>
      </c>
      <c r="C183" s="129" t="s">
        <v>273</v>
      </c>
      <c r="D183" s="129" t="s">
        <v>213</v>
      </c>
      <c r="E183" s="147">
        <v>144.74566100000004</v>
      </c>
      <c r="F183" s="147">
        <v>104.40986099999998</v>
      </c>
      <c r="G183" s="147">
        <v>249.96647400000003</v>
      </c>
      <c r="H183" s="147">
        <v>285.67585100000002</v>
      </c>
      <c r="I183" s="147">
        <v>534.34169999999995</v>
      </c>
      <c r="J183" s="147">
        <v>554.30477199999996</v>
      </c>
      <c r="K183" s="147">
        <v>775.3384880000001</v>
      </c>
      <c r="L183" s="147">
        <v>1115.96435</v>
      </c>
      <c r="M183" s="147">
        <v>1667.306613</v>
      </c>
      <c r="N183" s="147">
        <v>1941.1912239999999</v>
      </c>
      <c r="O183" s="147">
        <v>1850.760716</v>
      </c>
      <c r="P183" s="147">
        <v>2337.763829</v>
      </c>
      <c r="Q183" s="147">
        <v>3052.1211759999997</v>
      </c>
      <c r="R183" s="147">
        <v>2925.0543144999997</v>
      </c>
      <c r="S183" s="147">
        <v>3000.6824229999997</v>
      </c>
      <c r="T183" s="147">
        <v>3543.81504</v>
      </c>
      <c r="U183" s="147">
        <v>3115.8692810000002</v>
      </c>
      <c r="V183" s="147">
        <v>3665.2784049999996</v>
      </c>
      <c r="W183" s="147">
        <v>3502.1889127741038</v>
      </c>
      <c r="X183" s="147">
        <v>3021.0994600000004</v>
      </c>
      <c r="Y183" s="147">
        <v>3073.4693500000003</v>
      </c>
      <c r="Z183" s="147">
        <v>3441.4825799999999</v>
      </c>
      <c r="AA183" s="147">
        <v>3607.9450000000002</v>
      </c>
      <c r="AB183" s="147">
        <v>3524.5299999999997</v>
      </c>
      <c r="AC183" s="147">
        <v>3585.5368071135799</v>
      </c>
      <c r="AD183" s="147">
        <v>3638.7556968661274</v>
      </c>
      <c r="AE183" s="147">
        <v>3684.4782052604774</v>
      </c>
      <c r="AF183" s="147">
        <v>3721.2759824024024</v>
      </c>
      <c r="AG183" s="147">
        <v>3745.8763088083301</v>
      </c>
    </row>
    <row r="184" spans="1:33" x14ac:dyDescent="0.2">
      <c r="A184" s="133" t="str">
        <f t="shared" si="2"/>
        <v>WPALaos</v>
      </c>
      <c r="B184" s="129" t="s">
        <v>270</v>
      </c>
      <c r="C184" s="129" t="s">
        <v>273</v>
      </c>
      <c r="D184" s="129" t="s">
        <v>214</v>
      </c>
      <c r="E184" s="147">
        <v>2.6729500000000002</v>
      </c>
      <c r="F184" s="147">
        <v>2.6910000000000003</v>
      </c>
      <c r="G184" s="147">
        <v>4.4459</v>
      </c>
      <c r="H184" s="147">
        <v>0.79579999999999995</v>
      </c>
      <c r="I184" s="147">
        <v>1.3609199999999999</v>
      </c>
      <c r="J184" s="147">
        <v>1.2562219999999999</v>
      </c>
      <c r="K184" s="147">
        <v>2.6626400000000001</v>
      </c>
      <c r="L184" s="147">
        <v>4.3094809999999999</v>
      </c>
      <c r="M184" s="147">
        <v>7.132422</v>
      </c>
      <c r="N184" s="147">
        <v>14.829350000000002</v>
      </c>
      <c r="O184" s="147">
        <v>10.3513</v>
      </c>
      <c r="P184" s="147">
        <v>14.635026999999999</v>
      </c>
      <c r="Q184" s="147">
        <v>16.880699999999997</v>
      </c>
      <c r="R184" s="147">
        <v>32.540495</v>
      </c>
      <c r="S184" s="147">
        <v>57.421759999999999</v>
      </c>
      <c r="T184" s="147">
        <v>63.542558</v>
      </c>
      <c r="U184" s="147">
        <v>35.349975000000001</v>
      </c>
      <c r="V184" s="147">
        <v>29.737945</v>
      </c>
      <c r="W184" s="147">
        <v>48.819297318791996</v>
      </c>
      <c r="X184" s="147">
        <v>84.784419999999983</v>
      </c>
      <c r="Y184" s="147">
        <v>102.02712000000001</v>
      </c>
      <c r="Z184" s="147">
        <v>95.436840000000004</v>
      </c>
      <c r="AA184" s="147">
        <v>52.46</v>
      </c>
      <c r="AB184" s="147">
        <v>83.210000000000008</v>
      </c>
      <c r="AC184" s="147">
        <v>83.210000000000008</v>
      </c>
      <c r="AD184" s="147">
        <v>83.210000000000008</v>
      </c>
      <c r="AE184" s="147">
        <v>83.210000000000008</v>
      </c>
      <c r="AF184" s="147">
        <v>83.210000000000008</v>
      </c>
      <c r="AG184" s="147">
        <v>83.210000000000008</v>
      </c>
    </row>
    <row r="185" spans="1:33" x14ac:dyDescent="0.2">
      <c r="A185" s="133" t="str">
        <f t="shared" si="2"/>
        <v>WPAMalaysia</v>
      </c>
      <c r="B185" s="129" t="s">
        <v>270</v>
      </c>
      <c r="C185" s="129" t="s">
        <v>273</v>
      </c>
      <c r="D185" s="129" t="s">
        <v>215</v>
      </c>
      <c r="E185" s="147">
        <v>539.57799999999997</v>
      </c>
      <c r="F185" s="147">
        <v>522.98699999999997</v>
      </c>
      <c r="G185" s="147">
        <v>518.42399999999998</v>
      </c>
      <c r="H185" s="147">
        <v>651.42800000000011</v>
      </c>
      <c r="I185" s="147">
        <v>679.44299999999998</v>
      </c>
      <c r="J185" s="147">
        <v>724.524</v>
      </c>
      <c r="K185" s="147">
        <v>781.08399999999995</v>
      </c>
      <c r="L185" s="147">
        <v>707.30100000000004</v>
      </c>
      <c r="M185" s="147">
        <v>730.83366099999989</v>
      </c>
      <c r="N185" s="147">
        <v>796.63657999999998</v>
      </c>
      <c r="O185" s="147">
        <v>729.32649300000003</v>
      </c>
      <c r="P185" s="147">
        <v>715.72915899999998</v>
      </c>
      <c r="Q185" s="147">
        <v>699.10360800000012</v>
      </c>
      <c r="R185" s="147">
        <v>738.37232600000004</v>
      </c>
      <c r="S185" s="147">
        <v>759.39389399999993</v>
      </c>
      <c r="T185" s="147">
        <v>747.99992599999996</v>
      </c>
      <c r="U185" s="147">
        <v>779.12464799999998</v>
      </c>
      <c r="V185" s="147">
        <v>800.71403621478873</v>
      </c>
      <c r="W185" s="147">
        <v>797.55089011116092</v>
      </c>
      <c r="X185" s="147">
        <v>761.79697050236723</v>
      </c>
      <c r="Y185" s="147">
        <v>658.02071663110928</v>
      </c>
      <c r="Z185" s="147">
        <v>710.62053359475362</v>
      </c>
      <c r="AA185" s="147">
        <v>656.29</v>
      </c>
      <c r="AB185" s="147">
        <v>654.75</v>
      </c>
      <c r="AC185" s="147">
        <v>659.06481733843191</v>
      </c>
      <c r="AD185" s="147">
        <v>664.37411070320445</v>
      </c>
      <c r="AE185" s="147">
        <v>669.43626977318252</v>
      </c>
      <c r="AF185" s="147">
        <v>674.62731726628067</v>
      </c>
      <c r="AG185" s="147">
        <v>679.84620080223499</v>
      </c>
    </row>
    <row r="186" spans="1:33" x14ac:dyDescent="0.2">
      <c r="A186" s="133" t="str">
        <f t="shared" si="2"/>
        <v>WPAMyanmar</v>
      </c>
      <c r="B186" s="129" t="s">
        <v>270</v>
      </c>
      <c r="C186" s="129" t="s">
        <v>273</v>
      </c>
      <c r="D186" s="129" t="s">
        <v>216</v>
      </c>
      <c r="E186" s="147">
        <v>54.263639999999995</v>
      </c>
      <c r="F186" s="147">
        <v>8.2871260000000007</v>
      </c>
      <c r="G186" s="147">
        <v>8.7729739999999996</v>
      </c>
      <c r="H186" s="147">
        <v>16.953205000000001</v>
      </c>
      <c r="I186" s="147">
        <v>13.91573</v>
      </c>
      <c r="J186" s="147">
        <v>20.962109000000002</v>
      </c>
      <c r="K186" s="147">
        <v>50.64885000000001</v>
      </c>
      <c r="L186" s="147">
        <v>110.27473000000001</v>
      </c>
      <c r="M186" s="147">
        <v>26.371420000000004</v>
      </c>
      <c r="N186" s="147">
        <v>21.81964</v>
      </c>
      <c r="O186" s="147">
        <v>54.373249000000001</v>
      </c>
      <c r="P186" s="147">
        <v>60.992200000000011</v>
      </c>
      <c r="Q186" s="147">
        <v>78.488106999999999</v>
      </c>
      <c r="R186" s="147">
        <v>121.47794300000001</v>
      </c>
      <c r="S186" s="147">
        <v>137.58926500000001</v>
      </c>
      <c r="T186" s="147">
        <v>104.56690699999999</v>
      </c>
      <c r="U186" s="147">
        <v>119.29217700000001</v>
      </c>
      <c r="V186" s="147">
        <v>149.15875900000003</v>
      </c>
      <c r="W186" s="147">
        <v>234.28879005996109</v>
      </c>
      <c r="X186" s="147">
        <v>486.49093999999997</v>
      </c>
      <c r="Y186" s="147">
        <v>439.64607999999998</v>
      </c>
      <c r="Z186" s="147">
        <v>267.64222000000001</v>
      </c>
      <c r="AA186" s="147">
        <v>193.42999999999998</v>
      </c>
      <c r="AB186" s="147">
        <v>248.60000000000005</v>
      </c>
      <c r="AC186" s="147">
        <v>248.60000000000005</v>
      </c>
      <c r="AD186" s="147">
        <v>248.60000000000005</v>
      </c>
      <c r="AE186" s="147">
        <v>248.60000000000005</v>
      </c>
      <c r="AF186" s="147">
        <v>248.60000000000005</v>
      </c>
      <c r="AG186" s="147">
        <v>248.60000000000005</v>
      </c>
    </row>
    <row r="187" spans="1:33" x14ac:dyDescent="0.2">
      <c r="A187" s="133" t="str">
        <f t="shared" si="2"/>
        <v>WPAPhilippines</v>
      </c>
      <c r="B187" s="129" t="s">
        <v>270</v>
      </c>
      <c r="C187" s="129" t="s">
        <v>273</v>
      </c>
      <c r="D187" s="129" t="s">
        <v>217</v>
      </c>
      <c r="E187" s="147">
        <v>258.58810324939759</v>
      </c>
      <c r="F187" s="147">
        <v>411.86106294466452</v>
      </c>
      <c r="G187" s="147">
        <v>305.84328554906438</v>
      </c>
      <c r="H187" s="147">
        <v>270.66176316760482</v>
      </c>
      <c r="I187" s="147">
        <v>205.64327</v>
      </c>
      <c r="J187" s="147">
        <v>186.26449600000001</v>
      </c>
      <c r="K187" s="147">
        <v>231.08853299999998</v>
      </c>
      <c r="L187" s="147">
        <v>246.11004300000002</v>
      </c>
      <c r="M187" s="147">
        <v>122.629993</v>
      </c>
      <c r="N187" s="147">
        <v>9.0825900000000104</v>
      </c>
      <c r="O187" s="147">
        <v>-133.40812500000001</v>
      </c>
      <c r="P187" s="147">
        <v>102.091981</v>
      </c>
      <c r="Q187" s="147">
        <v>177.83837799999998</v>
      </c>
      <c r="R187" s="147">
        <v>130.48672099999996</v>
      </c>
      <c r="S187" s="147">
        <v>414.00670700000001</v>
      </c>
      <c r="T187" s="147">
        <v>292.30562099999997</v>
      </c>
      <c r="U187" s="147">
        <v>375.27053100000001</v>
      </c>
      <c r="V187" s="147">
        <v>434.03614799999997</v>
      </c>
      <c r="W187" s="147">
        <v>526.51435880155577</v>
      </c>
      <c r="X187" s="147">
        <v>357.07967000000002</v>
      </c>
      <c r="Y187" s="147">
        <v>603.93535999999995</v>
      </c>
      <c r="Z187" s="147">
        <v>1104.03397</v>
      </c>
      <c r="AA187" s="147">
        <v>463.04493000000002</v>
      </c>
      <c r="AB187" s="147">
        <v>725.58999999999992</v>
      </c>
      <c r="AC187" s="147">
        <v>625.58999999999992</v>
      </c>
      <c r="AD187" s="147">
        <v>625.58999999999992</v>
      </c>
      <c r="AE187" s="147">
        <v>625.58999999999992</v>
      </c>
      <c r="AF187" s="147">
        <v>625.58999999999992</v>
      </c>
      <c r="AG187" s="147">
        <v>625.58999999999992</v>
      </c>
    </row>
    <row r="188" spans="1:33" x14ac:dyDescent="0.2">
      <c r="A188" s="133" t="str">
        <f t="shared" si="2"/>
        <v>WPASingapore</v>
      </c>
      <c r="B188" s="129" t="s">
        <v>270</v>
      </c>
      <c r="C188" s="129" t="s">
        <v>273</v>
      </c>
      <c r="D188" s="129" t="s">
        <v>218</v>
      </c>
      <c r="E188" s="147">
        <v>4.8620000000000001</v>
      </c>
      <c r="F188" s="147">
        <v>3.8239999999999998</v>
      </c>
      <c r="G188" s="147">
        <v>2.4939999999999998</v>
      </c>
      <c r="H188" s="147">
        <v>2.4829999999999997</v>
      </c>
      <c r="I188" s="147">
        <v>3.403</v>
      </c>
      <c r="J188" s="147">
        <v>2.8929999999999998</v>
      </c>
      <c r="K188" s="147">
        <v>3.2139999999999995</v>
      </c>
      <c r="L188" s="147">
        <v>3.0149999999999997</v>
      </c>
      <c r="M188" s="147">
        <v>3.0329999999999999</v>
      </c>
      <c r="N188" s="147">
        <v>2.0659999999999998</v>
      </c>
      <c r="O188" s="147">
        <v>1.8050000000000002</v>
      </c>
      <c r="P188" s="147">
        <v>2.226</v>
      </c>
      <c r="Q188" s="147">
        <v>2.4460000000000002</v>
      </c>
      <c r="R188" s="147">
        <v>1.6519999999999999</v>
      </c>
      <c r="S188" s="147">
        <v>2.1980000000000004</v>
      </c>
      <c r="T188" s="147">
        <v>2.085</v>
      </c>
      <c r="U188" s="147">
        <v>3.5619999999999998</v>
      </c>
      <c r="V188" s="147">
        <v>3.2910000000000004</v>
      </c>
      <c r="W188" s="147">
        <v>2.2363599999999999</v>
      </c>
      <c r="X188" s="147">
        <v>3.1242799999999997</v>
      </c>
      <c r="Y188" s="147">
        <v>6.6034999999999995</v>
      </c>
      <c r="Z188" s="147">
        <v>5.09152</v>
      </c>
      <c r="AA188" s="147">
        <v>33.1</v>
      </c>
      <c r="AB188" s="147">
        <v>7.3199999999999994</v>
      </c>
      <c r="AC188" s="147">
        <v>7.3199999999999994</v>
      </c>
      <c r="AD188" s="147">
        <v>7.3199999999999994</v>
      </c>
      <c r="AE188" s="147">
        <v>7.3199999999999994</v>
      </c>
      <c r="AF188" s="147">
        <v>7.3199999999999994</v>
      </c>
      <c r="AG188" s="147">
        <v>7.3199999999999994</v>
      </c>
    </row>
    <row r="189" spans="1:33" x14ac:dyDescent="0.2">
      <c r="A189" s="133" t="str">
        <f t="shared" si="2"/>
        <v>WPAThailand</v>
      </c>
      <c r="B189" s="129" t="s">
        <v>270</v>
      </c>
      <c r="C189" s="129" t="s">
        <v>273</v>
      </c>
      <c r="D189" s="129" t="s">
        <v>219</v>
      </c>
      <c r="E189" s="147">
        <v>1184.69724</v>
      </c>
      <c r="F189" s="147">
        <v>1208.0581029999998</v>
      </c>
      <c r="G189" s="147">
        <v>1329.4265409999998</v>
      </c>
      <c r="H189" s="147">
        <v>1106.2461522700003</v>
      </c>
      <c r="I189" s="147">
        <v>1234.4010019999998</v>
      </c>
      <c r="J189" s="147">
        <v>1200.7941199999998</v>
      </c>
      <c r="K189" s="147">
        <v>795.6050140000001</v>
      </c>
      <c r="L189" s="147">
        <v>942.42375200000015</v>
      </c>
      <c r="M189" s="147">
        <v>790.18777799999998</v>
      </c>
      <c r="N189" s="147">
        <v>630.85270300000002</v>
      </c>
      <c r="O189" s="147">
        <v>1170.7065990000001</v>
      </c>
      <c r="P189" s="147">
        <v>1049.944246</v>
      </c>
      <c r="Q189" s="147">
        <v>1121.7545299999999</v>
      </c>
      <c r="R189" s="147">
        <v>1313.1391289999999</v>
      </c>
      <c r="S189" s="147">
        <v>1296.3694750000002</v>
      </c>
      <c r="T189" s="147">
        <v>1212.8324385000001</v>
      </c>
      <c r="U189" s="147">
        <v>1047.6015315</v>
      </c>
      <c r="V189" s="147">
        <v>1313.3209019999999</v>
      </c>
      <c r="W189" s="147">
        <v>1114.4738135184211</v>
      </c>
      <c r="X189" s="147">
        <v>1221.4207799999999</v>
      </c>
      <c r="Y189" s="147">
        <v>1185.8268000000003</v>
      </c>
      <c r="Z189" s="147">
        <v>1141.2704164999998</v>
      </c>
      <c r="AA189" s="147">
        <v>877.82999999999993</v>
      </c>
      <c r="AB189" s="147">
        <v>1034.6599999999999</v>
      </c>
      <c r="AC189" s="147">
        <v>1041.8520389419004</v>
      </c>
      <c r="AD189" s="147">
        <v>1050.7601109242407</v>
      </c>
      <c r="AE189" s="147">
        <v>1059.2769852299921</v>
      </c>
      <c r="AF189" s="147">
        <v>1068.0348643334828</v>
      </c>
      <c r="AG189" s="147">
        <v>1076.8989619947081</v>
      </c>
    </row>
    <row r="190" spans="1:33" x14ac:dyDescent="0.2">
      <c r="A190" s="133" t="str">
        <f t="shared" si="2"/>
        <v>WPAVietnam</v>
      </c>
      <c r="B190" s="129" t="s">
        <v>270</v>
      </c>
      <c r="C190" s="129" t="s">
        <v>273</v>
      </c>
      <c r="D190" s="129" t="s">
        <v>220</v>
      </c>
      <c r="E190" s="147">
        <v>736.76098214285719</v>
      </c>
      <c r="F190" s="147">
        <v>780.39055999999994</v>
      </c>
      <c r="G190" s="147">
        <v>904.03821100000005</v>
      </c>
      <c r="H190" s="147">
        <v>900.20145100000002</v>
      </c>
      <c r="I190" s="147">
        <v>952.3196079999999</v>
      </c>
      <c r="J190" s="147">
        <v>885.711232</v>
      </c>
      <c r="K190" s="147">
        <v>1701.6053335622103</v>
      </c>
      <c r="L190" s="147">
        <v>1941.81579809142</v>
      </c>
      <c r="M190" s="147">
        <v>1944.7705023772733</v>
      </c>
      <c r="N190" s="147">
        <v>2194.9890713663094</v>
      </c>
      <c r="O190" s="147">
        <v>2213.1902579234802</v>
      </c>
      <c r="P190" s="147">
        <v>2604.2597570815797</v>
      </c>
      <c r="Q190" s="147">
        <v>3048.7908791891023</v>
      </c>
      <c r="R190" s="147">
        <v>3760.275709</v>
      </c>
      <c r="S190" s="147">
        <v>3544.3539569999998</v>
      </c>
      <c r="T190" s="147">
        <v>3530.5237969999998</v>
      </c>
      <c r="U190" s="147">
        <v>3204.95237</v>
      </c>
      <c r="V190" s="147">
        <v>3457.8053330000002</v>
      </c>
      <c r="W190" s="147">
        <v>3518.0096005585378</v>
      </c>
      <c r="X190" s="147">
        <v>3806.0960300000002</v>
      </c>
      <c r="Y190" s="147">
        <v>3623.4946500000001</v>
      </c>
      <c r="Z190" s="147">
        <v>3547.842682</v>
      </c>
      <c r="AA190" s="147">
        <v>3557.81</v>
      </c>
      <c r="AB190" s="147">
        <v>4073.5600000000004</v>
      </c>
      <c r="AC190" s="147">
        <v>4143.3667555896636</v>
      </c>
      <c r="AD190" s="147">
        <v>4234.876152763085</v>
      </c>
      <c r="AE190" s="147">
        <v>4320.199992828143</v>
      </c>
      <c r="AF190" s="147">
        <v>4408.8231112426438</v>
      </c>
      <c r="AG190" s="147">
        <v>4503.8534413964635</v>
      </c>
    </row>
    <row r="191" spans="1:33" s="133" customFormat="1" x14ac:dyDescent="0.2">
      <c r="A191" s="133" t="str">
        <f t="shared" si="2"/>
        <v>WPAEast Asia Total</v>
      </c>
      <c r="B191" s="140" t="s">
        <v>221</v>
      </c>
      <c r="C191" s="140" t="s">
        <v>221</v>
      </c>
      <c r="D191" s="140" t="s">
        <v>221</v>
      </c>
      <c r="E191" s="146">
        <v>34889.059533433661</v>
      </c>
      <c r="F191" s="146">
        <v>36873.778999994676</v>
      </c>
      <c r="G191" s="146">
        <v>40149.612626423164</v>
      </c>
      <c r="H191" s="146">
        <v>42557.030209821474</v>
      </c>
      <c r="I191" s="146">
        <v>44036.601241941818</v>
      </c>
      <c r="J191" s="146">
        <v>48091.06479481222</v>
      </c>
      <c r="K191" s="146">
        <v>50770.981021205356</v>
      </c>
      <c r="L191" s="146">
        <v>54039.094179590611</v>
      </c>
      <c r="M191" s="146">
        <v>46901.197942458151</v>
      </c>
      <c r="N191" s="146">
        <v>49211.453194127083</v>
      </c>
      <c r="O191" s="146">
        <v>53014.20964999999</v>
      </c>
      <c r="P191" s="146">
        <v>50099.417804529054</v>
      </c>
      <c r="Q191" s="146">
        <v>53900.43908320809</v>
      </c>
      <c r="R191" s="146">
        <v>58330.068009112969</v>
      </c>
      <c r="S191" s="146">
        <v>61618.584262073768</v>
      </c>
      <c r="T191" s="146">
        <v>61830.656934054212</v>
      </c>
      <c r="U191" s="146">
        <v>59590.728271709959</v>
      </c>
      <c r="V191" s="146">
        <v>57228.601013873944</v>
      </c>
      <c r="W191" s="146">
        <v>54197.274371952655</v>
      </c>
      <c r="X191" s="146">
        <v>48311.656982712389</v>
      </c>
      <c r="Y191" s="146">
        <v>51334.640550660821</v>
      </c>
      <c r="Z191" s="146">
        <v>54299.509534138677</v>
      </c>
      <c r="AA191" s="146">
        <v>56194.238199211468</v>
      </c>
      <c r="AB191" s="146">
        <v>60277.4</v>
      </c>
      <c r="AC191" s="146">
        <v>60851.130351352309</v>
      </c>
      <c r="AD191" s="146">
        <v>60789.683298250886</v>
      </c>
      <c r="AE191" s="146">
        <v>60809.548705804205</v>
      </c>
      <c r="AF191" s="146">
        <v>61510.102178685403</v>
      </c>
      <c r="AG191" s="146">
        <v>61916.514196399214</v>
      </c>
    </row>
    <row r="192" spans="1:33" x14ac:dyDescent="0.2">
      <c r="A192" s="133" t="str">
        <f t="shared" si="2"/>
        <v>WPAChina</v>
      </c>
      <c r="B192" s="129" t="s">
        <v>270</v>
      </c>
      <c r="C192" s="129" t="s">
        <v>274</v>
      </c>
      <c r="D192" s="129" t="s">
        <v>222</v>
      </c>
      <c r="E192" s="147">
        <v>30950.773336999999</v>
      </c>
      <c r="F192" s="147">
        <v>33179.953380999999</v>
      </c>
      <c r="G192" s="147">
        <v>36341.159408</v>
      </c>
      <c r="H192" s="147">
        <v>38631.828171000001</v>
      </c>
      <c r="I192" s="147">
        <v>41789.172056999996</v>
      </c>
      <c r="J192" s="147">
        <v>45838.877153000001</v>
      </c>
      <c r="K192" s="147">
        <v>48604.785489000002</v>
      </c>
      <c r="L192" s="147">
        <v>51841.724330000005</v>
      </c>
      <c r="M192" s="147">
        <v>43699.295233999997</v>
      </c>
      <c r="N192" s="147">
        <v>46663.846192999998</v>
      </c>
      <c r="O192" s="147">
        <v>50167.841561999994</v>
      </c>
      <c r="P192" s="147">
        <v>47085.073995529056</v>
      </c>
      <c r="Q192" s="147">
        <v>50517.085222208087</v>
      </c>
      <c r="R192" s="147">
        <v>54995.247660112967</v>
      </c>
      <c r="S192" s="147">
        <v>58305.660155073769</v>
      </c>
      <c r="T192" s="147">
        <v>58753.941791054203</v>
      </c>
      <c r="U192" s="147">
        <v>56490.127513709958</v>
      </c>
      <c r="V192" s="147">
        <v>54111.092413873936</v>
      </c>
      <c r="W192" s="147">
        <v>51111.634590377464</v>
      </c>
      <c r="X192" s="147">
        <v>45260.604752535161</v>
      </c>
      <c r="Y192" s="147">
        <v>48379.229161127871</v>
      </c>
      <c r="Z192" s="147">
        <v>51379.862159406621</v>
      </c>
      <c r="AA192" s="147">
        <v>53195.060000000012</v>
      </c>
      <c r="AB192" s="147">
        <v>57261.860000000008</v>
      </c>
      <c r="AC192" s="147">
        <v>57845.582344027403</v>
      </c>
      <c r="AD192" s="147">
        <v>57796.125682136095</v>
      </c>
      <c r="AE192" s="147">
        <v>57826.463899730617</v>
      </c>
      <c r="AF192" s="147">
        <v>58536.986973131992</v>
      </c>
      <c r="AG192" s="147">
        <v>58953.368591365979</v>
      </c>
    </row>
    <row r="193" spans="1:33" x14ac:dyDescent="0.2">
      <c r="A193" s="133" t="str">
        <f t="shared" si="2"/>
        <v>WPAJapan</v>
      </c>
      <c r="B193" s="129" t="s">
        <v>270</v>
      </c>
      <c r="C193" s="129" t="s">
        <v>274</v>
      </c>
      <c r="D193" s="129" t="s">
        <v>223</v>
      </c>
      <c r="E193" s="147">
        <v>1759.578</v>
      </c>
      <c r="F193" s="147">
        <v>1688.8979999999999</v>
      </c>
      <c r="G193" s="147">
        <v>1780.5949999999998</v>
      </c>
      <c r="H193" s="147">
        <v>1746.5720000000003</v>
      </c>
      <c r="I193" s="147">
        <v>1747.624</v>
      </c>
      <c r="J193" s="147">
        <v>1719.9</v>
      </c>
      <c r="K193" s="147">
        <v>1645.1599999999999</v>
      </c>
      <c r="L193" s="147">
        <v>1631.4179999999999</v>
      </c>
      <c r="M193" s="147">
        <v>1332.527</v>
      </c>
      <c r="N193" s="147">
        <v>1238.8429999999998</v>
      </c>
      <c r="O193" s="147">
        <v>1319.7239999999999</v>
      </c>
      <c r="P193" s="147">
        <v>1324.915</v>
      </c>
      <c r="Q193" s="147">
        <v>1336.9470000000001</v>
      </c>
      <c r="R193" s="147">
        <v>1328.838</v>
      </c>
      <c r="S193" s="147">
        <v>1237.9880000000001</v>
      </c>
      <c r="T193" s="147">
        <v>1151.68</v>
      </c>
      <c r="U193" s="147">
        <v>1226.0739999999998</v>
      </c>
      <c r="V193" s="147">
        <v>1244.1949999999999</v>
      </c>
      <c r="W193" s="147">
        <v>1217.2257259999999</v>
      </c>
      <c r="X193" s="147">
        <v>1195.4761199999998</v>
      </c>
      <c r="Y193" s="147">
        <v>1145.9698499999997</v>
      </c>
      <c r="Z193" s="147">
        <v>1155.2867000000001</v>
      </c>
      <c r="AA193" s="147">
        <v>1080.8229999999999</v>
      </c>
      <c r="AB193" s="147">
        <v>1136.27</v>
      </c>
      <c r="AC193" s="147">
        <v>1126.2780073249055</v>
      </c>
      <c r="AD193" s="147">
        <v>1114.2876161147919</v>
      </c>
      <c r="AE193" s="147">
        <v>1103.8148060735916</v>
      </c>
      <c r="AF193" s="147">
        <v>1093.8452055534144</v>
      </c>
      <c r="AG193" s="147">
        <v>1083.875605033237</v>
      </c>
    </row>
    <row r="194" spans="1:33" x14ac:dyDescent="0.2">
      <c r="A194" s="133" t="str">
        <f t="shared" si="2"/>
        <v>WPAMongolia</v>
      </c>
      <c r="B194" s="129" t="s">
        <v>270</v>
      </c>
      <c r="C194" s="129" t="s">
        <v>274</v>
      </c>
      <c r="D194" s="129" t="s">
        <v>224</v>
      </c>
      <c r="E194" s="147">
        <v>0.12864400000000001</v>
      </c>
      <c r="F194" s="147">
        <v>5.0000000000000001E-3</v>
      </c>
      <c r="G194" s="147">
        <v>0</v>
      </c>
      <c r="H194" s="147">
        <v>1.2960000000000001E-3</v>
      </c>
      <c r="I194" s="147">
        <v>0.18</v>
      </c>
      <c r="J194" s="147">
        <v>0.82652599999999998</v>
      </c>
      <c r="K194" s="147">
        <v>4.3999999999999997E-2</v>
      </c>
      <c r="L194" s="147">
        <v>0.84</v>
      </c>
      <c r="M194" s="147">
        <v>0</v>
      </c>
      <c r="N194" s="147">
        <v>0</v>
      </c>
      <c r="O194" s="147">
        <v>0</v>
      </c>
      <c r="P194" s="147">
        <v>0</v>
      </c>
      <c r="Q194" s="147">
        <v>0</v>
      </c>
      <c r="R194" s="147">
        <v>2.5440999999999998E-2</v>
      </c>
      <c r="S194" s="147">
        <v>1.08E-3</v>
      </c>
      <c r="T194" s="147">
        <v>2.861999</v>
      </c>
      <c r="U194" s="147">
        <v>0</v>
      </c>
      <c r="V194" s="147">
        <v>0</v>
      </c>
      <c r="W194" s="147">
        <v>4.2125490800853385</v>
      </c>
      <c r="X194" s="147">
        <v>1.50945</v>
      </c>
      <c r="Y194" s="147">
        <v>4.3128099999999998</v>
      </c>
      <c r="Z194" s="147">
        <v>4.6474500000000001</v>
      </c>
      <c r="AA194" s="147">
        <v>0.1</v>
      </c>
      <c r="AB194" s="147">
        <v>0</v>
      </c>
      <c r="AC194" s="147">
        <v>0</v>
      </c>
      <c r="AD194" s="147">
        <v>0</v>
      </c>
      <c r="AE194" s="147">
        <v>0</v>
      </c>
      <c r="AF194" s="147">
        <v>0</v>
      </c>
      <c r="AG194" s="147">
        <v>0</v>
      </c>
    </row>
    <row r="195" spans="1:33" x14ac:dyDescent="0.2">
      <c r="A195" s="133" t="str">
        <f t="shared" si="2"/>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1.3121200000000002</v>
      </c>
      <c r="Y195" s="147">
        <v>0.44956000000000002</v>
      </c>
      <c r="Z195" s="147">
        <v>0</v>
      </c>
      <c r="AA195" s="147">
        <v>0</v>
      </c>
      <c r="AB195" s="147">
        <v>0</v>
      </c>
      <c r="AC195" s="147">
        <v>0</v>
      </c>
      <c r="AD195" s="147">
        <v>0</v>
      </c>
      <c r="AE195" s="147">
        <v>0</v>
      </c>
      <c r="AF195" s="147">
        <v>0</v>
      </c>
      <c r="AG195" s="147">
        <v>0</v>
      </c>
    </row>
    <row r="196" spans="1:33" x14ac:dyDescent="0.2">
      <c r="A196" s="133" t="str">
        <f t="shared" si="2"/>
        <v>WPASouth Korea</v>
      </c>
      <c r="B196" s="129" t="s">
        <v>270</v>
      </c>
      <c r="C196" s="129" t="s">
        <v>274</v>
      </c>
      <c r="D196" s="129" t="s">
        <v>226</v>
      </c>
      <c r="E196" s="147">
        <v>1685.398183</v>
      </c>
      <c r="F196" s="147">
        <v>1528.3062320000001</v>
      </c>
      <c r="G196" s="147">
        <v>1548.6801339999997</v>
      </c>
      <c r="H196" s="147">
        <v>1717.2259330000002</v>
      </c>
      <c r="I196" s="147">
        <v>25.57561800000002</v>
      </c>
      <c r="J196" s="147">
        <v>16.136570000000006</v>
      </c>
      <c r="K196" s="147">
        <v>22.083740000000006</v>
      </c>
      <c r="L196" s="147">
        <v>55.149351999999965</v>
      </c>
      <c r="M196" s="147">
        <v>1369.87859</v>
      </c>
      <c r="N196" s="147">
        <v>820.56906299999991</v>
      </c>
      <c r="O196" s="147">
        <v>986.40390600000001</v>
      </c>
      <c r="P196" s="147">
        <v>980.19275900000002</v>
      </c>
      <c r="Q196" s="147">
        <v>1426.24296</v>
      </c>
      <c r="R196" s="147">
        <v>1284.0309050000001</v>
      </c>
      <c r="S196" s="147">
        <v>1326.213706</v>
      </c>
      <c r="T196" s="147">
        <v>1208.9740670000001</v>
      </c>
      <c r="U196" s="147">
        <v>1132.472399</v>
      </c>
      <c r="V196" s="147">
        <v>1124.602288</v>
      </c>
      <c r="W196" s="147">
        <v>1116.3865374951104</v>
      </c>
      <c r="X196" s="147">
        <v>1173.6362701772287</v>
      </c>
      <c r="Y196" s="147">
        <v>1069.153479532943</v>
      </c>
      <c r="Z196" s="147">
        <v>1052.7820863320624</v>
      </c>
      <c r="AA196" s="147">
        <v>1215.7951992114588</v>
      </c>
      <c r="AB196" s="147">
        <v>1162.8499999999999</v>
      </c>
      <c r="AC196" s="147">
        <v>1162.8499999999999</v>
      </c>
      <c r="AD196" s="147">
        <v>1162.8499999999999</v>
      </c>
      <c r="AE196" s="147">
        <v>1162.8499999999999</v>
      </c>
      <c r="AF196" s="147">
        <v>1162.8499999999999</v>
      </c>
      <c r="AG196" s="147">
        <v>1162.8499999999999</v>
      </c>
    </row>
    <row r="197" spans="1:33" x14ac:dyDescent="0.2">
      <c r="A197" s="133" t="str">
        <f t="shared" si="2"/>
        <v>WPATaiwan</v>
      </c>
      <c r="B197" s="129" t="s">
        <v>270</v>
      </c>
      <c r="C197" s="129" t="s">
        <v>274</v>
      </c>
      <c r="D197" s="129" t="s">
        <v>284</v>
      </c>
      <c r="E197" s="147">
        <v>488.76270143366469</v>
      </c>
      <c r="F197" s="147">
        <v>473.02955199467482</v>
      </c>
      <c r="G197" s="147">
        <v>473.06899542316557</v>
      </c>
      <c r="H197" s="147">
        <v>458.55990082147014</v>
      </c>
      <c r="I197" s="147">
        <v>471.1930789418214</v>
      </c>
      <c r="J197" s="147">
        <v>511.93297881222173</v>
      </c>
      <c r="K197" s="147">
        <v>495.8019932053474</v>
      </c>
      <c r="L197" s="147">
        <v>506.90116059061137</v>
      </c>
      <c r="M197" s="147">
        <v>496.99831645814737</v>
      </c>
      <c r="N197" s="147">
        <v>486.22083312708332</v>
      </c>
      <c r="O197" s="147">
        <v>538.12799999999993</v>
      </c>
      <c r="P197" s="147">
        <v>707.92200000000003</v>
      </c>
      <c r="Q197" s="147">
        <v>618.13499999999999</v>
      </c>
      <c r="R197" s="147">
        <v>720.72500000000002</v>
      </c>
      <c r="S197" s="147">
        <v>747.2449499999999</v>
      </c>
      <c r="T197" s="147">
        <v>711.56700000000001</v>
      </c>
      <c r="U197" s="147">
        <v>739.92202000000009</v>
      </c>
      <c r="V197" s="147">
        <v>747.15856000000008</v>
      </c>
      <c r="W197" s="147">
        <v>746.27007999999989</v>
      </c>
      <c r="X197" s="147">
        <v>678.31867</v>
      </c>
      <c r="Y197" s="147">
        <v>734.90032000000008</v>
      </c>
      <c r="Z197" s="147">
        <v>706.48825839999995</v>
      </c>
      <c r="AA197" s="147">
        <v>701.68999999999994</v>
      </c>
      <c r="AB197" s="147">
        <v>715.65</v>
      </c>
      <c r="AC197" s="147">
        <v>715.65</v>
      </c>
      <c r="AD197" s="147">
        <v>715.65</v>
      </c>
      <c r="AE197" s="147">
        <v>715.65</v>
      </c>
      <c r="AF197" s="147">
        <v>715.65</v>
      </c>
      <c r="AG197" s="147">
        <v>715.65</v>
      </c>
    </row>
    <row r="198" spans="1:33" s="133" customFormat="1" x14ac:dyDescent="0.2">
      <c r="A198" s="133" t="str">
        <f t="shared" ref="A198:A209" si="3">CONCATENATE("WPA",D198)</f>
        <v>WPAOceania Total</v>
      </c>
      <c r="B198" s="137" t="s">
        <v>228</v>
      </c>
      <c r="C198" s="137" t="s">
        <v>228</v>
      </c>
      <c r="D198" s="137" t="s">
        <v>228</v>
      </c>
      <c r="E198" s="145">
        <v>88.712909999999994</v>
      </c>
      <c r="F198" s="145">
        <v>84.184410999999997</v>
      </c>
      <c r="G198" s="145">
        <v>163.143047</v>
      </c>
      <c r="H198" s="145">
        <v>92.630157000000011</v>
      </c>
      <c r="I198" s="145">
        <v>133.20210400000002</v>
      </c>
      <c r="J198" s="145">
        <v>124.41198199999999</v>
      </c>
      <c r="K198" s="145">
        <v>74.272415999999993</v>
      </c>
      <c r="L198" s="145">
        <v>113.04502199999999</v>
      </c>
      <c r="M198" s="145">
        <v>110.156262</v>
      </c>
      <c r="N198" s="145">
        <v>51.820678000000015</v>
      </c>
      <c r="O198" s="145">
        <v>122.32182599999999</v>
      </c>
      <c r="P198" s="145">
        <v>157.785121</v>
      </c>
      <c r="Q198" s="145">
        <v>148.73010599999995</v>
      </c>
      <c r="R198" s="145">
        <v>155.44075599999999</v>
      </c>
      <c r="S198" s="145">
        <v>145.99157800000003</v>
      </c>
      <c r="T198" s="145">
        <v>157.36995899999999</v>
      </c>
      <c r="U198" s="145">
        <v>155.87303399999999</v>
      </c>
      <c r="V198" s="145">
        <v>176.82677900000002</v>
      </c>
      <c r="W198" s="145">
        <v>184.59746500666645</v>
      </c>
      <c r="X198" s="145">
        <v>158.51140000000004</v>
      </c>
      <c r="Y198" s="145">
        <v>188.27899000000002</v>
      </c>
      <c r="Z198" s="145">
        <v>215.66840999999999</v>
      </c>
      <c r="AA198" s="145">
        <v>171.5</v>
      </c>
      <c r="AB198" s="145">
        <v>144.02000000000001</v>
      </c>
      <c r="AC198" s="145">
        <v>146.11824501104942</v>
      </c>
      <c r="AD198" s="145">
        <v>148.69588932823058</v>
      </c>
      <c r="AE198" s="145">
        <v>151.06068172213668</v>
      </c>
      <c r="AF198" s="145">
        <v>153.41005895080011</v>
      </c>
      <c r="AG198" s="145">
        <v>155.80261595967406</v>
      </c>
    </row>
    <row r="199" spans="1:33" s="133" customFormat="1" x14ac:dyDescent="0.2">
      <c r="A199" s="133" t="str">
        <f t="shared" si="3"/>
        <v>WPAOceania Total</v>
      </c>
      <c r="B199" s="140" t="s">
        <v>228</v>
      </c>
      <c r="C199" s="140" t="s">
        <v>228</v>
      </c>
      <c r="D199" s="140" t="s">
        <v>228</v>
      </c>
      <c r="E199" s="146">
        <v>88.712909999999994</v>
      </c>
      <c r="F199" s="146">
        <v>84.184410999999997</v>
      </c>
      <c r="G199" s="146">
        <v>163.143047</v>
      </c>
      <c r="H199" s="146">
        <v>92.630157000000011</v>
      </c>
      <c r="I199" s="146">
        <v>133.20210400000002</v>
      </c>
      <c r="J199" s="146">
        <v>124.41198199999999</v>
      </c>
      <c r="K199" s="146">
        <v>74.272415999999993</v>
      </c>
      <c r="L199" s="146">
        <v>113.04502199999999</v>
      </c>
      <c r="M199" s="146">
        <v>110.156262</v>
      </c>
      <c r="N199" s="146">
        <v>51.820678000000015</v>
      </c>
      <c r="O199" s="146">
        <v>122.32182599999999</v>
      </c>
      <c r="P199" s="146">
        <v>157.785121</v>
      </c>
      <c r="Q199" s="146">
        <v>148.73010599999995</v>
      </c>
      <c r="R199" s="146">
        <v>155.44075599999999</v>
      </c>
      <c r="S199" s="146">
        <v>145.99157800000003</v>
      </c>
      <c r="T199" s="146">
        <v>157.36995899999999</v>
      </c>
      <c r="U199" s="146">
        <v>155.87303399999999</v>
      </c>
      <c r="V199" s="146">
        <v>176.82677900000002</v>
      </c>
      <c r="W199" s="146">
        <v>184.59746500666645</v>
      </c>
      <c r="X199" s="146">
        <v>158.51140000000004</v>
      </c>
      <c r="Y199" s="146">
        <v>188.27899000000002</v>
      </c>
      <c r="Z199" s="146">
        <v>215.66840999999999</v>
      </c>
      <c r="AA199" s="146">
        <v>171.5</v>
      </c>
      <c r="AB199" s="146">
        <v>144.02000000000001</v>
      </c>
      <c r="AC199" s="146">
        <v>146.11824501104942</v>
      </c>
      <c r="AD199" s="146">
        <v>148.69588932823058</v>
      </c>
      <c r="AE199" s="146">
        <v>151.06068172213668</v>
      </c>
      <c r="AF199" s="146">
        <v>153.41005895080011</v>
      </c>
      <c r="AG199" s="146">
        <v>155.80261595967406</v>
      </c>
    </row>
    <row r="200" spans="1:33" x14ac:dyDescent="0.2">
      <c r="A200" s="133" t="str">
        <f t="shared" si="3"/>
        <v>WPAAustralia</v>
      </c>
      <c r="B200" s="129" t="s">
        <v>275</v>
      </c>
      <c r="C200" s="129" t="s">
        <v>275</v>
      </c>
      <c r="D200" s="129" t="s">
        <v>229</v>
      </c>
      <c r="E200" s="147">
        <v>55.327392999999994</v>
      </c>
      <c r="F200" s="147">
        <v>30.324016</v>
      </c>
      <c r="G200" s="147">
        <v>100.067504</v>
      </c>
      <c r="H200" s="147">
        <v>62.253101000000008</v>
      </c>
      <c r="I200" s="147">
        <v>94.814706000000015</v>
      </c>
      <c r="J200" s="147">
        <v>81.989516999999992</v>
      </c>
      <c r="K200" s="147">
        <v>51.189422999999991</v>
      </c>
      <c r="L200" s="147">
        <v>75.648811999999992</v>
      </c>
      <c r="M200" s="147">
        <v>73.584285999999992</v>
      </c>
      <c r="N200" s="147">
        <v>40.423971000000016</v>
      </c>
      <c r="O200" s="147">
        <v>94.080970999999991</v>
      </c>
      <c r="P200" s="147">
        <v>124.93243299999999</v>
      </c>
      <c r="Q200" s="147">
        <v>122.79779599999998</v>
      </c>
      <c r="R200" s="147">
        <v>110.52877799999999</v>
      </c>
      <c r="S200" s="147">
        <v>108.37304900000002</v>
      </c>
      <c r="T200" s="147">
        <v>114.42219300000001</v>
      </c>
      <c r="U200" s="147">
        <v>114.95342199999999</v>
      </c>
      <c r="V200" s="147">
        <v>127.11232200000002</v>
      </c>
      <c r="W200" s="147">
        <v>127.54593478110658</v>
      </c>
      <c r="X200" s="147">
        <v>112.02117000000003</v>
      </c>
      <c r="Y200" s="147">
        <v>132.51616999999999</v>
      </c>
      <c r="Z200" s="147">
        <v>134.91656</v>
      </c>
      <c r="AA200" s="147">
        <v>116.85999999999999</v>
      </c>
      <c r="AB200" s="147">
        <v>97.43</v>
      </c>
      <c r="AC200" s="147">
        <v>99.528245011049407</v>
      </c>
      <c r="AD200" s="147">
        <v>102.10588932823056</v>
      </c>
      <c r="AE200" s="147">
        <v>104.47068172213666</v>
      </c>
      <c r="AF200" s="147">
        <v>106.8200589508001</v>
      </c>
      <c r="AG200" s="147">
        <v>109.21261595967404</v>
      </c>
    </row>
    <row r="201" spans="1:33" x14ac:dyDescent="0.2">
      <c r="A201" s="133" t="str">
        <f t="shared" si="3"/>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WPAFiji</v>
      </c>
      <c r="B202" s="129" t="s">
        <v>275</v>
      </c>
      <c r="C202" s="129" t="s">
        <v>275</v>
      </c>
      <c r="D202" s="129" t="s">
        <v>231</v>
      </c>
      <c r="E202" s="147">
        <v>0</v>
      </c>
      <c r="F202" s="147">
        <v>0</v>
      </c>
      <c r="G202" s="147">
        <v>0.30071799999999999</v>
      </c>
      <c r="H202" s="147">
        <v>0.121644</v>
      </c>
      <c r="I202" s="147">
        <v>7.3590000000000001E-3</v>
      </c>
      <c r="J202" s="147">
        <v>4.4274000000000001E-2</v>
      </c>
      <c r="K202" s="147">
        <v>5.8999999999999997E-2</v>
      </c>
      <c r="L202" s="147">
        <v>2.0769999999999999E-3</v>
      </c>
      <c r="M202" s="147">
        <v>2.7753E-2</v>
      </c>
      <c r="N202" s="147">
        <v>2.1652230000000001</v>
      </c>
      <c r="O202" s="147">
        <v>2.3140000000000001E-2</v>
      </c>
      <c r="P202" s="147">
        <v>3.3861000000000002E-2</v>
      </c>
      <c r="Q202" s="147">
        <v>6.6383999999999999E-2</v>
      </c>
      <c r="R202" s="147">
        <v>0.17902999999999999</v>
      </c>
      <c r="S202" s="147">
        <v>0.25885200000000003</v>
      </c>
      <c r="T202" s="147">
        <v>0.13367299999999999</v>
      </c>
      <c r="U202" s="147">
        <v>1.194107</v>
      </c>
      <c r="V202" s="147">
        <v>0.36909399999999998</v>
      </c>
      <c r="W202" s="147">
        <v>0.21565899999999999</v>
      </c>
      <c r="X202" s="147">
        <v>0.12509999999999999</v>
      </c>
      <c r="Y202" s="147">
        <v>0.33260000000000001</v>
      </c>
      <c r="Z202" s="147">
        <v>0.25</v>
      </c>
      <c r="AA202" s="147">
        <v>0.05</v>
      </c>
      <c r="AB202" s="147">
        <v>0.03</v>
      </c>
      <c r="AC202" s="147">
        <v>0.03</v>
      </c>
      <c r="AD202" s="147">
        <v>0.03</v>
      </c>
      <c r="AE202" s="147">
        <v>0.03</v>
      </c>
      <c r="AF202" s="147">
        <v>0.03</v>
      </c>
      <c r="AG202" s="147">
        <v>0.03</v>
      </c>
    </row>
    <row r="203" spans="1:33" x14ac:dyDescent="0.2">
      <c r="A203" s="133" t="str">
        <f t="shared" si="3"/>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WPANew Caledonia</v>
      </c>
      <c r="B204" s="129" t="s">
        <v>275</v>
      </c>
      <c r="C204" s="129" t="s">
        <v>275</v>
      </c>
      <c r="D204" s="129" t="s">
        <v>233</v>
      </c>
      <c r="E204" s="147">
        <v>0.93835800000000003</v>
      </c>
      <c r="F204" s="147">
        <v>0.91782300000000006</v>
      </c>
      <c r="G204" s="147">
        <v>1.2888120000000001</v>
      </c>
      <c r="H204" s="147">
        <v>2.0246</v>
      </c>
      <c r="I204" s="147">
        <v>2.0840999999999998</v>
      </c>
      <c r="J204" s="147">
        <v>3.0037669999999999</v>
      </c>
      <c r="K204" s="147">
        <v>2.3030400000000002</v>
      </c>
      <c r="L204" s="147">
        <v>2.6943109999999999</v>
      </c>
      <c r="M204" s="147">
        <v>1.8205119999999999</v>
      </c>
      <c r="N204" s="147">
        <v>0.86685800000000002</v>
      </c>
      <c r="O204" s="147">
        <v>1.265898</v>
      </c>
      <c r="P204" s="147">
        <v>1.189335</v>
      </c>
      <c r="Q204" s="147">
        <v>1.7681039999999999</v>
      </c>
      <c r="R204" s="147">
        <v>1.5887119999999999</v>
      </c>
      <c r="S204" s="147">
        <v>2.0558190000000001</v>
      </c>
      <c r="T204" s="147">
        <v>2.0167619999999999</v>
      </c>
      <c r="U204" s="147">
        <v>0</v>
      </c>
      <c r="V204" s="147">
        <v>1</v>
      </c>
      <c r="W204" s="147">
        <v>1</v>
      </c>
      <c r="X204" s="147">
        <v>0.10200000000000001</v>
      </c>
      <c r="Y204" s="147">
        <v>1.77922</v>
      </c>
      <c r="Z204" s="147">
        <v>2.0228800000000002</v>
      </c>
      <c r="AA204" s="147">
        <v>1.1100000000000001</v>
      </c>
      <c r="AB204" s="147">
        <v>1.2300000000000002</v>
      </c>
      <c r="AC204" s="147">
        <v>1.2300000000000002</v>
      </c>
      <c r="AD204" s="147">
        <v>1.2300000000000002</v>
      </c>
      <c r="AE204" s="147">
        <v>1.2300000000000002</v>
      </c>
      <c r="AF204" s="147">
        <v>1.2300000000000002</v>
      </c>
      <c r="AG204" s="147">
        <v>1.2300000000000002</v>
      </c>
    </row>
    <row r="205" spans="1:33" x14ac:dyDescent="0.2">
      <c r="A205" s="133" t="str">
        <f t="shared" si="3"/>
        <v>WPANew Zealand</v>
      </c>
      <c r="B205" s="129" t="s">
        <v>275</v>
      </c>
      <c r="C205" s="129" t="s">
        <v>275</v>
      </c>
      <c r="D205" s="129" t="s">
        <v>234</v>
      </c>
      <c r="E205" s="147">
        <v>31.552316999999999</v>
      </c>
      <c r="F205" s="147">
        <v>52.645510000000002</v>
      </c>
      <c r="G205" s="147">
        <v>61.339036</v>
      </c>
      <c r="H205" s="147">
        <v>27.700624999999999</v>
      </c>
      <c r="I205" s="147">
        <v>36.135201000000002</v>
      </c>
      <c r="J205" s="147">
        <v>39.374423999999998</v>
      </c>
      <c r="K205" s="147">
        <v>20.720953000000002</v>
      </c>
      <c r="L205" s="147">
        <v>34.699821999999998</v>
      </c>
      <c r="M205" s="147">
        <v>34.723711000000002</v>
      </c>
      <c r="N205" s="147">
        <v>8.3646259999999995</v>
      </c>
      <c r="O205" s="147">
        <v>26.951816999999998</v>
      </c>
      <c r="P205" s="147">
        <v>30.390301999999998</v>
      </c>
      <c r="Q205" s="147">
        <v>23.138817</v>
      </c>
      <c r="R205" s="147">
        <v>41.25526</v>
      </c>
      <c r="S205" s="147">
        <v>32.614258</v>
      </c>
      <c r="T205" s="147">
        <v>37.020187999999997</v>
      </c>
      <c r="U205" s="147">
        <v>34.337727999999998</v>
      </c>
      <c r="V205" s="147">
        <v>39.463189</v>
      </c>
      <c r="W205" s="147">
        <v>49.085987000000003</v>
      </c>
      <c r="X205" s="147">
        <v>41.884819999999991</v>
      </c>
      <c r="Y205" s="147">
        <v>42.540679999999995</v>
      </c>
      <c r="Z205" s="147">
        <v>71.711479999999995</v>
      </c>
      <c r="AA205" s="147">
        <v>40.52000000000001</v>
      </c>
      <c r="AB205" s="147">
        <v>34.74</v>
      </c>
      <c r="AC205" s="147">
        <v>34.74</v>
      </c>
      <c r="AD205" s="147">
        <v>34.74</v>
      </c>
      <c r="AE205" s="147">
        <v>34.74</v>
      </c>
      <c r="AF205" s="147">
        <v>34.74</v>
      </c>
      <c r="AG205" s="147">
        <v>34.74</v>
      </c>
    </row>
    <row r="206" spans="1:33" x14ac:dyDescent="0.2">
      <c r="A206" s="133" t="str">
        <f t="shared" si="3"/>
        <v>WPAPapua New Guinea</v>
      </c>
      <c r="B206" s="129" t="s">
        <v>275</v>
      </c>
      <c r="C206" s="129" t="s">
        <v>275</v>
      </c>
      <c r="D206" s="129" t="s">
        <v>235</v>
      </c>
      <c r="E206" s="147">
        <v>0.89484200000000003</v>
      </c>
      <c r="F206" s="147">
        <v>0.29706199999999999</v>
      </c>
      <c r="G206" s="147">
        <v>0.146977</v>
      </c>
      <c r="H206" s="147">
        <v>0.53018699999999996</v>
      </c>
      <c r="I206" s="147">
        <v>0.16073799999999999</v>
      </c>
      <c r="J206" s="147">
        <v>0</v>
      </c>
      <c r="K206" s="147">
        <v>0</v>
      </c>
      <c r="L206" s="147">
        <v>0</v>
      </c>
      <c r="M206" s="147">
        <v>0</v>
      </c>
      <c r="N206" s="147">
        <v>0</v>
      </c>
      <c r="O206" s="147">
        <v>0</v>
      </c>
      <c r="P206" s="147">
        <v>1.23919</v>
      </c>
      <c r="Q206" s="147">
        <v>0.959005</v>
      </c>
      <c r="R206" s="147">
        <v>1.888976</v>
      </c>
      <c r="S206" s="147">
        <v>2.6895999999999995</v>
      </c>
      <c r="T206" s="147">
        <v>3.7771429999999997</v>
      </c>
      <c r="U206" s="147">
        <v>5.3877769999999998</v>
      </c>
      <c r="V206" s="147">
        <v>8.8821740000000009</v>
      </c>
      <c r="W206" s="147">
        <v>6.7498842255598905</v>
      </c>
      <c r="X206" s="147">
        <v>3.7060399999999998</v>
      </c>
      <c r="Y206" s="147">
        <v>10.470050000000001</v>
      </c>
      <c r="Z206" s="147">
        <v>6.1514200000000008</v>
      </c>
      <c r="AA206" s="147">
        <v>12.43</v>
      </c>
      <c r="AB206" s="147">
        <v>10.149999999999999</v>
      </c>
      <c r="AC206" s="147">
        <v>10.149999999999999</v>
      </c>
      <c r="AD206" s="147">
        <v>10.149999999999999</v>
      </c>
      <c r="AE206" s="147">
        <v>10.149999999999999</v>
      </c>
      <c r="AF206" s="147">
        <v>10.149999999999999</v>
      </c>
      <c r="AG206" s="147">
        <v>10.149999999999999</v>
      </c>
    </row>
    <row r="207" spans="1:33" x14ac:dyDescent="0.2">
      <c r="A207" s="133" t="str">
        <f t="shared" si="3"/>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0.67203000000000002</v>
      </c>
      <c r="Y207" s="147">
        <v>0.64027000000000012</v>
      </c>
      <c r="Z207" s="147">
        <v>0.61607000000000012</v>
      </c>
      <c r="AA207" s="147">
        <v>0.52</v>
      </c>
      <c r="AB207" s="147">
        <v>0.44000000000000006</v>
      </c>
      <c r="AC207" s="147">
        <v>0.44000000000000006</v>
      </c>
      <c r="AD207" s="147">
        <v>0.44000000000000006</v>
      </c>
      <c r="AE207" s="147">
        <v>0.44000000000000006</v>
      </c>
      <c r="AF207" s="147">
        <v>0.44000000000000006</v>
      </c>
      <c r="AG207" s="147">
        <v>0.44000000000000006</v>
      </c>
    </row>
    <row r="208" spans="1:33" x14ac:dyDescent="0.2">
      <c r="A208" s="133" t="str">
        <f t="shared" si="3"/>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0.01</v>
      </c>
      <c r="AB208" s="147">
        <v>0</v>
      </c>
      <c r="AC208" s="147">
        <v>0</v>
      </c>
      <c r="AD208" s="147">
        <v>0</v>
      </c>
      <c r="AE208" s="147">
        <v>0</v>
      </c>
      <c r="AF208" s="147">
        <v>0</v>
      </c>
      <c r="AG208" s="147">
        <v>0</v>
      </c>
    </row>
    <row r="209" spans="1:33" x14ac:dyDescent="0.2">
      <c r="A209" s="133" t="str">
        <f t="shared" si="3"/>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2.3999999999999998E-4</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Q209"/>
  <sheetViews>
    <sheetView showGridLines="0" topLeftCell="B1" workbookViewId="0">
      <pane xSplit="3" ySplit="4" topLeftCell="F24"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286</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CONCATENATE("WPA",D4)</f>
        <v>WPAWorld Total</v>
      </c>
      <c r="B4" s="134" t="s">
        <v>26</v>
      </c>
      <c r="C4" s="134" t="s">
        <v>26</v>
      </c>
      <c r="D4" s="134" t="s">
        <v>26</v>
      </c>
      <c r="E4" s="135">
        <v>11254.014286000001</v>
      </c>
      <c r="F4" s="135">
        <v>10816.733221</v>
      </c>
      <c r="G4" s="135">
        <v>12095.891403999998</v>
      </c>
      <c r="H4" s="135">
        <v>11707.507805269997</v>
      </c>
      <c r="I4" s="135">
        <v>12411.141992000001</v>
      </c>
      <c r="J4" s="135">
        <v>12013.323497000003</v>
      </c>
      <c r="K4" s="135">
        <v>11426.044517000002</v>
      </c>
      <c r="L4" s="135">
        <v>12312.722829000015</v>
      </c>
      <c r="M4" s="135">
        <v>11624.736586999998</v>
      </c>
      <c r="N4" s="135">
        <v>8248.4373420000029</v>
      </c>
      <c r="O4" s="135">
        <v>12269.472890000012</v>
      </c>
      <c r="P4" s="135">
        <v>12310.854720999996</v>
      </c>
      <c r="Q4" s="135">
        <v>13112.248121000002</v>
      </c>
      <c r="R4" s="135">
        <v>14302.148716000005</v>
      </c>
      <c r="S4" s="135">
        <v>14991.395729999998</v>
      </c>
      <c r="T4" s="135">
        <v>14727.006009000002</v>
      </c>
      <c r="U4" s="135">
        <v>15042.128694999999</v>
      </c>
      <c r="V4" s="135">
        <v>17254.269600115294</v>
      </c>
      <c r="W4" s="135">
        <v>17289.450910993663</v>
      </c>
      <c r="X4" s="135">
        <v>17592.959830000003</v>
      </c>
      <c r="Y4" s="135">
        <v>17872.33267803616</v>
      </c>
      <c r="Z4" s="135">
        <v>18257.003912233671</v>
      </c>
      <c r="AA4" s="135">
        <v>15268.349999999999</v>
      </c>
      <c r="AB4" s="135">
        <v>14990.279999999999</v>
      </c>
      <c r="AC4" s="135">
        <v>15670.366585902164</v>
      </c>
      <c r="AD4" s="135">
        <v>16201.417071788923</v>
      </c>
      <c r="AE4" s="135">
        <v>16378.056831752112</v>
      </c>
      <c r="AF4" s="135">
        <v>16570.643656660664</v>
      </c>
      <c r="AG4" s="135">
        <v>16715.240216247174</v>
      </c>
    </row>
    <row r="5" spans="1:43" s="133" customFormat="1" x14ac:dyDescent="0.2">
      <c r="A5" s="133" t="str">
        <f t="shared" ref="A5:A69" si="0">CONCATENATE("WPA",D5)</f>
        <v>WPAEurope &amp; CIS Total</v>
      </c>
      <c r="B5" s="137" t="s">
        <v>29</v>
      </c>
      <c r="C5" s="137" t="s">
        <v>29</v>
      </c>
      <c r="D5" s="137" t="s">
        <v>29</v>
      </c>
      <c r="E5" s="145">
        <v>5906.0339120000026</v>
      </c>
      <c r="F5" s="145">
        <v>5271.451368</v>
      </c>
      <c r="G5" s="145">
        <v>5316.7678600000008</v>
      </c>
      <c r="H5" s="145">
        <v>5829.919966999998</v>
      </c>
      <c r="I5" s="145">
        <v>5861.3699079999997</v>
      </c>
      <c r="J5" s="145">
        <v>5476.8351400000047</v>
      </c>
      <c r="K5" s="145">
        <v>5043.0323940000026</v>
      </c>
      <c r="L5" s="145">
        <v>5814.9189200000146</v>
      </c>
      <c r="M5" s="145">
        <v>5759.4973649999984</v>
      </c>
      <c r="N5" s="145">
        <v>2986.0795080000025</v>
      </c>
      <c r="O5" s="145">
        <v>5588.7127850000115</v>
      </c>
      <c r="P5" s="145">
        <v>5579.374982999997</v>
      </c>
      <c r="Q5" s="145">
        <v>5404.9246070000017</v>
      </c>
      <c r="R5" s="145">
        <v>6160.3434430000052</v>
      </c>
      <c r="S5" s="145">
        <v>6796.8623209999987</v>
      </c>
      <c r="T5" s="145">
        <v>6281.3484590000035</v>
      </c>
      <c r="U5" s="145">
        <v>6771.9404539999996</v>
      </c>
      <c r="V5" s="145">
        <v>7934.7551341152948</v>
      </c>
      <c r="W5" s="145">
        <v>7431.7713515545411</v>
      </c>
      <c r="X5" s="145">
        <v>7323.1766900000002</v>
      </c>
      <c r="Y5" s="145">
        <v>7775.984919999999</v>
      </c>
      <c r="Z5" s="145">
        <v>7804.9451356492873</v>
      </c>
      <c r="AA5" s="145">
        <v>5604.3199999999979</v>
      </c>
      <c r="AB5" s="145">
        <v>4985.0599999999995</v>
      </c>
      <c r="AC5" s="145">
        <v>5443.1786384419484</v>
      </c>
      <c r="AD5" s="145">
        <v>5785.2932976034444</v>
      </c>
      <c r="AE5" s="145">
        <v>5845.7561618973323</v>
      </c>
      <c r="AF5" s="145">
        <v>5909.0138090021692</v>
      </c>
      <c r="AG5" s="145">
        <v>5928.8550314493295</v>
      </c>
    </row>
    <row r="6" spans="1:43" s="133" customFormat="1" x14ac:dyDescent="0.2">
      <c r="A6" s="133" t="str">
        <f t="shared" si="0"/>
        <v>WPAWest Europe Total</v>
      </c>
      <c r="B6" s="140" t="s">
        <v>37</v>
      </c>
      <c r="C6" s="140" t="s">
        <v>37</v>
      </c>
      <c r="D6" s="140" t="s">
        <v>37</v>
      </c>
      <c r="E6" s="146">
        <v>5477.9262430000008</v>
      </c>
      <c r="F6" s="146">
        <v>4655.8372729999992</v>
      </c>
      <c r="G6" s="146">
        <v>4622.5598770000006</v>
      </c>
      <c r="H6" s="146">
        <v>4981.6930169999996</v>
      </c>
      <c r="I6" s="146">
        <v>4938.3617949999998</v>
      </c>
      <c r="J6" s="146">
        <v>4482.718831000001</v>
      </c>
      <c r="K6" s="146">
        <v>3887.7052640000002</v>
      </c>
      <c r="L6" s="146">
        <v>4317.5880430000143</v>
      </c>
      <c r="M6" s="146">
        <v>4524.1431359999997</v>
      </c>
      <c r="N6" s="146">
        <v>1767.6862850000023</v>
      </c>
      <c r="O6" s="146">
        <v>3926.1066250000104</v>
      </c>
      <c r="P6" s="146">
        <v>3709.0505369999955</v>
      </c>
      <c r="Q6" s="146">
        <v>3466.6841230000023</v>
      </c>
      <c r="R6" s="146">
        <v>3991.0429480000048</v>
      </c>
      <c r="S6" s="146">
        <v>4316.2993479999986</v>
      </c>
      <c r="T6" s="146">
        <v>3638.9551160000042</v>
      </c>
      <c r="U6" s="146">
        <v>3398.7734419999997</v>
      </c>
      <c r="V6" s="146">
        <v>3781.8981829999993</v>
      </c>
      <c r="W6" s="146">
        <v>3838.886964612645</v>
      </c>
      <c r="X6" s="146">
        <v>3690.9657499999994</v>
      </c>
      <c r="Y6" s="146">
        <v>3878.8944399999996</v>
      </c>
      <c r="Z6" s="146">
        <v>3761.5266700000002</v>
      </c>
      <c r="AA6" s="146">
        <v>3088.8399999999997</v>
      </c>
      <c r="AB6" s="146">
        <v>2721.42</v>
      </c>
      <c r="AC6" s="146">
        <v>3005.8762523033793</v>
      </c>
      <c r="AD6" s="146">
        <v>3195.7355727111208</v>
      </c>
      <c r="AE6" s="146">
        <v>3180.9511795070484</v>
      </c>
      <c r="AF6" s="146">
        <v>3167.3551653885647</v>
      </c>
      <c r="AG6" s="146">
        <v>3153.657852402127</v>
      </c>
    </row>
    <row r="7" spans="1:43" x14ac:dyDescent="0.2">
      <c r="A7" s="133" t="str">
        <f t="shared" si="0"/>
        <v>WPAAustria</v>
      </c>
      <c r="B7" s="129" t="s">
        <v>254</v>
      </c>
      <c r="C7" s="129" t="s">
        <v>255</v>
      </c>
      <c r="D7" s="129" t="s">
        <v>40</v>
      </c>
      <c r="E7" s="147">
        <v>125.18999999999998</v>
      </c>
      <c r="F7" s="147">
        <v>65.838000000000008</v>
      </c>
      <c r="G7" s="147">
        <v>44.941999999999986</v>
      </c>
      <c r="H7" s="147">
        <v>53.646000000000008</v>
      </c>
      <c r="I7" s="147">
        <v>44.382000000000005</v>
      </c>
      <c r="J7" s="147">
        <v>45.781000000000006</v>
      </c>
      <c r="K7" s="147">
        <v>40.227000000000011</v>
      </c>
      <c r="L7" s="147">
        <v>60.143999999999991</v>
      </c>
      <c r="M7" s="147">
        <v>85.690999999999974</v>
      </c>
      <c r="N7" s="147">
        <v>39.521000000000008</v>
      </c>
      <c r="O7" s="147">
        <v>48.687999999999981</v>
      </c>
      <c r="P7" s="147">
        <v>37.214999999999996</v>
      </c>
      <c r="Q7" s="147">
        <v>53.506999999999998</v>
      </c>
      <c r="R7" s="147">
        <v>47.922000000000011</v>
      </c>
      <c r="S7" s="147">
        <v>53.061000000000007</v>
      </c>
      <c r="T7" s="147">
        <v>51.846999999999994</v>
      </c>
      <c r="U7" s="147">
        <v>61.660999999999987</v>
      </c>
      <c r="V7" s="147">
        <v>48.727000000000004</v>
      </c>
      <c r="W7" s="147">
        <v>43.372556000000003</v>
      </c>
      <c r="X7" s="147">
        <v>57.974679999999999</v>
      </c>
      <c r="Y7" s="147">
        <v>44.481459999999998</v>
      </c>
      <c r="Z7" s="147">
        <v>36.040179999999999</v>
      </c>
      <c r="AA7" s="147">
        <v>36.08</v>
      </c>
      <c r="AB7" s="147">
        <v>20.03</v>
      </c>
      <c r="AC7" s="147">
        <v>20.340119319036511</v>
      </c>
      <c r="AD7" s="147">
        <v>20.72401345074806</v>
      </c>
      <c r="AE7" s="147">
        <v>21.071600692207344</v>
      </c>
      <c r="AF7" s="147">
        <v>21.413357525223642</v>
      </c>
      <c r="AG7" s="147">
        <v>21.765905815010118</v>
      </c>
    </row>
    <row r="8" spans="1:43" x14ac:dyDescent="0.2">
      <c r="A8" s="133" t="str">
        <f>CONCATENATE("WPA",D8)</f>
        <v>WPABelgium</v>
      </c>
      <c r="B8" s="129" t="s">
        <v>254</v>
      </c>
      <c r="C8" s="129" t="s">
        <v>255</v>
      </c>
      <c r="D8" s="129" t="s">
        <v>42</v>
      </c>
      <c r="E8" s="147">
        <v>189.88900000000001</v>
      </c>
      <c r="F8" s="147">
        <v>212.15600000000001</v>
      </c>
      <c r="G8" s="147">
        <v>194.98000000000005</v>
      </c>
      <c r="H8" s="147">
        <v>186.06899999999999</v>
      </c>
      <c r="I8" s="147">
        <v>168.601</v>
      </c>
      <c r="J8" s="147">
        <v>153.04500000000002</v>
      </c>
      <c r="K8" s="147">
        <v>158.14500000000001</v>
      </c>
      <c r="L8" s="147">
        <v>189.05300000000005</v>
      </c>
      <c r="M8" s="147">
        <v>185.10099999999994</v>
      </c>
      <c r="N8" s="147">
        <v>107.53400000000001</v>
      </c>
      <c r="O8" s="147">
        <v>224.27399999999997</v>
      </c>
      <c r="P8" s="147">
        <v>243.87300000000002</v>
      </c>
      <c r="Q8" s="147">
        <v>296.33100000000002</v>
      </c>
      <c r="R8" s="147">
        <v>395.97899999999998</v>
      </c>
      <c r="S8" s="147">
        <v>455.99899999999997</v>
      </c>
      <c r="T8" s="147">
        <v>399.48099999999999</v>
      </c>
      <c r="U8" s="147">
        <v>221.47800000000001</v>
      </c>
      <c r="V8" s="147">
        <v>279.86099999999999</v>
      </c>
      <c r="W8" s="147">
        <v>256.81490899999994</v>
      </c>
      <c r="X8" s="147">
        <v>259.23956999999996</v>
      </c>
      <c r="Y8" s="147">
        <v>172.03162</v>
      </c>
      <c r="Z8" s="147">
        <v>182.12476000000001</v>
      </c>
      <c r="AA8" s="147">
        <v>163.24</v>
      </c>
      <c r="AB8" s="147">
        <v>96.100000000000009</v>
      </c>
      <c r="AC8" s="147">
        <v>137.05072789386176</v>
      </c>
      <c r="AD8" s="147">
        <v>137.05072789386176</v>
      </c>
      <c r="AE8" s="147">
        <v>137.05072789386176</v>
      </c>
      <c r="AF8" s="147">
        <v>137.05072789386176</v>
      </c>
      <c r="AG8" s="147">
        <v>137.05072789386176</v>
      </c>
    </row>
    <row r="9" spans="1:43" x14ac:dyDescent="0.2">
      <c r="A9" s="133" t="str">
        <f>CONCATENATE("WPA",D9)</f>
        <v>WPACyprus</v>
      </c>
      <c r="B9" s="129" t="s">
        <v>254</v>
      </c>
      <c r="C9" s="129" t="s">
        <v>255</v>
      </c>
      <c r="D9" s="129" t="s">
        <v>44</v>
      </c>
      <c r="E9" s="147">
        <v>19.723999999999993</v>
      </c>
      <c r="F9" s="147">
        <v>24.817</v>
      </c>
      <c r="G9" s="147">
        <v>18.219000000000001</v>
      </c>
      <c r="H9" s="147">
        <v>18.435000000000002</v>
      </c>
      <c r="I9" s="147">
        <v>23.795999999999996</v>
      </c>
      <c r="J9" s="147">
        <v>26.991999999999997</v>
      </c>
      <c r="K9" s="147">
        <v>32.885000000000005</v>
      </c>
      <c r="L9" s="147">
        <v>23.053999999999998</v>
      </c>
      <c r="M9" s="147">
        <v>11.672000000000001</v>
      </c>
      <c r="N9" s="147">
        <v>21.750999999999998</v>
      </c>
      <c r="O9" s="147">
        <v>17.89</v>
      </c>
      <c r="P9" s="147">
        <v>14.835000000000003</v>
      </c>
      <c r="Q9" s="147">
        <v>18.899999999999999</v>
      </c>
      <c r="R9" s="147">
        <v>17.315999999999995</v>
      </c>
      <c r="S9" s="147">
        <v>14.06</v>
      </c>
      <c r="T9" s="147">
        <v>16.519000000000002</v>
      </c>
      <c r="U9" s="147">
        <v>19.802999999999997</v>
      </c>
      <c r="V9" s="147">
        <v>20.621999999999993</v>
      </c>
      <c r="W9" s="147">
        <v>20.617513000000002</v>
      </c>
      <c r="X9" s="147">
        <v>17.186259999999997</v>
      </c>
      <c r="Y9" s="147">
        <v>15.65095</v>
      </c>
      <c r="Z9" s="147">
        <v>12.860280000000001</v>
      </c>
      <c r="AA9" s="147">
        <v>8.5600000000000023</v>
      </c>
      <c r="AB9" s="147">
        <v>18.019999999999996</v>
      </c>
      <c r="AC9" s="147">
        <v>18.019999999999996</v>
      </c>
      <c r="AD9" s="147">
        <v>18.019999999999996</v>
      </c>
      <c r="AE9" s="147">
        <v>18.019999999999996</v>
      </c>
      <c r="AF9" s="147">
        <v>18.019999999999996</v>
      </c>
      <c r="AG9" s="147">
        <v>18.019999999999996</v>
      </c>
    </row>
    <row r="10" spans="1:43" x14ac:dyDescent="0.2">
      <c r="A10" s="133" t="str">
        <f t="shared" si="0"/>
        <v>WPADenmark</v>
      </c>
      <c r="B10" s="129" t="s">
        <v>254</v>
      </c>
      <c r="C10" s="129" t="s">
        <v>255</v>
      </c>
      <c r="D10" s="129" t="s">
        <v>46</v>
      </c>
      <c r="E10" s="147">
        <v>198.46799999999996</v>
      </c>
      <c r="F10" s="147">
        <v>200.46</v>
      </c>
      <c r="G10" s="147">
        <v>145.09800000000001</v>
      </c>
      <c r="H10" s="147">
        <v>189.24800000000005</v>
      </c>
      <c r="I10" s="147">
        <v>269.12099999999998</v>
      </c>
      <c r="J10" s="147">
        <v>289.29100000000119</v>
      </c>
      <c r="K10" s="147">
        <v>247.02874200000008</v>
      </c>
      <c r="L10" s="147">
        <v>265.35800000001535</v>
      </c>
      <c r="M10" s="147">
        <v>233.80399999999912</v>
      </c>
      <c r="N10" s="147">
        <v>45.216000000002168</v>
      </c>
      <c r="O10" s="147">
        <v>78.677000000010523</v>
      </c>
      <c r="P10" s="147">
        <v>171.0019999999914</v>
      </c>
      <c r="Q10" s="147">
        <v>197.77500000000234</v>
      </c>
      <c r="R10" s="147">
        <v>180.91500000000343</v>
      </c>
      <c r="S10" s="147">
        <v>205.93600000000021</v>
      </c>
      <c r="T10" s="147">
        <v>89.092000000004163</v>
      </c>
      <c r="U10" s="147">
        <v>166.89999999999938</v>
      </c>
      <c r="V10" s="147">
        <v>166.89999999999938</v>
      </c>
      <c r="W10" s="147">
        <v>169.607</v>
      </c>
      <c r="X10" s="147">
        <v>193.45992999999999</v>
      </c>
      <c r="Y10" s="147">
        <v>294.72347000000002</v>
      </c>
      <c r="Z10" s="147">
        <v>233.71979999999996</v>
      </c>
      <c r="AA10" s="147">
        <v>174.67000000000004</v>
      </c>
      <c r="AB10" s="147">
        <v>175.74999999999994</v>
      </c>
      <c r="AC10" s="147">
        <v>199.40410497981151</v>
      </c>
      <c r="AD10" s="147">
        <v>199.40410497981151</v>
      </c>
      <c r="AE10" s="147">
        <v>199.40410497981151</v>
      </c>
      <c r="AF10" s="147">
        <v>199.40410497981151</v>
      </c>
      <c r="AG10" s="147">
        <v>199.40410497981151</v>
      </c>
    </row>
    <row r="11" spans="1:43" x14ac:dyDescent="0.2">
      <c r="A11" s="133" t="str">
        <f t="shared" si="0"/>
        <v>WPAFinland</v>
      </c>
      <c r="B11" s="129" t="s">
        <v>254</v>
      </c>
      <c r="C11" s="129" t="s">
        <v>255</v>
      </c>
      <c r="D11" s="129" t="s">
        <v>49</v>
      </c>
      <c r="E11" s="147">
        <v>68.760000000000005</v>
      </c>
      <c r="F11" s="147">
        <v>45.282999999999987</v>
      </c>
      <c r="G11" s="147">
        <v>29.140000000000004</v>
      </c>
      <c r="H11" s="147">
        <v>43.375999999999991</v>
      </c>
      <c r="I11" s="147">
        <v>37.034000000000013</v>
      </c>
      <c r="J11" s="147">
        <v>33.672000000000004</v>
      </c>
      <c r="K11" s="147">
        <v>26.048999999999999</v>
      </c>
      <c r="L11" s="147">
        <v>22.803999999999998</v>
      </c>
      <c r="M11" s="147">
        <v>39.903999999999989</v>
      </c>
      <c r="N11" s="147">
        <v>40.151000000000003</v>
      </c>
      <c r="O11" s="147">
        <v>43.023000000000003</v>
      </c>
      <c r="P11" s="147">
        <v>45.455652999999998</v>
      </c>
      <c r="Q11" s="147">
        <v>54.063975999999997</v>
      </c>
      <c r="R11" s="147">
        <v>38.432780000000008</v>
      </c>
      <c r="S11" s="147">
        <v>73.962017000000017</v>
      </c>
      <c r="T11" s="147">
        <v>62.647999999999989</v>
      </c>
      <c r="U11" s="147">
        <v>64.819000000000003</v>
      </c>
      <c r="V11" s="147">
        <v>64.754999999999995</v>
      </c>
      <c r="W11" s="147">
        <v>102.03466400000001</v>
      </c>
      <c r="X11" s="147">
        <v>25.148839999999996</v>
      </c>
      <c r="Y11" s="147">
        <v>27.064159999999998</v>
      </c>
      <c r="Z11" s="147">
        <v>46.16234</v>
      </c>
      <c r="AA11" s="147">
        <v>73.070000000000007</v>
      </c>
      <c r="AB11" s="147">
        <v>32.94</v>
      </c>
      <c r="AC11" s="147">
        <v>23.842174068942906</v>
      </c>
      <c r="AD11" s="147">
        <v>23.842174068942906</v>
      </c>
      <c r="AE11" s="147">
        <v>23.842174068942906</v>
      </c>
      <c r="AF11" s="147">
        <v>23.842174068942906</v>
      </c>
      <c r="AG11" s="147">
        <v>23.842174068942906</v>
      </c>
    </row>
    <row r="12" spans="1:43" x14ac:dyDescent="0.2">
      <c r="A12" s="133" t="str">
        <f t="shared" si="0"/>
        <v>WPAFrance</v>
      </c>
      <c r="B12" s="129" t="s">
        <v>254</v>
      </c>
      <c r="C12" s="129" t="s">
        <v>255</v>
      </c>
      <c r="D12" s="129" t="s">
        <v>31</v>
      </c>
      <c r="E12" s="147">
        <v>594.06428500000015</v>
      </c>
      <c r="F12" s="147">
        <v>385.26358300000004</v>
      </c>
      <c r="G12" s="147">
        <v>372.24600000000004</v>
      </c>
      <c r="H12" s="147">
        <v>407.33699999999993</v>
      </c>
      <c r="I12" s="147">
        <v>383.98599999999999</v>
      </c>
      <c r="J12" s="147">
        <v>389.72099999999995</v>
      </c>
      <c r="K12" s="147">
        <v>251.04398900000001</v>
      </c>
      <c r="L12" s="147">
        <v>354.41253499999988</v>
      </c>
      <c r="M12" s="147">
        <v>563.88300000000015</v>
      </c>
      <c r="N12" s="147">
        <v>159.84999100000002</v>
      </c>
      <c r="O12" s="147">
        <v>414.20699999999999</v>
      </c>
      <c r="P12" s="147">
        <v>451.52800000000002</v>
      </c>
      <c r="Q12" s="147">
        <v>364.45859799999994</v>
      </c>
      <c r="R12" s="147">
        <v>393.56747100000007</v>
      </c>
      <c r="S12" s="147">
        <v>478.63804000000005</v>
      </c>
      <c r="T12" s="147">
        <v>327.99</v>
      </c>
      <c r="U12" s="147">
        <v>218.47399999999996</v>
      </c>
      <c r="V12" s="147">
        <v>261.21800000000007</v>
      </c>
      <c r="W12" s="147">
        <v>293.97006099999993</v>
      </c>
      <c r="X12" s="147">
        <v>341.85525999999999</v>
      </c>
      <c r="Y12" s="147">
        <v>423.57115000000005</v>
      </c>
      <c r="Z12" s="147">
        <v>379.87818000000016</v>
      </c>
      <c r="AA12" s="147">
        <v>306.61000000000007</v>
      </c>
      <c r="AB12" s="147">
        <v>246.32000000000002</v>
      </c>
      <c r="AC12" s="147">
        <v>296.35455743560721</v>
      </c>
      <c r="AD12" s="147">
        <v>371.53574375478377</v>
      </c>
      <c r="AE12" s="147">
        <v>367.06319280744856</v>
      </c>
      <c r="AF12" s="147">
        <v>362.85708471543944</v>
      </c>
      <c r="AG12" s="147">
        <v>358.63745800636838</v>
      </c>
    </row>
    <row r="13" spans="1:43" x14ac:dyDescent="0.2">
      <c r="A13" s="133" t="str">
        <f t="shared" si="0"/>
        <v>WPAGermany</v>
      </c>
      <c r="B13" s="129" t="s">
        <v>254</v>
      </c>
      <c r="C13" s="129" t="s">
        <v>255</v>
      </c>
      <c r="D13" s="129" t="s">
        <v>32</v>
      </c>
      <c r="E13" s="147">
        <v>1058.1699999999998</v>
      </c>
      <c r="F13" s="147">
        <v>720</v>
      </c>
      <c r="G13" s="147">
        <v>814.62000000000023</v>
      </c>
      <c r="H13" s="147">
        <v>947.92265099999997</v>
      </c>
      <c r="I13" s="147">
        <v>932.2396759999998</v>
      </c>
      <c r="J13" s="147">
        <v>826.34299999999996</v>
      </c>
      <c r="K13" s="147">
        <v>505.98073699999992</v>
      </c>
      <c r="L13" s="147">
        <v>594.22073</v>
      </c>
      <c r="M13" s="147">
        <v>639.36504099999979</v>
      </c>
      <c r="N13" s="147">
        <v>133.96279500000003</v>
      </c>
      <c r="O13" s="147">
        <v>578.09099999999989</v>
      </c>
      <c r="P13" s="147">
        <v>512.44500000000005</v>
      </c>
      <c r="Q13" s="147">
        <v>395.34486100000004</v>
      </c>
      <c r="R13" s="147">
        <v>452.5126459999999</v>
      </c>
      <c r="S13" s="147">
        <v>503.04142200000007</v>
      </c>
      <c r="T13" s="147">
        <v>445.80899999999997</v>
      </c>
      <c r="U13" s="147">
        <v>450.64600000000013</v>
      </c>
      <c r="V13" s="147">
        <v>495.07800000000009</v>
      </c>
      <c r="W13" s="147">
        <v>357.4324860000001</v>
      </c>
      <c r="X13" s="147">
        <v>403.94199999999995</v>
      </c>
      <c r="Y13" s="147">
        <v>389.18188999999995</v>
      </c>
      <c r="Z13" s="147">
        <v>352.82719000000009</v>
      </c>
      <c r="AA13" s="147">
        <v>301.45</v>
      </c>
      <c r="AB13" s="147">
        <v>249.53</v>
      </c>
      <c r="AC13" s="147">
        <v>302.90705149629133</v>
      </c>
      <c r="AD13" s="147">
        <v>297.81767545282167</v>
      </c>
      <c r="AE13" s="147">
        <v>293.54828207976061</v>
      </c>
      <c r="AF13" s="147">
        <v>289.62842296287425</v>
      </c>
      <c r="AG13" s="147">
        <v>285.71714847556046</v>
      </c>
    </row>
    <row r="14" spans="1:43" x14ac:dyDescent="0.2">
      <c r="A14" s="133" t="str">
        <f t="shared" si="0"/>
        <v>WPAGreece</v>
      </c>
      <c r="B14" s="129" t="s">
        <v>254</v>
      </c>
      <c r="C14" s="129" t="s">
        <v>255</v>
      </c>
      <c r="D14" s="129" t="s">
        <v>33</v>
      </c>
      <c r="E14" s="147">
        <v>69.715709000000032</v>
      </c>
      <c r="F14" s="147">
        <v>133.79499999999999</v>
      </c>
      <c r="G14" s="147">
        <v>111.99100000000001</v>
      </c>
      <c r="H14" s="147">
        <v>129.286</v>
      </c>
      <c r="I14" s="147">
        <v>189.78200000000007</v>
      </c>
      <c r="J14" s="147">
        <v>167.68199999999999</v>
      </c>
      <c r="K14" s="147">
        <v>186.88199999999995</v>
      </c>
      <c r="L14" s="147">
        <v>167.16100000000003</v>
      </c>
      <c r="M14" s="147">
        <v>203.65999999999997</v>
      </c>
      <c r="N14" s="147">
        <v>84.968000000000018</v>
      </c>
      <c r="O14" s="147">
        <v>146.74899999999997</v>
      </c>
      <c r="P14" s="147">
        <v>91.447999999999993</v>
      </c>
      <c r="Q14" s="147">
        <v>50.864000000000004</v>
      </c>
      <c r="R14" s="147">
        <v>163.08500000000001</v>
      </c>
      <c r="S14" s="147">
        <v>140.286</v>
      </c>
      <c r="T14" s="147">
        <v>123.51100000000002</v>
      </c>
      <c r="U14" s="147">
        <v>124.41900000000003</v>
      </c>
      <c r="V14" s="147">
        <v>105.36199999999999</v>
      </c>
      <c r="W14" s="147">
        <v>174.221712</v>
      </c>
      <c r="X14" s="147">
        <v>141.29944</v>
      </c>
      <c r="Y14" s="147">
        <v>138.44224</v>
      </c>
      <c r="Z14" s="147">
        <v>135.82893000000001</v>
      </c>
      <c r="AA14" s="147">
        <v>122.08000000000001</v>
      </c>
      <c r="AB14" s="147">
        <v>91.94</v>
      </c>
      <c r="AC14" s="147">
        <v>110.86720401763316</v>
      </c>
      <c r="AD14" s="147">
        <v>129.79440803526631</v>
      </c>
      <c r="AE14" s="147">
        <v>129.79440803526631</v>
      </c>
      <c r="AF14" s="147">
        <v>129.79440803526631</v>
      </c>
      <c r="AG14" s="147">
        <v>129.79440803526631</v>
      </c>
    </row>
    <row r="15" spans="1:43" x14ac:dyDescent="0.2">
      <c r="A15" s="133" t="str">
        <f t="shared" si="0"/>
        <v>WPAIceland</v>
      </c>
      <c r="B15" s="129" t="s">
        <v>254</v>
      </c>
      <c r="C15" s="129" t="s">
        <v>255</v>
      </c>
      <c r="D15" s="129" t="s">
        <v>34</v>
      </c>
      <c r="E15" s="147">
        <v>8.3021080000000005</v>
      </c>
      <c r="F15" s="147">
        <v>8.2379059999999988</v>
      </c>
      <c r="G15" s="147">
        <v>14.951835000000001</v>
      </c>
      <c r="H15" s="147">
        <v>17.608953</v>
      </c>
      <c r="I15" s="147">
        <v>26.325478</v>
      </c>
      <c r="J15" s="147">
        <v>32.624749000000001</v>
      </c>
      <c r="K15" s="147">
        <v>48.861299000000002</v>
      </c>
      <c r="L15" s="147">
        <v>44.593345999999997</v>
      </c>
      <c r="M15" s="147">
        <v>40.744976000000001</v>
      </c>
      <c r="N15" s="147">
        <v>23.202814</v>
      </c>
      <c r="O15" s="147">
        <v>34.914868000000006</v>
      </c>
      <c r="P15" s="147">
        <v>32.044438</v>
      </c>
      <c r="Q15" s="147">
        <v>32.580604000000001</v>
      </c>
      <c r="R15" s="147">
        <v>33.021554999999999</v>
      </c>
      <c r="S15" s="147">
        <v>31.455946000000001</v>
      </c>
      <c r="T15" s="147">
        <v>30.616783999999999</v>
      </c>
      <c r="U15" s="147">
        <v>31.889558999999998</v>
      </c>
      <c r="V15" s="147">
        <v>34.320301000000008</v>
      </c>
      <c r="W15" s="147">
        <v>33.441893588404611</v>
      </c>
      <c r="X15" s="147">
        <v>33.123359999999998</v>
      </c>
      <c r="Y15" s="147">
        <v>24.59215</v>
      </c>
      <c r="Z15" s="147">
        <v>26.425470000000004</v>
      </c>
      <c r="AA15" s="147">
        <v>16.899999999999999</v>
      </c>
      <c r="AB15" s="147">
        <v>18.090000000000003</v>
      </c>
      <c r="AC15" s="147">
        <v>18.090000000000003</v>
      </c>
      <c r="AD15" s="147">
        <v>18.090000000000003</v>
      </c>
      <c r="AE15" s="147">
        <v>18.090000000000003</v>
      </c>
      <c r="AF15" s="147">
        <v>18.090000000000003</v>
      </c>
      <c r="AG15" s="147">
        <v>18.090000000000003</v>
      </c>
    </row>
    <row r="16" spans="1:43" x14ac:dyDescent="0.2">
      <c r="A16" s="133" t="str">
        <f t="shared" si="0"/>
        <v>WPAIreland</v>
      </c>
      <c r="B16" s="129" t="s">
        <v>254</v>
      </c>
      <c r="C16" s="129" t="s">
        <v>255</v>
      </c>
      <c r="D16" s="129" t="s">
        <v>256</v>
      </c>
      <c r="E16" s="147">
        <v>582.17200000000003</v>
      </c>
      <c r="F16" s="147">
        <v>579.07000000000005</v>
      </c>
      <c r="G16" s="147">
        <v>477.10999999999996</v>
      </c>
      <c r="H16" s="147">
        <v>493.91399999999999</v>
      </c>
      <c r="I16" s="147">
        <v>612.11099999999999</v>
      </c>
      <c r="J16" s="147">
        <v>524.13400000000001</v>
      </c>
      <c r="K16" s="147">
        <v>545.06700000000001</v>
      </c>
      <c r="L16" s="147">
        <v>434.55599999999998</v>
      </c>
      <c r="M16" s="147">
        <v>326.30899999999997</v>
      </c>
      <c r="N16" s="147">
        <v>182.44900000000001</v>
      </c>
      <c r="O16" s="147">
        <v>394.97399999999993</v>
      </c>
      <c r="P16" s="147">
        <v>302</v>
      </c>
      <c r="Q16" s="147">
        <v>245</v>
      </c>
      <c r="R16" s="147">
        <v>303.26917700000206</v>
      </c>
      <c r="S16" s="147">
        <v>243.11991699999996</v>
      </c>
      <c r="T16" s="147">
        <v>235.550636</v>
      </c>
      <c r="U16" s="147">
        <v>214.39685500000004</v>
      </c>
      <c r="V16" s="147">
        <v>272.88249999999999</v>
      </c>
      <c r="W16" s="147">
        <v>286.95462154985989</v>
      </c>
      <c r="X16" s="147">
        <v>218.38464999999999</v>
      </c>
      <c r="Y16" s="147">
        <v>328.76889000000006</v>
      </c>
      <c r="Z16" s="147">
        <v>350.81605000000002</v>
      </c>
      <c r="AA16" s="147">
        <v>377.78</v>
      </c>
      <c r="AB16" s="147">
        <v>263.41000000000003</v>
      </c>
      <c r="AC16" s="147">
        <v>283.41000000000003</v>
      </c>
      <c r="AD16" s="147">
        <v>333.41</v>
      </c>
      <c r="AE16" s="147">
        <v>333.41</v>
      </c>
      <c r="AF16" s="147">
        <v>333.41</v>
      </c>
      <c r="AG16" s="147">
        <v>333.41</v>
      </c>
    </row>
    <row r="17" spans="1:33" x14ac:dyDescent="0.2">
      <c r="A17" s="133" t="str">
        <f t="shared" si="0"/>
        <v>WPAItaly</v>
      </c>
      <c r="B17" s="129" t="s">
        <v>254</v>
      </c>
      <c r="C17" s="129" t="s">
        <v>255</v>
      </c>
      <c r="D17" s="129" t="s">
        <v>35</v>
      </c>
      <c r="E17" s="147">
        <v>512.65300000000013</v>
      </c>
      <c r="F17" s="147">
        <v>379.36600000000004</v>
      </c>
      <c r="G17" s="147">
        <v>458.51825000000002</v>
      </c>
      <c r="H17" s="147">
        <v>412.44200000000006</v>
      </c>
      <c r="I17" s="147">
        <v>364.88499999999993</v>
      </c>
      <c r="J17" s="147">
        <v>324.91900000000004</v>
      </c>
      <c r="K17" s="147">
        <v>299.084</v>
      </c>
      <c r="L17" s="147">
        <v>280.75299999999999</v>
      </c>
      <c r="M17" s="147">
        <v>233.50499999999994</v>
      </c>
      <c r="N17" s="147">
        <v>153.74200000000002</v>
      </c>
      <c r="O17" s="147">
        <v>312.62727999999993</v>
      </c>
      <c r="P17" s="147">
        <v>191.37919500000476</v>
      </c>
      <c r="Q17" s="147">
        <v>176.04400000000007</v>
      </c>
      <c r="R17" s="147">
        <v>195.76700000000005</v>
      </c>
      <c r="S17" s="147">
        <v>202.62500000000006</v>
      </c>
      <c r="T17" s="147">
        <v>255.59999999999994</v>
      </c>
      <c r="U17" s="147">
        <v>168.18489600000004</v>
      </c>
      <c r="V17" s="147">
        <v>172.39345999999998</v>
      </c>
      <c r="W17" s="147">
        <v>166.53687221841619</v>
      </c>
      <c r="X17" s="147">
        <v>146.83913999999999</v>
      </c>
      <c r="Y17" s="147">
        <v>148.34125999999998</v>
      </c>
      <c r="Z17" s="147">
        <v>141.28529</v>
      </c>
      <c r="AA17" s="147">
        <v>128.59</v>
      </c>
      <c r="AB17" s="147">
        <v>134.04999999999998</v>
      </c>
      <c r="AC17" s="147">
        <v>154.36451687913598</v>
      </c>
      <c r="AD17" s="147">
        <v>163.10564143893316</v>
      </c>
      <c r="AE17" s="147">
        <v>161.06773719805554</v>
      </c>
      <c r="AF17" s="147">
        <v>159.13847845271107</v>
      </c>
      <c r="AG17" s="147">
        <v>157.18079886680817</v>
      </c>
    </row>
    <row r="18" spans="1:33" x14ac:dyDescent="0.2">
      <c r="A18" s="133" t="str">
        <f t="shared" si="0"/>
        <v>WPALuxembourg</v>
      </c>
      <c r="B18" s="129" t="s">
        <v>254</v>
      </c>
      <c r="C18" s="129" t="s">
        <v>255</v>
      </c>
      <c r="D18" s="129" t="s">
        <v>36</v>
      </c>
      <c r="E18" s="147">
        <v>18.236000000000004</v>
      </c>
      <c r="F18" s="147">
        <v>17.689</v>
      </c>
      <c r="G18" s="147">
        <v>9.6449999999999996</v>
      </c>
      <c r="H18" s="147">
        <v>27.421000000000003</v>
      </c>
      <c r="I18" s="147">
        <v>22.772000000000002</v>
      </c>
      <c r="J18" s="147">
        <v>17.559999999999999</v>
      </c>
      <c r="K18" s="147">
        <v>17.083000000000002</v>
      </c>
      <c r="L18" s="147">
        <v>15.802999999999999</v>
      </c>
      <c r="M18" s="147">
        <v>8.8990000000000009</v>
      </c>
      <c r="N18" s="147">
        <v>4.9550000000000001</v>
      </c>
      <c r="O18" s="147">
        <v>7.8119999999999994</v>
      </c>
      <c r="P18" s="147">
        <v>25.135999999999999</v>
      </c>
      <c r="Q18" s="147">
        <v>5.3129999999999988</v>
      </c>
      <c r="R18" s="147">
        <v>10.613</v>
      </c>
      <c r="S18" s="147">
        <v>9.718</v>
      </c>
      <c r="T18" s="147">
        <v>9.5230000000000015</v>
      </c>
      <c r="U18" s="147">
        <v>10.296000000000001</v>
      </c>
      <c r="V18" s="147">
        <v>8.3119999999999994</v>
      </c>
      <c r="W18" s="147">
        <v>8.2914339999999989</v>
      </c>
      <c r="X18" s="147">
        <v>14.254950000000003</v>
      </c>
      <c r="Y18" s="147">
        <v>10.222569999999997</v>
      </c>
      <c r="Z18" s="147">
        <v>8.1321599999999989</v>
      </c>
      <c r="AA18" s="147">
        <v>0</v>
      </c>
      <c r="AB18" s="147">
        <v>0</v>
      </c>
      <c r="AC18" s="147">
        <v>0</v>
      </c>
      <c r="AD18" s="147">
        <v>0</v>
      </c>
      <c r="AE18" s="147">
        <v>0</v>
      </c>
      <c r="AF18" s="147">
        <v>0</v>
      </c>
      <c r="AG18" s="147">
        <v>0</v>
      </c>
    </row>
    <row r="19" spans="1:33" x14ac:dyDescent="0.2">
      <c r="A19" s="133"/>
      <c r="B19" s="129" t="s">
        <v>254</v>
      </c>
      <c r="C19" s="129" t="s">
        <v>255</v>
      </c>
      <c r="D19" s="129" t="s">
        <v>50</v>
      </c>
      <c r="E19" s="147">
        <v>0.90200000000000014</v>
      </c>
      <c r="F19" s="147">
        <v>0.67</v>
      </c>
      <c r="G19" s="147">
        <v>0.92</v>
      </c>
      <c r="H19" s="147">
        <v>1.0389999999999999</v>
      </c>
      <c r="I19" s="147">
        <v>1.4029999999999998</v>
      </c>
      <c r="J19" s="147">
        <v>0.65900000000000014</v>
      </c>
      <c r="K19" s="147">
        <v>0.59600000000000009</v>
      </c>
      <c r="L19" s="147">
        <v>0.81700000000000017</v>
      </c>
      <c r="M19" s="147">
        <v>0.72799999999999998</v>
      </c>
      <c r="N19" s="147">
        <v>0.43600000000000005</v>
      </c>
      <c r="O19" s="147">
        <v>0.36900000000000011</v>
      </c>
      <c r="P19" s="147">
        <v>0.39</v>
      </c>
      <c r="Q19" s="147">
        <v>0.40100000000000002</v>
      </c>
      <c r="R19" s="147">
        <v>0.377</v>
      </c>
      <c r="S19" s="147">
        <v>0.35000000000000003</v>
      </c>
      <c r="T19" s="147">
        <v>0.38400000000000001</v>
      </c>
      <c r="U19" s="147">
        <v>0.71200000000000008</v>
      </c>
      <c r="V19" s="147">
        <v>0.11700000000000001</v>
      </c>
      <c r="W19" s="147">
        <v>0.68094500000000002</v>
      </c>
      <c r="X19" s="147">
        <v>0.61880000000000013</v>
      </c>
      <c r="Y19" s="147">
        <v>0.53859000000000012</v>
      </c>
      <c r="Z19" s="147">
        <v>0.44442000000000004</v>
      </c>
      <c r="AA19" s="147">
        <v>0.45000000000000007</v>
      </c>
      <c r="AB19" s="147">
        <v>0.36000000000000004</v>
      </c>
      <c r="AC19" s="147">
        <v>0.36000000000000004</v>
      </c>
      <c r="AD19" s="147">
        <v>0.36000000000000004</v>
      </c>
      <c r="AE19" s="147">
        <v>0.36000000000000004</v>
      </c>
      <c r="AF19" s="147">
        <v>0.36000000000000004</v>
      </c>
      <c r="AG19" s="147">
        <v>0.36000000000000004</v>
      </c>
    </row>
    <row r="20" spans="1:33" x14ac:dyDescent="0.2">
      <c r="A20" s="133" t="str">
        <f t="shared" si="0"/>
        <v>WPANetherlands</v>
      </c>
      <c r="B20" s="129" t="s">
        <v>254</v>
      </c>
      <c r="C20" s="129" t="s">
        <v>255</v>
      </c>
      <c r="D20" s="129" t="s">
        <v>51</v>
      </c>
      <c r="E20" s="147">
        <v>302.40400000000005</v>
      </c>
      <c r="F20" s="147">
        <v>296.31599999999997</v>
      </c>
      <c r="G20" s="147">
        <v>195.97900000000004</v>
      </c>
      <c r="H20" s="147">
        <v>233.04400000000001</v>
      </c>
      <c r="I20" s="147">
        <v>202.19299999999993</v>
      </c>
      <c r="J20" s="147">
        <v>272.23999999999995</v>
      </c>
      <c r="K20" s="147">
        <v>178.88699999999997</v>
      </c>
      <c r="L20" s="147">
        <v>236.10500000000002</v>
      </c>
      <c r="M20" s="147">
        <v>266.90199999999999</v>
      </c>
      <c r="N20" s="147">
        <v>91.994000000000014</v>
      </c>
      <c r="O20" s="147">
        <v>160.36700000000005</v>
      </c>
      <c r="P20" s="147">
        <v>171.04900000000006</v>
      </c>
      <c r="Q20" s="147">
        <v>172.96699999999998</v>
      </c>
      <c r="R20" s="147">
        <v>193.31599999999997</v>
      </c>
      <c r="S20" s="147">
        <v>170.55099999999999</v>
      </c>
      <c r="T20" s="147">
        <v>134.94699999999997</v>
      </c>
      <c r="U20" s="147">
        <v>149.21</v>
      </c>
      <c r="V20" s="147">
        <v>171.44900000000001</v>
      </c>
      <c r="W20" s="147">
        <v>185.47996400000008</v>
      </c>
      <c r="X20" s="147">
        <v>160.47689999999994</v>
      </c>
      <c r="Y20" s="147">
        <v>130.63126</v>
      </c>
      <c r="Z20" s="147">
        <v>150.28357</v>
      </c>
      <c r="AA20" s="147">
        <v>117.39000000000003</v>
      </c>
      <c r="AB20" s="147">
        <v>68.48</v>
      </c>
      <c r="AC20" s="147">
        <v>68.48</v>
      </c>
      <c r="AD20" s="147">
        <v>68.48</v>
      </c>
      <c r="AE20" s="147">
        <v>68.48</v>
      </c>
      <c r="AF20" s="147">
        <v>68.48</v>
      </c>
      <c r="AG20" s="147">
        <v>68.48</v>
      </c>
    </row>
    <row r="21" spans="1:33" x14ac:dyDescent="0.2">
      <c r="A21" s="133" t="str">
        <f t="shared" si="0"/>
        <v>WPANorway</v>
      </c>
      <c r="B21" s="129" t="s">
        <v>254</v>
      </c>
      <c r="C21" s="129" t="s">
        <v>255</v>
      </c>
      <c r="D21" s="129" t="s">
        <v>52</v>
      </c>
      <c r="E21" s="147">
        <v>26.216462</v>
      </c>
      <c r="F21" s="147">
        <v>15.950429</v>
      </c>
      <c r="G21" s="147">
        <v>56.250006999999997</v>
      </c>
      <c r="H21" s="147">
        <v>44.469721999999997</v>
      </c>
      <c r="I21" s="147">
        <v>36.533608000000001</v>
      </c>
      <c r="J21" s="147">
        <v>51.906959000000001</v>
      </c>
      <c r="K21" s="147">
        <v>45.831780999999999</v>
      </c>
      <c r="L21" s="147">
        <v>39.120314</v>
      </c>
      <c r="M21" s="147">
        <v>15.128355000000001</v>
      </c>
      <c r="N21" s="147">
        <v>14.133470000000001</v>
      </c>
      <c r="O21" s="147">
        <v>9.3070810000000002</v>
      </c>
      <c r="P21" s="147">
        <v>27.395689999999998</v>
      </c>
      <c r="Q21" s="147">
        <v>23.876124999999998</v>
      </c>
      <c r="R21" s="147">
        <v>24.02862</v>
      </c>
      <c r="S21" s="147">
        <v>27.138612999999999</v>
      </c>
      <c r="T21" s="147">
        <v>24.254166000000001</v>
      </c>
      <c r="U21" s="147">
        <v>34.243177000000003</v>
      </c>
      <c r="V21" s="147">
        <v>36.828100999999997</v>
      </c>
      <c r="W21" s="147">
        <v>35.858431000000003</v>
      </c>
      <c r="X21" s="147">
        <v>32.865950000000005</v>
      </c>
      <c r="Y21" s="147">
        <v>47.010139999999993</v>
      </c>
      <c r="Z21" s="147">
        <v>53.729060000000004</v>
      </c>
      <c r="AA21" s="147">
        <v>8.0500000000000007</v>
      </c>
      <c r="AB21" s="147">
        <v>4.7099999999999991</v>
      </c>
      <c r="AC21" s="147">
        <v>4.7099999999999991</v>
      </c>
      <c r="AD21" s="147">
        <v>4.7099999999999991</v>
      </c>
      <c r="AE21" s="147">
        <v>4.7099999999999991</v>
      </c>
      <c r="AF21" s="147">
        <v>4.7099999999999991</v>
      </c>
      <c r="AG21" s="147">
        <v>4.7099999999999991</v>
      </c>
    </row>
    <row r="22" spans="1:33" x14ac:dyDescent="0.2">
      <c r="A22" s="133" t="str">
        <f t="shared" si="0"/>
        <v>WPAPortugal</v>
      </c>
      <c r="B22" s="129" t="s">
        <v>254</v>
      </c>
      <c r="C22" s="129" t="s">
        <v>255</v>
      </c>
      <c r="D22" s="129" t="s">
        <v>53</v>
      </c>
      <c r="E22" s="147">
        <v>149.27699999999996</v>
      </c>
      <c r="F22" s="147">
        <v>104.57400000000001</v>
      </c>
      <c r="G22" s="147">
        <v>124.072</v>
      </c>
      <c r="H22" s="147">
        <v>106.02000000000001</v>
      </c>
      <c r="I22" s="147">
        <v>92.128000000000014</v>
      </c>
      <c r="J22" s="147">
        <v>96.191000000000017</v>
      </c>
      <c r="K22" s="147">
        <v>93.774000000000001</v>
      </c>
      <c r="L22" s="147">
        <v>114.77600000000002</v>
      </c>
      <c r="M22" s="147">
        <v>96.281999999999996</v>
      </c>
      <c r="N22" s="147">
        <v>73.753</v>
      </c>
      <c r="O22" s="147">
        <v>109.41500000000001</v>
      </c>
      <c r="P22" s="147">
        <v>50.024999999999999</v>
      </c>
      <c r="Q22" s="147">
        <v>55.511000000000003</v>
      </c>
      <c r="R22" s="147">
        <v>111.45899999999999</v>
      </c>
      <c r="S22" s="147">
        <v>112.77599999999998</v>
      </c>
      <c r="T22" s="147">
        <v>108.072</v>
      </c>
      <c r="U22" s="147">
        <v>115.90400000000001</v>
      </c>
      <c r="V22" s="147">
        <v>105.572</v>
      </c>
      <c r="W22" s="147">
        <v>109.923214</v>
      </c>
      <c r="X22" s="147">
        <v>150.21055000000004</v>
      </c>
      <c r="Y22" s="147">
        <v>262.17701000000005</v>
      </c>
      <c r="Z22" s="147">
        <v>235.23519000000005</v>
      </c>
      <c r="AA22" s="147">
        <v>219.57000000000014</v>
      </c>
      <c r="AB22" s="147">
        <v>286.28000000000031</v>
      </c>
      <c r="AC22" s="147">
        <v>286.28000000000031</v>
      </c>
      <c r="AD22" s="147">
        <v>286.28000000000031</v>
      </c>
      <c r="AE22" s="147">
        <v>286.28000000000031</v>
      </c>
      <c r="AF22" s="147">
        <v>286.28000000000031</v>
      </c>
      <c r="AG22" s="147">
        <v>286.28000000000031</v>
      </c>
    </row>
    <row r="23" spans="1:33" x14ac:dyDescent="0.2">
      <c r="A23" s="133" t="str">
        <f t="shared" si="0"/>
        <v>WPASpain</v>
      </c>
      <c r="B23" s="129" t="s">
        <v>254</v>
      </c>
      <c r="C23" s="129" t="s">
        <v>255</v>
      </c>
      <c r="D23" s="129" t="s">
        <v>54</v>
      </c>
      <c r="E23" s="147">
        <v>857.18707099999995</v>
      </c>
      <c r="F23" s="147">
        <v>797.500675</v>
      </c>
      <c r="G23" s="147">
        <v>810.32725999999991</v>
      </c>
      <c r="H23" s="147">
        <v>750.72300000000018</v>
      </c>
      <c r="I23" s="147">
        <v>698.43599999999992</v>
      </c>
      <c r="J23" s="147">
        <v>588.83000000000004</v>
      </c>
      <c r="K23" s="147">
        <v>538.572</v>
      </c>
      <c r="L23" s="147">
        <v>731.67799999999988</v>
      </c>
      <c r="M23" s="147">
        <v>564.81500000000005</v>
      </c>
      <c r="N23" s="147">
        <v>153.59999999999997</v>
      </c>
      <c r="O23" s="147">
        <v>444.32499999999993</v>
      </c>
      <c r="P23" s="147">
        <v>550.99900000000002</v>
      </c>
      <c r="Q23" s="147">
        <v>574.35600000000022</v>
      </c>
      <c r="R23" s="147">
        <v>629.87799999999982</v>
      </c>
      <c r="S23" s="147">
        <v>597.11799999999994</v>
      </c>
      <c r="T23" s="147">
        <v>632.30600000000004</v>
      </c>
      <c r="U23" s="147">
        <v>593.06899999999996</v>
      </c>
      <c r="V23" s="147">
        <v>721.15899999999976</v>
      </c>
      <c r="W23" s="147">
        <v>772.51107300000001</v>
      </c>
      <c r="X23" s="147">
        <v>778.41685999999993</v>
      </c>
      <c r="Y23" s="147">
        <v>666.86666999999989</v>
      </c>
      <c r="Z23" s="147">
        <v>761.59565999999995</v>
      </c>
      <c r="AA23" s="147">
        <v>553.71999999999991</v>
      </c>
      <c r="AB23" s="147">
        <v>516.28000000000009</v>
      </c>
      <c r="AC23" s="147">
        <v>583.83757884474369</v>
      </c>
      <c r="AD23" s="147">
        <v>627.39902652162209</v>
      </c>
      <c r="AE23" s="147">
        <v>624.51241477229712</v>
      </c>
      <c r="AF23" s="147">
        <v>621.89905306969138</v>
      </c>
      <c r="AG23" s="147">
        <v>619.21559351235533</v>
      </c>
    </row>
    <row r="24" spans="1:33" x14ac:dyDescent="0.2">
      <c r="A24" s="133" t="str">
        <f t="shared" si="0"/>
        <v>WPASweden</v>
      </c>
      <c r="B24" s="129" t="s">
        <v>254</v>
      </c>
      <c r="C24" s="129" t="s">
        <v>255</v>
      </c>
      <c r="D24" s="129" t="s">
        <v>55</v>
      </c>
      <c r="E24" s="147">
        <v>113.52800000000001</v>
      </c>
      <c r="F24" s="147">
        <v>160.64699999999999</v>
      </c>
      <c r="G24" s="147">
        <v>132.70599999999999</v>
      </c>
      <c r="H24" s="147">
        <v>163.68700000000001</v>
      </c>
      <c r="I24" s="147">
        <v>153.68800000000002</v>
      </c>
      <c r="J24" s="147">
        <v>107.06099999999999</v>
      </c>
      <c r="K24" s="147">
        <v>138.95599999999999</v>
      </c>
      <c r="L24" s="147">
        <v>221.74299999999999</v>
      </c>
      <c r="M24" s="147">
        <v>459.8</v>
      </c>
      <c r="N24" s="147">
        <v>96.317999999999998</v>
      </c>
      <c r="O24" s="147">
        <v>274.762</v>
      </c>
      <c r="P24" s="147">
        <v>313.00999999999993</v>
      </c>
      <c r="Q24" s="147">
        <v>273.74700000000001</v>
      </c>
      <c r="R24" s="147">
        <v>300.25</v>
      </c>
      <c r="S24" s="147">
        <v>438.0499999999999</v>
      </c>
      <c r="T24" s="147">
        <v>265.90199999999993</v>
      </c>
      <c r="U24" s="147">
        <v>308.03800000000007</v>
      </c>
      <c r="V24" s="147">
        <v>331.53300000000002</v>
      </c>
      <c r="W24" s="147">
        <v>310.72691299999997</v>
      </c>
      <c r="X24" s="147">
        <v>250.82859000000005</v>
      </c>
      <c r="Y24" s="147">
        <v>258.40850999999992</v>
      </c>
      <c r="Z24" s="147">
        <v>241.97662</v>
      </c>
      <c r="AA24" s="147">
        <v>173.16000000000005</v>
      </c>
      <c r="AB24" s="147">
        <v>185.70000000000002</v>
      </c>
      <c r="AC24" s="147">
        <v>185.70000000000002</v>
      </c>
      <c r="AD24" s="147">
        <v>185.70000000000002</v>
      </c>
      <c r="AE24" s="147">
        <v>185.70000000000002</v>
      </c>
      <c r="AF24" s="147">
        <v>185.70000000000002</v>
      </c>
      <c r="AG24" s="147">
        <v>185.70000000000002</v>
      </c>
    </row>
    <row r="25" spans="1:33" x14ac:dyDescent="0.2">
      <c r="A25" s="133" t="str">
        <f t="shared" si="0"/>
        <v>WPASwitzerland</v>
      </c>
      <c r="B25" s="129" t="s">
        <v>254</v>
      </c>
      <c r="C25" s="129" t="s">
        <v>255</v>
      </c>
      <c r="D25" s="129" t="s">
        <v>56</v>
      </c>
      <c r="E25" s="147">
        <v>45.726608000000006</v>
      </c>
      <c r="F25" s="147">
        <v>41.794679999999985</v>
      </c>
      <c r="G25" s="147">
        <v>48.941524999999999</v>
      </c>
      <c r="H25" s="147">
        <v>45.516691000000002</v>
      </c>
      <c r="I25" s="147">
        <v>44.808033000000009</v>
      </c>
      <c r="J25" s="147">
        <v>45.334123000000005</v>
      </c>
      <c r="K25" s="147">
        <v>43.755716</v>
      </c>
      <c r="L25" s="147">
        <v>49.761117999999996</v>
      </c>
      <c r="M25" s="147">
        <v>41.763764000000002</v>
      </c>
      <c r="N25" s="147">
        <v>19.654215000000001</v>
      </c>
      <c r="O25" s="147">
        <v>35.279395999999998</v>
      </c>
      <c r="P25" s="147">
        <v>32.976560999999997</v>
      </c>
      <c r="Q25" s="147">
        <v>38.996959000000004</v>
      </c>
      <c r="R25" s="147">
        <v>30.240699000000003</v>
      </c>
      <c r="S25" s="147">
        <v>33.217393000000008</v>
      </c>
      <c r="T25" s="147">
        <v>36.896529999999998</v>
      </c>
      <c r="U25" s="147">
        <v>28.456955000000001</v>
      </c>
      <c r="V25" s="147">
        <v>38.032821000000006</v>
      </c>
      <c r="W25" s="147">
        <v>37.369673255964109</v>
      </c>
      <c r="X25" s="147">
        <v>31.52026</v>
      </c>
      <c r="Y25" s="147">
        <v>32.063419999999994</v>
      </c>
      <c r="Z25" s="147">
        <v>39.073040000000006</v>
      </c>
      <c r="AA25" s="147">
        <v>28.060000000000002</v>
      </c>
      <c r="AB25" s="147">
        <v>47.789999999999992</v>
      </c>
      <c r="AC25" s="147">
        <v>47.789999999999992</v>
      </c>
      <c r="AD25" s="147">
        <v>47.789999999999992</v>
      </c>
      <c r="AE25" s="147">
        <v>47.789999999999992</v>
      </c>
      <c r="AF25" s="147">
        <v>47.789999999999992</v>
      </c>
      <c r="AG25" s="147">
        <v>47.789999999999992</v>
      </c>
    </row>
    <row r="26" spans="1:33" x14ac:dyDescent="0.2">
      <c r="A26" s="133" t="str">
        <f t="shared" si="0"/>
        <v>WPAUnited Kingdom</v>
      </c>
      <c r="B26" s="129" t="s">
        <v>254</v>
      </c>
      <c r="C26" s="129" t="s">
        <v>255</v>
      </c>
      <c r="D26" s="129" t="s">
        <v>57</v>
      </c>
      <c r="E26" s="147">
        <v>537.34100000000012</v>
      </c>
      <c r="F26" s="147">
        <v>466.40900000000005</v>
      </c>
      <c r="G26" s="147">
        <v>561.90299999999991</v>
      </c>
      <c r="H26" s="147">
        <v>710.48799999999994</v>
      </c>
      <c r="I26" s="147">
        <v>634.13700000000006</v>
      </c>
      <c r="J26" s="147">
        <v>488.73200000000008</v>
      </c>
      <c r="K26" s="147">
        <v>488.99600000000004</v>
      </c>
      <c r="L26" s="147">
        <v>471.6749999999999</v>
      </c>
      <c r="M26" s="147">
        <v>506.18600000000004</v>
      </c>
      <c r="N26" s="147">
        <v>320.49500000000006</v>
      </c>
      <c r="O26" s="147">
        <v>590.35500000000002</v>
      </c>
      <c r="P26" s="147">
        <v>444.84399999999999</v>
      </c>
      <c r="Q26" s="147">
        <v>436.64699999999993</v>
      </c>
      <c r="R26" s="147">
        <v>469.09299999999996</v>
      </c>
      <c r="S26" s="147">
        <v>525.19599999999991</v>
      </c>
      <c r="T26" s="147">
        <v>388.00599999999991</v>
      </c>
      <c r="U26" s="147">
        <v>416.17299999999989</v>
      </c>
      <c r="V26" s="147">
        <v>446.77600000000007</v>
      </c>
      <c r="W26" s="147">
        <v>473.04102900000004</v>
      </c>
      <c r="X26" s="147">
        <v>433.31975999999997</v>
      </c>
      <c r="Y26" s="147">
        <v>464.12702999999993</v>
      </c>
      <c r="Z26" s="147">
        <v>373.08847999999995</v>
      </c>
      <c r="AA26" s="147">
        <v>279.40999999999997</v>
      </c>
      <c r="AB26" s="147">
        <v>265.64000000000004</v>
      </c>
      <c r="AC26" s="147">
        <v>264.06821736831506</v>
      </c>
      <c r="AD26" s="147">
        <v>262.22205711432912</v>
      </c>
      <c r="AE26" s="147">
        <v>260.75653697939663</v>
      </c>
      <c r="AF26" s="147">
        <v>259.487353684742</v>
      </c>
      <c r="AG26" s="147">
        <v>258.2095327481419</v>
      </c>
    </row>
    <row r="27" spans="1:33" s="133" customFormat="1" x14ac:dyDescent="0.2">
      <c r="A27" s="133" t="str">
        <f t="shared" si="0"/>
        <v>WPAEast Europe Total</v>
      </c>
      <c r="B27" s="140" t="s">
        <v>58</v>
      </c>
      <c r="C27" s="140" t="s">
        <v>58</v>
      </c>
      <c r="D27" s="140" t="s">
        <v>58</v>
      </c>
      <c r="E27" s="146">
        <v>422.08258100000148</v>
      </c>
      <c r="F27" s="146">
        <v>609.89414899999849</v>
      </c>
      <c r="G27" s="146">
        <v>686.05501099999992</v>
      </c>
      <c r="H27" s="146">
        <v>837.82881099999997</v>
      </c>
      <c r="I27" s="146">
        <v>903.03402900000003</v>
      </c>
      <c r="J27" s="146">
        <v>977.58978200000013</v>
      </c>
      <c r="K27" s="146">
        <v>1132.7311560000001</v>
      </c>
      <c r="L27" s="146">
        <v>1473.0838020000001</v>
      </c>
      <c r="M27" s="146">
        <v>1206.6440420000001</v>
      </c>
      <c r="N27" s="146">
        <v>1185.390394</v>
      </c>
      <c r="O27" s="146">
        <v>1642.501272</v>
      </c>
      <c r="P27" s="146">
        <v>1849.8449439999999</v>
      </c>
      <c r="Q27" s="146">
        <v>1918.0668370000003</v>
      </c>
      <c r="R27" s="146">
        <v>2144.259184</v>
      </c>
      <c r="S27" s="146">
        <v>2444.3668480000001</v>
      </c>
      <c r="T27" s="146">
        <v>2615.0904069999997</v>
      </c>
      <c r="U27" s="146">
        <v>3323.8753049999996</v>
      </c>
      <c r="V27" s="146">
        <v>4110.6493251152961</v>
      </c>
      <c r="W27" s="146">
        <v>3540.5318548551122</v>
      </c>
      <c r="X27" s="146">
        <v>3524.09951</v>
      </c>
      <c r="Y27" s="146">
        <v>3789.1369800000002</v>
      </c>
      <c r="Z27" s="146">
        <v>3933.3451056492877</v>
      </c>
      <c r="AA27" s="146">
        <v>2465.16</v>
      </c>
      <c r="AB27" s="146">
        <v>2216.92</v>
      </c>
      <c r="AC27" s="146">
        <v>2390.4819099123492</v>
      </c>
      <c r="AD27" s="146">
        <v>2542.5090597191293</v>
      </c>
      <c r="AE27" s="146">
        <v>2617.5240108325679</v>
      </c>
      <c r="AF27" s="146">
        <v>2694.2836227119888</v>
      </c>
      <c r="AG27" s="146">
        <v>2727.7318822743564</v>
      </c>
    </row>
    <row r="28" spans="1:33" x14ac:dyDescent="0.2">
      <c r="A28" s="133" t="str">
        <f t="shared" si="0"/>
        <v>WPAAlbania</v>
      </c>
      <c r="B28" s="129" t="s">
        <v>254</v>
      </c>
      <c r="C28" s="129" t="s">
        <v>257</v>
      </c>
      <c r="D28" s="129" t="s">
        <v>59</v>
      </c>
      <c r="E28" s="147">
        <v>2.344868</v>
      </c>
      <c r="F28" s="147">
        <v>7.7822000000000002E-2</v>
      </c>
      <c r="G28" s="147">
        <v>7.8609999999999999E-2</v>
      </c>
      <c r="H28" s="147">
        <v>0.41072799999999998</v>
      </c>
      <c r="I28" s="147">
        <v>1.38381</v>
      </c>
      <c r="J28" s="147">
        <v>1.582295</v>
      </c>
      <c r="K28" s="147">
        <v>4.5782249999999998</v>
      </c>
      <c r="L28" s="147">
        <v>7.861961</v>
      </c>
      <c r="M28" s="147">
        <v>8.7737350000000003</v>
      </c>
      <c r="N28" s="147">
        <v>2.9585859999999999</v>
      </c>
      <c r="O28" s="147">
        <v>7.0444250000000004</v>
      </c>
      <c r="P28" s="147">
        <v>9.0777009999999994</v>
      </c>
      <c r="Q28" s="147">
        <v>6.7188809999999997</v>
      </c>
      <c r="R28" s="147">
        <v>7.8099660000000002</v>
      </c>
      <c r="S28" s="147">
        <v>6.8973069999999996</v>
      </c>
      <c r="T28" s="147">
        <v>12.293443</v>
      </c>
      <c r="U28" s="147">
        <v>17.739366</v>
      </c>
      <c r="V28" s="147">
        <v>11.928965999999999</v>
      </c>
      <c r="W28" s="147">
        <v>15.028902713834533</v>
      </c>
      <c r="X28" s="147">
        <v>25.825679999999998</v>
      </c>
      <c r="Y28" s="147">
        <v>28.388080000000002</v>
      </c>
      <c r="Z28" s="147">
        <v>31.165699999999998</v>
      </c>
      <c r="AA28" s="147">
        <v>11.14</v>
      </c>
      <c r="AB28" s="147">
        <v>16.970000000000006</v>
      </c>
      <c r="AC28" s="147">
        <v>16.970000000000006</v>
      </c>
      <c r="AD28" s="147">
        <v>16.970000000000006</v>
      </c>
      <c r="AE28" s="147">
        <v>16.970000000000006</v>
      </c>
      <c r="AF28" s="147">
        <v>16.970000000000006</v>
      </c>
      <c r="AG28" s="147">
        <v>16.970000000000006</v>
      </c>
    </row>
    <row r="29" spans="1:33" x14ac:dyDescent="0.2">
      <c r="A29" s="133" t="str">
        <f t="shared" si="0"/>
        <v>WPABosnia &amp; Herzegovina</v>
      </c>
      <c r="B29" s="129" t="s">
        <v>254</v>
      </c>
      <c r="C29" s="129" t="s">
        <v>257</v>
      </c>
      <c r="D29" s="129" t="s">
        <v>60</v>
      </c>
      <c r="E29" s="147">
        <v>19.41</v>
      </c>
      <c r="F29" s="147">
        <v>17.873999999999999</v>
      </c>
      <c r="G29" s="147">
        <v>66.578000000000003</v>
      </c>
      <c r="H29" s="147">
        <v>23.202203000000001</v>
      </c>
      <c r="I29" s="147">
        <v>86.086023999999995</v>
      </c>
      <c r="J29" s="147">
        <v>76.532116000000002</v>
      </c>
      <c r="K29" s="147">
        <v>66.723743999999996</v>
      </c>
      <c r="L29" s="147">
        <v>82.177206999999996</v>
      </c>
      <c r="M29" s="147">
        <v>57.672043000000002</v>
      </c>
      <c r="N29" s="147">
        <v>29.909428999999999</v>
      </c>
      <c r="O29" s="147">
        <v>63.886980999999999</v>
      </c>
      <c r="P29" s="147">
        <v>58.236669999999997</v>
      </c>
      <c r="Q29" s="147">
        <v>60.807144000000001</v>
      </c>
      <c r="R29" s="147">
        <v>49.885736999999999</v>
      </c>
      <c r="S29" s="147">
        <v>47.297114000000001</v>
      </c>
      <c r="T29" s="147">
        <v>54.225439999999999</v>
      </c>
      <c r="U29" s="147">
        <v>61.219301000000002</v>
      </c>
      <c r="V29" s="147">
        <v>60.115321999999999</v>
      </c>
      <c r="W29" s="147">
        <v>47.143673999999997</v>
      </c>
      <c r="X29" s="147">
        <v>54.6312</v>
      </c>
      <c r="Y29" s="147">
        <v>60.647269999999999</v>
      </c>
      <c r="Z29" s="147">
        <v>37.25486999999999</v>
      </c>
      <c r="AA29" s="147">
        <v>0</v>
      </c>
      <c r="AB29" s="147">
        <v>0</v>
      </c>
      <c r="AC29" s="147">
        <v>0</v>
      </c>
      <c r="AD29" s="147">
        <v>0</v>
      </c>
      <c r="AE29" s="147">
        <v>0</v>
      </c>
      <c r="AF29" s="147">
        <v>0</v>
      </c>
      <c r="AG29" s="147">
        <v>0</v>
      </c>
    </row>
    <row r="30" spans="1:33" x14ac:dyDescent="0.2">
      <c r="A30" s="133" t="str">
        <f t="shared" si="0"/>
        <v>WPABulgaria</v>
      </c>
      <c r="B30" s="129" t="s">
        <v>254</v>
      </c>
      <c r="C30" s="129" t="s">
        <v>257</v>
      </c>
      <c r="D30" s="129" t="s">
        <v>61</v>
      </c>
      <c r="E30" s="147">
        <v>0.85899999999999999</v>
      </c>
      <c r="F30" s="147">
        <v>2.8680000000000003</v>
      </c>
      <c r="G30" s="147">
        <v>5.0750000000000002</v>
      </c>
      <c r="H30" s="147">
        <v>9.9799999999999969</v>
      </c>
      <c r="I30" s="147">
        <v>12.684000000000001</v>
      </c>
      <c r="J30" s="147">
        <v>17.472999999999999</v>
      </c>
      <c r="K30" s="147">
        <v>24.722999999999999</v>
      </c>
      <c r="L30" s="147">
        <v>23.004999999999999</v>
      </c>
      <c r="M30" s="147">
        <v>38.275000000000006</v>
      </c>
      <c r="N30" s="147">
        <v>18.491000000000003</v>
      </c>
      <c r="O30" s="147">
        <v>41.606000000000009</v>
      </c>
      <c r="P30" s="147">
        <v>73.168000000000006</v>
      </c>
      <c r="Q30" s="147">
        <v>71.425999999999988</v>
      </c>
      <c r="R30" s="147">
        <v>98.530000000000015</v>
      </c>
      <c r="S30" s="147">
        <v>86.722000000000023</v>
      </c>
      <c r="T30" s="147">
        <v>118.48400000000002</v>
      </c>
      <c r="U30" s="147">
        <v>113.50300000000001</v>
      </c>
      <c r="V30" s="147">
        <v>143.04199999999997</v>
      </c>
      <c r="W30" s="147">
        <v>113.05925699999999</v>
      </c>
      <c r="X30" s="147">
        <v>123.86346</v>
      </c>
      <c r="Y30" s="147">
        <v>120.45360000000001</v>
      </c>
      <c r="Z30" s="147">
        <v>122.04155</v>
      </c>
      <c r="AA30" s="147">
        <v>165.03999999999996</v>
      </c>
      <c r="AB30" s="147">
        <v>78.430000000000007</v>
      </c>
      <c r="AC30" s="147">
        <v>78.490788346227902</v>
      </c>
      <c r="AD30" s="147">
        <v>78.56437432994278</v>
      </c>
      <c r="AE30" s="147">
        <v>78.62933709168351</v>
      </c>
      <c r="AF30" s="147">
        <v>78.691751634354233</v>
      </c>
      <c r="AG30" s="147">
        <v>78.75471375080059</v>
      </c>
    </row>
    <row r="31" spans="1:33" x14ac:dyDescent="0.2">
      <c r="A31" s="133" t="str">
        <f t="shared" si="0"/>
        <v>WPACroatia</v>
      </c>
      <c r="B31" s="129" t="s">
        <v>254</v>
      </c>
      <c r="C31" s="129" t="s">
        <v>257</v>
      </c>
      <c r="D31" s="129" t="s">
        <v>62</v>
      </c>
      <c r="E31" s="147">
        <v>1.8340000000000001</v>
      </c>
      <c r="F31" s="147">
        <v>19.712000000000007</v>
      </c>
      <c r="G31" s="147">
        <v>18.563999999999997</v>
      </c>
      <c r="H31" s="147">
        <v>51.740999999999993</v>
      </c>
      <c r="I31" s="147">
        <v>63.673999999999992</v>
      </c>
      <c r="J31" s="147">
        <v>22.911999999999999</v>
      </c>
      <c r="K31" s="147">
        <v>18.597999999999995</v>
      </c>
      <c r="L31" s="147">
        <v>21.767999999999994</v>
      </c>
      <c r="M31" s="147">
        <v>6.3519999999999994</v>
      </c>
      <c r="N31" s="147">
        <v>12.148999999999999</v>
      </c>
      <c r="O31" s="147">
        <v>14.273</v>
      </c>
      <c r="P31" s="147">
        <v>10.398999999999999</v>
      </c>
      <c r="Q31" s="147">
        <v>21.587999999999997</v>
      </c>
      <c r="R31" s="147">
        <v>16.392000000000003</v>
      </c>
      <c r="S31" s="147">
        <v>22.124000000000002</v>
      </c>
      <c r="T31" s="147">
        <v>33.895000000000003</v>
      </c>
      <c r="U31" s="147">
        <v>54.50200000000001</v>
      </c>
      <c r="V31" s="147">
        <v>35.610000000000007</v>
      </c>
      <c r="W31" s="147">
        <v>33.642381999999998</v>
      </c>
      <c r="X31" s="147">
        <v>36.711539999999999</v>
      </c>
      <c r="Y31" s="147">
        <v>50.433230000000009</v>
      </c>
      <c r="Z31" s="147">
        <v>70.748339999999999</v>
      </c>
      <c r="AA31" s="147">
        <v>101.67000000000002</v>
      </c>
      <c r="AB31" s="147">
        <v>111.05999999999999</v>
      </c>
      <c r="AC31" s="147">
        <v>111.05999999999999</v>
      </c>
      <c r="AD31" s="147">
        <v>111.05999999999999</v>
      </c>
      <c r="AE31" s="147">
        <v>111.05999999999999</v>
      </c>
      <c r="AF31" s="147">
        <v>111.05999999999999</v>
      </c>
      <c r="AG31" s="147">
        <v>111.05999999999999</v>
      </c>
    </row>
    <row r="32" spans="1:33" x14ac:dyDescent="0.2">
      <c r="A32" s="133" t="str">
        <f t="shared" si="0"/>
        <v>WPACzech Republic</v>
      </c>
      <c r="B32" s="129" t="s">
        <v>254</v>
      </c>
      <c r="C32" s="129" t="s">
        <v>257</v>
      </c>
      <c r="D32" s="129" t="s">
        <v>63</v>
      </c>
      <c r="E32" s="147">
        <v>6.1349999999999998</v>
      </c>
      <c r="F32" s="147">
        <v>5.8140000000000001</v>
      </c>
      <c r="G32" s="147">
        <v>12.607000000000001</v>
      </c>
      <c r="H32" s="147">
        <v>21.639000000000003</v>
      </c>
      <c r="I32" s="147">
        <v>17.447999999999993</v>
      </c>
      <c r="J32" s="147">
        <v>24.034000000000002</v>
      </c>
      <c r="K32" s="147">
        <v>19.869999999999994</v>
      </c>
      <c r="L32" s="147">
        <v>39.128000000000007</v>
      </c>
      <c r="M32" s="147">
        <v>58.304000000000009</v>
      </c>
      <c r="N32" s="147">
        <v>14.152999999999997</v>
      </c>
      <c r="O32" s="147">
        <v>43.256000000000007</v>
      </c>
      <c r="P32" s="147">
        <v>37.221000000000004</v>
      </c>
      <c r="Q32" s="147">
        <v>61.526000000000003</v>
      </c>
      <c r="R32" s="147">
        <v>63.482999999999997</v>
      </c>
      <c r="S32" s="147">
        <v>81.438000000000017</v>
      </c>
      <c r="T32" s="147">
        <v>88.663000000000025</v>
      </c>
      <c r="U32" s="147">
        <v>98.234000000000009</v>
      </c>
      <c r="V32" s="147">
        <v>93.936000000000007</v>
      </c>
      <c r="W32" s="147">
        <v>103.69135</v>
      </c>
      <c r="X32" s="147">
        <v>105.35501000000001</v>
      </c>
      <c r="Y32" s="147">
        <v>104.28391000000001</v>
      </c>
      <c r="Z32" s="147">
        <v>100.02470768382196</v>
      </c>
      <c r="AA32" s="147">
        <v>87.600000000000009</v>
      </c>
      <c r="AB32" s="147">
        <v>68.8</v>
      </c>
      <c r="AC32" s="147">
        <v>68.8</v>
      </c>
      <c r="AD32" s="147">
        <v>68.8</v>
      </c>
      <c r="AE32" s="147">
        <v>68.8</v>
      </c>
      <c r="AF32" s="147">
        <v>68.8</v>
      </c>
      <c r="AG32" s="147">
        <v>68.8</v>
      </c>
    </row>
    <row r="33" spans="1:33" x14ac:dyDescent="0.2">
      <c r="A33" s="133" t="str">
        <f t="shared" si="0"/>
        <v>WPAEstonia</v>
      </c>
      <c r="B33" s="129" t="s">
        <v>254</v>
      </c>
      <c r="C33" s="129" t="s">
        <v>257</v>
      </c>
      <c r="D33" s="129" t="s">
        <v>64</v>
      </c>
      <c r="E33" s="147">
        <v>11.5</v>
      </c>
      <c r="F33" s="147">
        <v>19.027999999999999</v>
      </c>
      <c r="G33" s="147">
        <v>17.623000000000001</v>
      </c>
      <c r="H33" s="147">
        <v>23.248000000000001</v>
      </c>
      <c r="I33" s="147">
        <v>20.058</v>
      </c>
      <c r="J33" s="147">
        <v>34.619</v>
      </c>
      <c r="K33" s="147">
        <v>23.335999999999999</v>
      </c>
      <c r="L33" s="147">
        <v>30.167999999999999</v>
      </c>
      <c r="M33" s="147">
        <v>36.078000000000003</v>
      </c>
      <c r="N33" s="147">
        <v>29.940999999999999</v>
      </c>
      <c r="O33" s="147">
        <v>51.256999999999998</v>
      </c>
      <c r="P33" s="147">
        <v>57.018000000000001</v>
      </c>
      <c r="Q33" s="147">
        <v>78.611999999999995</v>
      </c>
      <c r="R33" s="147">
        <v>77.516999999999996</v>
      </c>
      <c r="S33" s="147">
        <v>56.726999999999997</v>
      </c>
      <c r="T33" s="147">
        <v>56.850999999999999</v>
      </c>
      <c r="U33" s="147">
        <v>51.426000000000002</v>
      </c>
      <c r="V33" s="147">
        <v>51.426000000000002</v>
      </c>
      <c r="W33" s="147">
        <v>58.203000000000003</v>
      </c>
      <c r="X33" s="147">
        <v>67.957549999999998</v>
      </c>
      <c r="Y33" s="147">
        <v>124.35003</v>
      </c>
      <c r="Z33" s="147">
        <v>117.68015</v>
      </c>
      <c r="AA33" s="147">
        <v>122.80000000000001</v>
      </c>
      <c r="AB33" s="147">
        <v>84.839999999999989</v>
      </c>
      <c r="AC33" s="147">
        <v>84.839999999999989</v>
      </c>
      <c r="AD33" s="147">
        <v>84.839999999999989</v>
      </c>
      <c r="AE33" s="147">
        <v>84.839999999999989</v>
      </c>
      <c r="AF33" s="147">
        <v>84.839999999999989</v>
      </c>
      <c r="AG33" s="147">
        <v>84.839999999999989</v>
      </c>
    </row>
    <row r="34" spans="1:33" x14ac:dyDescent="0.2">
      <c r="A34" s="133" t="str">
        <f t="shared" si="0"/>
        <v>WPAGeorgia</v>
      </c>
      <c r="B34" s="129" t="s">
        <v>254</v>
      </c>
      <c r="C34" s="129" t="s">
        <v>257</v>
      </c>
      <c r="D34" s="129" t="s">
        <v>65</v>
      </c>
      <c r="E34" s="147">
        <v>0</v>
      </c>
      <c r="F34" s="147">
        <v>8.4499999999999992E-3</v>
      </c>
      <c r="G34" s="147">
        <v>1.4999999999999999E-4</v>
      </c>
      <c r="H34" s="147">
        <v>0.128</v>
      </c>
      <c r="I34" s="147">
        <v>3.9782000000000002</v>
      </c>
      <c r="J34" s="147">
        <v>1.8740749999999999</v>
      </c>
      <c r="K34" s="147">
        <v>2.4492099999999999</v>
      </c>
      <c r="L34" s="147">
        <v>3.7700800000000001</v>
      </c>
      <c r="M34" s="147">
        <v>2.3260689999999999</v>
      </c>
      <c r="N34" s="147">
        <v>3.0994790000000001</v>
      </c>
      <c r="O34" s="147">
        <v>3.7896670000000001</v>
      </c>
      <c r="P34" s="147">
        <v>6.1124790000000004</v>
      </c>
      <c r="Q34" s="147">
        <v>3.991222</v>
      </c>
      <c r="R34" s="147">
        <v>10.940092999999999</v>
      </c>
      <c r="S34" s="147">
        <v>8.7733460000000001</v>
      </c>
      <c r="T34" s="147">
        <v>10.099024999999999</v>
      </c>
      <c r="U34" s="147">
        <v>10.449813000000001</v>
      </c>
      <c r="V34" s="147">
        <v>11.173101000000001</v>
      </c>
      <c r="W34" s="147">
        <v>13.340107</v>
      </c>
      <c r="X34" s="147">
        <v>17.030050000000003</v>
      </c>
      <c r="Y34" s="147">
        <v>19.718459999999997</v>
      </c>
      <c r="Z34" s="147">
        <v>21.302519140395301</v>
      </c>
      <c r="AA34" s="147">
        <v>16.52</v>
      </c>
      <c r="AB34" s="147">
        <v>16.880000000000003</v>
      </c>
      <c r="AC34" s="147">
        <v>16.880000000000003</v>
      </c>
      <c r="AD34" s="147">
        <v>16.880000000000003</v>
      </c>
      <c r="AE34" s="147">
        <v>16.880000000000003</v>
      </c>
      <c r="AF34" s="147">
        <v>16.880000000000003</v>
      </c>
      <c r="AG34" s="147">
        <v>16.880000000000003</v>
      </c>
    </row>
    <row r="35" spans="1:33" x14ac:dyDescent="0.2">
      <c r="A35" s="133" t="str">
        <f t="shared" si="0"/>
        <v>WPAHungary</v>
      </c>
      <c r="B35" s="129" t="s">
        <v>254</v>
      </c>
      <c r="C35" s="129" t="s">
        <v>257</v>
      </c>
      <c r="D35" s="129" t="s">
        <v>66</v>
      </c>
      <c r="E35" s="147">
        <v>70.259999999999991</v>
      </c>
      <c r="F35" s="147">
        <v>103.00699999999998</v>
      </c>
      <c r="G35" s="147">
        <v>121.85599999999999</v>
      </c>
      <c r="H35" s="147">
        <v>152.72899999999998</v>
      </c>
      <c r="I35" s="147">
        <v>168.39100000000002</v>
      </c>
      <c r="J35" s="147">
        <v>154.93499999999997</v>
      </c>
      <c r="K35" s="147">
        <v>126.94100000000002</v>
      </c>
      <c r="L35" s="147">
        <v>204.06399999999996</v>
      </c>
      <c r="M35" s="147">
        <v>158.636</v>
      </c>
      <c r="N35" s="147">
        <v>76.658999999999992</v>
      </c>
      <c r="O35" s="147">
        <v>123.49700000000001</v>
      </c>
      <c r="P35" s="147">
        <v>156.22299999999998</v>
      </c>
      <c r="Q35" s="147">
        <v>173.72200000000001</v>
      </c>
      <c r="R35" s="147">
        <v>201.69199999999995</v>
      </c>
      <c r="S35" s="147">
        <v>195.03999999999996</v>
      </c>
      <c r="T35" s="147">
        <v>215.27199999999991</v>
      </c>
      <c r="U35" s="147">
        <v>228.12500000000003</v>
      </c>
      <c r="V35" s="147">
        <v>356.89599999999996</v>
      </c>
      <c r="W35" s="147">
        <v>265.53624600000006</v>
      </c>
      <c r="X35" s="147">
        <v>294.25836999999996</v>
      </c>
      <c r="Y35" s="147">
        <v>313.42008000000004</v>
      </c>
      <c r="Z35" s="147">
        <v>257.20934237846313</v>
      </c>
      <c r="AA35" s="147">
        <v>215.57</v>
      </c>
      <c r="AB35" s="147">
        <v>95.519999999999982</v>
      </c>
      <c r="AC35" s="147">
        <v>94.693527809627057</v>
      </c>
      <c r="AD35" s="147">
        <v>93.750572615424346</v>
      </c>
      <c r="AE35" s="147">
        <v>92.967407644120684</v>
      </c>
      <c r="AF35" s="147">
        <v>92.258529900970828</v>
      </c>
      <c r="AG35" s="147">
        <v>91.584540747893342</v>
      </c>
    </row>
    <row r="36" spans="1:33" x14ac:dyDescent="0.2">
      <c r="A36" s="133" t="str">
        <f t="shared" si="0"/>
        <v>WPALatvia</v>
      </c>
      <c r="B36" s="129" t="s">
        <v>254</v>
      </c>
      <c r="C36" s="129" t="s">
        <v>257</v>
      </c>
      <c r="D36" s="129" t="s">
        <v>67</v>
      </c>
      <c r="E36" s="147">
        <v>20.466000000000001</v>
      </c>
      <c r="F36" s="147">
        <v>23.948</v>
      </c>
      <c r="G36" s="147">
        <v>11.288</v>
      </c>
      <c r="H36" s="147">
        <v>22.997</v>
      </c>
      <c r="I36" s="147">
        <v>18.213000000000001</v>
      </c>
      <c r="J36" s="147">
        <v>19.053999999999998</v>
      </c>
      <c r="K36" s="147">
        <v>27.074999999999999</v>
      </c>
      <c r="L36" s="147">
        <v>27.036000000000001</v>
      </c>
      <c r="M36" s="147">
        <v>22.088999999999999</v>
      </c>
      <c r="N36" s="147">
        <v>15.189</v>
      </c>
      <c r="O36" s="147">
        <v>42.01</v>
      </c>
      <c r="P36" s="147">
        <v>48.691000000000003</v>
      </c>
      <c r="Q36" s="147">
        <v>63.905999999999999</v>
      </c>
      <c r="R36" s="147">
        <v>47.01</v>
      </c>
      <c r="S36" s="147">
        <v>71.058999999999997</v>
      </c>
      <c r="T36" s="147">
        <v>80.926000000000002</v>
      </c>
      <c r="U36" s="147">
        <v>47.777999999999999</v>
      </c>
      <c r="V36" s="147">
        <v>47.777999999999999</v>
      </c>
      <c r="W36" s="147">
        <v>68.521000000000001</v>
      </c>
      <c r="X36" s="147">
        <v>50.235360000000007</v>
      </c>
      <c r="Y36" s="147">
        <v>38.983719999999998</v>
      </c>
      <c r="Z36" s="147">
        <v>40.006459999999997</v>
      </c>
      <c r="AA36" s="147">
        <v>101.67999999999999</v>
      </c>
      <c r="AB36" s="147">
        <v>129.99</v>
      </c>
      <c r="AC36" s="147">
        <v>129.99</v>
      </c>
      <c r="AD36" s="147">
        <v>129.99</v>
      </c>
      <c r="AE36" s="147">
        <v>129.99</v>
      </c>
      <c r="AF36" s="147">
        <v>129.99</v>
      </c>
      <c r="AG36" s="147">
        <v>129.99</v>
      </c>
    </row>
    <row r="37" spans="1:33" x14ac:dyDescent="0.2">
      <c r="A37" s="133" t="str">
        <f t="shared" si="0"/>
        <v>WPALithuania</v>
      </c>
      <c r="B37" s="129" t="s">
        <v>254</v>
      </c>
      <c r="C37" s="129" t="s">
        <v>257</v>
      </c>
      <c r="D37" s="129" t="s">
        <v>68</v>
      </c>
      <c r="E37" s="147">
        <v>8.8680000000000003</v>
      </c>
      <c r="F37" s="147">
        <v>5.0179999999999998</v>
      </c>
      <c r="G37" s="147">
        <v>3.621</v>
      </c>
      <c r="H37" s="147">
        <v>9.3089999999999993</v>
      </c>
      <c r="I37" s="147">
        <v>5.4420000000000002</v>
      </c>
      <c r="J37" s="147">
        <v>11.225</v>
      </c>
      <c r="K37" s="147">
        <v>8.1850000000000005</v>
      </c>
      <c r="L37" s="147">
        <v>29.338000000000001</v>
      </c>
      <c r="M37" s="147">
        <v>31.465</v>
      </c>
      <c r="N37" s="147">
        <v>19.459</v>
      </c>
      <c r="O37" s="147">
        <v>44.808999999999997</v>
      </c>
      <c r="P37" s="147">
        <v>55.701999999999998</v>
      </c>
      <c r="Q37" s="147">
        <v>63.863</v>
      </c>
      <c r="R37" s="147">
        <v>33.116</v>
      </c>
      <c r="S37" s="147">
        <v>51.372</v>
      </c>
      <c r="T37" s="147">
        <v>73.661000000000001</v>
      </c>
      <c r="U37" s="147">
        <v>61.091999999999999</v>
      </c>
      <c r="V37" s="147">
        <v>61.091999999999999</v>
      </c>
      <c r="W37" s="147">
        <v>65.369</v>
      </c>
      <c r="X37" s="147">
        <v>61.252469999999988</v>
      </c>
      <c r="Y37" s="147">
        <v>85.211470000000006</v>
      </c>
      <c r="Z37" s="147">
        <v>72.560490000000001</v>
      </c>
      <c r="AA37" s="147">
        <v>163.58000000000007</v>
      </c>
      <c r="AB37" s="147">
        <v>125.45</v>
      </c>
      <c r="AC37" s="147">
        <v>125.45</v>
      </c>
      <c r="AD37" s="147">
        <v>125.45</v>
      </c>
      <c r="AE37" s="147">
        <v>125.45</v>
      </c>
      <c r="AF37" s="147">
        <v>125.45</v>
      </c>
      <c r="AG37" s="147">
        <v>125.45</v>
      </c>
    </row>
    <row r="38" spans="1:33" x14ac:dyDescent="0.2">
      <c r="A38" s="133" t="str">
        <f t="shared" si="0"/>
        <v>WPAMacedonia</v>
      </c>
      <c r="B38" s="129" t="s">
        <v>254</v>
      </c>
      <c r="C38" s="129" t="s">
        <v>257</v>
      </c>
      <c r="D38" s="129" t="s">
        <v>69</v>
      </c>
      <c r="E38" s="147">
        <v>0.29159000000000002</v>
      </c>
      <c r="F38" s="147">
        <v>2.5092430000000001</v>
      </c>
      <c r="G38" s="147">
        <v>4.8736069999999998</v>
      </c>
      <c r="H38" s="147">
        <v>11.814553999999999</v>
      </c>
      <c r="I38" s="147">
        <v>21.768751000000002</v>
      </c>
      <c r="J38" s="147">
        <v>31.684925</v>
      </c>
      <c r="K38" s="147">
        <v>23.672737000000001</v>
      </c>
      <c r="L38" s="147">
        <v>26.301000000000002</v>
      </c>
      <c r="M38" s="147">
        <v>23.805153000000001</v>
      </c>
      <c r="N38" s="147">
        <v>18.754033</v>
      </c>
      <c r="O38" s="147">
        <v>24.912230000000001</v>
      </c>
      <c r="P38" s="147">
        <v>24.605432</v>
      </c>
      <c r="Q38" s="147">
        <v>22.383723</v>
      </c>
      <c r="R38" s="147">
        <v>23.693577000000001</v>
      </c>
      <c r="S38" s="147">
        <v>23.357135</v>
      </c>
      <c r="T38" s="147">
        <v>19.887340999999999</v>
      </c>
      <c r="U38" s="147">
        <v>26.312550999999999</v>
      </c>
      <c r="V38" s="147">
        <v>21.825911000000001</v>
      </c>
      <c r="W38" s="147">
        <v>21.344393</v>
      </c>
      <c r="X38" s="147">
        <v>23.065719999999995</v>
      </c>
      <c r="Y38" s="147">
        <v>25.479410000000005</v>
      </c>
      <c r="Z38" s="147">
        <v>17.314970000000006</v>
      </c>
      <c r="AA38" s="147">
        <v>15.409999999999997</v>
      </c>
      <c r="AB38" s="147">
        <v>19.59</v>
      </c>
      <c r="AC38" s="147">
        <v>19.59</v>
      </c>
      <c r="AD38" s="147">
        <v>19.59</v>
      </c>
      <c r="AE38" s="147">
        <v>19.59</v>
      </c>
      <c r="AF38" s="147">
        <v>19.59</v>
      </c>
      <c r="AG38" s="147">
        <v>19.59</v>
      </c>
    </row>
    <row r="39" spans="1:33" x14ac:dyDescent="0.2">
      <c r="A39" s="133" t="str">
        <f t="shared" si="0"/>
        <v>WPAMoldova</v>
      </c>
      <c r="B39" s="129" t="s">
        <v>254</v>
      </c>
      <c r="C39" s="129" t="s">
        <v>257</v>
      </c>
      <c r="D39" s="129" t="s">
        <v>70</v>
      </c>
      <c r="E39" s="147">
        <v>8.7578000000000003E-2</v>
      </c>
      <c r="F39" s="147">
        <v>1.110044</v>
      </c>
      <c r="G39" s="147">
        <v>2.2294179999999999</v>
      </c>
      <c r="H39" s="147">
        <v>4.6848099999999997</v>
      </c>
      <c r="I39" s="147">
        <v>7.7544740000000001</v>
      </c>
      <c r="J39" s="147">
        <v>12.842311</v>
      </c>
      <c r="K39" s="147">
        <v>11.628216999999999</v>
      </c>
      <c r="L39" s="147">
        <v>12.759164</v>
      </c>
      <c r="M39" s="147">
        <v>9.4912050000000008</v>
      </c>
      <c r="N39" s="147">
        <v>9.7668479999999995</v>
      </c>
      <c r="O39" s="147">
        <v>16.477661000000001</v>
      </c>
      <c r="P39" s="147">
        <v>21.849899000000001</v>
      </c>
      <c r="Q39" s="147">
        <v>15.763389</v>
      </c>
      <c r="R39" s="147">
        <v>21.719048000000001</v>
      </c>
      <c r="S39" s="147">
        <v>24.493016000000001</v>
      </c>
      <c r="T39" s="147">
        <v>20.628419999999998</v>
      </c>
      <c r="U39" s="147">
        <v>33.637314000000003</v>
      </c>
      <c r="V39" s="147">
        <v>44.502242000000003</v>
      </c>
      <c r="W39" s="147">
        <v>48.886679999999998</v>
      </c>
      <c r="X39" s="147">
        <v>69.236940000000004</v>
      </c>
      <c r="Y39" s="147">
        <v>54.692049999999995</v>
      </c>
      <c r="Z39" s="147">
        <v>74.458261602911861</v>
      </c>
      <c r="AA39" s="147">
        <v>52.019999999999982</v>
      </c>
      <c r="AB39" s="147">
        <v>66.449999999999989</v>
      </c>
      <c r="AC39" s="147">
        <v>66.449999999999989</v>
      </c>
      <c r="AD39" s="147">
        <v>66.449999999999989</v>
      </c>
      <c r="AE39" s="147">
        <v>66.449999999999989</v>
      </c>
      <c r="AF39" s="147">
        <v>66.449999999999989</v>
      </c>
      <c r="AG39" s="147">
        <v>66.449999999999989</v>
      </c>
    </row>
    <row r="40" spans="1:33" x14ac:dyDescent="0.2">
      <c r="A40" s="133" t="str">
        <f t="shared" si="0"/>
        <v>WPAMontenegro</v>
      </c>
      <c r="B40" s="129" t="s">
        <v>254</v>
      </c>
      <c r="C40" s="129" t="s">
        <v>257</v>
      </c>
      <c r="D40" s="129" t="s">
        <v>71</v>
      </c>
      <c r="E40" s="147">
        <v>0</v>
      </c>
      <c r="F40" s="147">
        <v>0</v>
      </c>
      <c r="G40" s="147">
        <v>0</v>
      </c>
      <c r="H40" s="147">
        <v>0</v>
      </c>
      <c r="I40" s="147">
        <v>0</v>
      </c>
      <c r="J40" s="147">
        <v>1.4999999999999999E-2</v>
      </c>
      <c r="K40" s="147">
        <v>0.26600000000000001</v>
      </c>
      <c r="L40" s="147">
        <v>0.66600000000000004</v>
      </c>
      <c r="M40" s="147">
        <v>0.93400000000000005</v>
      </c>
      <c r="N40" s="147">
        <v>0.46400000000000008</v>
      </c>
      <c r="O40" s="147">
        <v>1.0609999999999999</v>
      </c>
      <c r="P40" s="147">
        <v>1.0630000000000002</v>
      </c>
      <c r="Q40" s="147">
        <v>1.103</v>
      </c>
      <c r="R40" s="147">
        <v>1.2839999999999998</v>
      </c>
      <c r="S40" s="147">
        <v>0.88500000000000001</v>
      </c>
      <c r="T40" s="147">
        <v>1.4360000000000002</v>
      </c>
      <c r="U40" s="147">
        <v>2.02</v>
      </c>
      <c r="V40" s="147">
        <v>3.222299</v>
      </c>
      <c r="W40" s="147">
        <v>3.117995080790553</v>
      </c>
      <c r="X40" s="147">
        <v>0</v>
      </c>
      <c r="Y40" s="147">
        <v>0</v>
      </c>
      <c r="Z40" s="147">
        <v>0</v>
      </c>
      <c r="AA40" s="147">
        <v>2.81</v>
      </c>
      <c r="AB40" s="147">
        <v>3.7800000000000002</v>
      </c>
      <c r="AC40" s="147">
        <v>3.7800000000000002</v>
      </c>
      <c r="AD40" s="147">
        <v>3.7800000000000002</v>
      </c>
      <c r="AE40" s="147">
        <v>3.7800000000000002</v>
      </c>
      <c r="AF40" s="147">
        <v>3.7800000000000002</v>
      </c>
      <c r="AG40" s="147">
        <v>3.7800000000000002</v>
      </c>
    </row>
    <row r="41" spans="1:33" x14ac:dyDescent="0.2">
      <c r="A41" s="133" t="str">
        <f t="shared" si="0"/>
        <v>WPAPoland</v>
      </c>
      <c r="B41" s="129" t="s">
        <v>254</v>
      </c>
      <c r="C41" s="129" t="s">
        <v>257</v>
      </c>
      <c r="D41" s="129" t="s">
        <v>72</v>
      </c>
      <c r="E41" s="147">
        <v>119.83300000000001</v>
      </c>
      <c r="F41" s="147">
        <v>143.52600000000001</v>
      </c>
      <c r="G41" s="147">
        <v>144.86199999999999</v>
      </c>
      <c r="H41" s="147">
        <v>129.62200000000001</v>
      </c>
      <c r="I41" s="147">
        <v>123.657</v>
      </c>
      <c r="J41" s="147">
        <v>139.14800000000002</v>
      </c>
      <c r="K41" s="147">
        <v>194.44800000000004</v>
      </c>
      <c r="L41" s="147">
        <v>231.625</v>
      </c>
      <c r="M41" s="147">
        <v>166.97200000000001</v>
      </c>
      <c r="N41" s="147">
        <v>214.50700000000001</v>
      </c>
      <c r="O41" s="147">
        <v>224.12700000000004</v>
      </c>
      <c r="P41" s="147">
        <v>190.12299999999999</v>
      </c>
      <c r="Q41" s="147">
        <v>188.05200000000002</v>
      </c>
      <c r="R41" s="147">
        <v>374.58199999999999</v>
      </c>
      <c r="S41" s="147">
        <v>567.57200000000012</v>
      </c>
      <c r="T41" s="147">
        <v>490.69499999999994</v>
      </c>
      <c r="U41" s="147">
        <v>575.77200000000005</v>
      </c>
      <c r="V41" s="147">
        <v>694.51700000000017</v>
      </c>
      <c r="W41" s="147">
        <v>759.37839700000006</v>
      </c>
      <c r="X41" s="147">
        <v>636.08600000000001</v>
      </c>
      <c r="Y41" s="147">
        <v>743.40313000000015</v>
      </c>
      <c r="Z41" s="147">
        <v>833.05283984369532</v>
      </c>
      <c r="AA41" s="147">
        <v>339.70000000000005</v>
      </c>
      <c r="AB41" s="147">
        <v>338.61999999999995</v>
      </c>
      <c r="AC41" s="147">
        <v>426.26169758170096</v>
      </c>
      <c r="AD41" s="147">
        <v>470.52782403267503</v>
      </c>
      <c r="AE41" s="147">
        <v>482.81750676822946</v>
      </c>
      <c r="AF41" s="147">
        <v>495.29196847649575</v>
      </c>
      <c r="AG41" s="147">
        <v>508.28053042412904</v>
      </c>
    </row>
    <row r="42" spans="1:33" x14ac:dyDescent="0.2">
      <c r="A42" s="133" t="str">
        <f t="shared" si="0"/>
        <v>WPARomania</v>
      </c>
      <c r="B42" s="129" t="s">
        <v>254</v>
      </c>
      <c r="C42" s="129" t="s">
        <v>257</v>
      </c>
      <c r="D42" s="129" t="s">
        <v>73</v>
      </c>
      <c r="E42" s="147">
        <v>0.47199999999999998</v>
      </c>
      <c r="F42" s="147">
        <v>3.419</v>
      </c>
      <c r="G42" s="147">
        <v>4.4349999999999996</v>
      </c>
      <c r="H42" s="147">
        <v>21.198999999999998</v>
      </c>
      <c r="I42" s="147">
        <v>25.123000000000001</v>
      </c>
      <c r="J42" s="147">
        <v>67.040919999999986</v>
      </c>
      <c r="K42" s="147">
        <v>59.453000000000003</v>
      </c>
      <c r="L42" s="147">
        <v>88.299120000000002</v>
      </c>
      <c r="M42" s="147">
        <v>55.300000000000004</v>
      </c>
      <c r="N42" s="147">
        <v>29.313905000000005</v>
      </c>
      <c r="O42" s="147">
        <v>55.810000000000009</v>
      </c>
      <c r="P42" s="147">
        <v>75.283508999999995</v>
      </c>
      <c r="Q42" s="147">
        <v>54.879407999999991</v>
      </c>
      <c r="R42" s="147">
        <v>65.960599999999999</v>
      </c>
      <c r="S42" s="147">
        <v>85.673999999999992</v>
      </c>
      <c r="T42" s="147">
        <v>100.70100000000001</v>
      </c>
      <c r="U42" s="147">
        <v>119.06399999999999</v>
      </c>
      <c r="V42" s="147">
        <v>180.44</v>
      </c>
      <c r="W42" s="147">
        <v>194.32584199999999</v>
      </c>
      <c r="X42" s="147">
        <v>243.41960999999995</v>
      </c>
      <c r="Y42" s="147">
        <v>226.84442999999996</v>
      </c>
      <c r="Z42" s="147">
        <v>311.675455</v>
      </c>
      <c r="AA42" s="147">
        <v>399.73999999999995</v>
      </c>
      <c r="AB42" s="147">
        <v>248.13000000000002</v>
      </c>
      <c r="AC42" s="147">
        <v>277.67095562499003</v>
      </c>
      <c r="AD42" s="147">
        <v>324.14883356299032</v>
      </c>
      <c r="AE42" s="147">
        <v>325.02729841222742</v>
      </c>
      <c r="AF42" s="147">
        <v>325.87355288069813</v>
      </c>
      <c r="AG42" s="147">
        <v>326.72942910541082</v>
      </c>
    </row>
    <row r="43" spans="1:33" x14ac:dyDescent="0.2">
      <c r="A43" s="133" t="str">
        <f t="shared" si="0"/>
        <v>WPASerbia</v>
      </c>
      <c r="B43" s="129" t="s">
        <v>254</v>
      </c>
      <c r="C43" s="129" t="s">
        <v>257</v>
      </c>
      <c r="D43" s="129" t="s">
        <v>74</v>
      </c>
      <c r="E43" s="147">
        <v>21.075545000000002</v>
      </c>
      <c r="F43" s="147">
        <v>105.98584</v>
      </c>
      <c r="G43" s="147">
        <v>48.186610999999999</v>
      </c>
      <c r="H43" s="147">
        <v>63.716026999999997</v>
      </c>
      <c r="I43" s="147">
        <v>55.426651999999997</v>
      </c>
      <c r="J43" s="147">
        <v>36.591478000000002</v>
      </c>
      <c r="K43" s="147">
        <v>76.151025000000004</v>
      </c>
      <c r="L43" s="147">
        <v>111.75522000000001</v>
      </c>
      <c r="M43" s="147">
        <v>50.863885000000003</v>
      </c>
      <c r="N43" s="147">
        <v>96.435648</v>
      </c>
      <c r="O43" s="147">
        <v>103.89887899999999</v>
      </c>
      <c r="P43" s="147">
        <v>113.487489</v>
      </c>
      <c r="Q43" s="147">
        <v>152.70362600000001</v>
      </c>
      <c r="R43" s="147">
        <v>81.414929999999984</v>
      </c>
      <c r="S43" s="147">
        <v>183.13271800000001</v>
      </c>
      <c r="T43" s="147">
        <v>149.237641</v>
      </c>
      <c r="U43" s="147">
        <v>209.46354700000001</v>
      </c>
      <c r="V43" s="147">
        <v>136.12791100000001</v>
      </c>
      <c r="W43" s="147">
        <v>148.840712</v>
      </c>
      <c r="X43" s="147">
        <v>160.19617</v>
      </c>
      <c r="Y43" s="147">
        <v>331.77581000000004</v>
      </c>
      <c r="Z43" s="147">
        <v>310.36694</v>
      </c>
      <c r="AA43" s="147">
        <v>194.36</v>
      </c>
      <c r="AB43" s="147">
        <v>188.70999999999998</v>
      </c>
      <c r="AC43" s="147">
        <v>185.66691525240071</v>
      </c>
      <c r="AD43" s="147">
        <v>182.13659179557644</v>
      </c>
      <c r="AE43" s="147">
        <v>179.1598508503852</v>
      </c>
      <c r="AF43" s="147">
        <v>176.42125797895827</v>
      </c>
      <c r="AG43" s="147">
        <v>173.77369269170674</v>
      </c>
    </row>
    <row r="44" spans="1:33" x14ac:dyDescent="0.2">
      <c r="A44" s="133" t="str">
        <f t="shared" si="0"/>
        <v>WPASlovakia</v>
      </c>
      <c r="B44" s="129" t="s">
        <v>254</v>
      </c>
      <c r="C44" s="129" t="s">
        <v>257</v>
      </c>
      <c r="D44" s="129" t="s">
        <v>75</v>
      </c>
      <c r="E44" s="147">
        <v>4.9339999999999984</v>
      </c>
      <c r="F44" s="147">
        <v>3.6010000000000004</v>
      </c>
      <c r="G44" s="147">
        <v>1.0820000000000001</v>
      </c>
      <c r="H44" s="147">
        <v>1.5079999999999998</v>
      </c>
      <c r="I44" s="147">
        <v>8.1359999999999992</v>
      </c>
      <c r="J44" s="147">
        <v>8.602999999999998</v>
      </c>
      <c r="K44" s="147">
        <v>11.949</v>
      </c>
      <c r="L44" s="147">
        <v>29.190000000000005</v>
      </c>
      <c r="M44" s="147">
        <v>35.393000000000001</v>
      </c>
      <c r="N44" s="147">
        <v>14.439999999999998</v>
      </c>
      <c r="O44" s="147">
        <v>25.707999999999988</v>
      </c>
      <c r="P44" s="147">
        <v>28.651000000000003</v>
      </c>
      <c r="Q44" s="147">
        <v>33.187999999999995</v>
      </c>
      <c r="R44" s="147">
        <v>64.036000000000016</v>
      </c>
      <c r="S44" s="147">
        <v>77.812000000000012</v>
      </c>
      <c r="T44" s="147">
        <v>81.108000000000004</v>
      </c>
      <c r="U44" s="147">
        <v>93.850999999999985</v>
      </c>
      <c r="V44" s="147">
        <v>80.402999999999977</v>
      </c>
      <c r="W44" s="147">
        <v>85.804221999999996</v>
      </c>
      <c r="X44" s="147">
        <v>85.108029999999985</v>
      </c>
      <c r="Y44" s="147">
        <v>95.28197999999999</v>
      </c>
      <c r="Z44" s="147">
        <v>105.94700999999999</v>
      </c>
      <c r="AA44" s="147">
        <v>81.59</v>
      </c>
      <c r="AB44" s="147">
        <v>71.459999999999994</v>
      </c>
      <c r="AC44" s="147">
        <v>71.459999999999994</v>
      </c>
      <c r="AD44" s="147">
        <v>71.459999999999994</v>
      </c>
      <c r="AE44" s="147">
        <v>71.459999999999994</v>
      </c>
      <c r="AF44" s="147">
        <v>71.459999999999994</v>
      </c>
      <c r="AG44" s="147">
        <v>71.459999999999994</v>
      </c>
    </row>
    <row r="45" spans="1:33" x14ac:dyDescent="0.2">
      <c r="A45" s="133" t="str">
        <f t="shared" si="0"/>
        <v>WPASlovenia</v>
      </c>
      <c r="B45" s="129" t="s">
        <v>254</v>
      </c>
      <c r="C45" s="129" t="s">
        <v>257</v>
      </c>
      <c r="D45" s="129" t="s">
        <v>76</v>
      </c>
      <c r="E45" s="147">
        <v>105.78700000000002</v>
      </c>
      <c r="F45" s="147">
        <v>90.413000000000011</v>
      </c>
      <c r="G45" s="147">
        <v>92.682000000000002</v>
      </c>
      <c r="H45" s="147">
        <v>79.554000000000002</v>
      </c>
      <c r="I45" s="147">
        <v>80.833999999999989</v>
      </c>
      <c r="J45" s="147">
        <v>74.234000000000009</v>
      </c>
      <c r="K45" s="147">
        <v>74.259</v>
      </c>
      <c r="L45" s="147">
        <v>98.646999999999991</v>
      </c>
      <c r="M45" s="147">
        <v>87.759</v>
      </c>
      <c r="N45" s="147">
        <v>46.31900000000001</v>
      </c>
      <c r="O45" s="147">
        <v>87.096999999999994</v>
      </c>
      <c r="P45" s="147">
        <v>66.916999999999987</v>
      </c>
      <c r="Q45" s="147">
        <v>72.52200000000002</v>
      </c>
      <c r="R45" s="147">
        <v>56.646999999999991</v>
      </c>
      <c r="S45" s="147">
        <v>62.349000000000004</v>
      </c>
      <c r="T45" s="147">
        <v>63.531000000000013</v>
      </c>
      <c r="U45" s="147">
        <v>88.014999999999986</v>
      </c>
      <c r="V45" s="147">
        <v>66.98299999999999</v>
      </c>
      <c r="W45" s="147">
        <v>57.863734999999991</v>
      </c>
      <c r="X45" s="147">
        <v>69.405069999999995</v>
      </c>
      <c r="Y45" s="147">
        <v>111.23743999999999</v>
      </c>
      <c r="Z45" s="147">
        <v>125.20222000000001</v>
      </c>
      <c r="AA45" s="147">
        <v>52.19</v>
      </c>
      <c r="AB45" s="147">
        <v>107.17</v>
      </c>
      <c r="AC45" s="147">
        <v>107.17</v>
      </c>
      <c r="AD45" s="147">
        <v>107.17</v>
      </c>
      <c r="AE45" s="147">
        <v>107.17</v>
      </c>
      <c r="AF45" s="147">
        <v>107.17</v>
      </c>
      <c r="AG45" s="147">
        <v>107.17</v>
      </c>
    </row>
    <row r="46" spans="1:33" x14ac:dyDescent="0.2">
      <c r="A46" s="133" t="str">
        <f t="shared" si="0"/>
        <v>WPAUkraine</v>
      </c>
      <c r="B46" s="129" t="s">
        <v>254</v>
      </c>
      <c r="C46" s="129" t="s">
        <v>257</v>
      </c>
      <c r="D46" s="129" t="s">
        <v>77</v>
      </c>
      <c r="E46" s="147">
        <v>27.925000000001454</v>
      </c>
      <c r="F46" s="147">
        <v>61.97474999999865</v>
      </c>
      <c r="G46" s="147">
        <v>130.41361499999999</v>
      </c>
      <c r="H46" s="147">
        <v>210.34648899999999</v>
      </c>
      <c r="I46" s="147">
        <v>182.97611800000001</v>
      </c>
      <c r="J46" s="147">
        <v>243.189662</v>
      </c>
      <c r="K46" s="147">
        <v>358.42499800000002</v>
      </c>
      <c r="L46" s="147">
        <v>405.52505000000008</v>
      </c>
      <c r="M46" s="147">
        <v>356.15495200000009</v>
      </c>
      <c r="N46" s="147">
        <v>533.38146600000005</v>
      </c>
      <c r="O46" s="147">
        <v>667.98042900000007</v>
      </c>
      <c r="P46" s="147">
        <v>816.0157650000001</v>
      </c>
      <c r="Q46" s="147">
        <v>771.31144400000005</v>
      </c>
      <c r="R46" s="147">
        <v>848.54623299999992</v>
      </c>
      <c r="S46" s="147">
        <v>791.64221200000009</v>
      </c>
      <c r="T46" s="147">
        <v>943.49609699999996</v>
      </c>
      <c r="U46" s="147">
        <v>1431.6714129999996</v>
      </c>
      <c r="V46" s="147">
        <v>2009.6305731152956</v>
      </c>
      <c r="W46" s="147">
        <v>1437.4349600604871</v>
      </c>
      <c r="X46" s="147">
        <v>1400.4612800000002</v>
      </c>
      <c r="Y46" s="147">
        <v>1254.5328800000002</v>
      </c>
      <c r="Z46" s="147">
        <v>1285.3332800000005</v>
      </c>
      <c r="AA46" s="147">
        <v>341.73999999999995</v>
      </c>
      <c r="AB46" s="147">
        <v>445.07</v>
      </c>
      <c r="AC46" s="147">
        <v>505.2580252974027</v>
      </c>
      <c r="AD46" s="147">
        <v>570.94086338252055</v>
      </c>
      <c r="AE46" s="147">
        <v>636.48261006592168</v>
      </c>
      <c r="AF46" s="147">
        <v>703.30656184051156</v>
      </c>
      <c r="AG46" s="147">
        <v>726.16897555441551</v>
      </c>
    </row>
    <row r="47" spans="1:33" s="133" customFormat="1" x14ac:dyDescent="0.2">
      <c r="A47" s="133" t="str">
        <f t="shared" si="0"/>
        <v>WPACIS Total</v>
      </c>
      <c r="B47" s="140" t="s">
        <v>78</v>
      </c>
      <c r="C47" s="140" t="s">
        <v>78</v>
      </c>
      <c r="D47" s="140" t="s">
        <v>78</v>
      </c>
      <c r="E47" s="146">
        <v>6.0250879999999993</v>
      </c>
      <c r="F47" s="146">
        <v>5.7199459999999984</v>
      </c>
      <c r="G47" s="146">
        <v>8.1529719999999983</v>
      </c>
      <c r="H47" s="146">
        <v>10.398138999999999</v>
      </c>
      <c r="I47" s="146">
        <v>19.974083999999994</v>
      </c>
      <c r="J47" s="146">
        <v>16.526527000000002</v>
      </c>
      <c r="K47" s="146">
        <v>22.595974000000002</v>
      </c>
      <c r="L47" s="146">
        <v>24.247074999999995</v>
      </c>
      <c r="M47" s="146">
        <v>28.710187000000005</v>
      </c>
      <c r="N47" s="146">
        <v>33.002828999999998</v>
      </c>
      <c r="O47" s="146">
        <v>20.104887999999999</v>
      </c>
      <c r="P47" s="146">
        <v>20.479502</v>
      </c>
      <c r="Q47" s="146">
        <v>20.173647000000003</v>
      </c>
      <c r="R47" s="146">
        <v>25.041311000000007</v>
      </c>
      <c r="S47" s="146">
        <v>36.196124999999995</v>
      </c>
      <c r="T47" s="146">
        <v>27.302936000000003</v>
      </c>
      <c r="U47" s="146">
        <v>49.291707000000002</v>
      </c>
      <c r="V47" s="146">
        <v>42.207626000000005</v>
      </c>
      <c r="W47" s="146">
        <v>52.352532086783128</v>
      </c>
      <c r="X47" s="146">
        <v>108.11142999999997</v>
      </c>
      <c r="Y47" s="146">
        <v>107.95349999999999</v>
      </c>
      <c r="Z47" s="146">
        <v>110.07336000000001</v>
      </c>
      <c r="AA47" s="146">
        <v>50.32</v>
      </c>
      <c r="AB47" s="146">
        <v>46.72</v>
      </c>
      <c r="AC47" s="146">
        <v>126.8204762262187</v>
      </c>
      <c r="AD47" s="146">
        <v>47.048665173194792</v>
      </c>
      <c r="AE47" s="146">
        <v>47.280971557716484</v>
      </c>
      <c r="AF47" s="146">
        <v>47.375020901615088</v>
      </c>
      <c r="AG47" s="146">
        <v>47.465296772847665</v>
      </c>
    </row>
    <row r="48" spans="1:33" x14ac:dyDescent="0.2">
      <c r="A48" s="133" t="str">
        <f t="shared" si="0"/>
        <v>WPAArmenia</v>
      </c>
      <c r="B48" s="129" t="s">
        <v>254</v>
      </c>
      <c r="C48" s="129" t="s">
        <v>258</v>
      </c>
      <c r="D48" s="129" t="s">
        <v>79</v>
      </c>
      <c r="E48" s="147">
        <v>0</v>
      </c>
      <c r="F48" s="147">
        <v>0.127</v>
      </c>
      <c r="G48" s="147">
        <v>0</v>
      </c>
      <c r="H48" s="147">
        <v>0</v>
      </c>
      <c r="I48" s="147">
        <v>0</v>
      </c>
      <c r="J48" s="147">
        <v>0.19789999999999999</v>
      </c>
      <c r="K48" s="147">
        <v>9.1200000000000005E-4</v>
      </c>
      <c r="L48" s="147">
        <v>0.19999700000000001</v>
      </c>
      <c r="M48" s="147">
        <v>0.147508</v>
      </c>
      <c r="N48" s="147">
        <v>0.23486499999999999</v>
      </c>
      <c r="O48" s="147">
        <v>0.191328</v>
      </c>
      <c r="P48" s="147">
        <v>0.397063</v>
      </c>
      <c r="Q48" s="147">
        <v>0.340783</v>
      </c>
      <c r="R48" s="147">
        <v>0.80474199999999996</v>
      </c>
      <c r="S48" s="147">
        <v>1.0636110000000001</v>
      </c>
      <c r="T48" s="147">
        <v>0.72952600000000001</v>
      </c>
      <c r="U48" s="147">
        <v>1.2638240000000001</v>
      </c>
      <c r="V48" s="147">
        <v>1.5272650000000001</v>
      </c>
      <c r="W48" s="147">
        <v>1.6128100000000001</v>
      </c>
      <c r="X48" s="147">
        <v>2.9122600000000007</v>
      </c>
      <c r="Y48" s="147">
        <v>3.91703</v>
      </c>
      <c r="Z48" s="147">
        <v>3.42544</v>
      </c>
      <c r="AA48" s="147">
        <v>1.5400000000000005</v>
      </c>
      <c r="AB48" s="147">
        <v>2.4499999999999997</v>
      </c>
      <c r="AC48" s="147">
        <v>2.4499999999999997</v>
      </c>
      <c r="AD48" s="147">
        <v>2.4499999999999997</v>
      </c>
      <c r="AE48" s="147">
        <v>2.4499999999999997</v>
      </c>
      <c r="AF48" s="147">
        <v>2.4499999999999997</v>
      </c>
      <c r="AG48" s="147">
        <v>2.4499999999999997</v>
      </c>
    </row>
    <row r="49" spans="1:33" x14ac:dyDescent="0.2">
      <c r="A49" s="133" t="str">
        <f t="shared" si="0"/>
        <v>WPAAzerbaijan</v>
      </c>
      <c r="B49" s="129" t="s">
        <v>254</v>
      </c>
      <c r="C49" s="129" t="s">
        <v>258</v>
      </c>
      <c r="D49" s="129" t="s">
        <v>80</v>
      </c>
      <c r="E49" s="147">
        <v>0.63999899999999998</v>
      </c>
      <c r="F49" s="147">
        <v>0.36942900000000001</v>
      </c>
      <c r="G49" s="147">
        <v>0.37717000000000001</v>
      </c>
      <c r="H49" s="147">
        <v>1.188199</v>
      </c>
      <c r="I49" s="147">
        <v>1.2533759999999998</v>
      </c>
      <c r="J49" s="147">
        <v>2.3500449999999997</v>
      </c>
      <c r="K49" s="147">
        <v>2.3976649999999999</v>
      </c>
      <c r="L49" s="147">
        <v>3.1529600000000002</v>
      </c>
      <c r="M49" s="147">
        <v>3.9644779999999997</v>
      </c>
      <c r="N49" s="147">
        <v>5.7919030000000005</v>
      </c>
      <c r="O49" s="147">
        <v>7.0700719999999997</v>
      </c>
      <c r="P49" s="147">
        <v>6.804735</v>
      </c>
      <c r="Q49" s="147">
        <v>10.110518000000003</v>
      </c>
      <c r="R49" s="147">
        <v>5.6007540000000011</v>
      </c>
      <c r="S49" s="147">
        <v>15.754582999999998</v>
      </c>
      <c r="T49" s="147">
        <v>11.737782000000003</v>
      </c>
      <c r="U49" s="147">
        <v>24.764174000000004</v>
      </c>
      <c r="V49" s="147">
        <v>13.764289999999999</v>
      </c>
      <c r="W49" s="147">
        <v>17.5798678032528</v>
      </c>
      <c r="X49" s="147">
        <v>63.418429999999994</v>
      </c>
      <c r="Y49" s="147">
        <v>38.463359999999994</v>
      </c>
      <c r="Z49" s="147">
        <v>19.127749999999999</v>
      </c>
      <c r="AA49" s="147">
        <v>27.7</v>
      </c>
      <c r="AB49" s="147">
        <v>28.2</v>
      </c>
      <c r="AC49" s="147">
        <v>28.2</v>
      </c>
      <c r="AD49" s="147">
        <v>28.2</v>
      </c>
      <c r="AE49" s="147">
        <v>28.2</v>
      </c>
      <c r="AF49" s="147">
        <v>28.2</v>
      </c>
      <c r="AG49" s="147">
        <v>28.2</v>
      </c>
    </row>
    <row r="50" spans="1:33" x14ac:dyDescent="0.2">
      <c r="A50" s="133" t="str">
        <f t="shared" si="0"/>
        <v>WPABelarus</v>
      </c>
      <c r="B50" s="129" t="s">
        <v>254</v>
      </c>
      <c r="C50" s="129" t="s">
        <v>258</v>
      </c>
      <c r="D50" s="129" t="s">
        <v>81</v>
      </c>
      <c r="E50" s="147">
        <v>1.039066</v>
      </c>
      <c r="F50" s="147">
        <v>0.12045699999999999</v>
      </c>
      <c r="G50" s="147">
        <v>0.19195400000000001</v>
      </c>
      <c r="H50" s="147">
        <v>0.70478200000000002</v>
      </c>
      <c r="I50" s="147">
        <v>1.7382489999999999</v>
      </c>
      <c r="J50" s="147">
        <v>0.52185499999999996</v>
      </c>
      <c r="K50" s="147">
        <v>1.033814</v>
      </c>
      <c r="L50" s="147">
        <v>0.82652999999999999</v>
      </c>
      <c r="M50" s="147">
        <v>0.81183099999999997</v>
      </c>
      <c r="N50" s="147">
        <v>0.71591000000000005</v>
      </c>
      <c r="O50" s="147">
        <v>1.0949519999999999</v>
      </c>
      <c r="P50" s="147">
        <v>0.69717200000000001</v>
      </c>
      <c r="Q50" s="147">
        <v>0.76912800000000003</v>
      </c>
      <c r="R50" s="147">
        <v>0.91039899999999996</v>
      </c>
      <c r="S50" s="147">
        <v>1.1252009999999999</v>
      </c>
      <c r="T50" s="147">
        <v>1.3302039999999999</v>
      </c>
      <c r="U50" s="147">
        <v>1.1034630000000001</v>
      </c>
      <c r="V50" s="147">
        <v>0</v>
      </c>
      <c r="W50" s="147">
        <v>1.6158060767466671</v>
      </c>
      <c r="X50" s="147">
        <v>2.0909000000000004</v>
      </c>
      <c r="Y50" s="147">
        <v>2.69773</v>
      </c>
      <c r="Z50" s="147">
        <v>2.4564699999999999</v>
      </c>
      <c r="AA50" s="147">
        <v>0.67</v>
      </c>
      <c r="AB50" s="147">
        <v>1.1400000000000001</v>
      </c>
      <c r="AC50" s="147">
        <v>1.1151860947728376</v>
      </c>
      <c r="AD50" s="147">
        <v>1.0854094085002335</v>
      </c>
      <c r="AE50" s="147">
        <v>1.0594733943794521</v>
      </c>
      <c r="AF50" s="147">
        <v>1.0348011894088474</v>
      </c>
      <c r="AG50" s="147">
        <v>1.0101289844382348</v>
      </c>
    </row>
    <row r="51" spans="1:33" x14ac:dyDescent="0.2">
      <c r="A51" s="133" t="str">
        <f t="shared" si="0"/>
        <v>WPAKazakhstan</v>
      </c>
      <c r="B51" s="129" t="s">
        <v>254</v>
      </c>
      <c r="C51" s="129" t="s">
        <v>258</v>
      </c>
      <c r="D51" s="129" t="s">
        <v>82</v>
      </c>
      <c r="E51" s="147">
        <v>0.898258</v>
      </c>
      <c r="F51" s="147">
        <v>0.49075999999999997</v>
      </c>
      <c r="G51" s="147">
        <v>0.25215399999999999</v>
      </c>
      <c r="H51" s="147">
        <v>0.32251400000000002</v>
      </c>
      <c r="I51" s="147">
        <v>0.89200000000000002</v>
      </c>
      <c r="J51" s="147">
        <v>0.81400000000000006</v>
      </c>
      <c r="K51" s="147">
        <v>2.0009999999999999</v>
      </c>
      <c r="L51" s="147">
        <v>2.6309999999999998</v>
      </c>
      <c r="M51" s="147">
        <v>1.7889999999999997</v>
      </c>
      <c r="N51" s="147">
        <v>8.213000000000001</v>
      </c>
      <c r="O51" s="147">
        <v>2.6550000000000007</v>
      </c>
      <c r="P51" s="147">
        <v>0.80100000000000005</v>
      </c>
      <c r="Q51" s="147">
        <v>1.4020000000000001</v>
      </c>
      <c r="R51" s="147">
        <v>1.3120000000000001</v>
      </c>
      <c r="S51" s="147">
        <v>1.3660000000000001</v>
      </c>
      <c r="T51" s="147">
        <v>1.1420000000000001</v>
      </c>
      <c r="U51" s="147">
        <v>0.76700000000000002</v>
      </c>
      <c r="V51" s="147">
        <v>3.5110000000000001</v>
      </c>
      <c r="W51" s="147">
        <v>3.2384141800000004</v>
      </c>
      <c r="X51" s="147">
        <v>1.6415600000000021</v>
      </c>
      <c r="Y51" s="147">
        <v>21.596390000000003</v>
      </c>
      <c r="Z51" s="147">
        <v>42.20637</v>
      </c>
      <c r="AA51" s="147">
        <v>1.2300000000000002</v>
      </c>
      <c r="AB51" s="147">
        <v>0.72000000000000008</v>
      </c>
      <c r="AC51" s="147">
        <v>0.72000000000000008</v>
      </c>
      <c r="AD51" s="147">
        <v>0.72000000000000008</v>
      </c>
      <c r="AE51" s="147">
        <v>0.72000000000000008</v>
      </c>
      <c r="AF51" s="147">
        <v>0.72000000000000008</v>
      </c>
      <c r="AG51" s="147">
        <v>0.72000000000000008</v>
      </c>
    </row>
    <row r="52" spans="1:33" x14ac:dyDescent="0.2">
      <c r="A52" s="133" t="str">
        <f t="shared" si="0"/>
        <v>WPAKyrgyzstan</v>
      </c>
      <c r="B52" s="129" t="s">
        <v>254</v>
      </c>
      <c r="C52" s="129" t="s">
        <v>258</v>
      </c>
      <c r="D52" s="129" t="s">
        <v>83</v>
      </c>
      <c r="E52" s="147">
        <v>1.1869999999999999E-3</v>
      </c>
      <c r="F52" s="147">
        <v>0.14219899999999999</v>
      </c>
      <c r="G52" s="147">
        <v>0.25589800000000001</v>
      </c>
      <c r="H52" s="147">
        <v>6.7198999999999995E-2</v>
      </c>
      <c r="I52" s="147">
        <v>0</v>
      </c>
      <c r="J52" s="147">
        <v>6.4999999999999997E-3</v>
      </c>
      <c r="K52" s="147">
        <v>1.4E-2</v>
      </c>
      <c r="L52" s="147">
        <v>5.7500000000000002E-2</v>
      </c>
      <c r="M52" s="147">
        <v>0.40160000000000001</v>
      </c>
      <c r="N52" s="147">
        <v>4.2599999999999999E-2</v>
      </c>
      <c r="O52" s="147">
        <v>8.2604999999999998E-2</v>
      </c>
      <c r="P52" s="147">
        <v>0.54529899999999998</v>
      </c>
      <c r="Q52" s="147">
        <v>0.56556499999999998</v>
      </c>
      <c r="R52" s="147">
        <v>0.95392999999999994</v>
      </c>
      <c r="S52" s="147">
        <v>0</v>
      </c>
      <c r="T52" s="147">
        <v>0.29979800000000001</v>
      </c>
      <c r="U52" s="147">
        <v>3.3831709999999999</v>
      </c>
      <c r="V52" s="147">
        <v>4.2746040000000001</v>
      </c>
      <c r="W52" s="147">
        <v>8.4619859999999996</v>
      </c>
      <c r="X52" s="147">
        <v>11.653399999999998</v>
      </c>
      <c r="Y52" s="147">
        <v>12.048739999999997</v>
      </c>
      <c r="Z52" s="147">
        <v>12.92609</v>
      </c>
      <c r="AA52" s="147">
        <v>7.88</v>
      </c>
      <c r="AB52" s="147">
        <v>8.25</v>
      </c>
      <c r="AC52" s="147">
        <v>8.25</v>
      </c>
      <c r="AD52" s="147">
        <v>8.25</v>
      </c>
      <c r="AE52" s="147">
        <v>8.25</v>
      </c>
      <c r="AF52" s="147">
        <v>8.25</v>
      </c>
      <c r="AG52" s="147">
        <v>8.25</v>
      </c>
    </row>
    <row r="53" spans="1:33" x14ac:dyDescent="0.2">
      <c r="A53" s="133" t="str">
        <f t="shared" si="0"/>
        <v>WPARussia</v>
      </c>
      <c r="B53" s="129" t="s">
        <v>254</v>
      </c>
      <c r="C53" s="129" t="s">
        <v>258</v>
      </c>
      <c r="D53" s="129" t="s">
        <v>84</v>
      </c>
      <c r="E53" s="147">
        <v>3.4285829999999993</v>
      </c>
      <c r="F53" s="147">
        <v>4.3941409999999994</v>
      </c>
      <c r="G53" s="147">
        <v>6.7818460000000007</v>
      </c>
      <c r="H53" s="147">
        <v>8.0130879999999998</v>
      </c>
      <c r="I53" s="147">
        <v>15.898827999999998</v>
      </c>
      <c r="J53" s="147">
        <v>12.488338000000001</v>
      </c>
      <c r="K53" s="147">
        <v>16.918523</v>
      </c>
      <c r="L53" s="147">
        <v>17.100367999999996</v>
      </c>
      <c r="M53" s="147">
        <v>20.394931000000003</v>
      </c>
      <c r="N53" s="147">
        <v>7.8370200000000008</v>
      </c>
      <c r="O53" s="147">
        <v>8.5835560000000015</v>
      </c>
      <c r="P53" s="147">
        <v>10.803652999999999</v>
      </c>
      <c r="Q53" s="147">
        <v>6.2697529999999988</v>
      </c>
      <c r="R53" s="147">
        <v>14.124819000000002</v>
      </c>
      <c r="S53" s="147">
        <v>14.407252999999997</v>
      </c>
      <c r="T53" s="147">
        <v>8.3188240000000011</v>
      </c>
      <c r="U53" s="147">
        <v>15.475403</v>
      </c>
      <c r="V53" s="147">
        <v>13.348862</v>
      </c>
      <c r="W53" s="147">
        <v>12.487206724098366</v>
      </c>
      <c r="X53" s="147">
        <v>18.443580000000001</v>
      </c>
      <c r="Y53" s="147">
        <v>14.630639999999998</v>
      </c>
      <c r="Z53" s="147">
        <v>20.622020000000003</v>
      </c>
      <c r="AA53" s="147">
        <v>9.65</v>
      </c>
      <c r="AB53" s="147">
        <v>3.08</v>
      </c>
      <c r="AC53" s="147">
        <v>3.2049934571957892</v>
      </c>
      <c r="AD53" s="147">
        <v>3.4625925194711109</v>
      </c>
      <c r="AE53" s="147">
        <v>3.72050274953417</v>
      </c>
      <c r="AF53" s="147">
        <v>3.8388980927889556</v>
      </c>
      <c r="AG53" s="147">
        <v>3.9535102856970936</v>
      </c>
    </row>
    <row r="54" spans="1:33" x14ac:dyDescent="0.2">
      <c r="A54" s="133" t="str">
        <f t="shared" si="0"/>
        <v>WPATajikistan</v>
      </c>
      <c r="B54" s="129" t="s">
        <v>254</v>
      </c>
      <c r="C54" s="129" t="s">
        <v>258</v>
      </c>
      <c r="D54" s="129" t="s">
        <v>85</v>
      </c>
      <c r="E54" s="147">
        <v>0</v>
      </c>
      <c r="F54" s="147">
        <v>1.7999999999999999E-2</v>
      </c>
      <c r="G54" s="147">
        <v>0.2492</v>
      </c>
      <c r="H54" s="147">
        <v>0</v>
      </c>
      <c r="I54" s="147">
        <v>0.08</v>
      </c>
      <c r="J54" s="147">
        <v>3.8400000000000001E-3</v>
      </c>
      <c r="K54" s="147">
        <v>0</v>
      </c>
      <c r="L54" s="147">
        <v>0</v>
      </c>
      <c r="M54" s="147">
        <v>0.99680000000000002</v>
      </c>
      <c r="N54" s="147">
        <v>9.9695309999999999</v>
      </c>
      <c r="O54" s="147">
        <v>0</v>
      </c>
      <c r="P54" s="147">
        <v>1E-3</v>
      </c>
      <c r="Q54" s="147">
        <v>0.5</v>
      </c>
      <c r="R54" s="147">
        <v>0.96511900000000006</v>
      </c>
      <c r="S54" s="147">
        <v>1.934939</v>
      </c>
      <c r="T54" s="147">
        <v>3.2099000000000002</v>
      </c>
      <c r="U54" s="147">
        <v>1.9627999999999999</v>
      </c>
      <c r="V54" s="147">
        <v>4.3389950000000006</v>
      </c>
      <c r="W54" s="147">
        <v>6.1092792645682588</v>
      </c>
      <c r="X54" s="147">
        <v>6.1257899999999994</v>
      </c>
      <c r="Y54" s="147">
        <v>12.773359999999997</v>
      </c>
      <c r="Z54" s="147">
        <v>5.2259600000000006</v>
      </c>
      <c r="AA54" s="147">
        <v>0.08</v>
      </c>
      <c r="AB54" s="147">
        <v>0.01</v>
      </c>
      <c r="AC54" s="147">
        <v>1.0296674250080651E-2</v>
      </c>
      <c r="AD54" s="147">
        <v>1.0663245223456743E-2</v>
      </c>
      <c r="AE54" s="147">
        <v>1.0995413802866729E-2</v>
      </c>
      <c r="AF54" s="147">
        <v>1.1321619417295922E-2</v>
      </c>
      <c r="AG54" s="147">
        <v>1.1657502712328401E-2</v>
      </c>
    </row>
    <row r="55" spans="1:33" x14ac:dyDescent="0.2">
      <c r="A55" s="133" t="str">
        <f t="shared" si="0"/>
        <v>WPATurkmenistan</v>
      </c>
      <c r="B55" s="129" t="s">
        <v>254</v>
      </c>
      <c r="C55" s="129" t="s">
        <v>258</v>
      </c>
      <c r="D55" s="129" t="s">
        <v>86</v>
      </c>
      <c r="E55" s="147">
        <v>1.1995E-2</v>
      </c>
      <c r="F55" s="147">
        <v>1.5559999999999999E-2</v>
      </c>
      <c r="G55" s="147">
        <v>2.4E-2</v>
      </c>
      <c r="H55" s="147">
        <v>2.2856999999999999E-2</v>
      </c>
      <c r="I55" s="147">
        <v>2.7490000000000001E-2</v>
      </c>
      <c r="J55" s="147">
        <v>2.0240000000000002E-3</v>
      </c>
      <c r="K55" s="147">
        <v>3.0000000000000001E-3</v>
      </c>
      <c r="L55" s="147">
        <v>7.2000000000000005E-4</v>
      </c>
      <c r="M55" s="147">
        <v>3.8999999999999999E-5</v>
      </c>
      <c r="N55" s="147">
        <v>0.02</v>
      </c>
      <c r="O55" s="147">
        <v>0.1027</v>
      </c>
      <c r="P55" s="147">
        <v>4.0079999999999998E-2</v>
      </c>
      <c r="Q55" s="147">
        <v>1.1899999999999999E-2</v>
      </c>
      <c r="R55" s="147">
        <v>3.1209000000000001E-2</v>
      </c>
      <c r="S55" s="147">
        <v>5.6314000000000003E-2</v>
      </c>
      <c r="T55" s="147">
        <v>9.0789999999999996E-2</v>
      </c>
      <c r="U55" s="147">
        <v>0.13145800000000002</v>
      </c>
      <c r="V55" s="147">
        <v>0.32900600000000002</v>
      </c>
      <c r="W55" s="147">
        <v>9.5803003239468693E-2</v>
      </c>
      <c r="X55" s="147">
        <v>0.34871000000000002</v>
      </c>
      <c r="Y55" s="147">
        <v>0.21060000000000001</v>
      </c>
      <c r="Z55" s="147">
        <v>0.35293000000000002</v>
      </c>
      <c r="AA55" s="147">
        <v>0.05</v>
      </c>
      <c r="AB55" s="147">
        <v>0.13999999999999999</v>
      </c>
      <c r="AC55" s="147">
        <v>0.13999999999999999</v>
      </c>
      <c r="AD55" s="147">
        <v>0.13999999999999999</v>
      </c>
      <c r="AE55" s="147">
        <v>0.13999999999999999</v>
      </c>
      <c r="AF55" s="147">
        <v>0.13999999999999999</v>
      </c>
      <c r="AG55" s="147">
        <v>0.13999999999999999</v>
      </c>
    </row>
    <row r="56" spans="1:33" x14ac:dyDescent="0.2">
      <c r="A56" s="133" t="str">
        <f t="shared" si="0"/>
        <v>WPAUzbekistan</v>
      </c>
      <c r="B56" s="129" t="s">
        <v>254</v>
      </c>
      <c r="C56" s="129" t="s">
        <v>258</v>
      </c>
      <c r="D56" s="129" t="s">
        <v>87</v>
      </c>
      <c r="E56" s="147">
        <v>6.0000000000000001E-3</v>
      </c>
      <c r="F56" s="147">
        <v>4.24E-2</v>
      </c>
      <c r="G56" s="147">
        <v>2.0749999999999998E-2</v>
      </c>
      <c r="H56" s="147">
        <v>7.9499999999999987E-2</v>
      </c>
      <c r="I56" s="147">
        <v>8.4141000000000007E-2</v>
      </c>
      <c r="J56" s="147">
        <v>0.14202499999999998</v>
      </c>
      <c r="K56" s="147">
        <v>0.22706000000000004</v>
      </c>
      <c r="L56" s="147">
        <v>0.27800000000000002</v>
      </c>
      <c r="M56" s="147">
        <v>0.20400000000000001</v>
      </c>
      <c r="N56" s="147">
        <v>0.17800000000000002</v>
      </c>
      <c r="O56" s="147">
        <v>0.32467500000000005</v>
      </c>
      <c r="P56" s="147">
        <v>0.38950000000000001</v>
      </c>
      <c r="Q56" s="147">
        <v>0.20400000000000001</v>
      </c>
      <c r="R56" s="147">
        <v>0.33833900000000006</v>
      </c>
      <c r="S56" s="147">
        <v>0.48822399999999999</v>
      </c>
      <c r="T56" s="147">
        <v>0.44411200000000001</v>
      </c>
      <c r="U56" s="147">
        <v>0.44041400000000008</v>
      </c>
      <c r="V56" s="147">
        <v>1.113604</v>
      </c>
      <c r="W56" s="147">
        <v>1.1513590348775691</v>
      </c>
      <c r="X56" s="147">
        <v>1.4767999999999999</v>
      </c>
      <c r="Y56" s="147">
        <v>1.61565</v>
      </c>
      <c r="Z56" s="147">
        <v>3.7303300000000004</v>
      </c>
      <c r="AA56" s="147">
        <v>1.5200000000000002</v>
      </c>
      <c r="AB56" s="147">
        <v>2.7300000000000004</v>
      </c>
      <c r="AC56" s="147">
        <v>2.7300000000000004</v>
      </c>
      <c r="AD56" s="147">
        <v>2.7300000000000004</v>
      </c>
      <c r="AE56" s="147">
        <v>2.7300000000000004</v>
      </c>
      <c r="AF56" s="147">
        <v>2.7300000000000004</v>
      </c>
      <c r="AG56" s="147">
        <v>2.7300000000000004</v>
      </c>
    </row>
    <row r="57" spans="1:33" s="133" customFormat="1" x14ac:dyDescent="0.2">
      <c r="A57" s="133" t="str">
        <f t="shared" si="0"/>
        <v>WPAAfrica Total</v>
      </c>
      <c r="B57" s="137" t="s">
        <v>88</v>
      </c>
      <c r="C57" s="137" t="s">
        <v>88</v>
      </c>
      <c r="D57" s="137" t="s">
        <v>88</v>
      </c>
      <c r="E57" s="145">
        <v>878.57718599999987</v>
      </c>
      <c r="F57" s="145">
        <v>929.90562799999998</v>
      </c>
      <c r="G57" s="145">
        <v>1124.6016749999999</v>
      </c>
      <c r="H57" s="145">
        <v>932.54386299999999</v>
      </c>
      <c r="I57" s="145">
        <v>1180.9153960000003</v>
      </c>
      <c r="J57" s="145">
        <v>1202.3835190000004</v>
      </c>
      <c r="K57" s="145">
        <v>1356.7954780000002</v>
      </c>
      <c r="L57" s="145">
        <v>1265.7380559999997</v>
      </c>
      <c r="M57" s="145">
        <v>1216.3416189999998</v>
      </c>
      <c r="N57" s="145">
        <v>1029.812099</v>
      </c>
      <c r="O57" s="145">
        <v>1217.7597110000002</v>
      </c>
      <c r="P57" s="145">
        <v>1106.1799360000002</v>
      </c>
      <c r="Q57" s="145">
        <v>1375.9807660000004</v>
      </c>
      <c r="R57" s="145">
        <v>1475.0295639999999</v>
      </c>
      <c r="S57" s="145">
        <v>1478.7605590000001</v>
      </c>
      <c r="T57" s="145">
        <v>1320.904747</v>
      </c>
      <c r="U57" s="145">
        <v>1739.0594210000004</v>
      </c>
      <c r="V57" s="145">
        <v>2099.5734629999997</v>
      </c>
      <c r="W57" s="145">
        <v>1906.9379778063276</v>
      </c>
      <c r="X57" s="145">
        <v>1744.9388700000002</v>
      </c>
      <c r="Y57" s="145">
        <v>1860.7511680361631</v>
      </c>
      <c r="Z57" s="145">
        <v>1319.6397642073971</v>
      </c>
      <c r="AA57" s="145">
        <v>1485.18</v>
      </c>
      <c r="AB57" s="145">
        <v>1511.16</v>
      </c>
      <c r="AC57" s="145">
        <v>1581.8879211832991</v>
      </c>
      <c r="AD57" s="145">
        <v>1606.8670580201704</v>
      </c>
      <c r="AE57" s="145">
        <v>1629.7410112188279</v>
      </c>
      <c r="AF57" s="145">
        <v>1652.4152894784361</v>
      </c>
      <c r="AG57" s="145">
        <v>1675.9739247126936</v>
      </c>
    </row>
    <row r="58" spans="1:33" s="133" customFormat="1" x14ac:dyDescent="0.2">
      <c r="A58" s="133" t="str">
        <f t="shared" si="0"/>
        <v>WPANorth Africa Total</v>
      </c>
      <c r="B58" s="140" t="s">
        <v>89</v>
      </c>
      <c r="C58" s="140" t="s">
        <v>89</v>
      </c>
      <c r="D58" s="140" t="s">
        <v>89</v>
      </c>
      <c r="E58" s="146">
        <v>39.782502000000001</v>
      </c>
      <c r="F58" s="146">
        <v>24.451159999999998</v>
      </c>
      <c r="G58" s="146">
        <v>61.789142999999996</v>
      </c>
      <c r="H58" s="146">
        <v>61.378855000000009</v>
      </c>
      <c r="I58" s="146">
        <v>50.198349999999998</v>
      </c>
      <c r="J58" s="146">
        <v>56.431270999999988</v>
      </c>
      <c r="K58" s="146">
        <v>67.14955599999999</v>
      </c>
      <c r="L58" s="146">
        <v>79.662481</v>
      </c>
      <c r="M58" s="146">
        <v>58.098696999999994</v>
      </c>
      <c r="N58" s="146">
        <v>62.460585999999992</v>
      </c>
      <c r="O58" s="146">
        <v>124.57935100000003</v>
      </c>
      <c r="P58" s="146">
        <v>113.50465400000002</v>
      </c>
      <c r="Q58" s="146">
        <v>144.85613599999999</v>
      </c>
      <c r="R58" s="146">
        <v>158.25742099999999</v>
      </c>
      <c r="S58" s="146">
        <v>121.37299500000002</v>
      </c>
      <c r="T58" s="146">
        <v>111.78134200000001</v>
      </c>
      <c r="U58" s="146">
        <v>84.897766999999988</v>
      </c>
      <c r="V58" s="146">
        <v>91.878941000000012</v>
      </c>
      <c r="W58" s="146">
        <v>105.36290442571728</v>
      </c>
      <c r="X58" s="146">
        <v>129.85907</v>
      </c>
      <c r="Y58" s="146">
        <v>146.16704000000001</v>
      </c>
      <c r="Z58" s="146">
        <v>113.89524</v>
      </c>
      <c r="AA58" s="146">
        <v>231.36999999999998</v>
      </c>
      <c r="AB58" s="146">
        <v>197.42999999999998</v>
      </c>
      <c r="AC58" s="146">
        <v>198.32111960459889</v>
      </c>
      <c r="AD58" s="146">
        <v>199.39046313011761</v>
      </c>
      <c r="AE58" s="146">
        <v>200.32761810155736</v>
      </c>
      <c r="AF58" s="146">
        <v>201.22049667050629</v>
      </c>
      <c r="AG58" s="146">
        <v>202.11337523945488</v>
      </c>
    </row>
    <row r="59" spans="1:33" x14ac:dyDescent="0.2">
      <c r="A59" s="133" t="str">
        <f t="shared" si="0"/>
        <v>WPAAlgeria</v>
      </c>
      <c r="B59" s="129" t="s">
        <v>259</v>
      </c>
      <c r="C59" s="129" t="s">
        <v>260</v>
      </c>
      <c r="D59" s="129" t="s">
        <v>90</v>
      </c>
      <c r="E59" s="147">
        <v>9.5972020000000011</v>
      </c>
      <c r="F59" s="147">
        <v>3.6962380000000001</v>
      </c>
      <c r="G59" s="147">
        <v>8.2381650000000004</v>
      </c>
      <c r="H59" s="147">
        <v>18.574445000000001</v>
      </c>
      <c r="I59" s="147">
        <v>12.807301000000001</v>
      </c>
      <c r="J59" s="147">
        <v>26.789311999999999</v>
      </c>
      <c r="K59" s="147">
        <v>27.165562999999999</v>
      </c>
      <c r="L59" s="147">
        <v>38.502529000000003</v>
      </c>
      <c r="M59" s="147">
        <v>39.281999999999996</v>
      </c>
      <c r="N59" s="147">
        <v>43.388241999999998</v>
      </c>
      <c r="O59" s="147">
        <v>71.660916000000014</v>
      </c>
      <c r="P59" s="147">
        <v>48.120000000000005</v>
      </c>
      <c r="Q59" s="147">
        <v>74.789399999999986</v>
      </c>
      <c r="R59" s="147">
        <v>83.455145000000002</v>
      </c>
      <c r="S59" s="147">
        <v>99.893275000000031</v>
      </c>
      <c r="T59" s="147">
        <v>78.451276000000007</v>
      </c>
      <c r="U59" s="147">
        <v>58.115335999999992</v>
      </c>
      <c r="V59" s="147">
        <v>59.685521000000008</v>
      </c>
      <c r="W59" s="147">
        <v>72.976109328788695</v>
      </c>
      <c r="X59" s="147">
        <v>93.005929999999992</v>
      </c>
      <c r="Y59" s="147">
        <v>102.76904999999999</v>
      </c>
      <c r="Z59" s="147">
        <v>61.161670000000001</v>
      </c>
      <c r="AA59" s="147">
        <v>17.89</v>
      </c>
      <c r="AB59" s="147">
        <v>66.679999999999993</v>
      </c>
      <c r="AC59" s="147">
        <v>66.679999999999993</v>
      </c>
      <c r="AD59" s="147">
        <v>66.679999999999993</v>
      </c>
      <c r="AE59" s="147">
        <v>66.679999999999993</v>
      </c>
      <c r="AF59" s="147">
        <v>66.679999999999993</v>
      </c>
      <c r="AG59" s="147">
        <v>66.679999999999993</v>
      </c>
    </row>
    <row r="60" spans="1:33" x14ac:dyDescent="0.2">
      <c r="A60" s="133" t="str">
        <f t="shared" si="0"/>
        <v>WPAEgypt</v>
      </c>
      <c r="B60" s="129" t="s">
        <v>259</v>
      </c>
      <c r="C60" s="129" t="s">
        <v>260</v>
      </c>
      <c r="D60" s="129" t="s">
        <v>91</v>
      </c>
      <c r="E60" s="147">
        <v>7.4749999999999988</v>
      </c>
      <c r="F60" s="147">
        <v>10.015804999999997</v>
      </c>
      <c r="G60" s="147">
        <v>10.583</v>
      </c>
      <c r="H60" s="147">
        <v>6.9830239999999995</v>
      </c>
      <c r="I60" s="147">
        <v>9.5428689999999996</v>
      </c>
      <c r="J60" s="147">
        <v>5.9866400000000004</v>
      </c>
      <c r="K60" s="147">
        <v>2.1293700000000002</v>
      </c>
      <c r="L60" s="147">
        <v>6.0049649999999994</v>
      </c>
      <c r="M60" s="147">
        <v>3.237527</v>
      </c>
      <c r="N60" s="147">
        <v>5.1261719999999995</v>
      </c>
      <c r="O60" s="147">
        <v>5.5704299999999991</v>
      </c>
      <c r="P60" s="147">
        <v>4.1972049999999994</v>
      </c>
      <c r="Q60" s="147">
        <v>5.8447719999999999</v>
      </c>
      <c r="R60" s="147">
        <v>2.0369170000000003</v>
      </c>
      <c r="S60" s="147">
        <v>3.9354589999999998</v>
      </c>
      <c r="T60" s="147">
        <v>11.214014000000001</v>
      </c>
      <c r="U60" s="147">
        <v>12.830064999999998</v>
      </c>
      <c r="V60" s="147">
        <v>16.416622999999998</v>
      </c>
      <c r="W60" s="147">
        <v>19.284911999999998</v>
      </c>
      <c r="X60" s="147">
        <v>17.275530000000003</v>
      </c>
      <c r="Y60" s="147">
        <v>19.829329999999999</v>
      </c>
      <c r="Z60" s="147">
        <v>29.451049999999995</v>
      </c>
      <c r="AA60" s="147">
        <v>197.05</v>
      </c>
      <c r="AB60" s="147">
        <v>110.93999999999998</v>
      </c>
      <c r="AC60" s="147">
        <v>111.83111960459891</v>
      </c>
      <c r="AD60" s="147">
        <v>112.9004631301176</v>
      </c>
      <c r="AE60" s="147">
        <v>113.83761810155737</v>
      </c>
      <c r="AF60" s="147">
        <v>114.7304966705063</v>
      </c>
      <c r="AG60" s="147">
        <v>115.62337523945489</v>
      </c>
    </row>
    <row r="61" spans="1:33" x14ac:dyDescent="0.2">
      <c r="A61" s="133" t="str">
        <f t="shared" si="0"/>
        <v>WPALibya</v>
      </c>
      <c r="B61" s="129" t="s">
        <v>259</v>
      </c>
      <c r="C61" s="129" t="s">
        <v>260</v>
      </c>
      <c r="D61" s="129" t="s">
        <v>92</v>
      </c>
      <c r="E61" s="147">
        <v>8.9999999999999993E-3</v>
      </c>
      <c r="F61" s="147">
        <v>0</v>
      </c>
      <c r="G61" s="147">
        <v>21.091999999999999</v>
      </c>
      <c r="H61" s="147">
        <v>0.51500000000000001</v>
      </c>
      <c r="I61" s="147">
        <v>5.8999999999999997E-2</v>
      </c>
      <c r="J61" s="147">
        <v>0.254</v>
      </c>
      <c r="K61" s="147">
        <v>0.61900000000000011</v>
      </c>
      <c r="L61" s="147">
        <v>7.1013000000000002</v>
      </c>
      <c r="M61" s="147">
        <v>1.2250000000000001</v>
      </c>
      <c r="N61" s="147">
        <v>1.0819999999999999</v>
      </c>
      <c r="O61" s="147">
        <v>1.4272</v>
      </c>
      <c r="P61" s="147">
        <v>0.05</v>
      </c>
      <c r="Q61" s="147">
        <v>2.2024109999999997</v>
      </c>
      <c r="R61" s="147">
        <v>2.7822140000000002</v>
      </c>
      <c r="S61" s="147">
        <v>2.3690449999999994</v>
      </c>
      <c r="T61" s="147">
        <v>2.3442000000000003</v>
      </c>
      <c r="U61" s="147">
        <v>0.95712699999999995</v>
      </c>
      <c r="V61" s="147">
        <v>1.2302779999999995</v>
      </c>
      <c r="W61" s="147">
        <v>3.5340550804811528</v>
      </c>
      <c r="X61" s="147">
        <v>3.7364900000000008</v>
      </c>
      <c r="Y61" s="147">
        <v>5.6032700000000002</v>
      </c>
      <c r="Z61" s="147">
        <v>5.343399999999999</v>
      </c>
      <c r="AA61" s="147">
        <v>0</v>
      </c>
      <c r="AB61" s="147">
        <v>0</v>
      </c>
      <c r="AC61" s="147">
        <v>0</v>
      </c>
      <c r="AD61" s="147">
        <v>0</v>
      </c>
      <c r="AE61" s="147">
        <v>0</v>
      </c>
      <c r="AF61" s="147">
        <v>0</v>
      </c>
      <c r="AG61" s="147">
        <v>0</v>
      </c>
    </row>
    <row r="62" spans="1:33" x14ac:dyDescent="0.2">
      <c r="A62" s="133" t="str">
        <f t="shared" si="0"/>
        <v>WPAMorocco</v>
      </c>
      <c r="B62" s="129" t="s">
        <v>259</v>
      </c>
      <c r="C62" s="129" t="s">
        <v>260</v>
      </c>
      <c r="D62" s="129" t="s">
        <v>93</v>
      </c>
      <c r="E62" s="147">
        <v>22.076999999999998</v>
      </c>
      <c r="F62" s="147">
        <v>9.6</v>
      </c>
      <c r="G62" s="147">
        <v>20.585968999999999</v>
      </c>
      <c r="H62" s="147">
        <v>29.561546</v>
      </c>
      <c r="I62" s="147">
        <v>25.112017000000002</v>
      </c>
      <c r="J62" s="147">
        <v>20.360209000000001</v>
      </c>
      <c r="K62" s="147">
        <v>34.365216999999994</v>
      </c>
      <c r="L62" s="147">
        <v>23.509181000000002</v>
      </c>
      <c r="M62" s="147">
        <v>8.8105699999999985</v>
      </c>
      <c r="N62" s="147">
        <v>8.005153</v>
      </c>
      <c r="O62" s="147">
        <v>24.147607000000004</v>
      </c>
      <c r="P62" s="147">
        <v>43.714450000000006</v>
      </c>
      <c r="Q62" s="147">
        <v>56.480467999999995</v>
      </c>
      <c r="R62" s="147">
        <v>64.425312000000005</v>
      </c>
      <c r="S62" s="147">
        <v>9.3849070000000019</v>
      </c>
      <c r="T62" s="147">
        <v>8.7280660000000001</v>
      </c>
      <c r="U62" s="147">
        <v>12.995239</v>
      </c>
      <c r="V62" s="147">
        <v>7.565284000000001</v>
      </c>
      <c r="W62" s="147">
        <v>9.5678280164474252</v>
      </c>
      <c r="X62" s="147">
        <v>10.723739999999999</v>
      </c>
      <c r="Y62" s="147">
        <v>12.05397</v>
      </c>
      <c r="Z62" s="147">
        <v>11.395060000000001</v>
      </c>
      <c r="AA62" s="147">
        <v>9.9599999999999937</v>
      </c>
      <c r="AB62" s="147">
        <v>13.260000000000002</v>
      </c>
      <c r="AC62" s="147">
        <v>13.260000000000002</v>
      </c>
      <c r="AD62" s="147">
        <v>13.260000000000002</v>
      </c>
      <c r="AE62" s="147">
        <v>13.260000000000002</v>
      </c>
      <c r="AF62" s="147">
        <v>13.260000000000002</v>
      </c>
      <c r="AG62" s="147">
        <v>13.260000000000002</v>
      </c>
    </row>
    <row r="63" spans="1:33" x14ac:dyDescent="0.2">
      <c r="A63" s="133" t="str">
        <f t="shared" si="0"/>
        <v>WPASudan</v>
      </c>
      <c r="B63" s="129" t="s">
        <v>259</v>
      </c>
      <c r="C63" s="129" t="s">
        <v>260</v>
      </c>
      <c r="D63" s="129" t="s">
        <v>94</v>
      </c>
      <c r="E63" s="147">
        <v>0</v>
      </c>
      <c r="F63" s="147">
        <v>0.13700799999999999</v>
      </c>
      <c r="G63" s="147">
        <v>0</v>
      </c>
      <c r="H63" s="147">
        <v>3.7866780000000002</v>
      </c>
      <c r="I63" s="147">
        <v>3.2280000000000003E-2</v>
      </c>
      <c r="J63" s="147">
        <v>0.76832999999999996</v>
      </c>
      <c r="K63" s="147">
        <v>0</v>
      </c>
      <c r="L63" s="147">
        <v>0</v>
      </c>
      <c r="M63" s="147">
        <v>1.4450000000000001E-3</v>
      </c>
      <c r="N63" s="147">
        <v>1.5213110000000001</v>
      </c>
      <c r="O63" s="147">
        <v>16.243637</v>
      </c>
      <c r="P63" s="147">
        <v>12.881050999999999</v>
      </c>
      <c r="Q63" s="147">
        <v>0.15533</v>
      </c>
      <c r="R63" s="147">
        <v>0</v>
      </c>
      <c r="S63" s="147">
        <v>0</v>
      </c>
      <c r="T63" s="147">
        <v>2.6015519999999999</v>
      </c>
      <c r="U63" s="147">
        <v>0</v>
      </c>
      <c r="V63" s="147">
        <v>0</v>
      </c>
      <c r="W63" s="147">
        <v>0</v>
      </c>
      <c r="X63" s="147">
        <v>0.23449999999999999</v>
      </c>
      <c r="Y63" s="147">
        <v>0.37019999999999997</v>
      </c>
      <c r="Z63" s="147">
        <v>0.10539</v>
      </c>
      <c r="AA63" s="147">
        <v>0.66</v>
      </c>
      <c r="AB63" s="147">
        <v>2.36</v>
      </c>
      <c r="AC63" s="147">
        <v>2.36</v>
      </c>
      <c r="AD63" s="147">
        <v>2.36</v>
      </c>
      <c r="AE63" s="147">
        <v>2.36</v>
      </c>
      <c r="AF63" s="147">
        <v>2.36</v>
      </c>
      <c r="AG63" s="147">
        <v>2.36</v>
      </c>
    </row>
    <row r="64" spans="1:33" x14ac:dyDescent="0.2">
      <c r="A64" s="133" t="str">
        <f t="shared" si="0"/>
        <v>WPATunisia</v>
      </c>
      <c r="B64" s="129" t="s">
        <v>259</v>
      </c>
      <c r="C64" s="129" t="s">
        <v>260</v>
      </c>
      <c r="D64" s="129" t="s">
        <v>95</v>
      </c>
      <c r="E64" s="147">
        <v>0.62429999999999997</v>
      </c>
      <c r="F64" s="147">
        <v>1.0021089999999999</v>
      </c>
      <c r="G64" s="147">
        <v>1.290009</v>
      </c>
      <c r="H64" s="147">
        <v>1.958162</v>
      </c>
      <c r="I64" s="147">
        <v>2.6448830000000001</v>
      </c>
      <c r="J64" s="147">
        <v>2.27278</v>
      </c>
      <c r="K64" s="147">
        <v>2.870406</v>
      </c>
      <c r="L64" s="147">
        <v>4.5445060000000002</v>
      </c>
      <c r="M64" s="147">
        <v>5.5421550000000002</v>
      </c>
      <c r="N64" s="147">
        <v>3.3377080000000001</v>
      </c>
      <c r="O64" s="147">
        <v>5.5295610000000002</v>
      </c>
      <c r="P64" s="147">
        <v>4.5419479999999997</v>
      </c>
      <c r="Q64" s="147">
        <v>5.3837549999999998</v>
      </c>
      <c r="R64" s="147">
        <v>5.5578329999999996</v>
      </c>
      <c r="S64" s="147">
        <v>5.7903089999999997</v>
      </c>
      <c r="T64" s="147">
        <v>8.4422339999999991</v>
      </c>
      <c r="U64" s="147">
        <v>0</v>
      </c>
      <c r="V64" s="147">
        <v>6.9812349999999999</v>
      </c>
      <c r="W64" s="147">
        <v>0</v>
      </c>
      <c r="X64" s="147">
        <v>4.8828800000000001</v>
      </c>
      <c r="Y64" s="147">
        <v>5.5412200000000009</v>
      </c>
      <c r="Z64" s="147">
        <v>6.4386700000000001</v>
      </c>
      <c r="AA64" s="147">
        <v>5.8100000000000005</v>
      </c>
      <c r="AB64" s="147">
        <v>4.1900000000000013</v>
      </c>
      <c r="AC64" s="147">
        <v>4.1900000000000013</v>
      </c>
      <c r="AD64" s="147">
        <v>4.1900000000000013</v>
      </c>
      <c r="AE64" s="147">
        <v>4.1900000000000013</v>
      </c>
      <c r="AF64" s="147">
        <v>4.1900000000000013</v>
      </c>
      <c r="AG64" s="147">
        <v>4.1900000000000013</v>
      </c>
    </row>
    <row r="65" spans="1:33" s="133" customFormat="1" x14ac:dyDescent="0.2">
      <c r="A65" s="133" t="str">
        <f t="shared" si="0"/>
        <v>WPAEast Africa Total</v>
      </c>
      <c r="B65" s="140" t="s">
        <v>96</v>
      </c>
      <c r="C65" s="140" t="s">
        <v>96</v>
      </c>
      <c r="D65" s="140" t="s">
        <v>96</v>
      </c>
      <c r="E65" s="146">
        <v>303.70729499999999</v>
      </c>
      <c r="F65" s="146">
        <v>450.66463600000009</v>
      </c>
      <c r="G65" s="146">
        <v>357.99879399999998</v>
      </c>
      <c r="H65" s="146">
        <v>374.470305</v>
      </c>
      <c r="I65" s="146">
        <v>275.67312700000002</v>
      </c>
      <c r="J65" s="146">
        <v>437.20605899999993</v>
      </c>
      <c r="K65" s="146">
        <v>430.55903500000005</v>
      </c>
      <c r="L65" s="146">
        <v>495.61252000000002</v>
      </c>
      <c r="M65" s="146">
        <v>516.18542700000012</v>
      </c>
      <c r="N65" s="146">
        <v>556.48663799999997</v>
      </c>
      <c r="O65" s="146">
        <v>531.16919699999994</v>
      </c>
      <c r="P65" s="146">
        <v>431.42659299999997</v>
      </c>
      <c r="Q65" s="146">
        <v>401.33874299999997</v>
      </c>
      <c r="R65" s="146">
        <v>490.93509699999953</v>
      </c>
      <c r="S65" s="146">
        <v>487.46500000000003</v>
      </c>
      <c r="T65" s="146">
        <v>406.50422700000007</v>
      </c>
      <c r="U65" s="146">
        <v>418.65650500000004</v>
      </c>
      <c r="V65" s="146">
        <v>566.90339799999992</v>
      </c>
      <c r="W65" s="146">
        <v>521.47623641303835</v>
      </c>
      <c r="X65" s="146">
        <v>648.68903999999986</v>
      </c>
      <c r="Y65" s="146">
        <v>625.39802721997944</v>
      </c>
      <c r="Z65" s="146">
        <v>439.28560999999996</v>
      </c>
      <c r="AA65" s="146">
        <v>458.18</v>
      </c>
      <c r="AB65" s="146">
        <v>398.57</v>
      </c>
      <c r="AC65" s="146">
        <v>373.53944545023967</v>
      </c>
      <c r="AD65" s="146">
        <v>378.82372266561083</v>
      </c>
      <c r="AE65" s="146">
        <v>383.60280486746041</v>
      </c>
      <c r="AF65" s="146">
        <v>388.28844267132285</v>
      </c>
      <c r="AG65" s="146">
        <v>393.10587804613084</v>
      </c>
    </row>
    <row r="66" spans="1:33" x14ac:dyDescent="0.2">
      <c r="A66" s="133" t="str">
        <f t="shared" si="0"/>
        <v>WPABurundi</v>
      </c>
      <c r="B66" s="129" t="s">
        <v>259</v>
      </c>
      <c r="C66" s="129" t="s">
        <v>261</v>
      </c>
      <c r="D66" s="129" t="s">
        <v>97</v>
      </c>
      <c r="E66" s="147">
        <v>0.54464999999999997</v>
      </c>
      <c r="F66" s="147">
        <v>2.54495</v>
      </c>
      <c r="G66" s="147">
        <v>2.0304500000000001</v>
      </c>
      <c r="H66" s="147">
        <v>0</v>
      </c>
      <c r="I66" s="147">
        <v>4.9594240000000003</v>
      </c>
      <c r="J66" s="147">
        <v>1.4148000000000001</v>
      </c>
      <c r="K66" s="147">
        <v>2.3917250000000001</v>
      </c>
      <c r="L66" s="147">
        <v>1.4824200000000001</v>
      </c>
      <c r="M66" s="147">
        <v>0.24399999999999999</v>
      </c>
      <c r="N66" s="147">
        <v>1.59555</v>
      </c>
      <c r="O66" s="147">
        <v>3.5085000000000002</v>
      </c>
      <c r="P66" s="147">
        <v>3.7826010000000001</v>
      </c>
      <c r="Q66" s="147">
        <v>3.9332780000000001</v>
      </c>
      <c r="R66" s="147">
        <v>7.7038700000000002</v>
      </c>
      <c r="S66" s="147">
        <v>16.482724999999999</v>
      </c>
      <c r="T66" s="147">
        <v>9.9120369999999998</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0"/>
        <v>WPAComoros</v>
      </c>
      <c r="B67" s="129" t="s">
        <v>259</v>
      </c>
      <c r="C67" s="129" t="s">
        <v>261</v>
      </c>
      <c r="D67" s="129" t="s">
        <v>98</v>
      </c>
      <c r="E67" s="147">
        <v>0.04</v>
      </c>
      <c r="F67" s="147">
        <v>1.103E-2</v>
      </c>
      <c r="G67" s="147">
        <v>7.0000000000000007E-2</v>
      </c>
      <c r="H67" s="147">
        <v>5.0500000000000003E-2</v>
      </c>
      <c r="I67" s="147">
        <v>6.7012000000000002E-2</v>
      </c>
      <c r="J67" s="147">
        <v>5.8546000000000001E-2</v>
      </c>
      <c r="K67" s="147">
        <v>7.0080000000000003E-3</v>
      </c>
      <c r="L67" s="147">
        <v>5.0299999999999997E-3</v>
      </c>
      <c r="M67" s="147">
        <v>4.931E-2</v>
      </c>
      <c r="N67" s="147">
        <v>5.169E-2</v>
      </c>
      <c r="O67" s="147">
        <v>2.2000000000000001E-4</v>
      </c>
      <c r="P67" s="147">
        <v>0</v>
      </c>
      <c r="Q67" s="147">
        <v>3.1189999999999999E-2</v>
      </c>
      <c r="R67" s="147">
        <v>1.6015000000000001E-2</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3.2199000000000004</v>
      </c>
      <c r="Y68" s="147">
        <v>1.5872899999999999</v>
      </c>
      <c r="Z68" s="147">
        <v>2.9571999999999998</v>
      </c>
      <c r="AA68" s="147">
        <v>3.3</v>
      </c>
      <c r="AB68" s="147">
        <v>1.22</v>
      </c>
      <c r="AC68" s="147">
        <v>1.22</v>
      </c>
      <c r="AD68" s="147">
        <v>1.22</v>
      </c>
      <c r="AE68" s="147">
        <v>1.22</v>
      </c>
      <c r="AF68" s="147">
        <v>1.22</v>
      </c>
      <c r="AG68" s="147">
        <v>1.22</v>
      </c>
    </row>
    <row r="69" spans="1:33" x14ac:dyDescent="0.2">
      <c r="A69" s="133" t="str">
        <f t="shared" si="0"/>
        <v>WPAEritrea</v>
      </c>
      <c r="B69" s="129" t="s">
        <v>259</v>
      </c>
      <c r="C69" s="129" t="s">
        <v>261</v>
      </c>
      <c r="D69" s="129" t="s">
        <v>100</v>
      </c>
      <c r="E69" s="147">
        <v>0</v>
      </c>
      <c r="F69" s="147">
        <v>0</v>
      </c>
      <c r="G69" s="147">
        <v>0</v>
      </c>
      <c r="H69" s="147">
        <v>0.95989800000000003</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CONCATENATE("WPA",D70)</f>
        <v>WPAEthiopia</v>
      </c>
      <c r="B70" s="129" t="s">
        <v>259</v>
      </c>
      <c r="C70" s="129" t="s">
        <v>261</v>
      </c>
      <c r="D70" s="129" t="s">
        <v>101</v>
      </c>
      <c r="E70" s="147">
        <v>0</v>
      </c>
      <c r="F70" s="147">
        <v>107.49856199999999</v>
      </c>
      <c r="G70" s="147">
        <v>0</v>
      </c>
      <c r="H70" s="147">
        <v>1.825062</v>
      </c>
      <c r="I70" s="147">
        <v>0.216755</v>
      </c>
      <c r="J70" s="147">
        <v>23.452475</v>
      </c>
      <c r="K70" s="147">
        <v>0.77490199999999998</v>
      </c>
      <c r="L70" s="147">
        <v>2.082449</v>
      </c>
      <c r="M70" s="147">
        <v>68.07808</v>
      </c>
      <c r="N70" s="147">
        <v>98.180677000000003</v>
      </c>
      <c r="O70" s="147">
        <v>48.106994</v>
      </c>
      <c r="P70" s="147">
        <v>24.136237000000001</v>
      </c>
      <c r="Q70" s="147">
        <v>3.1222629999999998</v>
      </c>
      <c r="R70" s="147">
        <v>118.119799</v>
      </c>
      <c r="S70" s="147">
        <v>40.311056999999998</v>
      </c>
      <c r="T70" s="147">
        <v>0.42808499999999999</v>
      </c>
      <c r="U70" s="147">
        <v>61.410635999999997</v>
      </c>
      <c r="V70" s="147">
        <v>4</v>
      </c>
      <c r="W70" s="147">
        <v>3.2165421243526966</v>
      </c>
      <c r="X70" s="147">
        <v>5.2531600000000003</v>
      </c>
      <c r="Y70" s="147">
        <v>5.4482499999999998</v>
      </c>
      <c r="Z70" s="147">
        <v>5.0684899999999997</v>
      </c>
      <c r="AA70" s="147">
        <v>2.9599999999999995</v>
      </c>
      <c r="AB70" s="147">
        <v>4.99</v>
      </c>
      <c r="AC70" s="147">
        <v>5.1141040485520994</v>
      </c>
      <c r="AD70" s="147">
        <v>5.2667327500692132</v>
      </c>
      <c r="AE70" s="147">
        <v>5.4042686217669678</v>
      </c>
      <c r="AF70" s="147">
        <v>5.5386757591265576</v>
      </c>
      <c r="AG70" s="147">
        <v>5.6764256760253504</v>
      </c>
    </row>
    <row r="71" spans="1:33" x14ac:dyDescent="0.2">
      <c r="A71" s="133" t="str">
        <f t="shared" si="1"/>
        <v>WPAKenya</v>
      </c>
      <c r="B71" s="129" t="s">
        <v>259</v>
      </c>
      <c r="C71" s="129" t="s">
        <v>261</v>
      </c>
      <c r="D71" s="129" t="s">
        <v>102</v>
      </c>
      <c r="E71" s="147">
        <v>105.8528</v>
      </c>
      <c r="F71" s="147">
        <v>145.03361699999999</v>
      </c>
      <c r="G71" s="147">
        <v>142.61774399999999</v>
      </c>
      <c r="H71" s="147">
        <v>121.877641</v>
      </c>
      <c r="I71" s="147">
        <v>95.668791999999996</v>
      </c>
      <c r="J71" s="147">
        <v>133.269295</v>
      </c>
      <c r="K71" s="147">
        <v>114.545524</v>
      </c>
      <c r="L71" s="147">
        <v>109.419211</v>
      </c>
      <c r="M71" s="147">
        <v>56.004913000000002</v>
      </c>
      <c r="N71" s="147">
        <v>95.383501999999993</v>
      </c>
      <c r="O71" s="147">
        <v>122.659919</v>
      </c>
      <c r="P71" s="147">
        <v>109.20263</v>
      </c>
      <c r="Q71" s="147">
        <v>139</v>
      </c>
      <c r="R71" s="147">
        <v>145.37988999999962</v>
      </c>
      <c r="S71" s="147">
        <v>136</v>
      </c>
      <c r="T71" s="147">
        <v>166</v>
      </c>
      <c r="U71" s="147">
        <v>175</v>
      </c>
      <c r="V71" s="147">
        <v>261.42337700000002</v>
      </c>
      <c r="W71" s="147">
        <v>144.37677099999999</v>
      </c>
      <c r="X71" s="147">
        <v>185.29692</v>
      </c>
      <c r="Y71" s="147">
        <v>159.81320721997935</v>
      </c>
      <c r="Z71" s="147">
        <v>145.89553000000001</v>
      </c>
      <c r="AA71" s="147">
        <v>159.64000000000001</v>
      </c>
      <c r="AB71" s="147">
        <v>214.94</v>
      </c>
      <c r="AC71" s="147">
        <v>166.26331848720466</v>
      </c>
      <c r="AD71" s="147">
        <v>166.26331848720466</v>
      </c>
      <c r="AE71" s="147">
        <v>166.26331848720466</v>
      </c>
      <c r="AF71" s="147">
        <v>166.26331848720466</v>
      </c>
      <c r="AG71" s="147">
        <v>166.26331848720466</v>
      </c>
    </row>
    <row r="72" spans="1:33" x14ac:dyDescent="0.2">
      <c r="A72" s="133" t="str">
        <f t="shared" si="1"/>
        <v>WPAMadagascar</v>
      </c>
      <c r="B72" s="129" t="s">
        <v>259</v>
      </c>
      <c r="C72" s="129" t="s">
        <v>261</v>
      </c>
      <c r="D72" s="129" t="s">
        <v>103</v>
      </c>
      <c r="E72" s="147">
        <v>15.167233</v>
      </c>
      <c r="F72" s="147">
        <v>6.7974399999999999</v>
      </c>
      <c r="G72" s="147">
        <v>9.7426329999999997</v>
      </c>
      <c r="H72" s="147">
        <v>4.5905959999999997</v>
      </c>
      <c r="I72" s="147">
        <v>12.191585999999999</v>
      </c>
      <c r="J72" s="147">
        <v>26.316220000000001</v>
      </c>
      <c r="K72" s="147">
        <v>10.140017</v>
      </c>
      <c r="L72" s="147">
        <v>15.307582</v>
      </c>
      <c r="M72" s="147">
        <v>15.057767</v>
      </c>
      <c r="N72" s="147">
        <v>8.1474600000000006</v>
      </c>
      <c r="O72" s="147">
        <v>9.9902099999999994</v>
      </c>
      <c r="P72" s="147">
        <v>6.3829609999999999</v>
      </c>
      <c r="Q72" s="147">
        <v>11.305910000000001</v>
      </c>
      <c r="R72" s="147">
        <v>15</v>
      </c>
      <c r="S72" s="147">
        <v>19.838089</v>
      </c>
      <c r="T72" s="147">
        <v>11.389296999999999</v>
      </c>
      <c r="U72" s="147">
        <v>21.271833999999998</v>
      </c>
      <c r="V72" s="147">
        <v>21</v>
      </c>
      <c r="W72" s="147">
        <v>15</v>
      </c>
      <c r="X72" s="147">
        <v>20.78351</v>
      </c>
      <c r="Y72" s="147">
        <v>20.092220000000005</v>
      </c>
      <c r="Z72" s="147">
        <v>15.68929</v>
      </c>
      <c r="AA72" s="147">
        <v>9.33</v>
      </c>
      <c r="AB72" s="147">
        <v>8.31</v>
      </c>
      <c r="AC72" s="147">
        <v>8.31</v>
      </c>
      <c r="AD72" s="147">
        <v>8.31</v>
      </c>
      <c r="AE72" s="147">
        <v>8.31</v>
      </c>
      <c r="AF72" s="147">
        <v>8.31</v>
      </c>
      <c r="AG72" s="147">
        <v>8.31</v>
      </c>
    </row>
    <row r="73" spans="1:33" x14ac:dyDescent="0.2">
      <c r="A73" s="133" t="str">
        <f t="shared" si="1"/>
        <v>WPAMalawi</v>
      </c>
      <c r="B73" s="129" t="s">
        <v>259</v>
      </c>
      <c r="C73" s="129" t="s">
        <v>261</v>
      </c>
      <c r="D73" s="129" t="s">
        <v>104</v>
      </c>
      <c r="E73" s="147">
        <v>45.077513000000003</v>
      </c>
      <c r="F73" s="147">
        <v>39.573667</v>
      </c>
      <c r="G73" s="147">
        <v>34.081592999999998</v>
      </c>
      <c r="H73" s="147">
        <v>48.069383000000002</v>
      </c>
      <c r="I73" s="147">
        <v>44.843848000000001</v>
      </c>
      <c r="J73" s="147">
        <v>78.946039999999996</v>
      </c>
      <c r="K73" s="147">
        <v>68.165336999999994</v>
      </c>
      <c r="L73" s="147">
        <v>82.759885999999995</v>
      </c>
      <c r="M73" s="147">
        <v>60.379835999999997</v>
      </c>
      <c r="N73" s="147">
        <v>82.084097999999997</v>
      </c>
      <c r="O73" s="147">
        <v>80.953684999999993</v>
      </c>
      <c r="P73" s="147">
        <v>41.455409000000003</v>
      </c>
      <c r="Q73" s="147">
        <v>63.301504000000001</v>
      </c>
      <c r="R73" s="147">
        <v>92.846725000000006</v>
      </c>
      <c r="S73" s="147">
        <v>68.753108999999995</v>
      </c>
      <c r="T73" s="147">
        <v>110.044523</v>
      </c>
      <c r="U73" s="147">
        <v>90</v>
      </c>
      <c r="V73" s="147">
        <v>90</v>
      </c>
      <c r="W73" s="147">
        <v>100</v>
      </c>
      <c r="X73" s="147">
        <v>100.23017</v>
      </c>
      <c r="Y73" s="147">
        <v>8.4460000000000007E-2</v>
      </c>
      <c r="Z73" s="147">
        <v>18.531269999999999</v>
      </c>
      <c r="AA73" s="147">
        <v>0.16000000000000003</v>
      </c>
      <c r="AB73" s="147">
        <v>0.33</v>
      </c>
      <c r="AC73" s="147">
        <v>0.34939628328600641</v>
      </c>
      <c r="AD73" s="147">
        <v>0.37403988070307237</v>
      </c>
      <c r="AE73" s="147">
        <v>0.39712391906882966</v>
      </c>
      <c r="AF73" s="147">
        <v>0.42046551917158148</v>
      </c>
      <c r="AG73" s="147">
        <v>0.44517905954082321</v>
      </c>
    </row>
    <row r="74" spans="1:33" x14ac:dyDescent="0.2">
      <c r="A74" s="133" t="str">
        <f t="shared" si="1"/>
        <v>WPAMauritius</v>
      </c>
      <c r="B74" s="129" t="s">
        <v>259</v>
      </c>
      <c r="C74" s="129" t="s">
        <v>261</v>
      </c>
      <c r="D74" s="129" t="s">
        <v>105</v>
      </c>
      <c r="E74" s="147">
        <v>0</v>
      </c>
      <c r="F74" s="147">
        <v>0</v>
      </c>
      <c r="G74" s="147">
        <v>0</v>
      </c>
      <c r="H74" s="147">
        <v>0</v>
      </c>
      <c r="I74" s="147">
        <v>0</v>
      </c>
      <c r="J74" s="147">
        <v>0.27958900000000003</v>
      </c>
      <c r="K74" s="147">
        <v>0.685504</v>
      </c>
      <c r="L74" s="147">
        <v>1.6405589999999999</v>
      </c>
      <c r="M74" s="147">
        <v>12.466042999999999</v>
      </c>
      <c r="N74" s="147">
        <v>8.5994519999999994</v>
      </c>
      <c r="O74" s="147">
        <v>1.7142399999999998</v>
      </c>
      <c r="P74" s="147">
        <v>1.247288</v>
      </c>
      <c r="Q74" s="147">
        <v>1.9467329999999998</v>
      </c>
      <c r="R74" s="147">
        <v>0.65697699999999992</v>
      </c>
      <c r="S74" s="147">
        <v>3.8508100000000001</v>
      </c>
      <c r="T74" s="147">
        <v>0.94500000000000006</v>
      </c>
      <c r="U74" s="147">
        <v>0.64074200000000003</v>
      </c>
      <c r="V74" s="147">
        <v>1.5069999999999997</v>
      </c>
      <c r="W74" s="147">
        <v>1.0862550142417304</v>
      </c>
      <c r="X74" s="147">
        <v>5.6911199999999997</v>
      </c>
      <c r="Y74" s="147">
        <v>4.1584899999999996</v>
      </c>
      <c r="Z74" s="147">
        <v>3.2678199999999999</v>
      </c>
      <c r="AA74" s="147">
        <v>5.81</v>
      </c>
      <c r="AB74" s="147">
        <v>4.3999999999999995</v>
      </c>
      <c r="AC74" s="147">
        <v>4.3999999999999995</v>
      </c>
      <c r="AD74" s="147">
        <v>4.3999999999999995</v>
      </c>
      <c r="AE74" s="147">
        <v>4.3999999999999995</v>
      </c>
      <c r="AF74" s="147">
        <v>4.3999999999999995</v>
      </c>
      <c r="AG74" s="147">
        <v>4.3999999999999995</v>
      </c>
    </row>
    <row r="75" spans="1:33" x14ac:dyDescent="0.2">
      <c r="A75" s="133" t="str">
        <f t="shared" si="1"/>
        <v>WPAMozambique</v>
      </c>
      <c r="B75" s="129" t="s">
        <v>259</v>
      </c>
      <c r="C75" s="129" t="s">
        <v>261</v>
      </c>
      <c r="D75" s="129" t="s">
        <v>106</v>
      </c>
      <c r="E75" s="147">
        <v>9.0481999999999996</v>
      </c>
      <c r="F75" s="147">
        <v>12.544635999999999</v>
      </c>
      <c r="G75" s="147">
        <v>23.720619999999997</v>
      </c>
      <c r="H75" s="147">
        <v>21.265438</v>
      </c>
      <c r="I75" s="147">
        <v>25.473519</v>
      </c>
      <c r="J75" s="147">
        <v>42.798121999999999</v>
      </c>
      <c r="K75" s="147">
        <v>26.664399</v>
      </c>
      <c r="L75" s="147">
        <v>5.6909700000000001</v>
      </c>
      <c r="M75" s="147">
        <v>68.742452</v>
      </c>
      <c r="N75" s="147">
        <v>74.140676999999997</v>
      </c>
      <c r="O75" s="147">
        <v>39.088327</v>
      </c>
      <c r="P75" s="147">
        <v>44.327785000000006</v>
      </c>
      <c r="Q75" s="147">
        <v>20.564261999999996</v>
      </c>
      <c r="R75" s="147">
        <v>11.124333999999999</v>
      </c>
      <c r="S75" s="147">
        <v>78.789011999999985</v>
      </c>
      <c r="T75" s="147">
        <v>3.2767930000000001</v>
      </c>
      <c r="U75" s="147">
        <v>20.729899</v>
      </c>
      <c r="V75" s="147">
        <v>71.389030999999989</v>
      </c>
      <c r="W75" s="147">
        <v>120.83667473546519</v>
      </c>
      <c r="X75" s="147">
        <v>258.20430999999996</v>
      </c>
      <c r="Y75" s="147">
        <v>368.64080000000001</v>
      </c>
      <c r="Z75" s="147">
        <v>211.90282999999999</v>
      </c>
      <c r="AA75" s="147">
        <v>109.5</v>
      </c>
      <c r="AB75" s="147">
        <v>65.59</v>
      </c>
      <c r="AC75" s="147">
        <v>66.672383226411299</v>
      </c>
      <c r="AD75" s="147">
        <v>67.9926772212727</v>
      </c>
      <c r="AE75" s="147">
        <v>69.170811693147343</v>
      </c>
      <c r="AF75" s="147">
        <v>70.312286404748448</v>
      </c>
      <c r="AG75" s="147">
        <v>71.472598028702194</v>
      </c>
    </row>
    <row r="76" spans="1:33" x14ac:dyDescent="0.2">
      <c r="A76" s="133" t="str">
        <f t="shared" si="1"/>
        <v>WPAReunion</v>
      </c>
      <c r="B76" s="129" t="s">
        <v>259</v>
      </c>
      <c r="C76" s="129" t="s">
        <v>261</v>
      </c>
      <c r="D76" s="129" t="s">
        <v>107</v>
      </c>
      <c r="E76" s="147">
        <v>0</v>
      </c>
      <c r="F76" s="147">
        <v>0</v>
      </c>
      <c r="G76" s="147">
        <v>0</v>
      </c>
      <c r="H76" s="147">
        <v>2.9580000000000002</v>
      </c>
      <c r="I76" s="147">
        <v>0</v>
      </c>
      <c r="J76" s="147">
        <v>0</v>
      </c>
      <c r="K76" s="147">
        <v>0</v>
      </c>
      <c r="L76" s="147">
        <v>0</v>
      </c>
      <c r="M76" s="147">
        <v>0</v>
      </c>
      <c r="N76" s="147">
        <v>0</v>
      </c>
      <c r="O76" s="147">
        <v>0</v>
      </c>
      <c r="P76" s="147">
        <v>0</v>
      </c>
      <c r="Q76" s="147">
        <v>0</v>
      </c>
      <c r="R76" s="147">
        <v>0</v>
      </c>
      <c r="S76" s="147">
        <v>0.25</v>
      </c>
      <c r="T76" s="147">
        <v>0.88463999999999998</v>
      </c>
      <c r="U76" s="147">
        <v>2.0415299999999998</v>
      </c>
      <c r="V76" s="147">
        <v>7.5787329999999997</v>
      </c>
      <c r="W76" s="147">
        <v>5.0669102406653135</v>
      </c>
      <c r="X76" s="147">
        <v>4.3415900000000001</v>
      </c>
      <c r="Y76" s="147">
        <v>3.609</v>
      </c>
      <c r="Z76" s="147">
        <v>2.1074999999999999</v>
      </c>
      <c r="AA76" s="147">
        <v>0</v>
      </c>
      <c r="AB76" s="147">
        <v>0</v>
      </c>
      <c r="AC76" s="147">
        <v>0</v>
      </c>
      <c r="AD76" s="147">
        <v>0</v>
      </c>
      <c r="AE76" s="147">
        <v>0</v>
      </c>
      <c r="AF76" s="147">
        <v>0</v>
      </c>
      <c r="AG76" s="147">
        <v>0</v>
      </c>
    </row>
    <row r="77" spans="1:33" x14ac:dyDescent="0.2">
      <c r="A77" s="133" t="str">
        <f t="shared" si="1"/>
        <v>WPARwanda</v>
      </c>
      <c r="B77" s="129" t="s">
        <v>259</v>
      </c>
      <c r="C77" s="129" t="s">
        <v>261</v>
      </c>
      <c r="D77" s="129" t="s">
        <v>108</v>
      </c>
      <c r="E77" s="147">
        <v>0</v>
      </c>
      <c r="F77" s="147">
        <v>4.420274</v>
      </c>
      <c r="G77" s="147">
        <v>2.3278560000000001</v>
      </c>
      <c r="H77" s="147">
        <v>5.1962619999999999</v>
      </c>
      <c r="I77" s="147">
        <v>3.522983</v>
      </c>
      <c r="J77" s="147">
        <v>6.7098839999999997</v>
      </c>
      <c r="K77" s="147">
        <v>3.2031499999999999</v>
      </c>
      <c r="L77" s="147">
        <v>10.631318</v>
      </c>
      <c r="M77" s="147">
        <v>13.130179999999999</v>
      </c>
      <c r="N77" s="147">
        <v>3.0270229999999998</v>
      </c>
      <c r="O77" s="147">
        <v>5.4099999999999999E-3</v>
      </c>
      <c r="P77" s="147">
        <v>5.1599999999999997E-3</v>
      </c>
      <c r="Q77" s="147">
        <v>1.2716E-2</v>
      </c>
      <c r="R77" s="147">
        <v>4.9402499999999998</v>
      </c>
      <c r="S77" s="147">
        <v>12.383749999999999</v>
      </c>
      <c r="T77" s="147">
        <v>25.205976</v>
      </c>
      <c r="U77" s="147">
        <v>1.086203</v>
      </c>
      <c r="V77" s="147">
        <v>1.3222309999999999</v>
      </c>
      <c r="W77" s="147">
        <v>1.6677070791263398</v>
      </c>
      <c r="X77" s="147">
        <v>1.0799300000000003</v>
      </c>
      <c r="Y77" s="147">
        <v>0</v>
      </c>
      <c r="Z77" s="147">
        <v>0</v>
      </c>
      <c r="AA77" s="147">
        <v>8.7900000000000009</v>
      </c>
      <c r="AB77" s="147">
        <v>0.01</v>
      </c>
      <c r="AC77" s="147">
        <v>9.6928027004363256E-3</v>
      </c>
      <c r="AD77" s="147">
        <v>9.3354903626630247E-3</v>
      </c>
      <c r="AE77" s="147">
        <v>9.0343674325641821E-3</v>
      </c>
      <c r="AF77" s="147">
        <v>8.7568341047092099E-3</v>
      </c>
      <c r="AG77" s="147">
        <v>8.4878265257398357E-3</v>
      </c>
    </row>
    <row r="78" spans="1:33" x14ac:dyDescent="0.2">
      <c r="A78" s="133" t="str">
        <f t="shared" si="1"/>
        <v>WPASeychelles</v>
      </c>
      <c r="B78" s="129" t="s">
        <v>259</v>
      </c>
      <c r="C78" s="129" t="s">
        <v>261</v>
      </c>
      <c r="D78" s="129" t="s">
        <v>109</v>
      </c>
      <c r="E78" s="147">
        <v>9.4374E-2</v>
      </c>
      <c r="F78" s="147">
        <v>0.155108</v>
      </c>
      <c r="G78" s="147">
        <v>0.11036700000000001</v>
      </c>
      <c r="H78" s="147">
        <v>2.2169999999999998E-3</v>
      </c>
      <c r="I78" s="147">
        <v>2E-3</v>
      </c>
      <c r="J78" s="147">
        <v>5.0275E-2</v>
      </c>
      <c r="K78" s="147">
        <v>2.2239999999999999E-2</v>
      </c>
      <c r="L78" s="147">
        <v>2.1950999999999998E-2</v>
      </c>
      <c r="M78" s="147">
        <v>2.6380000000000002E-3</v>
      </c>
      <c r="N78" s="147">
        <v>0</v>
      </c>
      <c r="O78" s="147">
        <v>3.4741000000000001E-2</v>
      </c>
      <c r="P78" s="147">
        <v>2.6599999999999999E-2</v>
      </c>
      <c r="Q78" s="147">
        <v>6.8977999999999998E-2</v>
      </c>
      <c r="R78" s="147">
        <v>4.3283000000000002E-2</v>
      </c>
      <c r="S78" s="147">
        <v>1.9300000000000001E-2</v>
      </c>
      <c r="T78" s="147">
        <v>0.190081</v>
      </c>
      <c r="U78" s="147">
        <v>0</v>
      </c>
      <c r="V78" s="147">
        <v>0</v>
      </c>
      <c r="W78" s="147">
        <v>0</v>
      </c>
      <c r="X78" s="147">
        <v>6.0899999999999996E-2</v>
      </c>
      <c r="Y78" s="147">
        <v>4.8899999999999999E-2</v>
      </c>
      <c r="Z78" s="147">
        <v>4.8320000000000002E-2</v>
      </c>
      <c r="AA78" s="147">
        <v>7.0000000000000007E-2</v>
      </c>
      <c r="AB78" s="147">
        <v>0.01</v>
      </c>
      <c r="AC78" s="147">
        <v>0.01</v>
      </c>
      <c r="AD78" s="147">
        <v>0.01</v>
      </c>
      <c r="AE78" s="147">
        <v>0.01</v>
      </c>
      <c r="AF78" s="147">
        <v>0.01</v>
      </c>
      <c r="AG78" s="147">
        <v>0.01</v>
      </c>
    </row>
    <row r="79" spans="1:33" x14ac:dyDescent="0.2">
      <c r="A79" s="133" t="str">
        <f t="shared" si="1"/>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0.03</v>
      </c>
      <c r="AB79" s="147">
        <v>0.04</v>
      </c>
      <c r="AC79" s="147">
        <v>0.04</v>
      </c>
      <c r="AD79" s="147">
        <v>0.04</v>
      </c>
      <c r="AE79" s="147">
        <v>0.04</v>
      </c>
      <c r="AF79" s="147">
        <v>0.04</v>
      </c>
      <c r="AG79" s="147">
        <v>0.04</v>
      </c>
    </row>
    <row r="80" spans="1:33" x14ac:dyDescent="0.2">
      <c r="A80" s="133" t="str">
        <f t="shared" si="1"/>
        <v>WPATanzania</v>
      </c>
      <c r="B80" s="129" t="s">
        <v>259</v>
      </c>
      <c r="C80" s="129" t="s">
        <v>261</v>
      </c>
      <c r="D80" s="129" t="s">
        <v>111</v>
      </c>
      <c r="E80" s="147">
        <v>7.0750000000000002</v>
      </c>
      <c r="F80" s="147">
        <v>9.0252499999999998</v>
      </c>
      <c r="G80" s="147">
        <v>3.3090000000000002</v>
      </c>
      <c r="H80" s="147">
        <v>1.5</v>
      </c>
      <c r="I80" s="147">
        <v>1.7809999999999999</v>
      </c>
      <c r="J80" s="147">
        <v>3.8813</v>
      </c>
      <c r="K80" s="147">
        <v>27.75112</v>
      </c>
      <c r="L80" s="147">
        <v>8.4993879999999997</v>
      </c>
      <c r="M80" s="147">
        <v>39.773459000000003</v>
      </c>
      <c r="N80" s="147">
        <v>38.748432999999991</v>
      </c>
      <c r="O80" s="147">
        <v>69.683500000000009</v>
      </c>
      <c r="P80" s="147">
        <v>69.087640000000007</v>
      </c>
      <c r="Q80" s="147">
        <v>31.381342</v>
      </c>
      <c r="R80" s="147">
        <v>8.558489999999999</v>
      </c>
      <c r="S80" s="147">
        <v>1.4382109999999999</v>
      </c>
      <c r="T80" s="147">
        <v>8.9821189999999991</v>
      </c>
      <c r="U80" s="147">
        <v>0.48271799999999998</v>
      </c>
      <c r="V80" s="147">
        <v>62.960875999999999</v>
      </c>
      <c r="W80" s="147">
        <v>85</v>
      </c>
      <c r="X80" s="147">
        <v>31.655519999999999</v>
      </c>
      <c r="Y80" s="147">
        <v>48.181250000000006</v>
      </c>
      <c r="Z80" s="147">
        <v>22.598140000000001</v>
      </c>
      <c r="AA80" s="147">
        <v>90.08</v>
      </c>
      <c r="AB80" s="147">
        <v>67.940000000000012</v>
      </c>
      <c r="AC80" s="147">
        <v>90.17779393865311</v>
      </c>
      <c r="AD80" s="147">
        <v>93.742103400125472</v>
      </c>
      <c r="AE80" s="147">
        <v>96.98414470605222</v>
      </c>
      <c r="AF80" s="147">
        <v>100.1785887915491</v>
      </c>
      <c r="AG80" s="147">
        <v>103.47825082835438</v>
      </c>
    </row>
    <row r="81" spans="1:33" x14ac:dyDescent="0.2">
      <c r="A81" s="133" t="str">
        <f t="shared" si="1"/>
        <v>WPAUganda</v>
      </c>
      <c r="B81" s="129" t="s">
        <v>259</v>
      </c>
      <c r="C81" s="129" t="s">
        <v>261</v>
      </c>
      <c r="D81" s="129" t="s">
        <v>112</v>
      </c>
      <c r="E81" s="147">
        <v>4.5876349999999997</v>
      </c>
      <c r="F81" s="147">
        <v>3.792306</v>
      </c>
      <c r="G81" s="147">
        <v>10.763123999999999</v>
      </c>
      <c r="H81" s="147">
        <v>13.393857000000001</v>
      </c>
      <c r="I81" s="147">
        <v>9.9018719999999991</v>
      </c>
      <c r="J81" s="147">
        <v>7.1760549999999999</v>
      </c>
      <c r="K81" s="147">
        <v>6.582846</v>
      </c>
      <c r="L81" s="147">
        <v>5.9795109999999996</v>
      </c>
      <c r="M81" s="147">
        <v>15.742435</v>
      </c>
      <c r="N81" s="147">
        <v>15.850160000000001</v>
      </c>
      <c r="O81" s="147">
        <v>13.498414</v>
      </c>
      <c r="P81" s="147">
        <v>9.0268610000000002</v>
      </c>
      <c r="Q81" s="147">
        <v>13.566371</v>
      </c>
      <c r="R81" s="147">
        <v>16.482851</v>
      </c>
      <c r="S81" s="147">
        <v>14.668364</v>
      </c>
      <c r="T81" s="147">
        <v>16.537929999999999</v>
      </c>
      <c r="U81" s="147">
        <v>18</v>
      </c>
      <c r="V81" s="147">
        <v>18</v>
      </c>
      <c r="W81" s="147">
        <v>19.541051</v>
      </c>
      <c r="X81" s="147">
        <v>2.7089999999999996E-2</v>
      </c>
      <c r="Y81" s="147">
        <v>1.3221800000000001</v>
      </c>
      <c r="Z81" s="147">
        <v>5.0709999999999998E-2</v>
      </c>
      <c r="AA81" s="147">
        <v>0.64</v>
      </c>
      <c r="AB81" s="147">
        <v>0.34</v>
      </c>
      <c r="AC81" s="147">
        <v>0.35864389784296552</v>
      </c>
      <c r="AD81" s="147">
        <v>0.38224338087844978</v>
      </c>
      <c r="AE81" s="147">
        <v>0.40425170991215548</v>
      </c>
      <c r="AF81" s="147">
        <v>0.42641884986052708</v>
      </c>
      <c r="AG81" s="147">
        <v>0.44980152478733443</v>
      </c>
    </row>
    <row r="82" spans="1:33" x14ac:dyDescent="0.2">
      <c r="A82" s="133" t="str">
        <f t="shared" si="1"/>
        <v>WPAZambia</v>
      </c>
      <c r="B82" s="129" t="s">
        <v>259</v>
      </c>
      <c r="C82" s="129" t="s">
        <v>261</v>
      </c>
      <c r="D82" s="129" t="s">
        <v>113</v>
      </c>
      <c r="E82" s="147">
        <v>57.768385000000002</v>
      </c>
      <c r="F82" s="147">
        <v>78.091104999999999</v>
      </c>
      <c r="G82" s="147">
        <v>92.780186999999998</v>
      </c>
      <c r="H82" s="147">
        <v>109.85374299999999</v>
      </c>
      <c r="I82" s="147">
        <v>67.384534000000002</v>
      </c>
      <c r="J82" s="147">
        <v>52.409388999999997</v>
      </c>
      <c r="K82" s="147">
        <v>78.848499000000004</v>
      </c>
      <c r="L82" s="147">
        <v>64.140045999999998</v>
      </c>
      <c r="M82" s="147">
        <v>103.62177200000001</v>
      </c>
      <c r="N82" s="147">
        <v>63.073096999999997</v>
      </c>
      <c r="O82" s="147">
        <v>85.451629000000011</v>
      </c>
      <c r="P82" s="147">
        <v>78.716391999999999</v>
      </c>
      <c r="Q82" s="147">
        <v>57.865906000000003</v>
      </c>
      <c r="R82" s="147">
        <v>32.925569000000003</v>
      </c>
      <c r="S82" s="147">
        <v>63.090147999999999</v>
      </c>
      <c r="T82" s="147">
        <v>39.066738000000001</v>
      </c>
      <c r="U82" s="147">
        <v>25.494723</v>
      </c>
      <c r="V82" s="147">
        <v>23.053820999999999</v>
      </c>
      <c r="W82" s="147">
        <v>4.6236152191871964</v>
      </c>
      <c r="X82" s="147">
        <v>32.104399999999998</v>
      </c>
      <c r="Y82" s="147">
        <v>9.4867899999999992</v>
      </c>
      <c r="Z82" s="147">
        <v>7.245820000000001</v>
      </c>
      <c r="AA82" s="147">
        <v>67.5</v>
      </c>
      <c r="AB82" s="147">
        <v>29.810000000000002</v>
      </c>
      <c r="AC82" s="147">
        <v>29.995300929718638</v>
      </c>
      <c r="AD82" s="147">
        <v>30.219044256768644</v>
      </c>
      <c r="AE82" s="147">
        <v>30.416280011407597</v>
      </c>
      <c r="AF82" s="147">
        <v>30.605349617737559</v>
      </c>
      <c r="AG82" s="147">
        <v>30.795594493233391</v>
      </c>
    </row>
    <row r="83" spans="1:33" x14ac:dyDescent="0.2">
      <c r="A83" s="133" t="str">
        <f t="shared" si="1"/>
        <v>WPAZimbabwe</v>
      </c>
      <c r="B83" s="129" t="s">
        <v>259</v>
      </c>
      <c r="C83" s="129" t="s">
        <v>261</v>
      </c>
      <c r="D83" s="129" t="s">
        <v>114</v>
      </c>
      <c r="E83" s="147">
        <v>58.451504999999997</v>
      </c>
      <c r="F83" s="147">
        <v>41.176691000000005</v>
      </c>
      <c r="G83" s="147">
        <v>36.445219999999999</v>
      </c>
      <c r="H83" s="147">
        <v>42.927708000000003</v>
      </c>
      <c r="I83" s="147">
        <v>9.6598019999999991</v>
      </c>
      <c r="J83" s="147">
        <v>60.444068999999999</v>
      </c>
      <c r="K83" s="147">
        <v>90.776764</v>
      </c>
      <c r="L83" s="147">
        <v>187.95219900000001</v>
      </c>
      <c r="M83" s="147">
        <v>62.892541999999999</v>
      </c>
      <c r="N83" s="147">
        <v>67.604819000000006</v>
      </c>
      <c r="O83" s="147">
        <v>56.473407999999999</v>
      </c>
      <c r="P83" s="147">
        <v>44.029029000000001</v>
      </c>
      <c r="Q83" s="147">
        <v>55.238289999999999</v>
      </c>
      <c r="R83" s="147">
        <v>37.137044000000003</v>
      </c>
      <c r="S83" s="147">
        <v>31.590425</v>
      </c>
      <c r="T83" s="147">
        <v>13.641007999999999</v>
      </c>
      <c r="U83" s="147">
        <v>2.4982199999999999</v>
      </c>
      <c r="V83" s="147">
        <v>4.668329</v>
      </c>
      <c r="W83" s="147">
        <v>21.06071</v>
      </c>
      <c r="X83" s="147">
        <v>0.74052000000000007</v>
      </c>
      <c r="Y83" s="147">
        <v>2.9251899999999997</v>
      </c>
      <c r="Z83" s="147">
        <v>3.9226899999999993</v>
      </c>
      <c r="AA83" s="147">
        <v>0.37000000000000005</v>
      </c>
      <c r="AB83" s="147">
        <v>0.64</v>
      </c>
      <c r="AC83" s="147">
        <v>0.61881183587046984</v>
      </c>
      <c r="AD83" s="147">
        <v>0.59422779822599592</v>
      </c>
      <c r="AE83" s="147">
        <v>0.57357135146802896</v>
      </c>
      <c r="AF83" s="147">
        <v>0.55458240781974621</v>
      </c>
      <c r="AG83" s="147">
        <v>0.53622212175687933</v>
      </c>
    </row>
    <row r="84" spans="1:33" s="133" customFormat="1" x14ac:dyDescent="0.2">
      <c r="A84" s="133" t="str">
        <f t="shared" si="1"/>
        <v>WPAWest Africa Total</v>
      </c>
      <c r="B84" s="140" t="s">
        <v>115</v>
      </c>
      <c r="C84" s="140" t="s">
        <v>115</v>
      </c>
      <c r="D84" s="140" t="s">
        <v>115</v>
      </c>
      <c r="E84" s="146">
        <v>447.69754500000005</v>
      </c>
      <c r="F84" s="146">
        <v>405.710848</v>
      </c>
      <c r="G84" s="146">
        <v>646.15348800000004</v>
      </c>
      <c r="H84" s="146">
        <v>439.92891600000002</v>
      </c>
      <c r="I84" s="146">
        <v>522.09298699999999</v>
      </c>
      <c r="J84" s="146">
        <v>629.79655700000035</v>
      </c>
      <c r="K84" s="146">
        <v>782.32864199999995</v>
      </c>
      <c r="L84" s="146">
        <v>630.83746599999995</v>
      </c>
      <c r="M84" s="146">
        <v>580.7740510000001</v>
      </c>
      <c r="N84" s="146">
        <v>369.97130700000002</v>
      </c>
      <c r="O84" s="146">
        <v>497.03161699999998</v>
      </c>
      <c r="P84" s="146">
        <v>513.48470500000008</v>
      </c>
      <c r="Q84" s="146">
        <v>739.546423</v>
      </c>
      <c r="R84" s="146">
        <v>683.95612400000005</v>
      </c>
      <c r="S84" s="146">
        <v>736.38959</v>
      </c>
      <c r="T84" s="146">
        <v>720.93670800000018</v>
      </c>
      <c r="U84" s="146">
        <v>1096.8549620000001</v>
      </c>
      <c r="V84" s="146">
        <v>1259.558405</v>
      </c>
      <c r="W84" s="146">
        <v>1108.3014052918334</v>
      </c>
      <c r="X84" s="146">
        <v>839.15715000000012</v>
      </c>
      <c r="Y84" s="146">
        <v>968.85877081618412</v>
      </c>
      <c r="Z84" s="146">
        <v>637.5472251652385</v>
      </c>
      <c r="AA84" s="146">
        <v>662.96</v>
      </c>
      <c r="AB84" s="146">
        <v>795.01</v>
      </c>
      <c r="AC84" s="146">
        <v>889.48631367669225</v>
      </c>
      <c r="AD84" s="146">
        <v>907.62041735242315</v>
      </c>
      <c r="AE84" s="146">
        <v>924.32377899877656</v>
      </c>
      <c r="AF84" s="146">
        <v>940.96536447642939</v>
      </c>
      <c r="AG84" s="146">
        <v>958.33805980989189</v>
      </c>
    </row>
    <row r="85" spans="1:33" x14ac:dyDescent="0.2">
      <c r="A85" s="133" t="str">
        <f t="shared" si="1"/>
        <v>WPABenin</v>
      </c>
      <c r="B85" s="129" t="s">
        <v>259</v>
      </c>
      <c r="C85" s="129" t="s">
        <v>262</v>
      </c>
      <c r="D85" s="129" t="s">
        <v>116</v>
      </c>
      <c r="E85" s="147">
        <v>13.5</v>
      </c>
      <c r="F85" s="147">
        <v>13.096208000000001</v>
      </c>
      <c r="G85" s="147">
        <v>43.852775000000001</v>
      </c>
      <c r="H85" s="147">
        <v>5.5031040000000004</v>
      </c>
      <c r="I85" s="147">
        <v>11.886999999999999</v>
      </c>
      <c r="J85" s="147">
        <v>59.570999999999998</v>
      </c>
      <c r="K85" s="147">
        <v>46.779000000000003</v>
      </c>
      <c r="L85" s="147">
        <v>19.274999999999999</v>
      </c>
      <c r="M85" s="147">
        <v>3.3450000000000002</v>
      </c>
      <c r="N85" s="147">
        <v>35.218432999999997</v>
      </c>
      <c r="O85" s="147">
        <v>4.9574319999999998</v>
      </c>
      <c r="P85" s="147">
        <v>27.180599999999998</v>
      </c>
      <c r="Q85" s="147">
        <v>59.369720000000001</v>
      </c>
      <c r="R85" s="147">
        <v>28.082819999999998</v>
      </c>
      <c r="S85" s="147">
        <v>63.180911000000002</v>
      </c>
      <c r="T85" s="147">
        <v>66.986145000000008</v>
      </c>
      <c r="U85" s="147">
        <v>67.807884999999999</v>
      </c>
      <c r="V85" s="147">
        <v>153.60735200000002</v>
      </c>
      <c r="W85" s="147">
        <v>218.82404839358392</v>
      </c>
      <c r="X85" s="147">
        <v>221.41383999999999</v>
      </c>
      <c r="Y85" s="147">
        <v>189.00267000000002</v>
      </c>
      <c r="Z85" s="147">
        <v>188.09676999999999</v>
      </c>
      <c r="AA85" s="147">
        <v>211.99</v>
      </c>
      <c r="AB85" s="147">
        <v>130</v>
      </c>
      <c r="AC85" s="147">
        <v>210</v>
      </c>
      <c r="AD85" s="147">
        <v>210</v>
      </c>
      <c r="AE85" s="147">
        <v>210</v>
      </c>
      <c r="AF85" s="147">
        <v>210</v>
      </c>
      <c r="AG85" s="147">
        <v>210</v>
      </c>
    </row>
    <row r="86" spans="1:33" x14ac:dyDescent="0.2">
      <c r="A86" s="133" t="str">
        <f t="shared" si="1"/>
        <v>WPABurkina Faso</v>
      </c>
      <c r="B86" s="129" t="s">
        <v>259</v>
      </c>
      <c r="C86" s="129" t="s">
        <v>262</v>
      </c>
      <c r="D86" s="129" t="s">
        <v>117</v>
      </c>
      <c r="E86" s="147">
        <v>37.999000000000002</v>
      </c>
      <c r="F86" s="147">
        <v>54.344000000000001</v>
      </c>
      <c r="G86" s="147">
        <v>95.177000000000007</v>
      </c>
      <c r="H86" s="147">
        <v>88.581999999999994</v>
      </c>
      <c r="I86" s="147">
        <v>118.723</v>
      </c>
      <c r="J86" s="147">
        <v>73.305999999999997</v>
      </c>
      <c r="K86" s="147">
        <v>55.851999999999997</v>
      </c>
      <c r="L86" s="147">
        <v>43.8</v>
      </c>
      <c r="M86" s="147">
        <v>64.063999999999993</v>
      </c>
      <c r="N86" s="147">
        <v>45.204000000000001</v>
      </c>
      <c r="O86" s="147">
        <v>51.481999999999999</v>
      </c>
      <c r="P86" s="147">
        <v>71.361000000000004</v>
      </c>
      <c r="Q86" s="147">
        <v>104.974</v>
      </c>
      <c r="R86" s="147">
        <v>138.72300000000001</v>
      </c>
      <c r="S86" s="147">
        <v>84.244</v>
      </c>
      <c r="T86" s="147">
        <v>106.976</v>
      </c>
      <c r="U86" s="147">
        <v>178.476</v>
      </c>
      <c r="V86" s="147">
        <v>178.476</v>
      </c>
      <c r="W86" s="147">
        <v>139.09899999999999</v>
      </c>
      <c r="X86" s="147">
        <v>89.093940000000003</v>
      </c>
      <c r="Y86" s="147">
        <v>118.60541081618418</v>
      </c>
      <c r="Z86" s="147">
        <v>34.327449999999992</v>
      </c>
      <c r="AA86" s="147">
        <v>72.320000000000022</v>
      </c>
      <c r="AB86" s="147">
        <v>163.5</v>
      </c>
      <c r="AC86" s="147">
        <v>163.5</v>
      </c>
      <c r="AD86" s="147">
        <v>163.5</v>
      </c>
      <c r="AE86" s="147">
        <v>163.5</v>
      </c>
      <c r="AF86" s="147">
        <v>163.5</v>
      </c>
      <c r="AG86" s="147">
        <v>163.5</v>
      </c>
    </row>
    <row r="87" spans="1:33" x14ac:dyDescent="0.2">
      <c r="A87" s="133" t="str">
        <f t="shared" si="1"/>
        <v>WPACape Verde</v>
      </c>
      <c r="B87" s="129" t="s">
        <v>259</v>
      </c>
      <c r="C87" s="129" t="s">
        <v>262</v>
      </c>
      <c r="D87" s="129" t="s">
        <v>118</v>
      </c>
      <c r="E87" s="147">
        <v>0</v>
      </c>
      <c r="F87" s="147">
        <v>9.6000000000000002E-2</v>
      </c>
      <c r="G87" s="147">
        <v>4.2999999999999997E-2</v>
      </c>
      <c r="H87" s="147">
        <v>5.7137E-2</v>
      </c>
      <c r="I87" s="147">
        <v>0.105056</v>
      </c>
      <c r="J87" s="147">
        <v>5.3518000000000003E-2</v>
      </c>
      <c r="K87" s="147">
        <v>0.223825</v>
      </c>
      <c r="L87" s="147">
        <v>0.24792500000000001</v>
      </c>
      <c r="M87" s="147">
        <v>0.1555</v>
      </c>
      <c r="N87" s="147">
        <v>0.17857500000000001</v>
      </c>
      <c r="O87" s="147">
        <v>3.2210000000000003E-2</v>
      </c>
      <c r="P87" s="147">
        <v>2.5559999999999999E-2</v>
      </c>
      <c r="Q87" s="147">
        <v>3.2000000000000002E-3</v>
      </c>
      <c r="R87" s="147">
        <v>0</v>
      </c>
      <c r="S87" s="147">
        <v>0</v>
      </c>
      <c r="T87" s="147">
        <v>0</v>
      </c>
      <c r="U87" s="147">
        <v>0</v>
      </c>
      <c r="V87" s="147">
        <v>0</v>
      </c>
      <c r="W87" s="147">
        <v>0</v>
      </c>
      <c r="X87" s="147">
        <v>0.10156000000000001</v>
      </c>
      <c r="Y87" s="147">
        <v>0.15231</v>
      </c>
      <c r="Z87" s="147">
        <v>0.19746000000000002</v>
      </c>
      <c r="AA87" s="147">
        <v>0</v>
      </c>
      <c r="AB87" s="147">
        <v>0</v>
      </c>
      <c r="AC87" s="147">
        <v>0</v>
      </c>
      <c r="AD87" s="147">
        <v>0</v>
      </c>
      <c r="AE87" s="147">
        <v>0</v>
      </c>
      <c r="AF87" s="147">
        <v>0</v>
      </c>
      <c r="AG87" s="147">
        <v>0</v>
      </c>
    </row>
    <row r="88" spans="1:33" x14ac:dyDescent="0.2">
      <c r="A88" s="133" t="str">
        <f t="shared" si="1"/>
        <v>WPACote d'Ivoire</v>
      </c>
      <c r="B88" s="129" t="s">
        <v>259</v>
      </c>
      <c r="C88" s="129" t="s">
        <v>262</v>
      </c>
      <c r="D88" s="129" t="s">
        <v>119</v>
      </c>
      <c r="E88" s="147">
        <v>55.159359999999992</v>
      </c>
      <c r="F88" s="147">
        <v>135.97273000000001</v>
      </c>
      <c r="G88" s="147">
        <v>165.630336</v>
      </c>
      <c r="H88" s="147">
        <v>59.639381999999998</v>
      </c>
      <c r="I88" s="147">
        <v>95.330770000000001</v>
      </c>
      <c r="J88" s="147">
        <v>138.29792499999999</v>
      </c>
      <c r="K88" s="147">
        <v>139.41785000000002</v>
      </c>
      <c r="L88" s="147">
        <v>59.121335999999999</v>
      </c>
      <c r="M88" s="147">
        <v>49.050709999999995</v>
      </c>
      <c r="N88" s="147">
        <v>19.662118</v>
      </c>
      <c r="O88" s="147">
        <v>46.140374999999999</v>
      </c>
      <c r="P88" s="147">
        <v>27.984673999999998</v>
      </c>
      <c r="Q88" s="147">
        <v>22.974384000000001</v>
      </c>
      <c r="R88" s="147">
        <v>79.249164000000007</v>
      </c>
      <c r="S88" s="147">
        <v>88.184194000000005</v>
      </c>
      <c r="T88" s="147">
        <v>157.595237</v>
      </c>
      <c r="U88" s="147">
        <v>88.447502999999983</v>
      </c>
      <c r="V88" s="147">
        <v>88.447502999999983</v>
      </c>
      <c r="W88" s="147">
        <v>71.083365376278536</v>
      </c>
      <c r="X88" s="147">
        <v>84.461079999999995</v>
      </c>
      <c r="Y88" s="147">
        <v>152.45803000000001</v>
      </c>
      <c r="Z88" s="147">
        <v>206.59914227504598</v>
      </c>
      <c r="AA88" s="147">
        <v>141.65</v>
      </c>
      <c r="AB88" s="147">
        <v>261.31</v>
      </c>
      <c r="AC88" s="147">
        <v>273.20346521977939</v>
      </c>
      <c r="AD88" s="147">
        <v>288.12521752094494</v>
      </c>
      <c r="AE88" s="147">
        <v>301.89486895488574</v>
      </c>
      <c r="AF88" s="147">
        <v>315.63554525485432</v>
      </c>
      <c r="AG88" s="147">
        <v>330.00162531154831</v>
      </c>
    </row>
    <row r="89" spans="1:33" x14ac:dyDescent="0.2">
      <c r="A89" s="133" t="str">
        <f t="shared" si="1"/>
        <v>WPAGambia</v>
      </c>
      <c r="B89" s="129" t="s">
        <v>259</v>
      </c>
      <c r="C89" s="129" t="s">
        <v>262</v>
      </c>
      <c r="D89" s="129" t="s">
        <v>120</v>
      </c>
      <c r="E89" s="147">
        <v>0</v>
      </c>
      <c r="F89" s="147">
        <v>0</v>
      </c>
      <c r="G89" s="147">
        <v>1.9758000000000001E-2</v>
      </c>
      <c r="H89" s="147">
        <v>1.1E-4</v>
      </c>
      <c r="I89" s="147">
        <v>2.5000000000000001E-4</v>
      </c>
      <c r="J89" s="147">
        <v>8.0000000000000007E-5</v>
      </c>
      <c r="K89" s="147">
        <v>4.9277000000000001E-2</v>
      </c>
      <c r="L89" s="147">
        <v>4.6999999999999999E-4</v>
      </c>
      <c r="M89" s="147">
        <v>4.0000000000000002E-4</v>
      </c>
      <c r="N89" s="147">
        <v>4.8099999999999998E-4</v>
      </c>
      <c r="O89" s="147">
        <v>4.0000000000000003E-5</v>
      </c>
      <c r="P89" s="147">
        <v>0.664717</v>
      </c>
      <c r="Q89" s="147">
        <v>0.723414</v>
      </c>
      <c r="R89" s="147">
        <v>7.8495999999999996E-2</v>
      </c>
      <c r="S89" s="147">
        <v>3.1923E-2</v>
      </c>
      <c r="T89" s="147">
        <v>0.14100000000000001</v>
      </c>
      <c r="U89" s="147">
        <v>0.06</v>
      </c>
      <c r="V89" s="147">
        <v>6.9504900000000003</v>
      </c>
      <c r="W89" s="147">
        <v>1.1310560381903256</v>
      </c>
      <c r="X89" s="147">
        <v>8.98325</v>
      </c>
      <c r="Y89" s="147">
        <v>10.37528</v>
      </c>
      <c r="Z89" s="147">
        <v>22.685099999999998</v>
      </c>
      <c r="AA89" s="147">
        <v>7.28</v>
      </c>
      <c r="AB89" s="147">
        <v>6.85</v>
      </c>
      <c r="AC89" s="147">
        <v>6.85</v>
      </c>
      <c r="AD89" s="147">
        <v>6.85</v>
      </c>
      <c r="AE89" s="147">
        <v>6.85</v>
      </c>
      <c r="AF89" s="147">
        <v>6.85</v>
      </c>
      <c r="AG89" s="147">
        <v>6.85</v>
      </c>
    </row>
    <row r="90" spans="1:33" x14ac:dyDescent="0.2">
      <c r="A90" s="133" t="str">
        <f t="shared" si="1"/>
        <v>WPAGhana</v>
      </c>
      <c r="B90" s="129" t="s">
        <v>259</v>
      </c>
      <c r="C90" s="129" t="s">
        <v>262</v>
      </c>
      <c r="D90" s="129" t="s">
        <v>121</v>
      </c>
      <c r="E90" s="147">
        <v>37.214968999999996</v>
      </c>
      <c r="F90" s="147">
        <v>10.396774000000001</v>
      </c>
      <c r="G90" s="147">
        <v>14.912406000000001</v>
      </c>
      <c r="H90" s="147">
        <v>14.657</v>
      </c>
      <c r="I90" s="147">
        <v>26.396000000000001</v>
      </c>
      <c r="J90" s="147">
        <v>43.749468</v>
      </c>
      <c r="K90" s="147">
        <v>84.907404999999997</v>
      </c>
      <c r="L90" s="147">
        <v>87.387701000000007</v>
      </c>
      <c r="M90" s="147">
        <v>22.021999999999998</v>
      </c>
      <c r="N90" s="147">
        <v>81.818062999999995</v>
      </c>
      <c r="O90" s="147">
        <v>98.917254999999997</v>
      </c>
      <c r="P90" s="147">
        <v>139.12803700000001</v>
      </c>
      <c r="Q90" s="147">
        <v>128.06930700000001</v>
      </c>
      <c r="R90" s="147">
        <v>95.952281999999997</v>
      </c>
      <c r="S90" s="147">
        <v>11.793999999999997</v>
      </c>
      <c r="T90" s="147">
        <v>97.084974000000003</v>
      </c>
      <c r="U90" s="147">
        <v>139.74798100000001</v>
      </c>
      <c r="V90" s="147">
        <v>147.16776499999997</v>
      </c>
      <c r="W90" s="147">
        <v>197.24416643859468</v>
      </c>
      <c r="X90" s="147">
        <v>212.20942000000005</v>
      </c>
      <c r="Y90" s="147">
        <v>253.72843</v>
      </c>
      <c r="Z90" s="147">
        <v>67.072216390356118</v>
      </c>
      <c r="AA90" s="147">
        <v>131.84</v>
      </c>
      <c r="AB90" s="147">
        <v>54.5</v>
      </c>
      <c r="AC90" s="147">
        <v>54.5</v>
      </c>
      <c r="AD90" s="147">
        <v>54.5</v>
      </c>
      <c r="AE90" s="147">
        <v>54.5</v>
      </c>
      <c r="AF90" s="147">
        <v>54.5</v>
      </c>
      <c r="AG90" s="147">
        <v>54.5</v>
      </c>
    </row>
    <row r="91" spans="1:33" x14ac:dyDescent="0.2">
      <c r="A91" s="133" t="str">
        <f t="shared" si="1"/>
        <v>WPAGuinea</v>
      </c>
      <c r="B91" s="129" t="s">
        <v>259</v>
      </c>
      <c r="C91" s="129" t="s">
        <v>262</v>
      </c>
      <c r="D91" s="129" t="s">
        <v>122</v>
      </c>
      <c r="E91" s="147">
        <v>5.234159</v>
      </c>
      <c r="F91" s="147">
        <v>7.8430770000000001</v>
      </c>
      <c r="G91" s="147">
        <v>1.971644</v>
      </c>
      <c r="H91" s="147">
        <v>0</v>
      </c>
      <c r="I91" s="147">
        <v>1.630528</v>
      </c>
      <c r="J91" s="147">
        <v>0.52388999999999997</v>
      </c>
      <c r="K91" s="147">
        <v>1.3065E-2</v>
      </c>
      <c r="L91" s="147">
        <v>0.63626499999999997</v>
      </c>
      <c r="M91" s="147">
        <v>0.51299499999999998</v>
      </c>
      <c r="N91" s="147">
        <v>0</v>
      </c>
      <c r="O91" s="147">
        <v>0</v>
      </c>
      <c r="P91" s="147">
        <v>0</v>
      </c>
      <c r="Q91" s="147">
        <v>0</v>
      </c>
      <c r="R91" s="147">
        <v>0</v>
      </c>
      <c r="S91" s="147">
        <v>1.2500000000000001E-2</v>
      </c>
      <c r="T91" s="147">
        <v>1.3242799999999999</v>
      </c>
      <c r="U91" s="147">
        <v>0</v>
      </c>
      <c r="V91" s="147">
        <v>0</v>
      </c>
      <c r="W91" s="147">
        <v>0.95494000059086825</v>
      </c>
      <c r="X91" s="147">
        <v>0.68331999999999993</v>
      </c>
      <c r="Y91" s="147">
        <v>43.376390000000001</v>
      </c>
      <c r="Z91" s="147">
        <v>1.72681</v>
      </c>
      <c r="AA91" s="147">
        <v>35.500000000000007</v>
      </c>
      <c r="AB91" s="147">
        <v>0.25</v>
      </c>
      <c r="AC91" s="147">
        <v>0.25242840248627829</v>
      </c>
      <c r="AD91" s="147">
        <v>0.255370791735262</v>
      </c>
      <c r="AE91" s="147">
        <v>0.25797539261066765</v>
      </c>
      <c r="AF91" s="147">
        <v>0.26048126494992513</v>
      </c>
      <c r="AG91" s="147">
        <v>0.26301147835565836</v>
      </c>
    </row>
    <row r="92" spans="1:33" x14ac:dyDescent="0.2">
      <c r="A92" s="133" t="str">
        <f t="shared" si="1"/>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0.54405002584098827</v>
      </c>
      <c r="X92" s="147">
        <v>0</v>
      </c>
      <c r="Y92" s="147">
        <v>0</v>
      </c>
      <c r="Z92" s="147">
        <v>0</v>
      </c>
      <c r="AA92" s="147">
        <v>0.18</v>
      </c>
      <c r="AB92" s="147">
        <v>0.42000000000000004</v>
      </c>
      <c r="AC92" s="147">
        <v>0.42000000000000004</v>
      </c>
      <c r="AD92" s="147">
        <v>0.42000000000000004</v>
      </c>
      <c r="AE92" s="147">
        <v>0.42000000000000004</v>
      </c>
      <c r="AF92" s="147">
        <v>0.42000000000000004</v>
      </c>
      <c r="AG92" s="147">
        <v>0.42000000000000004</v>
      </c>
    </row>
    <row r="93" spans="1:33" x14ac:dyDescent="0.2">
      <c r="A93" s="133" t="str">
        <f t="shared" si="1"/>
        <v>WPALiberia</v>
      </c>
      <c r="B93" s="129" t="s">
        <v>259</v>
      </c>
      <c r="C93" s="129" t="s">
        <v>262</v>
      </c>
      <c r="D93" s="129" t="s">
        <v>124</v>
      </c>
      <c r="E93" s="147">
        <v>0</v>
      </c>
      <c r="F93" s="147">
        <v>0</v>
      </c>
      <c r="G93" s="147">
        <v>0</v>
      </c>
      <c r="H93" s="147">
        <v>1.0999999999999999E-2</v>
      </c>
      <c r="I93" s="147">
        <v>1.7999999999999999E-2</v>
      </c>
      <c r="J93" s="147">
        <v>0.218</v>
      </c>
      <c r="K93" s="147">
        <v>0.1</v>
      </c>
      <c r="L93" s="147">
        <v>0</v>
      </c>
      <c r="M93" s="147">
        <v>0.13500000000000001</v>
      </c>
      <c r="N93" s="147">
        <v>0.35</v>
      </c>
      <c r="O93" s="147">
        <v>6.2E-2</v>
      </c>
      <c r="P93" s="147">
        <v>0.63539899999999994</v>
      </c>
      <c r="Q93" s="147">
        <v>2.6460000000000004</v>
      </c>
      <c r="R93" s="147">
        <v>6.0020000000000007</v>
      </c>
      <c r="S93" s="147">
        <v>1.615</v>
      </c>
      <c r="T93" s="147">
        <v>4.9929499999999996</v>
      </c>
      <c r="U93" s="147">
        <v>6.4743599999999999</v>
      </c>
      <c r="V93" s="147">
        <v>4.5701000000000001</v>
      </c>
      <c r="W93" s="147">
        <v>18.777703881728591</v>
      </c>
      <c r="X93" s="147">
        <v>18.915909999999997</v>
      </c>
      <c r="Y93" s="147">
        <v>5.6903399999999991</v>
      </c>
      <c r="Z93" s="147">
        <v>5.3890899999999995</v>
      </c>
      <c r="AA93" s="147">
        <v>3.47</v>
      </c>
      <c r="AB93" s="147">
        <v>1.4800000000000002</v>
      </c>
      <c r="AC93" s="147">
        <v>1.4800000000000002</v>
      </c>
      <c r="AD93" s="147">
        <v>1.4800000000000002</v>
      </c>
      <c r="AE93" s="147">
        <v>1.4800000000000002</v>
      </c>
      <c r="AF93" s="147">
        <v>1.4800000000000002</v>
      </c>
      <c r="AG93" s="147">
        <v>1.4800000000000002</v>
      </c>
    </row>
    <row r="94" spans="1:33" x14ac:dyDescent="0.2">
      <c r="A94" s="133" t="str">
        <f t="shared" si="1"/>
        <v>WPAMali</v>
      </c>
      <c r="B94" s="129" t="s">
        <v>259</v>
      </c>
      <c r="C94" s="129" t="s">
        <v>262</v>
      </c>
      <c r="D94" s="129" t="s">
        <v>125</v>
      </c>
      <c r="E94" s="147">
        <v>90.460464000000002</v>
      </c>
      <c r="F94" s="147">
        <v>0</v>
      </c>
      <c r="G94" s="147">
        <v>120.074258</v>
      </c>
      <c r="H94" s="147">
        <v>98.675304999999994</v>
      </c>
      <c r="I94" s="147">
        <v>112.982744</v>
      </c>
      <c r="J94" s="147">
        <v>110.053901</v>
      </c>
      <c r="K94" s="147">
        <v>117.220664</v>
      </c>
      <c r="L94" s="147">
        <v>72.353864000000002</v>
      </c>
      <c r="M94" s="147">
        <v>84.444969999999998</v>
      </c>
      <c r="N94" s="147">
        <v>57.787999999999997</v>
      </c>
      <c r="O94" s="147">
        <v>37.6267</v>
      </c>
      <c r="P94" s="147">
        <v>85.198728000000003</v>
      </c>
      <c r="Q94" s="147">
        <v>113.709401</v>
      </c>
      <c r="R94" s="147">
        <v>124.81200000000001</v>
      </c>
      <c r="S94" s="147">
        <v>98.898140000000012</v>
      </c>
      <c r="T94" s="147">
        <v>76.793999999999997</v>
      </c>
      <c r="U94" s="147">
        <v>133.80631</v>
      </c>
      <c r="V94" s="147">
        <v>133.80631</v>
      </c>
      <c r="W94" s="147">
        <v>90.38</v>
      </c>
      <c r="X94" s="147">
        <v>125.17883999999999</v>
      </c>
      <c r="Y94" s="147">
        <v>81.120249999999999</v>
      </c>
      <c r="Z94" s="147">
        <v>80.109679999999997</v>
      </c>
      <c r="AA94" s="147">
        <v>34.04</v>
      </c>
      <c r="AB94" s="147">
        <v>70.77</v>
      </c>
      <c r="AC94" s="147">
        <v>73.350420054426394</v>
      </c>
      <c r="AD94" s="147">
        <v>76.559829039742894</v>
      </c>
      <c r="AE94" s="147">
        <v>79.490934651280114</v>
      </c>
      <c r="AF94" s="147">
        <v>82.389337956625042</v>
      </c>
      <c r="AG94" s="147">
        <v>85.393423019987878</v>
      </c>
    </row>
    <row r="95" spans="1:33" x14ac:dyDescent="0.2">
      <c r="A95" s="133" t="str">
        <f t="shared" si="1"/>
        <v>WPAMauritania</v>
      </c>
      <c r="B95" s="129" t="s">
        <v>259</v>
      </c>
      <c r="C95" s="129" t="s">
        <v>262</v>
      </c>
      <c r="D95" s="129" t="s">
        <v>126</v>
      </c>
      <c r="E95" s="147">
        <v>0</v>
      </c>
      <c r="F95" s="147">
        <v>0</v>
      </c>
      <c r="G95" s="147">
        <v>0</v>
      </c>
      <c r="H95" s="147">
        <v>0</v>
      </c>
      <c r="I95" s="147">
        <v>0</v>
      </c>
      <c r="J95" s="147">
        <v>0</v>
      </c>
      <c r="K95" s="147">
        <v>0</v>
      </c>
      <c r="L95" s="147">
        <v>0</v>
      </c>
      <c r="M95" s="147">
        <v>0</v>
      </c>
      <c r="N95" s="147">
        <v>7.9999999999999996E-6</v>
      </c>
      <c r="O95" s="147">
        <v>1E-3</v>
      </c>
      <c r="P95" s="147">
        <v>2.07605</v>
      </c>
      <c r="Q95" s="147">
        <v>0.15</v>
      </c>
      <c r="R95" s="147">
        <v>2.5000000000000001E-2</v>
      </c>
      <c r="S95" s="147">
        <v>25.817774</v>
      </c>
      <c r="T95" s="147">
        <v>0</v>
      </c>
      <c r="U95" s="147">
        <v>0</v>
      </c>
      <c r="V95" s="147">
        <v>0</v>
      </c>
      <c r="W95" s="147">
        <v>0</v>
      </c>
      <c r="X95" s="147">
        <v>2.826E-2</v>
      </c>
      <c r="Y95" s="147">
        <v>0.13727</v>
      </c>
      <c r="Z95" s="147">
        <v>0.15076000000000001</v>
      </c>
      <c r="AA95" s="147">
        <v>0.15</v>
      </c>
      <c r="AB95" s="147">
        <v>3.2599999999999993</v>
      </c>
      <c r="AC95" s="147">
        <v>3.2599999999999993</v>
      </c>
      <c r="AD95" s="147">
        <v>3.2599999999999993</v>
      </c>
      <c r="AE95" s="147">
        <v>3.2599999999999993</v>
      </c>
      <c r="AF95" s="147">
        <v>3.2599999999999993</v>
      </c>
      <c r="AG95" s="147">
        <v>3.2599999999999993</v>
      </c>
    </row>
    <row r="96" spans="1:33" x14ac:dyDescent="0.2">
      <c r="A96" s="133" t="str">
        <f t="shared" si="1"/>
        <v>WPANiger</v>
      </c>
      <c r="B96" s="129" t="s">
        <v>259</v>
      </c>
      <c r="C96" s="129" t="s">
        <v>262</v>
      </c>
      <c r="D96" s="129" t="s">
        <v>127</v>
      </c>
      <c r="E96" s="147">
        <v>2.9439500000000001</v>
      </c>
      <c r="F96" s="147">
        <v>1.1408499999999999</v>
      </c>
      <c r="G96" s="147">
        <v>1.6646810000000001</v>
      </c>
      <c r="H96" s="147">
        <v>1.4E-3</v>
      </c>
      <c r="I96" s="147">
        <v>1.490097</v>
      </c>
      <c r="J96" s="147">
        <v>1.4999999999999999E-4</v>
      </c>
      <c r="K96" s="147">
        <v>2.4319410000000001</v>
      </c>
      <c r="L96" s="147">
        <v>1.4999999999999999E-2</v>
      </c>
      <c r="M96" s="147">
        <v>1.932501</v>
      </c>
      <c r="N96" s="147">
        <v>3.2693099999999999</v>
      </c>
      <c r="O96" s="147">
        <v>1.125</v>
      </c>
      <c r="P96" s="147">
        <v>5.4808500000000002</v>
      </c>
      <c r="Q96" s="147">
        <v>0.101284</v>
      </c>
      <c r="R96" s="147">
        <v>5.9599999999999996E-4</v>
      </c>
      <c r="S96" s="147">
        <v>4.6954500000000001</v>
      </c>
      <c r="T96" s="147">
        <v>0.2</v>
      </c>
      <c r="U96" s="147">
        <v>1.087021</v>
      </c>
      <c r="V96" s="147">
        <v>0</v>
      </c>
      <c r="W96" s="147">
        <v>0</v>
      </c>
      <c r="X96" s="147">
        <v>0</v>
      </c>
      <c r="Y96" s="147">
        <v>0</v>
      </c>
      <c r="Z96" s="147">
        <v>0</v>
      </c>
      <c r="AA96" s="147">
        <v>0.2</v>
      </c>
      <c r="AB96" s="147">
        <v>0</v>
      </c>
      <c r="AC96" s="147">
        <v>0</v>
      </c>
      <c r="AD96" s="147">
        <v>0</v>
      </c>
      <c r="AE96" s="147">
        <v>0</v>
      </c>
      <c r="AF96" s="147">
        <v>0</v>
      </c>
      <c r="AG96" s="147">
        <v>0</v>
      </c>
    </row>
    <row r="97" spans="1:33" x14ac:dyDescent="0.2">
      <c r="A97" s="133" t="str">
        <f t="shared" si="1"/>
        <v>WPANigeria</v>
      </c>
      <c r="B97" s="129" t="s">
        <v>259</v>
      </c>
      <c r="C97" s="129" t="s">
        <v>262</v>
      </c>
      <c r="D97" s="129" t="s">
        <v>128</v>
      </c>
      <c r="E97" s="147">
        <v>174.07034300000001</v>
      </c>
      <c r="F97" s="147">
        <v>165.470809</v>
      </c>
      <c r="G97" s="147">
        <v>173.17296999999996</v>
      </c>
      <c r="H97" s="147">
        <v>129.73199</v>
      </c>
      <c r="I97" s="147">
        <v>136.38786999999999</v>
      </c>
      <c r="J97" s="147">
        <v>154.18427800000001</v>
      </c>
      <c r="K97" s="147">
        <v>295</v>
      </c>
      <c r="L97" s="147">
        <v>305</v>
      </c>
      <c r="M97" s="147">
        <v>335</v>
      </c>
      <c r="N97" s="147">
        <v>116.769079</v>
      </c>
      <c r="O97" s="147">
        <v>231.98384999999999</v>
      </c>
      <c r="P97" s="147">
        <v>111.987494</v>
      </c>
      <c r="Q97" s="147">
        <v>233.52794499999999</v>
      </c>
      <c r="R97" s="147">
        <v>138.78603799999999</v>
      </c>
      <c r="S97" s="147">
        <v>311.57138800000001</v>
      </c>
      <c r="T97" s="147">
        <v>148.156274</v>
      </c>
      <c r="U97" s="147">
        <v>435.74457200000001</v>
      </c>
      <c r="V97" s="147">
        <v>448.77494200000001</v>
      </c>
      <c r="W97" s="147">
        <v>295.85909002974739</v>
      </c>
      <c r="X97" s="147">
        <v>0.68991999999999998</v>
      </c>
      <c r="Y97" s="147">
        <v>6.0299999999999999E-2</v>
      </c>
      <c r="Z97" s="147">
        <v>0.24175000000000002</v>
      </c>
      <c r="AA97" s="147">
        <v>6.9999999999999993E-2</v>
      </c>
      <c r="AB97" s="147">
        <v>0.12000000000000001</v>
      </c>
      <c r="AC97" s="147">
        <v>0.12000000000000001</v>
      </c>
      <c r="AD97" s="147">
        <v>0.12000000000000001</v>
      </c>
      <c r="AE97" s="147">
        <v>0.12000000000000001</v>
      </c>
      <c r="AF97" s="147">
        <v>0.12000000000000001</v>
      </c>
      <c r="AG97" s="147">
        <v>0.12000000000000001</v>
      </c>
    </row>
    <row r="98" spans="1:33" x14ac:dyDescent="0.2">
      <c r="A98" s="133" t="str">
        <f t="shared" si="1"/>
        <v>WPASenegal</v>
      </c>
      <c r="B98" s="129" t="s">
        <v>259</v>
      </c>
      <c r="C98" s="129" t="s">
        <v>262</v>
      </c>
      <c r="D98" s="129" t="s">
        <v>129</v>
      </c>
      <c r="E98" s="147">
        <v>4.8499999999999996</v>
      </c>
      <c r="F98" s="147">
        <v>5</v>
      </c>
      <c r="G98" s="147">
        <v>5</v>
      </c>
      <c r="H98" s="147">
        <v>5</v>
      </c>
      <c r="I98" s="147">
        <v>5</v>
      </c>
      <c r="J98" s="147">
        <v>11.302347000000372</v>
      </c>
      <c r="K98" s="147">
        <v>14.284615000000001</v>
      </c>
      <c r="L98" s="147">
        <v>15.940355</v>
      </c>
      <c r="M98" s="147">
        <v>10.713975</v>
      </c>
      <c r="N98" s="147">
        <v>9.2812400000000004</v>
      </c>
      <c r="O98" s="147">
        <v>8.2037549999999992</v>
      </c>
      <c r="P98" s="147">
        <v>18.119596000000001</v>
      </c>
      <c r="Q98" s="147">
        <v>34.512667999999998</v>
      </c>
      <c r="R98" s="147">
        <v>10.598386</v>
      </c>
      <c r="S98" s="147">
        <v>21.291309999999999</v>
      </c>
      <c r="T98" s="147">
        <v>10.177396</v>
      </c>
      <c r="U98" s="147">
        <v>21.527608000000001</v>
      </c>
      <c r="V98" s="147">
        <v>5.5365789999999997</v>
      </c>
      <c r="W98" s="147">
        <v>29.880859000000001</v>
      </c>
      <c r="X98" s="147">
        <v>24.407239999999998</v>
      </c>
      <c r="Y98" s="147">
        <v>24.33981</v>
      </c>
      <c r="Z98" s="147">
        <v>8.7685899999999997</v>
      </c>
      <c r="AA98" s="147">
        <v>14.929999999999998</v>
      </c>
      <c r="AB98" s="147">
        <v>24.490000000000006</v>
      </c>
      <c r="AC98" s="147">
        <v>24.490000000000002</v>
      </c>
      <c r="AD98" s="147">
        <v>24.490000000000002</v>
      </c>
      <c r="AE98" s="147">
        <v>24.490000000000002</v>
      </c>
      <c r="AF98" s="147">
        <v>24.490000000000002</v>
      </c>
      <c r="AG98" s="147">
        <v>24.490000000000002</v>
      </c>
    </row>
    <row r="99" spans="1:33" x14ac:dyDescent="0.2">
      <c r="A99" s="133" t="str">
        <f t="shared" si="1"/>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5.160355</v>
      </c>
      <c r="V99" s="147">
        <v>13.7575</v>
      </c>
      <c r="W99" s="147">
        <v>2.8261801267792492</v>
      </c>
      <c r="X99" s="147">
        <v>3.0546499999999996</v>
      </c>
      <c r="Y99" s="147">
        <v>2.23285</v>
      </c>
      <c r="Z99" s="147">
        <v>2.0079364998362972</v>
      </c>
      <c r="AA99" s="147">
        <v>0.83000000000000007</v>
      </c>
      <c r="AB99" s="147">
        <v>2.44</v>
      </c>
      <c r="AC99" s="147">
        <v>2.44</v>
      </c>
      <c r="AD99" s="147">
        <v>2.44</v>
      </c>
      <c r="AE99" s="147">
        <v>2.44</v>
      </c>
      <c r="AF99" s="147">
        <v>2.44</v>
      </c>
      <c r="AG99" s="147">
        <v>2.44</v>
      </c>
    </row>
    <row r="100" spans="1:33" x14ac:dyDescent="0.2">
      <c r="A100" s="133" t="str">
        <f t="shared" si="1"/>
        <v>WPATogo</v>
      </c>
      <c r="B100" s="129" t="s">
        <v>259</v>
      </c>
      <c r="C100" s="129" t="s">
        <v>262</v>
      </c>
      <c r="D100" s="129" t="s">
        <v>131</v>
      </c>
      <c r="E100" s="147">
        <v>26.2653</v>
      </c>
      <c r="F100" s="147">
        <v>12.3504</v>
      </c>
      <c r="G100" s="147">
        <v>24.63466</v>
      </c>
      <c r="H100" s="147">
        <v>38.070487999999997</v>
      </c>
      <c r="I100" s="147">
        <v>12.141672</v>
      </c>
      <c r="J100" s="147">
        <v>38.536000000000001</v>
      </c>
      <c r="K100" s="147">
        <v>26.048999999999996</v>
      </c>
      <c r="L100" s="147">
        <v>27.059549999999998</v>
      </c>
      <c r="M100" s="147">
        <v>9.3970000000000002</v>
      </c>
      <c r="N100" s="147">
        <v>0.432</v>
      </c>
      <c r="O100" s="147">
        <v>16.5</v>
      </c>
      <c r="P100" s="147">
        <v>23.641999999999999</v>
      </c>
      <c r="Q100" s="147">
        <v>38.7851</v>
      </c>
      <c r="R100" s="147">
        <v>61.646341999999997</v>
      </c>
      <c r="S100" s="147">
        <v>25.053000000000001</v>
      </c>
      <c r="T100" s="147">
        <v>50.508451999999998</v>
      </c>
      <c r="U100" s="147">
        <v>18.515367000000001</v>
      </c>
      <c r="V100" s="147">
        <v>78.463864000000001</v>
      </c>
      <c r="W100" s="147">
        <v>41.696945980498597</v>
      </c>
      <c r="X100" s="147">
        <v>49.935919999999996</v>
      </c>
      <c r="Y100" s="147">
        <v>87.579429999999988</v>
      </c>
      <c r="Z100" s="147">
        <v>20.174469999999999</v>
      </c>
      <c r="AA100" s="147">
        <v>8.51</v>
      </c>
      <c r="AB100" s="147">
        <v>75.61999999999999</v>
      </c>
      <c r="AC100" s="147">
        <v>75.61999999999999</v>
      </c>
      <c r="AD100" s="147">
        <v>75.61999999999999</v>
      </c>
      <c r="AE100" s="147">
        <v>75.61999999999999</v>
      </c>
      <c r="AF100" s="147">
        <v>75.61999999999999</v>
      </c>
      <c r="AG100" s="147">
        <v>75.61999999999999</v>
      </c>
    </row>
    <row r="101" spans="1:33" s="133" customFormat="1" x14ac:dyDescent="0.2">
      <c r="A101" s="133" t="str">
        <f t="shared" si="1"/>
        <v>WPACentral Africa Total</v>
      </c>
      <c r="B101" s="140" t="s">
        <v>132</v>
      </c>
      <c r="C101" s="140" t="s">
        <v>132</v>
      </c>
      <c r="D101" s="140" t="s">
        <v>132</v>
      </c>
      <c r="E101" s="146">
        <v>77.231936000000005</v>
      </c>
      <c r="F101" s="146">
        <v>32.662095000000001</v>
      </c>
      <c r="G101" s="146">
        <v>25.784432000000002</v>
      </c>
      <c r="H101" s="146">
        <v>29.293192999999999</v>
      </c>
      <c r="I101" s="146">
        <v>51.699383999999995</v>
      </c>
      <c r="J101" s="146">
        <v>57.204835000000003</v>
      </c>
      <c r="K101" s="146">
        <v>54.327328000000001</v>
      </c>
      <c r="L101" s="146">
        <v>41.609294999999996</v>
      </c>
      <c r="M101" s="146">
        <v>40.422637000000002</v>
      </c>
      <c r="N101" s="146">
        <v>27.398330999999995</v>
      </c>
      <c r="O101" s="146">
        <v>56.955165999999991</v>
      </c>
      <c r="P101" s="146">
        <v>43.800173000000001</v>
      </c>
      <c r="Q101" s="146">
        <v>88.041350000000008</v>
      </c>
      <c r="R101" s="146">
        <v>92.663718000000003</v>
      </c>
      <c r="S101" s="146">
        <v>93.599381999999991</v>
      </c>
      <c r="T101" s="146">
        <v>56.357591999999997</v>
      </c>
      <c r="U101" s="146">
        <v>88.448281999999992</v>
      </c>
      <c r="V101" s="146">
        <v>116.691219</v>
      </c>
      <c r="W101" s="146">
        <v>128.573019838428</v>
      </c>
      <c r="X101" s="146">
        <v>86.380040000000008</v>
      </c>
      <c r="Y101" s="146">
        <v>91.806409999999985</v>
      </c>
      <c r="Z101" s="146">
        <v>102.36584904215924</v>
      </c>
      <c r="AA101" s="146">
        <v>96.27</v>
      </c>
      <c r="AB101" s="146">
        <v>94.97999999999999</v>
      </c>
      <c r="AC101" s="146">
        <v>95.371042451768403</v>
      </c>
      <c r="AD101" s="146">
        <v>95.862454872018773</v>
      </c>
      <c r="AE101" s="146">
        <v>96.316809251033291</v>
      </c>
      <c r="AF101" s="146">
        <v>96.770985660177402</v>
      </c>
      <c r="AG101" s="146">
        <v>97.246611617216075</v>
      </c>
    </row>
    <row r="102" spans="1:33" x14ac:dyDescent="0.2">
      <c r="A102" s="133" t="str">
        <f t="shared" si="1"/>
        <v>WPAAngola</v>
      </c>
      <c r="B102" s="129" t="s">
        <v>259</v>
      </c>
      <c r="C102" s="129" t="s">
        <v>263</v>
      </c>
      <c r="D102" s="129" t="s">
        <v>133</v>
      </c>
      <c r="E102" s="147">
        <v>3.5183240000000002</v>
      </c>
      <c r="F102" s="147">
        <v>0.45279499999999995</v>
      </c>
      <c r="G102" s="147">
        <v>6.4432799999999997</v>
      </c>
      <c r="H102" s="147">
        <v>8.651154</v>
      </c>
      <c r="I102" s="147">
        <v>19.506270000000001</v>
      </c>
      <c r="J102" s="147">
        <v>9.5430159999999997</v>
      </c>
      <c r="K102" s="147">
        <v>9.0705759999999991</v>
      </c>
      <c r="L102" s="147">
        <v>16.92258</v>
      </c>
      <c r="M102" s="147">
        <v>25.432900000000004</v>
      </c>
      <c r="N102" s="147">
        <v>20.568459999999998</v>
      </c>
      <c r="O102" s="147">
        <v>26.972284999999999</v>
      </c>
      <c r="P102" s="147">
        <v>18.030528</v>
      </c>
      <c r="Q102" s="147">
        <v>25.949756999999998</v>
      </c>
      <c r="R102" s="147">
        <v>38.454719000000004</v>
      </c>
      <c r="S102" s="147">
        <v>32.053409000000002</v>
      </c>
      <c r="T102" s="147">
        <v>12.666876</v>
      </c>
      <c r="U102" s="147">
        <v>23.323443999999999</v>
      </c>
      <c r="V102" s="147">
        <v>56.264996000000004</v>
      </c>
      <c r="W102" s="147">
        <v>60.558103717774053</v>
      </c>
      <c r="X102" s="147">
        <v>38.97440000000001</v>
      </c>
      <c r="Y102" s="147">
        <v>30.489139999999999</v>
      </c>
      <c r="Z102" s="147">
        <v>27.443160000000002</v>
      </c>
      <c r="AA102" s="147">
        <v>43.26</v>
      </c>
      <c r="AB102" s="147">
        <v>19.39</v>
      </c>
      <c r="AC102" s="147">
        <v>19.39</v>
      </c>
      <c r="AD102" s="147">
        <v>19.39</v>
      </c>
      <c r="AE102" s="147">
        <v>19.39</v>
      </c>
      <c r="AF102" s="147">
        <v>19.39</v>
      </c>
      <c r="AG102" s="147">
        <v>19.39</v>
      </c>
    </row>
    <row r="103" spans="1:33" x14ac:dyDescent="0.2">
      <c r="A103" s="133" t="str">
        <f t="shared" si="1"/>
        <v>WPACameroon</v>
      </c>
      <c r="B103" s="129" t="s">
        <v>259</v>
      </c>
      <c r="C103" s="129" t="s">
        <v>263</v>
      </c>
      <c r="D103" s="129" t="s">
        <v>134</v>
      </c>
      <c r="E103" s="147">
        <v>72.073999999999998</v>
      </c>
      <c r="F103" s="147">
        <v>30.134238</v>
      </c>
      <c r="G103" s="147">
        <v>16.906480999999999</v>
      </c>
      <c r="H103" s="147">
        <v>11.710725999999999</v>
      </c>
      <c r="I103" s="147">
        <v>24.295103999999998</v>
      </c>
      <c r="J103" s="147">
        <v>19.314695</v>
      </c>
      <c r="K103" s="147">
        <v>25.011354999999998</v>
      </c>
      <c r="L103" s="147">
        <v>14.745056</v>
      </c>
      <c r="M103" s="147">
        <v>9.5077739999999995</v>
      </c>
      <c r="N103" s="147">
        <v>1.9107989999999999</v>
      </c>
      <c r="O103" s="147">
        <v>26.096346</v>
      </c>
      <c r="P103" s="147">
        <v>10.511476999999999</v>
      </c>
      <c r="Q103" s="147">
        <v>54.533954000000001</v>
      </c>
      <c r="R103" s="147">
        <v>44.292144</v>
      </c>
      <c r="S103" s="147">
        <v>55.338478000000002</v>
      </c>
      <c r="T103" s="147">
        <v>26.528161999999998</v>
      </c>
      <c r="U103" s="147">
        <v>28.591629000000001</v>
      </c>
      <c r="V103" s="147">
        <v>21.75704</v>
      </c>
      <c r="W103" s="147">
        <v>39.416257822153469</v>
      </c>
      <c r="X103" s="147">
        <v>24.243009999999998</v>
      </c>
      <c r="Y103" s="147">
        <v>23.020110000000003</v>
      </c>
      <c r="Z103" s="147">
        <v>49.50551481640953</v>
      </c>
      <c r="AA103" s="147">
        <v>17.599999999999998</v>
      </c>
      <c r="AB103" s="147">
        <v>38.65</v>
      </c>
      <c r="AC103" s="147">
        <v>38.65</v>
      </c>
      <c r="AD103" s="147">
        <v>38.65</v>
      </c>
      <c r="AE103" s="147">
        <v>38.65</v>
      </c>
      <c r="AF103" s="147">
        <v>38.65</v>
      </c>
      <c r="AG103" s="147">
        <v>38.65</v>
      </c>
    </row>
    <row r="104" spans="1:33" x14ac:dyDescent="0.2">
      <c r="A104" s="133" t="str">
        <f t="shared" si="1"/>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0.12984999999999999</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WPAChad</v>
      </c>
      <c r="B105" s="129" t="s">
        <v>259</v>
      </c>
      <c r="C105" s="129" t="s">
        <v>263</v>
      </c>
      <c r="D105" s="129" t="s">
        <v>136</v>
      </c>
      <c r="E105" s="147">
        <v>0</v>
      </c>
      <c r="F105" s="147">
        <v>0</v>
      </c>
      <c r="G105" s="147">
        <v>0</v>
      </c>
      <c r="H105" s="147">
        <v>6</v>
      </c>
      <c r="I105" s="147">
        <v>5</v>
      </c>
      <c r="J105" s="147">
        <v>25.957999999999998</v>
      </c>
      <c r="K105" s="147">
        <v>16</v>
      </c>
      <c r="L105" s="147">
        <v>8</v>
      </c>
      <c r="M105" s="147">
        <v>0</v>
      </c>
      <c r="N105" s="147">
        <v>1.4999999999999999E-2</v>
      </c>
      <c r="O105" s="147">
        <v>0</v>
      </c>
      <c r="P105" s="147">
        <v>9.3460000000000001</v>
      </c>
      <c r="Q105" s="147">
        <v>1.6E-2</v>
      </c>
      <c r="R105" s="147">
        <v>3.5000000000000003E-2</v>
      </c>
      <c r="S105" s="147">
        <v>6.2E-2</v>
      </c>
      <c r="T105" s="147">
        <v>0.22500000000000001</v>
      </c>
      <c r="U105" s="147">
        <v>16.005500000000001</v>
      </c>
      <c r="V105" s="147">
        <v>3.6049999999999999E-2</v>
      </c>
      <c r="W105" s="147">
        <v>1.9839000942301972</v>
      </c>
      <c r="X105" s="147">
        <v>1.8720000000000001E-2</v>
      </c>
      <c r="Y105" s="147">
        <v>19.613680000000002</v>
      </c>
      <c r="Z105" s="147">
        <v>0.05</v>
      </c>
      <c r="AA105" s="147">
        <v>0.03</v>
      </c>
      <c r="AB105" s="147">
        <v>0</v>
      </c>
      <c r="AC105" s="147">
        <v>0</v>
      </c>
      <c r="AD105" s="147">
        <v>0</v>
      </c>
      <c r="AE105" s="147">
        <v>0</v>
      </c>
      <c r="AF105" s="147">
        <v>0</v>
      </c>
      <c r="AG105" s="147">
        <v>0</v>
      </c>
    </row>
    <row r="106" spans="1:33" x14ac:dyDescent="0.2">
      <c r="A106" s="133" t="str">
        <f t="shared" si="1"/>
        <v>WPACongo</v>
      </c>
      <c r="B106" s="129" t="s">
        <v>259</v>
      </c>
      <c r="C106" s="129" t="s">
        <v>263</v>
      </c>
      <c r="D106" s="129" t="s">
        <v>137</v>
      </c>
      <c r="E106" s="147">
        <v>0.98370000000000002</v>
      </c>
      <c r="F106" s="147">
        <v>1.429</v>
      </c>
      <c r="G106" s="147">
        <v>1.8105</v>
      </c>
      <c r="H106" s="147">
        <v>2.5644550000000002</v>
      </c>
      <c r="I106" s="147">
        <v>2.0611999999999999</v>
      </c>
      <c r="J106" s="147">
        <v>1.5333709999999998</v>
      </c>
      <c r="K106" s="147">
        <v>3.0754000000000001</v>
      </c>
      <c r="L106" s="147">
        <v>0.626</v>
      </c>
      <c r="M106" s="147">
        <v>4.3485069999999997</v>
      </c>
      <c r="N106" s="147">
        <v>3.266076</v>
      </c>
      <c r="O106" s="147">
        <v>2.4416099999999998</v>
      </c>
      <c r="P106" s="147">
        <v>4.3382380000000005</v>
      </c>
      <c r="Q106" s="147">
        <v>2.725689</v>
      </c>
      <c r="R106" s="147">
        <v>5.0841750000000001</v>
      </c>
      <c r="S106" s="147">
        <v>2.7866599999999999</v>
      </c>
      <c r="T106" s="147">
        <v>7.1282040000000002</v>
      </c>
      <c r="U106" s="147">
        <v>4.8211089999999999</v>
      </c>
      <c r="V106" s="147">
        <v>4.6547039999999997</v>
      </c>
      <c r="W106" s="147">
        <v>2.4591950948521748</v>
      </c>
      <c r="X106" s="147">
        <v>1.0645600000000002</v>
      </c>
      <c r="Y106" s="147">
        <v>3.7882600000000002</v>
      </c>
      <c r="Z106" s="147">
        <v>7.1085242257496875</v>
      </c>
      <c r="AA106" s="147">
        <v>1.2900000000000003</v>
      </c>
      <c r="AB106" s="147">
        <v>1.5</v>
      </c>
      <c r="AC106" s="147">
        <v>1.5</v>
      </c>
      <c r="AD106" s="147">
        <v>1.5</v>
      </c>
      <c r="AE106" s="147">
        <v>1.5</v>
      </c>
      <c r="AF106" s="147">
        <v>1.5</v>
      </c>
      <c r="AG106" s="147">
        <v>1.5</v>
      </c>
    </row>
    <row r="107" spans="1:33" x14ac:dyDescent="0.2">
      <c r="A107" s="133" t="str">
        <f t="shared" si="1"/>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1.39367</v>
      </c>
      <c r="Y107" s="147">
        <v>2.6070499999999996</v>
      </c>
      <c r="Z107" s="147">
        <v>0.61557000000000006</v>
      </c>
      <c r="AA107" s="147">
        <v>2.15</v>
      </c>
      <c r="AB107" s="147">
        <v>8.2800000000000011</v>
      </c>
      <c r="AC107" s="147">
        <v>8.6710424517684128</v>
      </c>
      <c r="AD107" s="147">
        <v>9.1624548720187757</v>
      </c>
      <c r="AE107" s="147">
        <v>9.6168092510332972</v>
      </c>
      <c r="AF107" s="147">
        <v>10.070985660177403</v>
      </c>
      <c r="AG107" s="147">
        <v>10.546611617216085</v>
      </c>
    </row>
    <row r="108" spans="1:33" x14ac:dyDescent="0.2">
      <c r="A108" s="133" t="str">
        <f t="shared" si="1"/>
        <v>WPAEquatorial Guinea</v>
      </c>
      <c r="B108" s="129" t="s">
        <v>259</v>
      </c>
      <c r="C108" s="129" t="s">
        <v>263</v>
      </c>
      <c r="D108" s="129" t="s">
        <v>139</v>
      </c>
      <c r="E108" s="147">
        <v>0</v>
      </c>
      <c r="F108" s="147">
        <v>0</v>
      </c>
      <c r="G108" s="147">
        <v>0</v>
      </c>
      <c r="H108" s="147">
        <v>0</v>
      </c>
      <c r="I108" s="147">
        <v>0</v>
      </c>
      <c r="J108" s="147">
        <v>2.1000000000000001E-2</v>
      </c>
      <c r="K108" s="147">
        <v>0</v>
      </c>
      <c r="L108" s="147">
        <v>0</v>
      </c>
      <c r="M108" s="147">
        <v>0</v>
      </c>
      <c r="N108" s="147">
        <v>0.51259999999999994</v>
      </c>
      <c r="O108" s="147">
        <v>0.23710000000000003</v>
      </c>
      <c r="P108" s="147">
        <v>9.4E-2</v>
      </c>
      <c r="Q108" s="147">
        <v>0.36995</v>
      </c>
      <c r="R108" s="147">
        <v>0.1865</v>
      </c>
      <c r="S108" s="147">
        <v>0.30507000000000001</v>
      </c>
      <c r="T108" s="147">
        <v>0.26100000000000001</v>
      </c>
      <c r="U108" s="147">
        <v>0.1056</v>
      </c>
      <c r="V108" s="147">
        <v>0.10620400000000001</v>
      </c>
      <c r="W108" s="147">
        <v>4.5221002147882175E-2</v>
      </c>
      <c r="X108" s="147">
        <v>4.7060000000000005E-2</v>
      </c>
      <c r="Y108" s="147">
        <v>7.1489999999999998E-2</v>
      </c>
      <c r="Z108" s="147">
        <v>1.1E-4</v>
      </c>
      <c r="AA108" s="147">
        <v>0</v>
      </c>
      <c r="AB108" s="147">
        <v>0</v>
      </c>
      <c r="AC108" s="147">
        <v>0</v>
      </c>
      <c r="AD108" s="147">
        <v>0</v>
      </c>
      <c r="AE108" s="147">
        <v>0</v>
      </c>
      <c r="AF108" s="147">
        <v>0</v>
      </c>
      <c r="AG108" s="147">
        <v>0</v>
      </c>
    </row>
    <row r="109" spans="1:33" x14ac:dyDescent="0.2">
      <c r="A109" s="133" t="str">
        <f t="shared" si="1"/>
        <v>WPAGabon</v>
      </c>
      <c r="B109" s="129" t="s">
        <v>259</v>
      </c>
      <c r="C109" s="129" t="s">
        <v>263</v>
      </c>
      <c r="D109" s="129" t="s">
        <v>140</v>
      </c>
      <c r="E109" s="147">
        <v>0.65591200000000005</v>
      </c>
      <c r="F109" s="147">
        <v>0.64606200000000003</v>
      </c>
      <c r="G109" s="147">
        <v>0.62417100000000003</v>
      </c>
      <c r="H109" s="147">
        <v>0.36685800000000002</v>
      </c>
      <c r="I109" s="147">
        <v>0.83681000000000005</v>
      </c>
      <c r="J109" s="147">
        <v>0.83475299999999997</v>
      </c>
      <c r="K109" s="147">
        <v>1.169997</v>
      </c>
      <c r="L109" s="147">
        <v>1.3156589999999999</v>
      </c>
      <c r="M109" s="147">
        <v>1.133456</v>
      </c>
      <c r="N109" s="147">
        <v>1.1253960000000001</v>
      </c>
      <c r="O109" s="147">
        <v>1.2078249999999999</v>
      </c>
      <c r="P109" s="147">
        <v>1.47993</v>
      </c>
      <c r="Q109" s="147">
        <v>4.4459999999999997</v>
      </c>
      <c r="R109" s="147">
        <v>4.6111800000000001</v>
      </c>
      <c r="S109" s="147">
        <v>3.0537649999999998</v>
      </c>
      <c r="T109" s="147">
        <v>9.4184999999999981</v>
      </c>
      <c r="U109" s="147">
        <v>15.600999999999999</v>
      </c>
      <c r="V109" s="147">
        <v>33.872225</v>
      </c>
      <c r="W109" s="147">
        <v>24.110342107270238</v>
      </c>
      <c r="X109" s="147">
        <v>20.63862</v>
      </c>
      <c r="Y109" s="147">
        <v>12.21668</v>
      </c>
      <c r="Z109" s="147">
        <v>17.642970000000005</v>
      </c>
      <c r="AA109" s="147">
        <v>31.94</v>
      </c>
      <c r="AB109" s="147">
        <v>27.16</v>
      </c>
      <c r="AC109" s="147">
        <v>27.16</v>
      </c>
      <c r="AD109" s="147">
        <v>27.16</v>
      </c>
      <c r="AE109" s="147">
        <v>27.16</v>
      </c>
      <c r="AF109" s="147">
        <v>27.16</v>
      </c>
      <c r="AG109" s="147">
        <v>27.16</v>
      </c>
    </row>
    <row r="110" spans="1:33" x14ac:dyDescent="0.2">
      <c r="A110" s="133" t="str">
        <f t="shared" si="1"/>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WPASouthern Africa Total</v>
      </c>
      <c r="B111" s="140" t="s">
        <v>142</v>
      </c>
      <c r="C111" s="140" t="s">
        <v>142</v>
      </c>
      <c r="D111" s="140" t="s">
        <v>142</v>
      </c>
      <c r="E111" s="146">
        <v>10.157908000000001</v>
      </c>
      <c r="F111" s="146">
        <v>16.416888999999998</v>
      </c>
      <c r="G111" s="146">
        <v>32.875817999999995</v>
      </c>
      <c r="H111" s="146">
        <v>27.472594000000001</v>
      </c>
      <c r="I111" s="146">
        <v>281.25154800000001</v>
      </c>
      <c r="J111" s="146">
        <v>21.744797000000002</v>
      </c>
      <c r="K111" s="146">
        <v>22.430917000000001</v>
      </c>
      <c r="L111" s="146">
        <v>18.016294000000002</v>
      </c>
      <c r="M111" s="146">
        <v>20.860807000000001</v>
      </c>
      <c r="N111" s="146">
        <v>13.495237000000001</v>
      </c>
      <c r="O111" s="146">
        <v>8.0243800000000007</v>
      </c>
      <c r="P111" s="146">
        <v>3.9638110000000002</v>
      </c>
      <c r="Q111" s="146">
        <v>2.1981139999999999</v>
      </c>
      <c r="R111" s="146">
        <v>49.217203999999995</v>
      </c>
      <c r="S111" s="146">
        <v>39.933592000000004</v>
      </c>
      <c r="T111" s="146">
        <v>25.324877999999998</v>
      </c>
      <c r="U111" s="146">
        <v>50.201905000000011</v>
      </c>
      <c r="V111" s="146">
        <v>64.541500000000013</v>
      </c>
      <c r="W111" s="146">
        <v>43.224411837310576</v>
      </c>
      <c r="X111" s="146">
        <v>40.853569999999998</v>
      </c>
      <c r="Y111" s="146">
        <v>28.520919999999997</v>
      </c>
      <c r="Z111" s="146">
        <v>26.545839999999991</v>
      </c>
      <c r="AA111" s="146">
        <v>36.399999999999991</v>
      </c>
      <c r="AB111" s="146">
        <v>25.17</v>
      </c>
      <c r="AC111" s="146">
        <v>25.17</v>
      </c>
      <c r="AD111" s="146">
        <v>25.17</v>
      </c>
      <c r="AE111" s="146">
        <v>25.17</v>
      </c>
      <c r="AF111" s="146">
        <v>25.17</v>
      </c>
      <c r="AG111" s="146">
        <v>25.17</v>
      </c>
    </row>
    <row r="112" spans="1:33" x14ac:dyDescent="0.2">
      <c r="A112" s="133" t="str">
        <f t="shared" si="1"/>
        <v>WPABotswana</v>
      </c>
      <c r="B112" s="129" t="s">
        <v>259</v>
      </c>
      <c r="C112" s="129" t="s">
        <v>264</v>
      </c>
      <c r="D112" s="129" t="s">
        <v>143</v>
      </c>
      <c r="E112" s="147">
        <v>1.218812</v>
      </c>
      <c r="F112" s="147">
        <v>1.3708119999999999</v>
      </c>
      <c r="G112" s="147">
        <v>0.905026</v>
      </c>
      <c r="H112" s="147">
        <v>0.27723700000000001</v>
      </c>
      <c r="I112" s="147">
        <v>0.27816600000000002</v>
      </c>
      <c r="J112" s="147">
        <v>0.22728899999999999</v>
      </c>
      <c r="K112" s="147">
        <v>6.5156000000000006E-2</v>
      </c>
      <c r="L112" s="147">
        <v>0.19116900000000001</v>
      </c>
      <c r="M112" s="147">
        <v>2.8648579999999999</v>
      </c>
      <c r="N112" s="147">
        <v>5.3875970000000004</v>
      </c>
      <c r="O112" s="147">
        <v>5.0026080000000004</v>
      </c>
      <c r="P112" s="147">
        <v>2.5141879999999999</v>
      </c>
      <c r="Q112" s="147">
        <v>0.85412999999999994</v>
      </c>
      <c r="R112" s="147">
        <v>0.94173700000000005</v>
      </c>
      <c r="S112" s="147">
        <v>4.5013920000000001</v>
      </c>
      <c r="T112" s="147">
        <v>12.583287</v>
      </c>
      <c r="U112" s="147">
        <v>4.6097489999999999</v>
      </c>
      <c r="V112" s="147">
        <v>6.05802</v>
      </c>
      <c r="W112" s="147">
        <v>4.2317640000000001</v>
      </c>
      <c r="X112" s="147">
        <v>4.80192</v>
      </c>
      <c r="Y112" s="147">
        <v>6.3491900000000001</v>
      </c>
      <c r="Z112" s="147">
        <v>3.7477500000000004</v>
      </c>
      <c r="AA112" s="147">
        <v>4.5199999999999987</v>
      </c>
      <c r="AB112" s="147">
        <v>2.8200000000000007</v>
      </c>
      <c r="AC112" s="147">
        <v>2.8200000000000007</v>
      </c>
      <c r="AD112" s="147">
        <v>2.8200000000000007</v>
      </c>
      <c r="AE112" s="147">
        <v>2.8200000000000007</v>
      </c>
      <c r="AF112" s="147">
        <v>2.8200000000000007</v>
      </c>
      <c r="AG112" s="147">
        <v>2.8200000000000007</v>
      </c>
    </row>
    <row r="113" spans="1:33" x14ac:dyDescent="0.2">
      <c r="A113" s="133" t="str">
        <f t="shared" si="1"/>
        <v>WPALesotho</v>
      </c>
      <c r="B113" s="129" t="s">
        <v>259</v>
      </c>
      <c r="C113" s="129" t="s">
        <v>264</v>
      </c>
      <c r="D113" s="129" t="s">
        <v>144</v>
      </c>
      <c r="E113" s="147">
        <v>0</v>
      </c>
      <c r="F113" s="147">
        <v>0</v>
      </c>
      <c r="G113" s="147">
        <v>0</v>
      </c>
      <c r="H113" s="147">
        <v>2.8098839999999998</v>
      </c>
      <c r="I113" s="147">
        <v>1.4469999999999999E-3</v>
      </c>
      <c r="J113" s="147">
        <v>0</v>
      </c>
      <c r="K113" s="147">
        <v>0</v>
      </c>
      <c r="L113" s="147">
        <v>0</v>
      </c>
      <c r="M113" s="147">
        <v>7.5161309999999997</v>
      </c>
      <c r="N113" s="147">
        <v>5.5183790000000004</v>
      </c>
      <c r="O113" s="147">
        <v>1.889915</v>
      </c>
      <c r="P113" s="147">
        <v>0.48561199999999999</v>
      </c>
      <c r="Q113" s="147">
        <v>0.27945799999999998</v>
      </c>
      <c r="R113" s="147">
        <v>2.92E-4</v>
      </c>
      <c r="S113" s="147">
        <v>0.38616699999999998</v>
      </c>
      <c r="T113" s="147">
        <v>2.9426999999999998E-2</v>
      </c>
      <c r="U113" s="147">
        <v>0.67113400000000001</v>
      </c>
      <c r="V113" s="147">
        <v>6.5295719999999999</v>
      </c>
      <c r="W113" s="147">
        <v>12.385573588283199</v>
      </c>
      <c r="X113" s="147">
        <v>5.2339999999999998E-2</v>
      </c>
      <c r="Y113" s="147">
        <v>2.4848400000000002</v>
      </c>
      <c r="Z113" s="147">
        <v>1.2187700000000001</v>
      </c>
      <c r="AA113" s="147">
        <v>0.38</v>
      </c>
      <c r="AB113" s="147">
        <v>2.2000000000000002</v>
      </c>
      <c r="AC113" s="147">
        <v>2.2000000000000002</v>
      </c>
      <c r="AD113" s="147">
        <v>2.2000000000000002</v>
      </c>
      <c r="AE113" s="147">
        <v>2.2000000000000002</v>
      </c>
      <c r="AF113" s="147">
        <v>2.2000000000000002</v>
      </c>
      <c r="AG113" s="147">
        <v>2.2000000000000002</v>
      </c>
    </row>
    <row r="114" spans="1:33" x14ac:dyDescent="0.2">
      <c r="A114" s="133" t="str">
        <f t="shared" si="1"/>
        <v>WPANamibia</v>
      </c>
      <c r="B114" s="129" t="s">
        <v>259</v>
      </c>
      <c r="C114" s="129" t="s">
        <v>264</v>
      </c>
      <c r="D114" s="129" t="s">
        <v>145</v>
      </c>
      <c r="E114" s="147">
        <v>0.58837499999999998</v>
      </c>
      <c r="F114" s="147">
        <v>0.79131200000000002</v>
      </c>
      <c r="G114" s="147">
        <v>0.30056500000000003</v>
      </c>
      <c r="H114" s="147">
        <v>0.553562</v>
      </c>
      <c r="I114" s="147">
        <v>0.90295000000000003</v>
      </c>
      <c r="J114" s="147">
        <v>0.58321999999999996</v>
      </c>
      <c r="K114" s="147">
        <v>0.52051199999999997</v>
      </c>
      <c r="L114" s="147">
        <v>1.437141</v>
      </c>
      <c r="M114" s="147">
        <v>0.36907600000000002</v>
      </c>
      <c r="N114" s="147">
        <v>0.72628499999999996</v>
      </c>
      <c r="O114" s="147">
        <v>0.65192399999999995</v>
      </c>
      <c r="P114" s="147">
        <v>0.43837500000000001</v>
      </c>
      <c r="Q114" s="147">
        <v>0.437363</v>
      </c>
      <c r="R114" s="147">
        <v>0.37583899999999998</v>
      </c>
      <c r="S114" s="147">
        <v>0.59848500000000004</v>
      </c>
      <c r="T114" s="147">
        <v>1.6090199999999999</v>
      </c>
      <c r="U114" s="147">
        <v>1.1939059999999999</v>
      </c>
      <c r="V114" s="147">
        <v>1.673421</v>
      </c>
      <c r="W114" s="147">
        <v>0.31034800000000001</v>
      </c>
      <c r="X114" s="147">
        <v>0.37187999999999999</v>
      </c>
      <c r="Y114" s="147">
        <v>0.72543000000000002</v>
      </c>
      <c r="Z114" s="147">
        <v>0.44837000000000005</v>
      </c>
      <c r="AA114" s="147">
        <v>9.0000000000000011E-2</v>
      </c>
      <c r="AB114" s="147">
        <v>0.38999999999999996</v>
      </c>
      <c r="AC114" s="147">
        <v>0.38999999999999996</v>
      </c>
      <c r="AD114" s="147">
        <v>0.38999999999999996</v>
      </c>
      <c r="AE114" s="147">
        <v>0.38999999999999996</v>
      </c>
      <c r="AF114" s="147">
        <v>0.38999999999999996</v>
      </c>
      <c r="AG114" s="147">
        <v>0.38999999999999996</v>
      </c>
    </row>
    <row r="115" spans="1:33" x14ac:dyDescent="0.2">
      <c r="A115" s="133" t="str">
        <f t="shared" si="1"/>
        <v>WPASouth Africa</v>
      </c>
      <c r="B115" s="129" t="s">
        <v>259</v>
      </c>
      <c r="C115" s="129" t="s">
        <v>264</v>
      </c>
      <c r="D115" s="129" t="s">
        <v>146</v>
      </c>
      <c r="E115" s="147">
        <v>1.3299999999999999E-2</v>
      </c>
      <c r="F115" s="147">
        <v>4.8377999999999997E-2</v>
      </c>
      <c r="G115" s="147">
        <v>14.179226999999999</v>
      </c>
      <c r="H115" s="147">
        <v>2.9696999999999998E-2</v>
      </c>
      <c r="I115" s="147">
        <v>0.308091</v>
      </c>
      <c r="J115" s="147">
        <v>0.77856599999999998</v>
      </c>
      <c r="K115" s="147">
        <v>0.55415899999999996</v>
      </c>
      <c r="L115" s="147">
        <v>1.7842279999999999</v>
      </c>
      <c r="M115" s="147">
        <v>10.110742</v>
      </c>
      <c r="N115" s="147">
        <v>1.862976</v>
      </c>
      <c r="O115" s="147">
        <v>0.47993299999999994</v>
      </c>
      <c r="P115" s="147">
        <v>0.52563599999999999</v>
      </c>
      <c r="Q115" s="147">
        <v>0.62716299999999991</v>
      </c>
      <c r="R115" s="147">
        <v>44.802335999999997</v>
      </c>
      <c r="S115" s="147">
        <v>26.076725000000003</v>
      </c>
      <c r="T115" s="147">
        <v>0.77079900000000012</v>
      </c>
      <c r="U115" s="147">
        <v>35.485991000000006</v>
      </c>
      <c r="V115" s="147">
        <v>30.295397000000005</v>
      </c>
      <c r="W115" s="147">
        <v>10.794642512717978</v>
      </c>
      <c r="X115" s="147">
        <v>31.248629999999999</v>
      </c>
      <c r="Y115" s="147">
        <v>13.644339999999998</v>
      </c>
      <c r="Z115" s="147">
        <v>21.130949999999991</v>
      </c>
      <c r="AA115" s="147">
        <v>10.709999999999997</v>
      </c>
      <c r="AB115" s="147">
        <v>1.7700000000000002</v>
      </c>
      <c r="AC115" s="147">
        <v>1.7700000000000002</v>
      </c>
      <c r="AD115" s="147">
        <v>1.7700000000000002</v>
      </c>
      <c r="AE115" s="147">
        <v>1.7700000000000002</v>
      </c>
      <c r="AF115" s="147">
        <v>1.7700000000000002</v>
      </c>
      <c r="AG115" s="147">
        <v>1.7700000000000002</v>
      </c>
    </row>
    <row r="116" spans="1:33" x14ac:dyDescent="0.2">
      <c r="A116" s="133" t="str">
        <f t="shared" si="1"/>
        <v>WPASwaziland</v>
      </c>
      <c r="B116" s="129" t="s">
        <v>259</v>
      </c>
      <c r="C116" s="129" t="s">
        <v>264</v>
      </c>
      <c r="D116" s="129" t="s">
        <v>147</v>
      </c>
      <c r="E116" s="147">
        <v>8.3374210000000009</v>
      </c>
      <c r="F116" s="147">
        <v>14.206386999999999</v>
      </c>
      <c r="G116" s="147">
        <v>17.491</v>
      </c>
      <c r="H116" s="147">
        <v>23.802213999999999</v>
      </c>
      <c r="I116" s="147">
        <v>279.76089400000001</v>
      </c>
      <c r="J116" s="147">
        <v>20.155722000000001</v>
      </c>
      <c r="K116" s="147">
        <v>21.291090000000001</v>
      </c>
      <c r="L116" s="147">
        <v>14.603756000000001</v>
      </c>
      <c r="M116" s="147">
        <v>0</v>
      </c>
      <c r="N116" s="147">
        <v>0</v>
      </c>
      <c r="O116" s="147">
        <v>0</v>
      </c>
      <c r="P116" s="147">
        <v>0</v>
      </c>
      <c r="Q116" s="147">
        <v>0</v>
      </c>
      <c r="R116" s="147">
        <v>3.097</v>
      </c>
      <c r="S116" s="147">
        <v>8.3708229999999997</v>
      </c>
      <c r="T116" s="147">
        <v>10.332345</v>
      </c>
      <c r="U116" s="147">
        <v>8.2411250000000003</v>
      </c>
      <c r="V116" s="147">
        <v>19.98509</v>
      </c>
      <c r="W116" s="147">
        <v>15.5020837363094</v>
      </c>
      <c r="X116" s="147">
        <v>4.3787999999999991</v>
      </c>
      <c r="Y116" s="147">
        <v>5.3171200000000001</v>
      </c>
      <c r="Z116" s="147">
        <v>0</v>
      </c>
      <c r="AA116" s="147">
        <v>20.699999999999996</v>
      </c>
      <c r="AB116" s="147">
        <v>17.990000000000002</v>
      </c>
      <c r="AC116" s="147">
        <v>17.990000000000002</v>
      </c>
      <c r="AD116" s="147">
        <v>17.990000000000002</v>
      </c>
      <c r="AE116" s="147">
        <v>17.990000000000002</v>
      </c>
      <c r="AF116" s="147">
        <v>17.990000000000002</v>
      </c>
      <c r="AG116" s="147">
        <v>17.990000000000002</v>
      </c>
    </row>
    <row r="117" spans="1:33" s="133" customFormat="1" x14ac:dyDescent="0.2">
      <c r="A117" s="133" t="str">
        <f t="shared" si="1"/>
        <v>WPANorth America Total</v>
      </c>
      <c r="B117" s="137" t="s">
        <v>148</v>
      </c>
      <c r="C117" s="137" t="s">
        <v>148</v>
      </c>
      <c r="D117" s="137" t="s">
        <v>148</v>
      </c>
      <c r="E117" s="145">
        <v>95.149107000000015</v>
      </c>
      <c r="F117" s="145">
        <v>86.314971999999983</v>
      </c>
      <c r="G117" s="145">
        <v>101.49576600000002</v>
      </c>
      <c r="H117" s="145">
        <v>112.20218</v>
      </c>
      <c r="I117" s="145">
        <v>163.63545300000001</v>
      </c>
      <c r="J117" s="145">
        <v>182.07425900000004</v>
      </c>
      <c r="K117" s="145">
        <v>194.80137099999996</v>
      </c>
      <c r="L117" s="145">
        <v>211.94498899999999</v>
      </c>
      <c r="M117" s="145">
        <v>207.45023899999995</v>
      </c>
      <c r="N117" s="145">
        <v>109.879972</v>
      </c>
      <c r="O117" s="145">
        <v>142.72057699999999</v>
      </c>
      <c r="P117" s="145">
        <v>167.98427999999998</v>
      </c>
      <c r="Q117" s="145">
        <v>191.12952300000001</v>
      </c>
      <c r="R117" s="145">
        <v>159.52985799999999</v>
      </c>
      <c r="S117" s="145">
        <v>174.61859099999998</v>
      </c>
      <c r="T117" s="145">
        <v>222.01654300000001</v>
      </c>
      <c r="U117" s="145">
        <v>237.26398699999993</v>
      </c>
      <c r="V117" s="145">
        <v>294.27752800000002</v>
      </c>
      <c r="W117" s="145">
        <v>360.09732737448104</v>
      </c>
      <c r="X117" s="145">
        <v>315.93955000000005</v>
      </c>
      <c r="Y117" s="145">
        <v>320.04085000000003</v>
      </c>
      <c r="Z117" s="145">
        <v>297.05727867893029</v>
      </c>
      <c r="AA117" s="145">
        <v>273.95999999999992</v>
      </c>
      <c r="AB117" s="145">
        <v>209.74999999999994</v>
      </c>
      <c r="AC117" s="145">
        <v>271.03938244905521</v>
      </c>
      <c r="AD117" s="145">
        <v>281.87614022977664</v>
      </c>
      <c r="AE117" s="145">
        <v>278.16405302720563</v>
      </c>
      <c r="AF117" s="145">
        <v>274.7849468522578</v>
      </c>
      <c r="AG117" s="145">
        <v>271.41489379730217</v>
      </c>
    </row>
    <row r="118" spans="1:33" s="133" customFormat="1" x14ac:dyDescent="0.2">
      <c r="A118" s="133" t="str">
        <f t="shared" si="1"/>
        <v>WPANorth America Total</v>
      </c>
      <c r="B118" s="140" t="s">
        <v>148</v>
      </c>
      <c r="C118" s="140" t="s">
        <v>148</v>
      </c>
      <c r="D118" s="140" t="s">
        <v>148</v>
      </c>
      <c r="E118" s="146">
        <v>95.149107000000015</v>
      </c>
      <c r="F118" s="146">
        <v>86.314971999999983</v>
      </c>
      <c r="G118" s="146">
        <v>101.49576600000002</v>
      </c>
      <c r="H118" s="146">
        <v>112.20218</v>
      </c>
      <c r="I118" s="146">
        <v>163.63545300000001</v>
      </c>
      <c r="J118" s="146">
        <v>182.07425900000004</v>
      </c>
      <c r="K118" s="146">
        <v>194.80137099999996</v>
      </c>
      <c r="L118" s="146">
        <v>211.94498899999999</v>
      </c>
      <c r="M118" s="146">
        <v>207.45023899999995</v>
      </c>
      <c r="N118" s="146">
        <v>109.879972</v>
      </c>
      <c r="O118" s="146">
        <v>142.72057699999999</v>
      </c>
      <c r="P118" s="146">
        <v>167.98427999999998</v>
      </c>
      <c r="Q118" s="146">
        <v>191.12952300000001</v>
      </c>
      <c r="R118" s="146">
        <v>159.52985799999999</v>
      </c>
      <c r="S118" s="146">
        <v>174.61859099999998</v>
      </c>
      <c r="T118" s="146">
        <v>222.01654300000001</v>
      </c>
      <c r="U118" s="146">
        <v>237.26398699999993</v>
      </c>
      <c r="V118" s="146">
        <v>294.27752800000002</v>
      </c>
      <c r="W118" s="146">
        <v>360.09732737448104</v>
      </c>
      <c r="X118" s="146">
        <v>315.93955000000005</v>
      </c>
      <c r="Y118" s="146">
        <v>320.04085000000003</v>
      </c>
      <c r="Z118" s="146">
        <v>297.05727867893029</v>
      </c>
      <c r="AA118" s="146">
        <v>273.95999999999992</v>
      </c>
      <c r="AB118" s="146">
        <v>209.74999999999994</v>
      </c>
      <c r="AC118" s="146">
        <v>271.03938244905521</v>
      </c>
      <c r="AD118" s="146">
        <v>281.87614022977664</v>
      </c>
      <c r="AE118" s="146">
        <v>278.16405302720563</v>
      </c>
      <c r="AF118" s="146">
        <v>274.7849468522578</v>
      </c>
      <c r="AG118" s="146">
        <v>271.41489379730217</v>
      </c>
    </row>
    <row r="119" spans="1:33" x14ac:dyDescent="0.2">
      <c r="A119" s="133" t="str">
        <f t="shared" si="1"/>
        <v>WPACanada</v>
      </c>
      <c r="B119" s="129" t="s">
        <v>265</v>
      </c>
      <c r="C119" s="129" t="s">
        <v>265</v>
      </c>
      <c r="D119" s="129" t="s">
        <v>149</v>
      </c>
      <c r="E119" s="147">
        <v>9.4091070000000006</v>
      </c>
      <c r="F119" s="147">
        <v>15.552971999999999</v>
      </c>
      <c r="G119" s="147">
        <v>14.539766</v>
      </c>
      <c r="H119" s="147">
        <v>16.835180000000001</v>
      </c>
      <c r="I119" s="147">
        <v>15.925453000000001</v>
      </c>
      <c r="J119" s="147">
        <v>19.870259000000001</v>
      </c>
      <c r="K119" s="147">
        <v>27.283370999999999</v>
      </c>
      <c r="L119" s="147">
        <v>26.976989</v>
      </c>
      <c r="M119" s="147">
        <v>29.704238999999998</v>
      </c>
      <c r="N119" s="147">
        <v>26.853971999999999</v>
      </c>
      <c r="O119" s="147">
        <v>23.889576999999999</v>
      </c>
      <c r="P119" s="147">
        <v>18.618279999999999</v>
      </c>
      <c r="Q119" s="147">
        <v>19.939523000000001</v>
      </c>
      <c r="R119" s="147">
        <v>27.848858</v>
      </c>
      <c r="S119" s="147">
        <v>21.589591000000002</v>
      </c>
      <c r="T119" s="147">
        <v>60.427543</v>
      </c>
      <c r="U119" s="147">
        <v>68.121987000000004</v>
      </c>
      <c r="V119" s="147">
        <v>92.535527999999985</v>
      </c>
      <c r="W119" s="147">
        <v>176.314327374481</v>
      </c>
      <c r="X119" s="147">
        <v>190.56551000000005</v>
      </c>
      <c r="Y119" s="147">
        <v>198.28797000000003</v>
      </c>
      <c r="Z119" s="147">
        <v>172.48732867893028</v>
      </c>
      <c r="AA119" s="147">
        <v>146.06999999999994</v>
      </c>
      <c r="AB119" s="147">
        <v>123.12999999999997</v>
      </c>
      <c r="AC119" s="147">
        <v>122.06712884972734</v>
      </c>
      <c r="AD119" s="147">
        <v>120.81778660517853</v>
      </c>
      <c r="AE119" s="147">
        <v>119.8011372234988</v>
      </c>
      <c r="AF119" s="147">
        <v>118.89712102499944</v>
      </c>
      <c r="AG119" s="147">
        <v>117.99490453436366</v>
      </c>
    </row>
    <row r="120" spans="1:33" x14ac:dyDescent="0.2">
      <c r="A120" s="133" t="str">
        <f t="shared" si="1"/>
        <v>WPAUnited States</v>
      </c>
      <c r="B120" s="129" t="s">
        <v>265</v>
      </c>
      <c r="C120" s="129" t="s">
        <v>265</v>
      </c>
      <c r="D120" s="129" t="s">
        <v>150</v>
      </c>
      <c r="E120" s="147">
        <v>85.740000000000009</v>
      </c>
      <c r="F120" s="147">
        <v>70.761999999999986</v>
      </c>
      <c r="G120" s="147">
        <v>86.956000000000017</v>
      </c>
      <c r="H120" s="147">
        <v>95.36699999999999</v>
      </c>
      <c r="I120" s="147">
        <v>147.71</v>
      </c>
      <c r="J120" s="147">
        <v>162.20400000000004</v>
      </c>
      <c r="K120" s="147">
        <v>167.51799999999997</v>
      </c>
      <c r="L120" s="147">
        <v>184.96799999999999</v>
      </c>
      <c r="M120" s="147">
        <v>177.74599999999995</v>
      </c>
      <c r="N120" s="147">
        <v>83.025999999999996</v>
      </c>
      <c r="O120" s="147">
        <v>118.831</v>
      </c>
      <c r="P120" s="147">
        <v>149.36599999999999</v>
      </c>
      <c r="Q120" s="147">
        <v>171.19</v>
      </c>
      <c r="R120" s="147">
        <v>131.68099999999998</v>
      </c>
      <c r="S120" s="147">
        <v>153.02899999999997</v>
      </c>
      <c r="T120" s="147">
        <v>161.589</v>
      </c>
      <c r="U120" s="147">
        <v>169.14199999999994</v>
      </c>
      <c r="V120" s="147">
        <v>201.74200000000005</v>
      </c>
      <c r="W120" s="147">
        <v>183.78300000000004</v>
      </c>
      <c r="X120" s="147">
        <v>125.37403999999999</v>
      </c>
      <c r="Y120" s="147">
        <v>121.75287999999999</v>
      </c>
      <c r="Z120" s="147">
        <v>124.56995000000001</v>
      </c>
      <c r="AA120" s="147">
        <v>127.88999999999999</v>
      </c>
      <c r="AB120" s="147">
        <v>86.61999999999999</v>
      </c>
      <c r="AC120" s="147">
        <v>148.97225359932787</v>
      </c>
      <c r="AD120" s="147">
        <v>161.05835362459811</v>
      </c>
      <c r="AE120" s="147">
        <v>158.36291580370684</v>
      </c>
      <c r="AF120" s="147">
        <v>155.88782582725838</v>
      </c>
      <c r="AG120" s="147">
        <v>153.41998926293849</v>
      </c>
    </row>
    <row r="121" spans="1:33" s="133" customFormat="1" x14ac:dyDescent="0.2">
      <c r="A121" s="133" t="str">
        <f t="shared" si="1"/>
        <v>WPACentral &amp; South America Total</v>
      </c>
      <c r="B121" s="137" t="s">
        <v>151</v>
      </c>
      <c r="C121" s="137" t="s">
        <v>151</v>
      </c>
      <c r="D121" s="137" t="s">
        <v>151</v>
      </c>
      <c r="E121" s="145">
        <v>670.16180800000018</v>
      </c>
      <c r="F121" s="145">
        <v>644.657512</v>
      </c>
      <c r="G121" s="145">
        <v>662.3549450000005</v>
      </c>
      <c r="H121" s="145">
        <v>677.02573100000006</v>
      </c>
      <c r="I121" s="145">
        <v>911.43481700000063</v>
      </c>
      <c r="J121" s="145">
        <v>909.49053199999662</v>
      </c>
      <c r="K121" s="145">
        <v>860.46194000000003</v>
      </c>
      <c r="L121" s="145">
        <v>1070.1686989999998</v>
      </c>
      <c r="M121" s="145">
        <v>1403.6371680000002</v>
      </c>
      <c r="N121" s="145">
        <v>839.76924699999995</v>
      </c>
      <c r="O121" s="145">
        <v>1280.1681039999999</v>
      </c>
      <c r="P121" s="145">
        <v>1690.7533369999999</v>
      </c>
      <c r="Q121" s="145">
        <v>1888.447874</v>
      </c>
      <c r="R121" s="145">
        <v>2049.9935390000001</v>
      </c>
      <c r="S121" s="145">
        <v>2383.5311529999994</v>
      </c>
      <c r="T121" s="145">
        <v>2084.1149119999995</v>
      </c>
      <c r="U121" s="145">
        <v>2140.1301819999999</v>
      </c>
      <c r="V121" s="145">
        <v>2336.257118</v>
      </c>
      <c r="W121" s="145">
        <v>2649.086436696412</v>
      </c>
      <c r="X121" s="145">
        <v>2473.8346400000005</v>
      </c>
      <c r="Y121" s="145">
        <v>2249.1176299999993</v>
      </c>
      <c r="Z121" s="145">
        <v>3126.2579467980622</v>
      </c>
      <c r="AA121" s="145">
        <v>3444.8200000000011</v>
      </c>
      <c r="AB121" s="145">
        <v>2565.8199999999997</v>
      </c>
      <c r="AC121" s="145">
        <v>2642.5962616973356</v>
      </c>
      <c r="AD121" s="145">
        <v>2755.190602627551</v>
      </c>
      <c r="AE121" s="145">
        <v>2813.9033051343486</v>
      </c>
      <c r="AF121" s="145">
        <v>2872.1177865244031</v>
      </c>
      <c r="AG121" s="145">
        <v>2931.6267416171245</v>
      </c>
    </row>
    <row r="122" spans="1:33" s="133" customFormat="1" x14ac:dyDescent="0.2">
      <c r="A122" s="133" t="str">
        <f t="shared" si="1"/>
        <v>WPACaribbean Total</v>
      </c>
      <c r="B122" s="140" t="s">
        <v>152</v>
      </c>
      <c r="C122" s="140" t="s">
        <v>152</v>
      </c>
      <c r="D122" s="140" t="s">
        <v>152</v>
      </c>
      <c r="E122" s="146">
        <v>27.234504000000001</v>
      </c>
      <c r="F122" s="146">
        <v>51.038387999999998</v>
      </c>
      <c r="G122" s="146">
        <v>18.797711999999997</v>
      </c>
      <c r="H122" s="146">
        <v>11.973775</v>
      </c>
      <c r="I122" s="146">
        <v>19.620927999999999</v>
      </c>
      <c r="J122" s="146">
        <v>30.224633000000001</v>
      </c>
      <c r="K122" s="146">
        <v>40.086754999999997</v>
      </c>
      <c r="L122" s="146">
        <v>26.778425000000002</v>
      </c>
      <c r="M122" s="146">
        <v>50.651099000000002</v>
      </c>
      <c r="N122" s="146">
        <v>36.620969000000002</v>
      </c>
      <c r="O122" s="146">
        <v>51.873956</v>
      </c>
      <c r="P122" s="146">
        <v>29.704279</v>
      </c>
      <c r="Q122" s="146">
        <v>53.738101</v>
      </c>
      <c r="R122" s="146">
        <v>40.096266</v>
      </c>
      <c r="S122" s="146">
        <v>47.297536000000008</v>
      </c>
      <c r="T122" s="146">
        <v>50.750050000000002</v>
      </c>
      <c r="U122" s="146">
        <v>64.08382300000001</v>
      </c>
      <c r="V122" s="146">
        <v>50.568757999999995</v>
      </c>
      <c r="W122" s="146">
        <v>64.453103707612883</v>
      </c>
      <c r="X122" s="146">
        <v>17.8154</v>
      </c>
      <c r="Y122" s="146">
        <v>47.305960000000006</v>
      </c>
      <c r="Z122" s="146">
        <v>22.212146133927192</v>
      </c>
      <c r="AA122" s="146">
        <v>12.469999999999999</v>
      </c>
      <c r="AB122" s="146">
        <v>24.22</v>
      </c>
      <c r="AC122" s="146">
        <v>24.22</v>
      </c>
      <c r="AD122" s="146">
        <v>24.22</v>
      </c>
      <c r="AE122" s="146">
        <v>24.22</v>
      </c>
      <c r="AF122" s="146">
        <v>24.22</v>
      </c>
      <c r="AG122" s="146">
        <v>24.22</v>
      </c>
    </row>
    <row r="123" spans="1:33" x14ac:dyDescent="0.2">
      <c r="A123" s="133" t="str">
        <f t="shared" si="1"/>
        <v>WPABahamas</v>
      </c>
      <c r="B123" s="129" t="s">
        <v>266</v>
      </c>
      <c r="C123" s="129" t="s">
        <v>267</v>
      </c>
      <c r="D123" s="129" t="s">
        <v>153</v>
      </c>
      <c r="E123" s="147">
        <v>3.0008949999999999</v>
      </c>
      <c r="F123" s="147">
        <v>1.3680380000000001</v>
      </c>
      <c r="G123" s="147">
        <v>1.1359049999999999</v>
      </c>
      <c r="H123" s="147">
        <v>0.802373</v>
      </c>
      <c r="I123" s="147">
        <v>0.60805100000000001</v>
      </c>
      <c r="J123" s="147">
        <v>0.78998999999999997</v>
      </c>
      <c r="K123" s="147">
        <v>0.63177399999999995</v>
      </c>
      <c r="L123" s="147">
        <v>0.601383</v>
      </c>
      <c r="M123" s="147">
        <v>0.77859900000000004</v>
      </c>
      <c r="N123" s="147">
        <v>0.92148799999999997</v>
      </c>
      <c r="O123" s="147">
        <v>1.03566</v>
      </c>
      <c r="P123" s="147">
        <v>1.0805210000000001</v>
      </c>
      <c r="Q123" s="147">
        <v>1.078978</v>
      </c>
      <c r="R123" s="147">
        <v>1.225446</v>
      </c>
      <c r="S123" s="147">
        <v>0.90942299999999998</v>
      </c>
      <c r="T123" s="147">
        <v>1.4683029999999999</v>
      </c>
      <c r="U123" s="147">
        <v>1</v>
      </c>
      <c r="V123" s="147">
        <v>2</v>
      </c>
      <c r="W123" s="147">
        <v>2</v>
      </c>
      <c r="X123" s="147">
        <v>0.58899999999999997</v>
      </c>
      <c r="Y123" s="147">
        <v>0.186</v>
      </c>
      <c r="Z123" s="147">
        <v>0.17201</v>
      </c>
      <c r="AA123" s="147">
        <v>0.39</v>
      </c>
      <c r="AB123" s="147">
        <v>0.32</v>
      </c>
      <c r="AC123" s="147">
        <v>0.32</v>
      </c>
      <c r="AD123" s="147">
        <v>0.32</v>
      </c>
      <c r="AE123" s="147">
        <v>0.32</v>
      </c>
      <c r="AF123" s="147">
        <v>0.32</v>
      </c>
      <c r="AG123" s="147">
        <v>0.32</v>
      </c>
    </row>
    <row r="124" spans="1:33" x14ac:dyDescent="0.2">
      <c r="A124" s="133" t="str">
        <f t="shared" si="1"/>
        <v>WPACuba</v>
      </c>
      <c r="B124" s="129" t="s">
        <v>266</v>
      </c>
      <c r="C124" s="129" t="s">
        <v>267</v>
      </c>
      <c r="D124" s="129" t="s">
        <v>154</v>
      </c>
      <c r="E124" s="147">
        <v>10.763287999999999</v>
      </c>
      <c r="F124" s="147">
        <v>25.009702000000001</v>
      </c>
      <c r="G124" s="147">
        <v>6.4630130000000001</v>
      </c>
      <c r="H124" s="147">
        <v>0.405445</v>
      </c>
      <c r="I124" s="147">
        <v>12.842268000000001</v>
      </c>
      <c r="J124" s="147">
        <v>24.50769</v>
      </c>
      <c r="K124" s="147">
        <v>31.762063000000001</v>
      </c>
      <c r="L124" s="147">
        <v>17.3094</v>
      </c>
      <c r="M124" s="147">
        <v>33.507999999999996</v>
      </c>
      <c r="N124" s="147">
        <v>23.462499999999999</v>
      </c>
      <c r="O124" s="147">
        <v>38.346000000000004</v>
      </c>
      <c r="P124" s="147">
        <v>10.35</v>
      </c>
      <c r="Q124" s="147">
        <v>33.981020000000001</v>
      </c>
      <c r="R124" s="147">
        <v>18.850999999999999</v>
      </c>
      <c r="S124" s="147">
        <v>25.629000000000001</v>
      </c>
      <c r="T124" s="147">
        <v>32.979002999999999</v>
      </c>
      <c r="U124" s="147">
        <v>49.67</v>
      </c>
      <c r="V124" s="147">
        <v>34.649306999999993</v>
      </c>
      <c r="W124" s="147">
        <v>57.53743868938821</v>
      </c>
      <c r="X124" s="147">
        <v>1</v>
      </c>
      <c r="Y124" s="147">
        <v>27.060590000000005</v>
      </c>
      <c r="Z124" s="147">
        <v>0.25169999999999998</v>
      </c>
      <c r="AA124" s="147">
        <v>1.82</v>
      </c>
      <c r="AB124" s="147">
        <v>10.59</v>
      </c>
      <c r="AC124" s="147">
        <v>10.59</v>
      </c>
      <c r="AD124" s="147">
        <v>10.59</v>
      </c>
      <c r="AE124" s="147">
        <v>10.59</v>
      </c>
      <c r="AF124" s="147">
        <v>10.59</v>
      </c>
      <c r="AG124" s="147">
        <v>10.59</v>
      </c>
    </row>
    <row r="125" spans="1:33" x14ac:dyDescent="0.2">
      <c r="A125" s="133" t="str">
        <f t="shared" si="1"/>
        <v>WPADominican Republic</v>
      </c>
      <c r="B125" s="129" t="s">
        <v>266</v>
      </c>
      <c r="C125" s="129" t="s">
        <v>267</v>
      </c>
      <c r="D125" s="129" t="s">
        <v>155</v>
      </c>
      <c r="E125" s="147">
        <v>2</v>
      </c>
      <c r="F125" s="147">
        <v>1.5</v>
      </c>
      <c r="G125" s="147">
        <v>2.1420089999999998</v>
      </c>
      <c r="H125" s="147">
        <v>2.0648339999999998</v>
      </c>
      <c r="I125" s="147">
        <v>1.2033959999999999</v>
      </c>
      <c r="J125" s="147">
        <v>2.172272</v>
      </c>
      <c r="K125" s="147">
        <v>5.6785690000000004</v>
      </c>
      <c r="L125" s="147">
        <v>7.036429</v>
      </c>
      <c r="M125" s="147">
        <v>9.5871239999999993</v>
      </c>
      <c r="N125" s="147">
        <v>5.8247879999999999</v>
      </c>
      <c r="O125" s="147">
        <v>7.6320589999999999</v>
      </c>
      <c r="P125" s="147">
        <v>12.944353</v>
      </c>
      <c r="Q125" s="147">
        <v>12.925088000000001</v>
      </c>
      <c r="R125" s="147">
        <v>13.924825999999999</v>
      </c>
      <c r="S125" s="147">
        <v>15.945745000000001</v>
      </c>
      <c r="T125" s="147">
        <v>11.476196</v>
      </c>
      <c r="U125" s="147">
        <v>8</v>
      </c>
      <c r="V125" s="147">
        <v>8</v>
      </c>
      <c r="W125" s="147">
        <v>0.31639900080598432</v>
      </c>
      <c r="X125" s="147">
        <v>10.44473</v>
      </c>
      <c r="Y125" s="147">
        <v>15.21231</v>
      </c>
      <c r="Z125" s="147">
        <v>17.158396133927194</v>
      </c>
      <c r="AA125" s="147">
        <v>6.5499999999999989</v>
      </c>
      <c r="AB125" s="147">
        <v>9.6500000000000021</v>
      </c>
      <c r="AC125" s="147">
        <v>9.6500000000000021</v>
      </c>
      <c r="AD125" s="147">
        <v>9.6500000000000021</v>
      </c>
      <c r="AE125" s="147">
        <v>9.6500000000000021</v>
      </c>
      <c r="AF125" s="147">
        <v>9.6500000000000021</v>
      </c>
      <c r="AG125" s="147">
        <v>9.6500000000000021</v>
      </c>
    </row>
    <row r="126" spans="1:33" x14ac:dyDescent="0.2">
      <c r="A126" s="133" t="str">
        <f t="shared" si="1"/>
        <v>WPAHaiti</v>
      </c>
      <c r="B126" s="129" t="s">
        <v>266</v>
      </c>
      <c r="C126" s="129" t="s">
        <v>267</v>
      </c>
      <c r="D126" s="129" t="s">
        <v>156</v>
      </c>
      <c r="E126" s="147">
        <v>7.3479999999999999</v>
      </c>
      <c r="F126" s="147">
        <v>11.544</v>
      </c>
      <c r="G126" s="147">
        <v>5.54</v>
      </c>
      <c r="H126" s="147">
        <v>4.6749999999999998</v>
      </c>
      <c r="I126" s="147">
        <v>7.2309999999999999E-2</v>
      </c>
      <c r="J126" s="147">
        <v>0</v>
      </c>
      <c r="K126" s="147">
        <v>0</v>
      </c>
      <c r="L126" s="147">
        <v>0</v>
      </c>
      <c r="M126" s="147">
        <v>4.5</v>
      </c>
      <c r="N126" s="147">
        <v>0</v>
      </c>
      <c r="O126" s="147">
        <v>4.8000000000000001E-2</v>
      </c>
      <c r="P126" s="147">
        <v>0</v>
      </c>
      <c r="Q126" s="147">
        <v>0</v>
      </c>
      <c r="R126" s="147">
        <v>4.0000000000000001E-3</v>
      </c>
      <c r="S126" s="147">
        <v>0</v>
      </c>
      <c r="T126" s="147">
        <v>0.01</v>
      </c>
      <c r="U126" s="147">
        <v>0</v>
      </c>
      <c r="V126" s="147">
        <v>1</v>
      </c>
      <c r="W126" s="147">
        <v>1</v>
      </c>
      <c r="X126" s="147">
        <v>0</v>
      </c>
      <c r="Y126" s="147">
        <v>1.504E-2</v>
      </c>
      <c r="Z126" s="147">
        <v>0</v>
      </c>
      <c r="AA126" s="147">
        <v>0</v>
      </c>
      <c r="AB126" s="147">
        <v>0</v>
      </c>
      <c r="AC126" s="147">
        <v>0</v>
      </c>
      <c r="AD126" s="147">
        <v>0</v>
      </c>
      <c r="AE126" s="147">
        <v>0</v>
      </c>
      <c r="AF126" s="147">
        <v>0</v>
      </c>
      <c r="AG126" s="147">
        <v>0</v>
      </c>
    </row>
    <row r="127" spans="1:33" x14ac:dyDescent="0.2">
      <c r="A127" s="133" t="str">
        <f t="shared" si="1"/>
        <v>WPAJamaica</v>
      </c>
      <c r="B127" s="129" t="s">
        <v>266</v>
      </c>
      <c r="C127" s="129" t="s">
        <v>267</v>
      </c>
      <c r="D127" s="129" t="s">
        <v>157</v>
      </c>
      <c r="E127" s="147">
        <v>2.0099999999999998</v>
      </c>
      <c r="F127" s="147">
        <v>2.148339</v>
      </c>
      <c r="G127" s="147">
        <v>1.717938</v>
      </c>
      <c r="H127" s="147">
        <v>1.8863350000000001</v>
      </c>
      <c r="I127" s="147">
        <v>2.864528</v>
      </c>
      <c r="J127" s="147">
        <v>0.14808099999999999</v>
      </c>
      <c r="K127" s="147">
        <v>6.6448999999999994E-2</v>
      </c>
      <c r="L127" s="147">
        <v>7.4012999999999995E-2</v>
      </c>
      <c r="M127" s="147">
        <v>3.8795000000000003E-2</v>
      </c>
      <c r="N127" s="147">
        <v>1.4718880000000001</v>
      </c>
      <c r="O127" s="147">
        <v>1.8435619999999999</v>
      </c>
      <c r="P127" s="147">
        <v>1.663384</v>
      </c>
      <c r="Q127" s="147">
        <v>2.4540649999999999</v>
      </c>
      <c r="R127" s="147">
        <v>2.6590600000000002</v>
      </c>
      <c r="S127" s="147">
        <v>1.2693700000000001</v>
      </c>
      <c r="T127" s="147">
        <v>1.615748</v>
      </c>
      <c r="U127" s="147">
        <v>1.897823</v>
      </c>
      <c r="V127" s="147">
        <v>2.0085950000000001</v>
      </c>
      <c r="W127" s="147">
        <v>0.122879</v>
      </c>
      <c r="X127" s="147">
        <v>0.57020999999999999</v>
      </c>
      <c r="Y127" s="147">
        <v>0.35605000000000003</v>
      </c>
      <c r="Z127" s="147">
        <v>0.27507999999999999</v>
      </c>
      <c r="AA127" s="147">
        <v>0.32000000000000006</v>
      </c>
      <c r="AB127" s="147">
        <v>0.56000000000000005</v>
      </c>
      <c r="AC127" s="147">
        <v>0.56000000000000005</v>
      </c>
      <c r="AD127" s="147">
        <v>0.56000000000000005</v>
      </c>
      <c r="AE127" s="147">
        <v>0.56000000000000005</v>
      </c>
      <c r="AF127" s="147">
        <v>0.56000000000000005</v>
      </c>
      <c r="AG127" s="147">
        <v>0.56000000000000005</v>
      </c>
    </row>
    <row r="128" spans="1:33" x14ac:dyDescent="0.2">
      <c r="A128" s="133" t="str">
        <f t="shared" si="1"/>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2.5039400000000001</v>
      </c>
      <c r="Y128" s="147">
        <v>0.50119999999999998</v>
      </c>
      <c r="Z128" s="147">
        <v>0.16921999999999998</v>
      </c>
      <c r="AA128" s="147">
        <v>0.27</v>
      </c>
      <c r="AB128" s="147">
        <v>0.47000000000000003</v>
      </c>
      <c r="AC128" s="147">
        <v>0.47000000000000003</v>
      </c>
      <c r="AD128" s="147">
        <v>0.47000000000000003</v>
      </c>
      <c r="AE128" s="147">
        <v>0.47000000000000003</v>
      </c>
      <c r="AF128" s="147">
        <v>0.47000000000000003</v>
      </c>
      <c r="AG128" s="147">
        <v>0.47000000000000003</v>
      </c>
    </row>
    <row r="129" spans="1:33" x14ac:dyDescent="0.2">
      <c r="A129" s="133" t="str">
        <f t="shared" si="1"/>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1E-3</v>
      </c>
      <c r="Y129" s="147">
        <v>5.6999999999999995E-2</v>
      </c>
      <c r="Z129" s="147">
        <v>2.9999999999999997E-4</v>
      </c>
      <c r="AA129" s="147">
        <v>0</v>
      </c>
      <c r="AB129" s="147">
        <v>0</v>
      </c>
      <c r="AC129" s="147">
        <v>0</v>
      </c>
      <c r="AD129" s="147">
        <v>0</v>
      </c>
      <c r="AE129" s="147">
        <v>0</v>
      </c>
      <c r="AF129" s="147">
        <v>0</v>
      </c>
      <c r="AG129" s="147">
        <v>0</v>
      </c>
    </row>
    <row r="130" spans="1:33" x14ac:dyDescent="0.2">
      <c r="A130" s="133" t="str">
        <f t="shared" si="1"/>
        <v>WPATrinidad</v>
      </c>
      <c r="B130" s="129" t="s">
        <v>266</v>
      </c>
      <c r="C130" s="129" t="s">
        <v>267</v>
      </c>
      <c r="D130" s="129" t="s">
        <v>160</v>
      </c>
      <c r="E130" s="147">
        <v>2.1123210000000001</v>
      </c>
      <c r="F130" s="147">
        <v>9.4683089999999996</v>
      </c>
      <c r="G130" s="147">
        <v>1.7988469999999999</v>
      </c>
      <c r="H130" s="147">
        <v>2.1397880000000002</v>
      </c>
      <c r="I130" s="147">
        <v>2.0303750000000003</v>
      </c>
      <c r="J130" s="147">
        <v>2.6066000000000003</v>
      </c>
      <c r="K130" s="147">
        <v>1.9478999999999997</v>
      </c>
      <c r="L130" s="147">
        <v>1.7572000000000001</v>
      </c>
      <c r="M130" s="147">
        <v>2.2385809999999999</v>
      </c>
      <c r="N130" s="147">
        <v>4.9403050000000004</v>
      </c>
      <c r="O130" s="147">
        <v>2.9686749999999997</v>
      </c>
      <c r="P130" s="147">
        <v>3.6660210000000002</v>
      </c>
      <c r="Q130" s="147">
        <v>3.29895</v>
      </c>
      <c r="R130" s="147">
        <v>3.431934</v>
      </c>
      <c r="S130" s="147">
        <v>3.5439980000000002</v>
      </c>
      <c r="T130" s="147">
        <v>3.2007999999999996</v>
      </c>
      <c r="U130" s="147">
        <v>3.5159999999999996</v>
      </c>
      <c r="V130" s="147">
        <v>2.9108559999999999</v>
      </c>
      <c r="W130" s="147">
        <v>3.476387017418693</v>
      </c>
      <c r="X130" s="147">
        <v>2.7065199999999998</v>
      </c>
      <c r="Y130" s="147">
        <v>3.91777</v>
      </c>
      <c r="Z130" s="147">
        <v>4.1854399999999989</v>
      </c>
      <c r="AA130" s="147">
        <v>3.12</v>
      </c>
      <c r="AB130" s="147">
        <v>2.6300000000000008</v>
      </c>
      <c r="AC130" s="147">
        <v>2.6300000000000008</v>
      </c>
      <c r="AD130" s="147">
        <v>2.6300000000000008</v>
      </c>
      <c r="AE130" s="147">
        <v>2.6300000000000008</v>
      </c>
      <c r="AF130" s="147">
        <v>2.6300000000000008</v>
      </c>
      <c r="AG130" s="147">
        <v>2.6300000000000008</v>
      </c>
    </row>
    <row r="131" spans="1:33" s="133" customFormat="1" x14ac:dyDescent="0.2">
      <c r="A131" s="133" t="str">
        <f t="shared" si="1"/>
        <v>WPACentral America Total</v>
      </c>
      <c r="B131" s="140" t="s">
        <v>161</v>
      </c>
      <c r="C131" s="140" t="s">
        <v>161</v>
      </c>
      <c r="D131" s="140" t="s">
        <v>161</v>
      </c>
      <c r="E131" s="146">
        <v>361.00748300000004</v>
      </c>
      <c r="F131" s="146">
        <v>319.284806</v>
      </c>
      <c r="G131" s="146">
        <v>359.87763200000046</v>
      </c>
      <c r="H131" s="146">
        <v>302.98577499999999</v>
      </c>
      <c r="I131" s="146">
        <v>288.49764000000062</v>
      </c>
      <c r="J131" s="146">
        <v>309.81066899999996</v>
      </c>
      <c r="K131" s="146">
        <v>301.73464999999999</v>
      </c>
      <c r="L131" s="146">
        <v>277.78641400000004</v>
      </c>
      <c r="M131" s="146">
        <v>342.56288499999999</v>
      </c>
      <c r="N131" s="146">
        <v>173.951752</v>
      </c>
      <c r="O131" s="146">
        <v>327.96350399999994</v>
      </c>
      <c r="P131" s="146">
        <v>285.54925299999996</v>
      </c>
      <c r="Q131" s="146">
        <v>365.876938</v>
      </c>
      <c r="R131" s="146">
        <v>362.47968700000001</v>
      </c>
      <c r="S131" s="146">
        <v>242.31407800000002</v>
      </c>
      <c r="T131" s="146">
        <v>325.02460199999996</v>
      </c>
      <c r="U131" s="146">
        <v>356.53725000000003</v>
      </c>
      <c r="V131" s="146">
        <v>381.85701700000004</v>
      </c>
      <c r="W131" s="146">
        <v>499.59384756562082</v>
      </c>
      <c r="X131" s="146">
        <v>356.67108000000002</v>
      </c>
      <c r="Y131" s="146">
        <v>401.46010000000001</v>
      </c>
      <c r="Z131" s="146">
        <v>524.91543000000001</v>
      </c>
      <c r="AA131" s="146">
        <v>603.76</v>
      </c>
      <c r="AB131" s="146">
        <v>464.75999999999993</v>
      </c>
      <c r="AC131" s="146">
        <v>468.06104222474028</v>
      </c>
      <c r="AD131" s="146">
        <v>472.04668297571959</v>
      </c>
      <c r="AE131" s="146">
        <v>475.70901467329327</v>
      </c>
      <c r="AF131" s="146">
        <v>479.34694164790614</v>
      </c>
      <c r="AG131" s="146">
        <v>482.96422767586989</v>
      </c>
    </row>
    <row r="132" spans="1:33" x14ac:dyDescent="0.2">
      <c r="A132" s="133" t="str">
        <f t="shared" si="1"/>
        <v>WPABelize</v>
      </c>
      <c r="B132" s="129" t="s">
        <v>266</v>
      </c>
      <c r="C132" s="129" t="s">
        <v>268</v>
      </c>
      <c r="D132" s="129" t="s">
        <v>162</v>
      </c>
      <c r="E132" s="147">
        <v>0.84835199999999999</v>
      </c>
      <c r="F132" s="147">
        <v>3.7908240000000002</v>
      </c>
      <c r="G132" s="147">
        <v>22.893198000000002</v>
      </c>
      <c r="H132" s="147">
        <v>8.7484920000000006</v>
      </c>
      <c r="I132" s="147">
        <v>0</v>
      </c>
      <c r="J132" s="147">
        <v>0</v>
      </c>
      <c r="K132" s="147">
        <v>0</v>
      </c>
      <c r="L132" s="147">
        <v>0</v>
      </c>
      <c r="M132" s="147">
        <v>0.38028000000000001</v>
      </c>
      <c r="N132" s="147">
        <v>1.812897</v>
      </c>
      <c r="O132" s="147">
        <v>0.97012699999999996</v>
      </c>
      <c r="P132" s="147">
        <v>8.9485139999999994</v>
      </c>
      <c r="Q132" s="147">
        <v>8.5309999999999988</v>
      </c>
      <c r="R132" s="147">
        <v>13.474</v>
      </c>
      <c r="S132" s="147">
        <v>12.013999999999999</v>
      </c>
      <c r="T132" s="147">
        <v>13.428000000000001</v>
      </c>
      <c r="U132" s="147">
        <v>19.172999999999998</v>
      </c>
      <c r="V132" s="147">
        <v>17.749000000000002</v>
      </c>
      <c r="W132" s="147">
        <v>20.10854486777415</v>
      </c>
      <c r="X132" s="147">
        <v>17.020910000000001</v>
      </c>
      <c r="Y132" s="147">
        <v>14.17553</v>
      </c>
      <c r="Z132" s="147">
        <v>15.090680000000001</v>
      </c>
      <c r="AA132" s="147">
        <v>5.8199999999999994</v>
      </c>
      <c r="AB132" s="147">
        <v>10.81</v>
      </c>
      <c r="AC132" s="147">
        <v>10.81</v>
      </c>
      <c r="AD132" s="147">
        <v>10.81</v>
      </c>
      <c r="AE132" s="147">
        <v>10.81</v>
      </c>
      <c r="AF132" s="147">
        <v>10.81</v>
      </c>
      <c r="AG132" s="147">
        <v>10.81</v>
      </c>
    </row>
    <row r="133" spans="1:33" x14ac:dyDescent="0.2">
      <c r="A133" s="133" t="str">
        <f t="shared" si="1"/>
        <v>WPACosta Rica</v>
      </c>
      <c r="B133" s="129" t="s">
        <v>266</v>
      </c>
      <c r="C133" s="129" t="s">
        <v>268</v>
      </c>
      <c r="D133" s="129" t="s">
        <v>163</v>
      </c>
      <c r="E133" s="147">
        <v>1.346514</v>
      </c>
      <c r="F133" s="147">
        <v>7.7863709999999999</v>
      </c>
      <c r="G133" s="147">
        <v>31.25731</v>
      </c>
      <c r="H133" s="147">
        <v>39.654325</v>
      </c>
      <c r="I133" s="147">
        <v>31.549204</v>
      </c>
      <c r="J133" s="147">
        <v>33.427836999999997</v>
      </c>
      <c r="K133" s="147">
        <v>31.631684</v>
      </c>
      <c r="L133" s="147">
        <v>15.166933</v>
      </c>
      <c r="M133" s="147">
        <v>35.477401999999998</v>
      </c>
      <c r="N133" s="147">
        <v>9.6768660000000004</v>
      </c>
      <c r="O133" s="147">
        <v>30.398655999999999</v>
      </c>
      <c r="P133" s="147">
        <v>36.725298000000002</v>
      </c>
      <c r="Q133" s="147">
        <v>33.693497999999998</v>
      </c>
      <c r="R133" s="147">
        <v>31.054994000000001</v>
      </c>
      <c r="S133" s="147">
        <v>20.591543999999999</v>
      </c>
      <c r="T133" s="147">
        <v>28.604776999999999</v>
      </c>
      <c r="U133" s="147">
        <v>29</v>
      </c>
      <c r="V133" s="147">
        <v>29</v>
      </c>
      <c r="W133" s="147">
        <v>19.721</v>
      </c>
      <c r="X133" s="147">
        <v>32.406129999999997</v>
      </c>
      <c r="Y133" s="147">
        <v>36.182780000000001</v>
      </c>
      <c r="Z133" s="147">
        <v>39.165500000000002</v>
      </c>
      <c r="AA133" s="147">
        <v>33.51</v>
      </c>
      <c r="AB133" s="147">
        <v>33.339999999999996</v>
      </c>
      <c r="AC133" s="147">
        <v>33.339999999999996</v>
      </c>
      <c r="AD133" s="147">
        <v>33.339999999999996</v>
      </c>
      <c r="AE133" s="147">
        <v>33.339999999999996</v>
      </c>
      <c r="AF133" s="147">
        <v>33.339999999999996</v>
      </c>
      <c r="AG133" s="147">
        <v>33.339999999999996</v>
      </c>
    </row>
    <row r="134" spans="1:33" x14ac:dyDescent="0.2">
      <c r="A134" s="133" t="str">
        <f t="shared" ref="A134:A197" si="2">CONCATENATE("WPA",D134)</f>
        <v>WPAEl Salvador</v>
      </c>
      <c r="B134" s="129" t="s">
        <v>266</v>
      </c>
      <c r="C134" s="129" t="s">
        <v>268</v>
      </c>
      <c r="D134" s="129" t="s">
        <v>164</v>
      </c>
      <c r="E134" s="147">
        <v>7.077</v>
      </c>
      <c r="F134" s="147">
        <v>0.20799999999999999</v>
      </c>
      <c r="G134" s="147">
        <v>21.225999999999999</v>
      </c>
      <c r="H134" s="147">
        <v>0.183</v>
      </c>
      <c r="I134" s="147">
        <v>0.22009200000000001</v>
      </c>
      <c r="J134" s="147">
        <v>3.2399999999999998</v>
      </c>
      <c r="K134" s="147">
        <v>0.46728999999999998</v>
      </c>
      <c r="L134" s="147">
        <v>0.94765200000000005</v>
      </c>
      <c r="M134" s="147">
        <v>1.144123</v>
      </c>
      <c r="N134" s="147">
        <v>1.048235</v>
      </c>
      <c r="O134" s="147">
        <v>4.7808729999999997</v>
      </c>
      <c r="P134" s="147">
        <v>6.7651719999999997</v>
      </c>
      <c r="Q134" s="147">
        <v>6.0527519999999999</v>
      </c>
      <c r="R134" s="147">
        <v>4.2798319999999999</v>
      </c>
      <c r="S134" s="147">
        <v>16.574088</v>
      </c>
      <c r="T134" s="147">
        <v>3.9036650000000002</v>
      </c>
      <c r="U134" s="147">
        <v>5.6044590000000003</v>
      </c>
      <c r="V134" s="147">
        <v>9.6223410000000005</v>
      </c>
      <c r="W134" s="147">
        <v>9.5690310000000007</v>
      </c>
      <c r="X134" s="147">
        <v>2.58331</v>
      </c>
      <c r="Y134" s="147">
        <v>3.33494</v>
      </c>
      <c r="Z134" s="147">
        <v>4.3324599999999993</v>
      </c>
      <c r="AA134" s="147">
        <v>4.3499999999999996</v>
      </c>
      <c r="AB134" s="147">
        <v>7.6799999999999988</v>
      </c>
      <c r="AC134" s="147">
        <v>7.6799999999999988</v>
      </c>
      <c r="AD134" s="147">
        <v>7.6799999999999988</v>
      </c>
      <c r="AE134" s="147">
        <v>7.6799999999999988</v>
      </c>
      <c r="AF134" s="147">
        <v>7.6799999999999988</v>
      </c>
      <c r="AG134" s="147">
        <v>7.6799999999999988</v>
      </c>
    </row>
    <row r="135" spans="1:33" x14ac:dyDescent="0.2">
      <c r="A135" s="133" t="str">
        <f t="shared" si="2"/>
        <v>WPAGuatemala</v>
      </c>
      <c r="B135" s="129" t="s">
        <v>266</v>
      </c>
      <c r="C135" s="129" t="s">
        <v>268</v>
      </c>
      <c r="D135" s="129" t="s">
        <v>165</v>
      </c>
      <c r="E135" s="147">
        <v>50</v>
      </c>
      <c r="F135" s="147">
        <v>50</v>
      </c>
      <c r="G135" s="147">
        <v>71.320249000000004</v>
      </c>
      <c r="H135" s="147">
        <v>66.894789000000003</v>
      </c>
      <c r="I135" s="147">
        <v>31.517969999999998</v>
      </c>
      <c r="J135" s="147">
        <v>32.141480999999999</v>
      </c>
      <c r="K135" s="147">
        <v>43.967877999999999</v>
      </c>
      <c r="L135" s="147">
        <v>37.537761000000003</v>
      </c>
      <c r="M135" s="147">
        <v>51.394164000000004</v>
      </c>
      <c r="N135" s="147">
        <v>18.741733</v>
      </c>
      <c r="O135" s="147">
        <v>52.918002999999999</v>
      </c>
      <c r="P135" s="147">
        <v>51.323369</v>
      </c>
      <c r="Q135" s="147">
        <v>44.341836999999998</v>
      </c>
      <c r="R135" s="147">
        <v>72.010374999999996</v>
      </c>
      <c r="S135" s="147">
        <v>48.662869000000001</v>
      </c>
      <c r="T135" s="147">
        <v>59.595801999999999</v>
      </c>
      <c r="U135" s="147">
        <v>67.563460000000006</v>
      </c>
      <c r="V135" s="147">
        <v>70.309410999999997</v>
      </c>
      <c r="W135" s="147">
        <v>90.408228294160168</v>
      </c>
      <c r="X135" s="147">
        <v>64.589920000000006</v>
      </c>
      <c r="Y135" s="147">
        <v>63.882799999999996</v>
      </c>
      <c r="Z135" s="147">
        <v>69.684209999999993</v>
      </c>
      <c r="AA135" s="147">
        <v>64.69</v>
      </c>
      <c r="AB135" s="147">
        <v>50.949999999999996</v>
      </c>
      <c r="AC135" s="147">
        <v>51.638372255173593</v>
      </c>
      <c r="AD135" s="147">
        <v>52.475579464503227</v>
      </c>
      <c r="AE135" s="147">
        <v>53.220012626944786</v>
      </c>
      <c r="AF135" s="147">
        <v>53.939054434842276</v>
      </c>
      <c r="AG135" s="147">
        <v>54.667811030391718</v>
      </c>
    </row>
    <row r="136" spans="1:33" x14ac:dyDescent="0.2">
      <c r="A136" s="133" t="str">
        <f t="shared" si="2"/>
        <v>WPAHonduras</v>
      </c>
      <c r="B136" s="129" t="s">
        <v>266</v>
      </c>
      <c r="C136" s="129" t="s">
        <v>268</v>
      </c>
      <c r="D136" s="129" t="s">
        <v>166</v>
      </c>
      <c r="E136" s="147">
        <v>8.3070650000000015</v>
      </c>
      <c r="F136" s="147">
        <v>1.552551</v>
      </c>
      <c r="G136" s="147">
        <v>3.4788239999999999</v>
      </c>
      <c r="H136" s="147">
        <v>3.6074549999999999</v>
      </c>
      <c r="I136" s="147">
        <v>3.1262369999999997</v>
      </c>
      <c r="J136" s="147">
        <v>19.713564999999999</v>
      </c>
      <c r="K136" s="147">
        <v>30.704747000000001</v>
      </c>
      <c r="L136" s="147">
        <v>28.838573</v>
      </c>
      <c r="M136" s="147">
        <v>34.468901000000002</v>
      </c>
      <c r="N136" s="147">
        <v>7.4544600000000001</v>
      </c>
      <c r="O136" s="147">
        <v>15.239755000000001</v>
      </c>
      <c r="P136" s="147">
        <v>28.038964</v>
      </c>
      <c r="Q136" s="147">
        <v>19.149041</v>
      </c>
      <c r="R136" s="147">
        <v>24.624988999999999</v>
      </c>
      <c r="S136" s="147">
        <v>20.710985000000001</v>
      </c>
      <c r="T136" s="147">
        <v>25.071373000000001</v>
      </c>
      <c r="U136" s="147">
        <v>22.577335999999999</v>
      </c>
      <c r="V136" s="147">
        <v>26.255047000000001</v>
      </c>
      <c r="W136" s="147">
        <v>22.835238534615556</v>
      </c>
      <c r="X136" s="147">
        <v>16.605360000000005</v>
      </c>
      <c r="Y136" s="147">
        <v>14.948580000000003</v>
      </c>
      <c r="Z136" s="147">
        <v>19.992519999999999</v>
      </c>
      <c r="AA136" s="147">
        <v>13.26</v>
      </c>
      <c r="AB136" s="147">
        <v>8.1999999999999993</v>
      </c>
      <c r="AC136" s="147">
        <v>7.9955160813209041</v>
      </c>
      <c r="AD136" s="147">
        <v>7.7562544530033133</v>
      </c>
      <c r="AE136" s="147">
        <v>7.5531653347028982</v>
      </c>
      <c r="AF136" s="147">
        <v>7.3648115729869046</v>
      </c>
      <c r="AG136" s="147">
        <v>7.1811548009408686</v>
      </c>
    </row>
    <row r="137" spans="1:33" x14ac:dyDescent="0.2">
      <c r="A137" s="133" t="str">
        <f t="shared" si="2"/>
        <v>WPAMexico</v>
      </c>
      <c r="B137" s="129" t="s">
        <v>266</v>
      </c>
      <c r="C137" s="129" t="s">
        <v>268</v>
      </c>
      <c r="D137" s="129" t="s">
        <v>167</v>
      </c>
      <c r="E137" s="147">
        <v>273.39291200000002</v>
      </c>
      <c r="F137" s="147">
        <v>244.94406000000001</v>
      </c>
      <c r="G137" s="147">
        <v>193.86282000000045</v>
      </c>
      <c r="H137" s="147">
        <v>168.06445400000001</v>
      </c>
      <c r="I137" s="147">
        <v>204.07367800000063</v>
      </c>
      <c r="J137" s="147">
        <v>202.77560199999999</v>
      </c>
      <c r="K137" s="147">
        <v>176.302618</v>
      </c>
      <c r="L137" s="147">
        <v>185</v>
      </c>
      <c r="M137" s="147">
        <v>206.52685399999999</v>
      </c>
      <c r="N137" s="147">
        <v>116.897001</v>
      </c>
      <c r="O137" s="147">
        <v>192.02221599999999</v>
      </c>
      <c r="P137" s="147">
        <v>117.441968</v>
      </c>
      <c r="Q137" s="147">
        <v>208.164524</v>
      </c>
      <c r="R137" s="147">
        <v>168.17765199999999</v>
      </c>
      <c r="S137" s="147">
        <v>68.441399000000004</v>
      </c>
      <c r="T137" s="147">
        <v>146.26076599999999</v>
      </c>
      <c r="U137" s="147">
        <v>168.48919900000001</v>
      </c>
      <c r="V137" s="147">
        <v>171.60273599999999</v>
      </c>
      <c r="W137" s="147">
        <v>277.84506199999998</v>
      </c>
      <c r="X137" s="147">
        <v>183.15626999999998</v>
      </c>
      <c r="Y137" s="147">
        <v>235.79950000000002</v>
      </c>
      <c r="Z137" s="147">
        <v>320.32447999999999</v>
      </c>
      <c r="AA137" s="147">
        <v>441.21</v>
      </c>
      <c r="AB137" s="147">
        <v>321.28999999999991</v>
      </c>
      <c r="AC137" s="147">
        <v>324.10715388824576</v>
      </c>
      <c r="AD137" s="147">
        <v>327.49484905821305</v>
      </c>
      <c r="AE137" s="147">
        <v>330.61583671164561</v>
      </c>
      <c r="AF137" s="147">
        <v>333.72307564007696</v>
      </c>
      <c r="AG137" s="147">
        <v>336.79526184453732</v>
      </c>
    </row>
    <row r="138" spans="1:33" x14ac:dyDescent="0.2">
      <c r="A138" s="133" t="str">
        <f t="shared" si="2"/>
        <v>WPANicaragua</v>
      </c>
      <c r="B138" s="129" t="s">
        <v>266</v>
      </c>
      <c r="C138" s="129" t="s">
        <v>268</v>
      </c>
      <c r="D138" s="129" t="s">
        <v>168</v>
      </c>
      <c r="E138" s="147">
        <v>9.035639999999999</v>
      </c>
      <c r="F138" s="147">
        <v>3.0000000000000001E-3</v>
      </c>
      <c r="G138" s="147">
        <v>5.4329999999999998</v>
      </c>
      <c r="H138" s="147">
        <v>3.5789999999999997</v>
      </c>
      <c r="I138" s="147">
        <v>6.0174979999999998</v>
      </c>
      <c r="J138" s="147">
        <v>4.5121839999999995</v>
      </c>
      <c r="K138" s="147">
        <v>3.3419979999999998</v>
      </c>
      <c r="L138" s="147">
        <v>0.45625900000000003</v>
      </c>
      <c r="M138" s="147">
        <v>2.8193640000000002</v>
      </c>
      <c r="N138" s="147">
        <v>4.7185649999999999</v>
      </c>
      <c r="O138" s="147">
        <v>0.85429299999999997</v>
      </c>
      <c r="P138" s="147">
        <v>1.723919</v>
      </c>
      <c r="Q138" s="147">
        <v>4.3556559999999998</v>
      </c>
      <c r="R138" s="147">
        <v>6.3914419999999996</v>
      </c>
      <c r="S138" s="147">
        <v>7.782597</v>
      </c>
      <c r="T138" s="147">
        <v>10.186602000000001</v>
      </c>
      <c r="U138" s="147">
        <v>1.6692050000000003</v>
      </c>
      <c r="V138" s="147">
        <v>7.3184819999999986</v>
      </c>
      <c r="W138" s="147">
        <v>9.1067428690709367</v>
      </c>
      <c r="X138" s="147">
        <v>11.30677</v>
      </c>
      <c r="Y138" s="147">
        <v>9.9308399999999999</v>
      </c>
      <c r="Z138" s="147">
        <v>18.76679</v>
      </c>
      <c r="AA138" s="147">
        <v>16.64</v>
      </c>
      <c r="AB138" s="147">
        <v>10.439999999999998</v>
      </c>
      <c r="AC138" s="147">
        <v>10.439999999999998</v>
      </c>
      <c r="AD138" s="147">
        <v>10.439999999999998</v>
      </c>
      <c r="AE138" s="147">
        <v>10.439999999999998</v>
      </c>
      <c r="AF138" s="147">
        <v>10.439999999999998</v>
      </c>
      <c r="AG138" s="147">
        <v>10.439999999999998</v>
      </c>
    </row>
    <row r="139" spans="1:33" x14ac:dyDescent="0.2">
      <c r="A139" s="133" t="str">
        <f t="shared" si="2"/>
        <v>WPAPanama</v>
      </c>
      <c r="B139" s="129" t="s">
        <v>266</v>
      </c>
      <c r="C139" s="129" t="s">
        <v>268</v>
      </c>
      <c r="D139" s="129" t="s">
        <v>169</v>
      </c>
      <c r="E139" s="147">
        <v>11</v>
      </c>
      <c r="F139" s="147">
        <v>11</v>
      </c>
      <c r="G139" s="147">
        <v>10.406231</v>
      </c>
      <c r="H139" s="147">
        <v>12.25426</v>
      </c>
      <c r="I139" s="147">
        <v>11.992960999999999</v>
      </c>
      <c r="J139" s="147">
        <v>14</v>
      </c>
      <c r="K139" s="147">
        <v>15.318434999999999</v>
      </c>
      <c r="L139" s="147">
        <v>9.8392359999999996</v>
      </c>
      <c r="M139" s="147">
        <v>10.351796999999999</v>
      </c>
      <c r="N139" s="147">
        <v>13.601995000000001</v>
      </c>
      <c r="O139" s="147">
        <v>30.779581</v>
      </c>
      <c r="P139" s="147">
        <v>34.582048999999998</v>
      </c>
      <c r="Q139" s="147">
        <v>41.588630000000002</v>
      </c>
      <c r="R139" s="147">
        <v>42.466403</v>
      </c>
      <c r="S139" s="147">
        <v>47.536596000000003</v>
      </c>
      <c r="T139" s="147">
        <v>37.973616999999997</v>
      </c>
      <c r="U139" s="147">
        <v>42.460591000000001</v>
      </c>
      <c r="V139" s="147">
        <v>50</v>
      </c>
      <c r="W139" s="147">
        <v>50</v>
      </c>
      <c r="X139" s="147">
        <v>29.002410000000001</v>
      </c>
      <c r="Y139" s="147">
        <v>23.205130000000004</v>
      </c>
      <c r="Z139" s="147">
        <v>37.558789999999995</v>
      </c>
      <c r="AA139" s="147">
        <v>24.279999999999998</v>
      </c>
      <c r="AB139" s="147">
        <v>22.050000000000004</v>
      </c>
      <c r="AC139" s="147">
        <v>22.050000000000004</v>
      </c>
      <c r="AD139" s="147">
        <v>22.050000000000004</v>
      </c>
      <c r="AE139" s="147">
        <v>22.050000000000004</v>
      </c>
      <c r="AF139" s="147">
        <v>22.050000000000004</v>
      </c>
      <c r="AG139" s="147">
        <v>22.050000000000004</v>
      </c>
    </row>
    <row r="140" spans="1:33" s="133" customFormat="1" x14ac:dyDescent="0.2">
      <c r="A140" s="133" t="str">
        <f t="shared" si="2"/>
        <v>WPASouth America Total</v>
      </c>
      <c r="B140" s="140" t="s">
        <v>170</v>
      </c>
      <c r="C140" s="140" t="s">
        <v>170</v>
      </c>
      <c r="D140" s="140" t="s">
        <v>170</v>
      </c>
      <c r="E140" s="146">
        <v>281.91982100000007</v>
      </c>
      <c r="F140" s="146">
        <v>274.334318</v>
      </c>
      <c r="G140" s="146">
        <v>283.67960100000005</v>
      </c>
      <c r="H140" s="146">
        <v>362.06618100000003</v>
      </c>
      <c r="I140" s="146">
        <v>603.31624899999997</v>
      </c>
      <c r="J140" s="146">
        <v>569.45522999999662</v>
      </c>
      <c r="K140" s="146">
        <v>518.640535</v>
      </c>
      <c r="L140" s="146">
        <v>765.60385999999994</v>
      </c>
      <c r="M140" s="146">
        <v>1010.423184</v>
      </c>
      <c r="N140" s="146">
        <v>629.19652599999995</v>
      </c>
      <c r="O140" s="146">
        <v>900.33064400000012</v>
      </c>
      <c r="P140" s="146">
        <v>1375.4998049999999</v>
      </c>
      <c r="Q140" s="146">
        <v>1468.8328349999997</v>
      </c>
      <c r="R140" s="146">
        <v>1647.417586</v>
      </c>
      <c r="S140" s="146">
        <v>2093.9195389999995</v>
      </c>
      <c r="T140" s="146">
        <v>1708.3402600000002</v>
      </c>
      <c r="U140" s="146">
        <v>1719.5091090000001</v>
      </c>
      <c r="V140" s="146">
        <v>1903.8313429999998</v>
      </c>
      <c r="W140" s="146">
        <v>2085.0394854231781</v>
      </c>
      <c r="X140" s="146">
        <v>2099.3481600000005</v>
      </c>
      <c r="Y140" s="146">
        <v>1800.3515699999998</v>
      </c>
      <c r="Z140" s="146">
        <v>2579.1303706641347</v>
      </c>
      <c r="AA140" s="146">
        <v>2828.5900000000011</v>
      </c>
      <c r="AB140" s="146">
        <v>2076.84</v>
      </c>
      <c r="AC140" s="146">
        <v>2150.3152194725949</v>
      </c>
      <c r="AD140" s="146">
        <v>2258.9239196518311</v>
      </c>
      <c r="AE140" s="146">
        <v>2313.9742904610548</v>
      </c>
      <c r="AF140" s="146">
        <v>2368.5508448764963</v>
      </c>
      <c r="AG140" s="146">
        <v>2424.4425139412542</v>
      </c>
    </row>
    <row r="141" spans="1:33" x14ac:dyDescent="0.2">
      <c r="A141" s="133" t="str">
        <f t="shared" si="2"/>
        <v>WPAArgentina</v>
      </c>
      <c r="B141" s="129" t="s">
        <v>266</v>
      </c>
      <c r="C141" s="129" t="s">
        <v>269</v>
      </c>
      <c r="D141" s="129" t="s">
        <v>171</v>
      </c>
      <c r="E141" s="147">
        <v>11.443825999999998</v>
      </c>
      <c r="F141" s="147">
        <v>13.556769999999998</v>
      </c>
      <c r="G141" s="147">
        <v>12.471544000000002</v>
      </c>
      <c r="H141" s="147">
        <v>20.851050999999995</v>
      </c>
      <c r="I141" s="147">
        <v>15.870224000000002</v>
      </c>
      <c r="J141" s="147">
        <v>17.650170000000003</v>
      </c>
      <c r="K141" s="147">
        <v>12.761825999999999</v>
      </c>
      <c r="L141" s="147">
        <v>9.3786340000000017</v>
      </c>
      <c r="M141" s="147">
        <v>8.8415370000000006</v>
      </c>
      <c r="N141" s="147">
        <v>5.0811949999999992</v>
      </c>
      <c r="O141" s="147">
        <v>6.4514819999999977</v>
      </c>
      <c r="P141" s="147">
        <v>11.823166000000001</v>
      </c>
      <c r="Q141" s="147">
        <v>69.541987000000006</v>
      </c>
      <c r="R141" s="147">
        <v>58.418869000000008</v>
      </c>
      <c r="S141" s="147">
        <v>77.595058999999978</v>
      </c>
      <c r="T141" s="147">
        <v>42.854690999999995</v>
      </c>
      <c r="U141" s="147">
        <v>81.15613500000002</v>
      </c>
      <c r="V141" s="147">
        <v>83.204235999999995</v>
      </c>
      <c r="W141" s="147">
        <v>90.936801899266072</v>
      </c>
      <c r="X141" s="147">
        <v>66.520580000000024</v>
      </c>
      <c r="Y141" s="147">
        <v>88.321739999999991</v>
      </c>
      <c r="Z141" s="147">
        <v>108.37120999999999</v>
      </c>
      <c r="AA141" s="147">
        <v>92.670000000000016</v>
      </c>
      <c r="AB141" s="147">
        <v>55.74</v>
      </c>
      <c r="AC141" s="147">
        <v>55.74</v>
      </c>
      <c r="AD141" s="147">
        <v>55.74</v>
      </c>
      <c r="AE141" s="147">
        <v>55.74</v>
      </c>
      <c r="AF141" s="147">
        <v>55.74</v>
      </c>
      <c r="AG141" s="147">
        <v>55.74</v>
      </c>
    </row>
    <row r="142" spans="1:33" x14ac:dyDescent="0.2">
      <c r="A142" s="133" t="str">
        <f t="shared" si="2"/>
        <v>WPABolivia</v>
      </c>
      <c r="B142" s="129" t="s">
        <v>266</v>
      </c>
      <c r="C142" s="129" t="s">
        <v>269</v>
      </c>
      <c r="D142" s="129" t="s">
        <v>172</v>
      </c>
      <c r="E142" s="147">
        <v>0.20741200000000001</v>
      </c>
      <c r="F142" s="147">
        <v>0.69821900000000015</v>
      </c>
      <c r="G142" s="147">
        <v>1.256588</v>
      </c>
      <c r="H142" s="147">
        <v>5.662732000000001</v>
      </c>
      <c r="I142" s="147">
        <v>16.223559999999999</v>
      </c>
      <c r="J142" s="147">
        <v>13.483712000000001</v>
      </c>
      <c r="K142" s="147">
        <v>16.632736000000001</v>
      </c>
      <c r="L142" s="147">
        <v>10.966775</v>
      </c>
      <c r="M142" s="147">
        <v>5.1488019999999999</v>
      </c>
      <c r="N142" s="147">
        <v>1.4639009999999999</v>
      </c>
      <c r="O142" s="147">
        <v>6.2956289999999981</v>
      </c>
      <c r="P142" s="147">
        <v>12.132157999999999</v>
      </c>
      <c r="Q142" s="147">
        <v>6.1752970000000005</v>
      </c>
      <c r="R142" s="147">
        <v>8.4395959999999999</v>
      </c>
      <c r="S142" s="147">
        <v>3.8093150000000002</v>
      </c>
      <c r="T142" s="147">
        <v>9.5343870000000006</v>
      </c>
      <c r="U142" s="147">
        <v>3.7233019999999999</v>
      </c>
      <c r="V142" s="147">
        <v>3.7233019999999999</v>
      </c>
      <c r="W142" s="147">
        <v>10.889303141428496</v>
      </c>
      <c r="X142" s="147">
        <v>2.2961600000000004</v>
      </c>
      <c r="Y142" s="147">
        <v>2.90326</v>
      </c>
      <c r="Z142" s="147">
        <v>3.8041700000000001</v>
      </c>
      <c r="AA142" s="147">
        <v>4.9599999999999991</v>
      </c>
      <c r="AB142" s="147">
        <v>3.6399999999999997</v>
      </c>
      <c r="AC142" s="147">
        <v>3.6399999999999997</v>
      </c>
      <c r="AD142" s="147">
        <v>3.6399999999999997</v>
      </c>
      <c r="AE142" s="147">
        <v>3.6399999999999997</v>
      </c>
      <c r="AF142" s="147">
        <v>3.6399999999999997</v>
      </c>
      <c r="AG142" s="147">
        <v>3.6399999999999997</v>
      </c>
    </row>
    <row r="143" spans="1:33" x14ac:dyDescent="0.2">
      <c r="A143" s="133" t="str">
        <f t="shared" si="2"/>
        <v>WPABrazil</v>
      </c>
      <c r="B143" s="129" t="s">
        <v>266</v>
      </c>
      <c r="C143" s="129" t="s">
        <v>269</v>
      </c>
      <c r="D143" s="129" t="s">
        <v>173</v>
      </c>
      <c r="E143" s="147">
        <v>49.179345000000012</v>
      </c>
      <c r="F143" s="147">
        <v>28.040856999999999</v>
      </c>
      <c r="G143" s="147">
        <v>11.113212000000001</v>
      </c>
      <c r="H143" s="147">
        <v>22.557860999999999</v>
      </c>
      <c r="I143" s="147">
        <v>87.799043999999995</v>
      </c>
      <c r="J143" s="147">
        <v>10.640515000000001</v>
      </c>
      <c r="K143" s="147">
        <v>43.084602000000004</v>
      </c>
      <c r="L143" s="147">
        <v>99.642324000000002</v>
      </c>
      <c r="M143" s="147">
        <v>350.74647400000009</v>
      </c>
      <c r="N143" s="147">
        <v>176.15986600000002</v>
      </c>
      <c r="O143" s="147">
        <v>279.931397</v>
      </c>
      <c r="P143" s="147">
        <v>457.96746099999996</v>
      </c>
      <c r="Q143" s="147">
        <v>495.03030900000005</v>
      </c>
      <c r="R143" s="147">
        <v>474.14254900000003</v>
      </c>
      <c r="S143" s="147">
        <v>629.25011299999994</v>
      </c>
      <c r="T143" s="147">
        <v>456.59410300000002</v>
      </c>
      <c r="U143" s="147">
        <v>873.23265299999991</v>
      </c>
      <c r="V143" s="147">
        <v>1117.2329790000001</v>
      </c>
      <c r="W143" s="147">
        <v>1197.6063168832454</v>
      </c>
      <c r="X143" s="147">
        <v>1579.3629400000002</v>
      </c>
      <c r="Y143" s="147">
        <v>1208.3108799999998</v>
      </c>
      <c r="Z143" s="147">
        <v>1785.2682706641351</v>
      </c>
      <c r="AA143" s="147">
        <v>2111.6700000000005</v>
      </c>
      <c r="AB143" s="147">
        <v>1398.51</v>
      </c>
      <c r="AC143" s="147">
        <v>1472.4676429606379</v>
      </c>
      <c r="AD143" s="147">
        <v>1581.6503275084206</v>
      </c>
      <c r="AE143" s="147">
        <v>1637.1978086048932</v>
      </c>
      <c r="AF143" s="147">
        <v>1692.2435732918455</v>
      </c>
      <c r="AG143" s="147">
        <v>1748.6004618302329</v>
      </c>
    </row>
    <row r="144" spans="1:33" x14ac:dyDescent="0.2">
      <c r="A144" s="133" t="str">
        <f t="shared" si="2"/>
        <v>WPAChile</v>
      </c>
      <c r="B144" s="129" t="s">
        <v>266</v>
      </c>
      <c r="C144" s="129" t="s">
        <v>269</v>
      </c>
      <c r="D144" s="129" t="s">
        <v>174</v>
      </c>
      <c r="E144" s="147">
        <v>1.268845</v>
      </c>
      <c r="F144" s="147">
        <v>0.63167799999999996</v>
      </c>
      <c r="G144" s="147">
        <v>0.98258699999999999</v>
      </c>
      <c r="H144" s="147">
        <v>0.77418700000000018</v>
      </c>
      <c r="I144" s="147">
        <v>1.1169619999999998</v>
      </c>
      <c r="J144" s="147">
        <v>4.5838069999999993</v>
      </c>
      <c r="K144" s="147">
        <v>6.4419849999999999</v>
      </c>
      <c r="L144" s="147">
        <v>13.454739</v>
      </c>
      <c r="M144" s="147">
        <v>30.324558</v>
      </c>
      <c r="N144" s="147">
        <v>8.9020510000000002</v>
      </c>
      <c r="O144" s="147">
        <v>10.82422</v>
      </c>
      <c r="P144" s="147">
        <v>11.662894999999997</v>
      </c>
      <c r="Q144" s="147">
        <v>9.565748000000001</v>
      </c>
      <c r="R144" s="147">
        <v>12.457530000000002</v>
      </c>
      <c r="S144" s="147">
        <v>7.5598410000000014</v>
      </c>
      <c r="T144" s="147">
        <v>9.3212910000000004</v>
      </c>
      <c r="U144" s="147">
        <v>9.6756730000000015</v>
      </c>
      <c r="V144" s="147">
        <v>10.975047999999999</v>
      </c>
      <c r="W144" s="147">
        <v>12.221909918909548</v>
      </c>
      <c r="X144" s="147">
        <v>20.325979999999998</v>
      </c>
      <c r="Y144" s="147">
        <v>10.88241</v>
      </c>
      <c r="Z144" s="147">
        <v>23.814340000000001</v>
      </c>
      <c r="AA144" s="147">
        <v>22.98</v>
      </c>
      <c r="AB144" s="147">
        <v>10</v>
      </c>
      <c r="AC144" s="147">
        <v>10</v>
      </c>
      <c r="AD144" s="147">
        <v>10</v>
      </c>
      <c r="AE144" s="147">
        <v>10</v>
      </c>
      <c r="AF144" s="147">
        <v>10</v>
      </c>
      <c r="AG144" s="147">
        <v>10</v>
      </c>
    </row>
    <row r="145" spans="1:33" x14ac:dyDescent="0.2">
      <c r="A145" s="133" t="str">
        <f t="shared" si="2"/>
        <v>WPAColombia</v>
      </c>
      <c r="B145" s="129" t="s">
        <v>266</v>
      </c>
      <c r="C145" s="129" t="s">
        <v>269</v>
      </c>
      <c r="D145" s="129" t="s">
        <v>175</v>
      </c>
      <c r="E145" s="147">
        <v>2.2972029999999997</v>
      </c>
      <c r="F145" s="147">
        <v>4.5005540000000002</v>
      </c>
      <c r="G145" s="147">
        <v>10.389004</v>
      </c>
      <c r="H145" s="147">
        <v>14.841747</v>
      </c>
      <c r="I145" s="147">
        <v>15.641588</v>
      </c>
      <c r="J145" s="147">
        <v>26.794699000000001</v>
      </c>
      <c r="K145" s="147">
        <v>42.283417999999998</v>
      </c>
      <c r="L145" s="147">
        <v>39.942267999999999</v>
      </c>
      <c r="M145" s="147">
        <v>102.974452</v>
      </c>
      <c r="N145" s="147">
        <v>47.042310000000001</v>
      </c>
      <c r="O145" s="147">
        <v>35.160030000000006</v>
      </c>
      <c r="P145" s="147">
        <v>109.41814100000001</v>
      </c>
      <c r="Q145" s="147">
        <v>48.992637000000002</v>
      </c>
      <c r="R145" s="147">
        <v>75.834980000000002</v>
      </c>
      <c r="S145" s="147">
        <v>68.257208999999989</v>
      </c>
      <c r="T145" s="147">
        <v>128.475877</v>
      </c>
      <c r="U145" s="147">
        <v>79.919539</v>
      </c>
      <c r="V145" s="147">
        <v>125.84550000000002</v>
      </c>
      <c r="W145" s="147">
        <v>132.24846404146464</v>
      </c>
      <c r="X145" s="147">
        <v>77.279089999999982</v>
      </c>
      <c r="Y145" s="147">
        <v>53.914330000000007</v>
      </c>
      <c r="Z145" s="147">
        <v>139.03415000000004</v>
      </c>
      <c r="AA145" s="147">
        <v>304.93</v>
      </c>
      <c r="AB145" s="147">
        <v>217.58999999999997</v>
      </c>
      <c r="AC145" s="147">
        <v>217.58999999999997</v>
      </c>
      <c r="AD145" s="147">
        <v>217.58999999999997</v>
      </c>
      <c r="AE145" s="147">
        <v>217.58999999999997</v>
      </c>
      <c r="AF145" s="147">
        <v>217.58999999999997</v>
      </c>
      <c r="AG145" s="147">
        <v>217.58999999999997</v>
      </c>
    </row>
    <row r="146" spans="1:33" x14ac:dyDescent="0.2">
      <c r="A146" s="133" t="str">
        <f t="shared" si="2"/>
        <v>WPAEcuador</v>
      </c>
      <c r="B146" s="129" t="s">
        <v>266</v>
      </c>
      <c r="C146" s="129" t="s">
        <v>269</v>
      </c>
      <c r="D146" s="129" t="s">
        <v>176</v>
      </c>
      <c r="E146" s="147">
        <v>20</v>
      </c>
      <c r="F146" s="147">
        <v>15.08277</v>
      </c>
      <c r="G146" s="147">
        <v>29.582838000000002</v>
      </c>
      <c r="H146" s="147">
        <v>17.851848999999998</v>
      </c>
      <c r="I146" s="147">
        <v>20.154598</v>
      </c>
      <c r="J146" s="147">
        <v>17.141649999999998</v>
      </c>
      <c r="K146" s="147">
        <v>23.696650999999999</v>
      </c>
      <c r="L146" s="147">
        <v>38.556010000000001</v>
      </c>
      <c r="M146" s="147">
        <v>19.560019</v>
      </c>
      <c r="N146" s="147">
        <v>18.715586000000002</v>
      </c>
      <c r="O146" s="147">
        <v>22.198757999999998</v>
      </c>
      <c r="P146" s="147">
        <v>29.617438000000003</v>
      </c>
      <c r="Q146" s="147">
        <v>29.599578000000001</v>
      </c>
      <c r="R146" s="147">
        <v>29.650668000000007</v>
      </c>
      <c r="S146" s="147">
        <v>48.253548000000002</v>
      </c>
      <c r="T146" s="147">
        <v>32.118510000000001</v>
      </c>
      <c r="U146" s="147">
        <v>19.574265999999994</v>
      </c>
      <c r="V146" s="147">
        <v>41.705871999999999</v>
      </c>
      <c r="W146" s="147">
        <v>74.324778440237381</v>
      </c>
      <c r="X146" s="147">
        <v>26.266729999999995</v>
      </c>
      <c r="Y146" s="147">
        <v>24.400329999999997</v>
      </c>
      <c r="Z146" s="147">
        <v>49.448689999999999</v>
      </c>
      <c r="AA146" s="147">
        <v>24.579999999999995</v>
      </c>
      <c r="AB146" s="147">
        <v>25.35</v>
      </c>
      <c r="AC146" s="147">
        <v>25.35</v>
      </c>
      <c r="AD146" s="147">
        <v>25.35</v>
      </c>
      <c r="AE146" s="147">
        <v>25.35</v>
      </c>
      <c r="AF146" s="147">
        <v>25.35</v>
      </c>
      <c r="AG146" s="147">
        <v>25.35</v>
      </c>
    </row>
    <row r="147" spans="1:33" x14ac:dyDescent="0.2">
      <c r="A147" s="133" t="str">
        <f t="shared" si="2"/>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0.20316999999999999</v>
      </c>
      <c r="Y148" s="147">
        <v>0.10376000000000001</v>
      </c>
      <c r="Z148" s="147">
        <v>0.10482000000000001</v>
      </c>
      <c r="AA148" s="147">
        <v>0.05</v>
      </c>
      <c r="AB148" s="147">
        <v>0.8600000000000001</v>
      </c>
      <c r="AC148" s="147">
        <v>0.8600000000000001</v>
      </c>
      <c r="AD148" s="147">
        <v>0.8600000000000001</v>
      </c>
      <c r="AE148" s="147">
        <v>0.8600000000000001</v>
      </c>
      <c r="AF148" s="147">
        <v>0.8600000000000001</v>
      </c>
      <c r="AG148" s="147">
        <v>0.8600000000000001</v>
      </c>
    </row>
    <row r="149" spans="1:33" x14ac:dyDescent="0.2">
      <c r="A149" s="133" t="str">
        <f t="shared" si="2"/>
        <v>WPAParaguay</v>
      </c>
      <c r="B149" s="129" t="s">
        <v>266</v>
      </c>
      <c r="C149" s="129" t="s">
        <v>269</v>
      </c>
      <c r="D149" s="129" t="s">
        <v>179</v>
      </c>
      <c r="E149" s="147">
        <v>129.27074200000001</v>
      </c>
      <c r="F149" s="147">
        <v>106.42468100000001</v>
      </c>
      <c r="G149" s="147">
        <v>159.23063400000001</v>
      </c>
      <c r="H149" s="147">
        <v>213.699006</v>
      </c>
      <c r="I149" s="147">
        <v>290.407601</v>
      </c>
      <c r="J149" s="147">
        <v>240.79129900000001</v>
      </c>
      <c r="K149" s="147">
        <v>257.28682300000003</v>
      </c>
      <c r="L149" s="147">
        <v>433.66368799999998</v>
      </c>
      <c r="M149" s="147">
        <v>324.91116299999993</v>
      </c>
      <c r="N149" s="147">
        <v>272.34294799999998</v>
      </c>
      <c r="O149" s="147">
        <v>417.311127</v>
      </c>
      <c r="P149" s="147">
        <v>485.53607499999998</v>
      </c>
      <c r="Q149" s="147">
        <v>445.606381</v>
      </c>
      <c r="R149" s="147">
        <v>546.25206900000001</v>
      </c>
      <c r="S149" s="147">
        <v>618.97301600000003</v>
      </c>
      <c r="T149" s="147">
        <v>488.62277999999998</v>
      </c>
      <c r="U149" s="147">
        <v>411.08811800000001</v>
      </c>
      <c r="V149" s="147">
        <v>360.28402599999998</v>
      </c>
      <c r="W149" s="147">
        <v>345.43262299999998</v>
      </c>
      <c r="X149" s="147">
        <v>206.82332</v>
      </c>
      <c r="Y149" s="147">
        <v>277.88156999999995</v>
      </c>
      <c r="Z149" s="147">
        <v>263.99997000000008</v>
      </c>
      <c r="AA149" s="147">
        <v>178.96000000000004</v>
      </c>
      <c r="AB149" s="147">
        <v>263.92</v>
      </c>
      <c r="AC149" s="147">
        <v>263.92</v>
      </c>
      <c r="AD149" s="147">
        <v>263.92</v>
      </c>
      <c r="AE149" s="147">
        <v>263.92</v>
      </c>
      <c r="AF149" s="147">
        <v>263.92</v>
      </c>
      <c r="AG149" s="147">
        <v>263.92</v>
      </c>
    </row>
    <row r="150" spans="1:33" x14ac:dyDescent="0.2">
      <c r="A150" s="133" t="str">
        <f t="shared" si="2"/>
        <v>WPAPeru</v>
      </c>
      <c r="B150" s="129" t="s">
        <v>266</v>
      </c>
      <c r="C150" s="129" t="s">
        <v>269</v>
      </c>
      <c r="D150" s="129" t="s">
        <v>180</v>
      </c>
      <c r="E150" s="147">
        <v>1.5588489999999999</v>
      </c>
      <c r="F150" s="147">
        <v>1.931486</v>
      </c>
      <c r="G150" s="147">
        <v>1.9573309999999999</v>
      </c>
      <c r="H150" s="147">
        <v>2.007736</v>
      </c>
      <c r="I150" s="147">
        <v>2.1995240000000003</v>
      </c>
      <c r="J150" s="147">
        <v>2.1590749999999996</v>
      </c>
      <c r="K150" s="147">
        <v>2.5979209999999995</v>
      </c>
      <c r="L150" s="147">
        <v>9.3894319999999993</v>
      </c>
      <c r="M150" s="147">
        <v>13.367010000000001</v>
      </c>
      <c r="N150" s="147">
        <v>8.5261750000000003</v>
      </c>
      <c r="O150" s="147">
        <v>6.8987610000000013</v>
      </c>
      <c r="P150" s="147">
        <v>21.057850999999999</v>
      </c>
      <c r="Q150" s="147">
        <v>11.906294000000001</v>
      </c>
      <c r="R150" s="147">
        <v>12.101393999999999</v>
      </c>
      <c r="S150" s="147">
        <v>14.270022000000001</v>
      </c>
      <c r="T150" s="147">
        <v>20.455760000000001</v>
      </c>
      <c r="U150" s="147">
        <v>14.750181999999999</v>
      </c>
      <c r="V150" s="147">
        <v>30.471907999999996</v>
      </c>
      <c r="W150" s="147">
        <v>32.780443203987453</v>
      </c>
      <c r="X150" s="147">
        <v>28.892790000000005</v>
      </c>
      <c r="Y150" s="147">
        <v>35.75303000000001</v>
      </c>
      <c r="Z150" s="147">
        <v>80.359830000000002</v>
      </c>
      <c r="AA150" s="147">
        <v>23.840000000000003</v>
      </c>
      <c r="AB150" s="147">
        <v>24.89</v>
      </c>
      <c r="AC150" s="147">
        <v>24.89</v>
      </c>
      <c r="AD150" s="147">
        <v>24.89</v>
      </c>
      <c r="AE150" s="147">
        <v>24.89</v>
      </c>
      <c r="AF150" s="147">
        <v>24.89</v>
      </c>
      <c r="AG150" s="147">
        <v>24.89</v>
      </c>
    </row>
    <row r="151" spans="1:33" x14ac:dyDescent="0.2">
      <c r="A151" s="133" t="str">
        <f t="shared" si="2"/>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1.1370000000000002E-2</v>
      </c>
      <c r="Y151" s="147">
        <v>1.5933200000000001</v>
      </c>
      <c r="Z151" s="147">
        <v>3.4554700000000009</v>
      </c>
      <c r="AA151" s="147">
        <v>1.46</v>
      </c>
      <c r="AB151" s="147">
        <v>1.4300000000000002</v>
      </c>
      <c r="AC151" s="147">
        <v>1.4300000000000002</v>
      </c>
      <c r="AD151" s="147">
        <v>1.4300000000000002</v>
      </c>
      <c r="AE151" s="147">
        <v>1.4300000000000002</v>
      </c>
      <c r="AF151" s="147">
        <v>1.4300000000000002</v>
      </c>
      <c r="AG151" s="147">
        <v>1.4300000000000002</v>
      </c>
    </row>
    <row r="152" spans="1:33" x14ac:dyDescent="0.2">
      <c r="A152" s="133" t="str">
        <f t="shared" si="2"/>
        <v>WPAUruguay</v>
      </c>
      <c r="B152" s="129" t="s">
        <v>266</v>
      </c>
      <c r="C152" s="129" t="s">
        <v>269</v>
      </c>
      <c r="D152" s="129" t="s">
        <v>182</v>
      </c>
      <c r="E152" s="147">
        <v>0.96404500000000004</v>
      </c>
      <c r="F152" s="147">
        <v>3.72126</v>
      </c>
      <c r="G152" s="147">
        <v>2.5814019999999993</v>
      </c>
      <c r="H152" s="147">
        <v>0.41394999999999998</v>
      </c>
      <c r="I152" s="147">
        <v>3.6588070000000004</v>
      </c>
      <c r="J152" s="147">
        <v>1.3714469999999999</v>
      </c>
      <c r="K152" s="147">
        <v>1.8590740000000001</v>
      </c>
      <c r="L152" s="147">
        <v>13.034377000000003</v>
      </c>
      <c r="M152" s="147">
        <v>7.4368270000000001</v>
      </c>
      <c r="N152" s="147">
        <v>2.8403320000000001</v>
      </c>
      <c r="O152" s="147">
        <v>8.037567000000001</v>
      </c>
      <c r="P152" s="147">
        <v>12.157382999999999</v>
      </c>
      <c r="Q152" s="147">
        <v>4.5582659999999988</v>
      </c>
      <c r="R152" s="147">
        <v>12.614231999999999</v>
      </c>
      <c r="S152" s="147">
        <v>21.036725000000001</v>
      </c>
      <c r="T152" s="147">
        <v>24.996326000000003</v>
      </c>
      <c r="U152" s="147">
        <v>28.501459000000001</v>
      </c>
      <c r="V152" s="147">
        <v>11.209608999999999</v>
      </c>
      <c r="W152" s="147">
        <v>17.473681829955307</v>
      </c>
      <c r="X152" s="147">
        <v>60.831159999999997</v>
      </c>
      <c r="Y152" s="147">
        <v>47.148829999999997</v>
      </c>
      <c r="Z152" s="147">
        <v>64.931340000000006</v>
      </c>
      <c r="AA152" s="147">
        <v>34.230000000000004</v>
      </c>
      <c r="AB152" s="147">
        <v>18.190000000000001</v>
      </c>
      <c r="AC152" s="147">
        <v>18.190000000000001</v>
      </c>
      <c r="AD152" s="147">
        <v>18.190000000000001</v>
      </c>
      <c r="AE152" s="147">
        <v>18.190000000000001</v>
      </c>
      <c r="AF152" s="147">
        <v>18.190000000000001</v>
      </c>
      <c r="AG152" s="147">
        <v>18.190000000000001</v>
      </c>
    </row>
    <row r="153" spans="1:33" x14ac:dyDescent="0.2">
      <c r="A153" s="133" t="str">
        <f t="shared" si="2"/>
        <v>WPAVenezuela</v>
      </c>
      <c r="B153" s="129" t="s">
        <v>266</v>
      </c>
      <c r="C153" s="129" t="s">
        <v>269</v>
      </c>
      <c r="D153" s="129" t="s">
        <v>183</v>
      </c>
      <c r="E153" s="147">
        <v>65.729554000000007</v>
      </c>
      <c r="F153" s="147">
        <v>99.746043</v>
      </c>
      <c r="G153" s="147">
        <v>54.114461000000006</v>
      </c>
      <c r="H153" s="147">
        <v>63.406062000000006</v>
      </c>
      <c r="I153" s="147">
        <v>150.24434099999999</v>
      </c>
      <c r="J153" s="147">
        <v>234.83885599999661</v>
      </c>
      <c r="K153" s="147">
        <v>111.99549899999998</v>
      </c>
      <c r="L153" s="147">
        <v>97.575613000000004</v>
      </c>
      <c r="M153" s="147">
        <v>147.11234200000001</v>
      </c>
      <c r="N153" s="147">
        <v>88.122162000000003</v>
      </c>
      <c r="O153" s="147">
        <v>107.221673</v>
      </c>
      <c r="P153" s="147">
        <v>224.12723700000001</v>
      </c>
      <c r="Q153" s="147">
        <v>347.85633799999994</v>
      </c>
      <c r="R153" s="147">
        <v>417.50569899999999</v>
      </c>
      <c r="S153" s="147">
        <v>604.91469099999983</v>
      </c>
      <c r="T153" s="147">
        <v>495.36653500000006</v>
      </c>
      <c r="U153" s="147">
        <v>197.88778200000002</v>
      </c>
      <c r="V153" s="147">
        <v>119.17886299999998</v>
      </c>
      <c r="W153" s="147">
        <v>171.12516306468405</v>
      </c>
      <c r="X153" s="147">
        <v>30.534870000000002</v>
      </c>
      <c r="Y153" s="147">
        <v>49.138109999999998</v>
      </c>
      <c r="Z153" s="147">
        <v>56.538109999999996</v>
      </c>
      <c r="AA153" s="147">
        <v>28.259999999999998</v>
      </c>
      <c r="AB153" s="147">
        <v>56.72</v>
      </c>
      <c r="AC153" s="147">
        <v>56.237576511957329</v>
      </c>
      <c r="AD153" s="147">
        <v>55.663592143410817</v>
      </c>
      <c r="AE153" s="147">
        <v>55.166481856162072</v>
      </c>
      <c r="AF153" s="147">
        <v>54.697271584651268</v>
      </c>
      <c r="AG153" s="147">
        <v>54.232052111021424</v>
      </c>
    </row>
    <row r="154" spans="1:33" s="133" customFormat="1" x14ac:dyDescent="0.2">
      <c r="A154" s="133" t="str">
        <f t="shared" si="2"/>
        <v>WPAAsia Total</v>
      </c>
      <c r="B154" s="137" t="s">
        <v>184</v>
      </c>
      <c r="C154" s="137" t="s">
        <v>184</v>
      </c>
      <c r="D154" s="137" t="s">
        <v>184</v>
      </c>
      <c r="E154" s="145">
        <v>3613.5881229999995</v>
      </c>
      <c r="F154" s="145">
        <v>3798.535457</v>
      </c>
      <c r="G154" s="145">
        <v>4725.5266129999991</v>
      </c>
      <c r="H154" s="145">
        <v>4060.0604712699997</v>
      </c>
      <c r="I154" s="145">
        <v>4159.1462270000002</v>
      </c>
      <c r="J154" s="145">
        <v>4116.2628119999999</v>
      </c>
      <c r="K154" s="145">
        <v>3895.4661539999997</v>
      </c>
      <c r="L154" s="145">
        <v>3834.7649190000002</v>
      </c>
      <c r="M154" s="145">
        <v>2925.9116410000001</v>
      </c>
      <c r="N154" s="145">
        <v>3229.3277389999998</v>
      </c>
      <c r="O154" s="145">
        <v>3915.406007</v>
      </c>
      <c r="P154" s="145">
        <v>3605.8655639999997</v>
      </c>
      <c r="Q154" s="145">
        <v>4100.8688319999992</v>
      </c>
      <c r="R154" s="145">
        <v>4300.0485339999996</v>
      </c>
      <c r="S154" s="145">
        <v>4010.2770139999998</v>
      </c>
      <c r="T154" s="145">
        <v>4659.8298830000003</v>
      </c>
      <c r="U154" s="145">
        <v>3996.2939769999998</v>
      </c>
      <c r="V154" s="145">
        <v>4410.5989819999995</v>
      </c>
      <c r="W154" s="145">
        <v>4755.2609870345168</v>
      </c>
      <c r="X154" s="145">
        <v>5576.5586800000001</v>
      </c>
      <c r="Y154" s="145">
        <v>5478.1591199999993</v>
      </c>
      <c r="Z154" s="145">
        <v>5493.4353768999981</v>
      </c>
      <c r="AA154" s="145">
        <v>4288.5700000000006</v>
      </c>
      <c r="AB154" s="145">
        <v>5574.47</v>
      </c>
      <c r="AC154" s="145">
        <v>5585.546137119477</v>
      </c>
      <c r="AD154" s="145">
        <v>5623.4940839797491</v>
      </c>
      <c r="AE154" s="145">
        <v>5659.4316187522618</v>
      </c>
      <c r="AF154" s="145">
        <v>5708.9017658525972</v>
      </c>
      <c r="AG154" s="145">
        <v>5751.5670087110484</v>
      </c>
    </row>
    <row r="155" spans="1:33" s="133" customFormat="1" x14ac:dyDescent="0.2">
      <c r="A155" s="133" t="str">
        <f t="shared" si="2"/>
        <v>WPAMiddle East Total</v>
      </c>
      <c r="B155" s="140" t="s">
        <v>185</v>
      </c>
      <c r="C155" s="140" t="s">
        <v>185</v>
      </c>
      <c r="D155" s="140" t="s">
        <v>185</v>
      </c>
      <c r="E155" s="146">
        <v>211.75531999999998</v>
      </c>
      <c r="F155" s="146">
        <v>316.43568199999999</v>
      </c>
      <c r="G155" s="146">
        <v>199.68570400000002</v>
      </c>
      <c r="H155" s="146">
        <v>154.283976</v>
      </c>
      <c r="I155" s="146">
        <v>249.07814100000002</v>
      </c>
      <c r="J155" s="146">
        <v>217.39388499999995</v>
      </c>
      <c r="K155" s="146">
        <v>178.92335699999998</v>
      </c>
      <c r="L155" s="146">
        <v>231.27978199999998</v>
      </c>
      <c r="M155" s="146">
        <v>259.25545500000004</v>
      </c>
      <c r="N155" s="146">
        <v>309.18789799999996</v>
      </c>
      <c r="O155" s="146">
        <v>224.14643000000004</v>
      </c>
      <c r="P155" s="146">
        <v>227.90914800000002</v>
      </c>
      <c r="Q155" s="146">
        <v>173.95418099999998</v>
      </c>
      <c r="R155" s="146">
        <v>232.77015300000002</v>
      </c>
      <c r="S155" s="146">
        <v>189.68188499999928</v>
      </c>
      <c r="T155" s="146">
        <v>242.20108999999999</v>
      </c>
      <c r="U155" s="146">
        <v>233.00543099999999</v>
      </c>
      <c r="V155" s="146">
        <v>215.145816</v>
      </c>
      <c r="W155" s="146">
        <v>237.54551471068729</v>
      </c>
      <c r="X155" s="146">
        <v>283.32328000000007</v>
      </c>
      <c r="Y155" s="146">
        <v>257.14733999999999</v>
      </c>
      <c r="Z155" s="146">
        <v>330.59699999999998</v>
      </c>
      <c r="AA155" s="146">
        <v>244.00999999999996</v>
      </c>
      <c r="AB155" s="146">
        <v>255.07</v>
      </c>
      <c r="AC155" s="146">
        <v>255.11186685243788</v>
      </c>
      <c r="AD155" s="146">
        <v>255.17358567434673</v>
      </c>
      <c r="AE155" s="146">
        <v>255.23968802043325</v>
      </c>
      <c r="AF155" s="146">
        <v>255.31265150782156</v>
      </c>
      <c r="AG155" s="146">
        <v>255.39511171402935</v>
      </c>
    </row>
    <row r="156" spans="1:33" x14ac:dyDescent="0.2">
      <c r="A156" s="133" t="str">
        <f t="shared" si="2"/>
        <v>WPABahrain</v>
      </c>
      <c r="B156" s="129" t="s">
        <v>270</v>
      </c>
      <c r="C156" s="129" t="s">
        <v>271</v>
      </c>
      <c r="D156" s="129" t="s">
        <v>186</v>
      </c>
      <c r="E156" s="147">
        <v>0.30707699999999999</v>
      </c>
      <c r="F156" s="147">
        <v>0.36746899999999999</v>
      </c>
      <c r="G156" s="147">
        <v>0.303367</v>
      </c>
      <c r="H156" s="147">
        <v>0.29805999999999999</v>
      </c>
      <c r="I156" s="147">
        <v>0.39497300000000002</v>
      </c>
      <c r="J156" s="147">
        <v>0.36060399999999998</v>
      </c>
      <c r="K156" s="147">
        <v>0.117683</v>
      </c>
      <c r="L156" s="147">
        <v>0.50245200000000001</v>
      </c>
      <c r="M156" s="147">
        <v>0.29491099999999998</v>
      </c>
      <c r="N156" s="147">
        <v>0.26102700000000001</v>
      </c>
      <c r="O156" s="147">
        <v>0.238788</v>
      </c>
      <c r="P156" s="147">
        <v>0.28638999999999998</v>
      </c>
      <c r="Q156" s="147">
        <v>0.33796399999999999</v>
      </c>
      <c r="R156" s="147">
        <v>0.42371300000000001</v>
      </c>
      <c r="S156" s="147">
        <v>0.50382800000000005</v>
      </c>
      <c r="T156" s="147">
        <v>0.31163099999999999</v>
      </c>
      <c r="U156" s="147">
        <v>0.48130099999999998</v>
      </c>
      <c r="V156" s="147">
        <v>0</v>
      </c>
      <c r="W156" s="147">
        <v>0</v>
      </c>
      <c r="X156" s="147">
        <v>0.24081999999999998</v>
      </c>
      <c r="Y156" s="147">
        <v>0.23502000000000001</v>
      </c>
      <c r="Z156" s="147">
        <v>0.22048999999999999</v>
      </c>
      <c r="AA156" s="147">
        <v>0.17</v>
      </c>
      <c r="AB156" s="147">
        <v>0.16999999999999998</v>
      </c>
      <c r="AC156" s="147">
        <v>0.16999999999999998</v>
      </c>
      <c r="AD156" s="147">
        <v>0.16999999999999998</v>
      </c>
      <c r="AE156" s="147">
        <v>0.16999999999999998</v>
      </c>
      <c r="AF156" s="147">
        <v>0.16999999999999998</v>
      </c>
      <c r="AG156" s="147">
        <v>0.16999999999999998</v>
      </c>
    </row>
    <row r="157" spans="1:33" x14ac:dyDescent="0.2">
      <c r="A157" s="133" t="str">
        <f t="shared" si="2"/>
        <v>WPAIran</v>
      </c>
      <c r="B157" s="129" t="s">
        <v>270</v>
      </c>
      <c r="C157" s="129" t="s">
        <v>271</v>
      </c>
      <c r="D157" s="129" t="s">
        <v>187</v>
      </c>
      <c r="E157" s="147">
        <v>72.053999999999988</v>
      </c>
      <c r="F157" s="147">
        <v>180.71340699999999</v>
      </c>
      <c r="G157" s="147">
        <v>63.101892999999997</v>
      </c>
      <c r="H157" s="147">
        <v>1.904385</v>
      </c>
      <c r="I157" s="147">
        <v>2.5566460000000002</v>
      </c>
      <c r="J157" s="147">
        <v>3.509433</v>
      </c>
      <c r="K157" s="147">
        <v>1.42605</v>
      </c>
      <c r="L157" s="147">
        <v>0</v>
      </c>
      <c r="M157" s="147">
        <v>0</v>
      </c>
      <c r="N157" s="147">
        <v>2.0544470000000001</v>
      </c>
      <c r="O157" s="147">
        <v>3.9486010000000005</v>
      </c>
      <c r="P157" s="147">
        <v>4.9851000000000001</v>
      </c>
      <c r="Q157" s="147">
        <v>1.7145999999999999</v>
      </c>
      <c r="R157" s="147">
        <v>1.726121</v>
      </c>
      <c r="S157" s="147">
        <v>4.4645999999999999</v>
      </c>
      <c r="T157" s="147">
        <v>5.0250480000000008</v>
      </c>
      <c r="U157" s="147">
        <v>7.214588</v>
      </c>
      <c r="V157" s="147">
        <v>5.2289130000000004</v>
      </c>
      <c r="W157" s="147">
        <v>7.4541635540537543</v>
      </c>
      <c r="X157" s="147">
        <v>4.3170700000000002</v>
      </c>
      <c r="Y157" s="147">
        <v>4.1820200000000005</v>
      </c>
      <c r="Z157" s="147">
        <v>5.3226699999999996</v>
      </c>
      <c r="AA157" s="147">
        <v>8.4000000000000021</v>
      </c>
      <c r="AB157" s="147">
        <v>7.5499999999999989</v>
      </c>
      <c r="AC157" s="147">
        <v>7.5128474312232045</v>
      </c>
      <c r="AD157" s="147">
        <v>7.4682643486910516</v>
      </c>
      <c r="AE157" s="147">
        <v>7.4292929259053997</v>
      </c>
      <c r="AF157" s="147">
        <v>7.3921865540524703</v>
      </c>
      <c r="AG157" s="147">
        <v>7.3550801821995409</v>
      </c>
    </row>
    <row r="158" spans="1:33" x14ac:dyDescent="0.2">
      <c r="A158" s="133" t="str">
        <f t="shared" si="2"/>
        <v>WPAIraq</v>
      </c>
      <c r="B158" s="129" t="s">
        <v>270</v>
      </c>
      <c r="C158" s="129" t="s">
        <v>271</v>
      </c>
      <c r="D158" s="129" t="s">
        <v>188</v>
      </c>
      <c r="E158" s="147">
        <v>21</v>
      </c>
      <c r="F158" s="147">
        <v>0</v>
      </c>
      <c r="G158" s="147">
        <v>0.83299999999999996</v>
      </c>
      <c r="H158" s="147">
        <v>0</v>
      </c>
      <c r="I158" s="147">
        <v>2.028</v>
      </c>
      <c r="J158" s="147">
        <v>0.43515399999999999</v>
      </c>
      <c r="K158" s="147">
        <v>0.26217999999999997</v>
      </c>
      <c r="L158" s="147">
        <v>1.026076</v>
      </c>
      <c r="M158" s="147">
        <v>1.2747499999999998</v>
      </c>
      <c r="N158" s="147">
        <v>0.71894400000000003</v>
      </c>
      <c r="O158" s="147">
        <v>2.1590600000000002</v>
      </c>
      <c r="P158" s="147">
        <v>2.5194809999999999</v>
      </c>
      <c r="Q158" s="147">
        <v>2.2271609999999997</v>
      </c>
      <c r="R158" s="147">
        <v>6.3271629999999996</v>
      </c>
      <c r="S158" s="147">
        <v>1.127167</v>
      </c>
      <c r="T158" s="147">
        <v>1.229857</v>
      </c>
      <c r="U158" s="147">
        <v>2.869637</v>
      </c>
      <c r="V158" s="147">
        <v>3.1088409999999995</v>
      </c>
      <c r="W158" s="147">
        <v>9.217087348518298</v>
      </c>
      <c r="X158" s="147">
        <v>15.57766</v>
      </c>
      <c r="Y158" s="147">
        <v>33.189819999999997</v>
      </c>
      <c r="Z158" s="147">
        <v>27.159610000000001</v>
      </c>
      <c r="AA158" s="147">
        <v>25.300000000000004</v>
      </c>
      <c r="AB158" s="147">
        <v>15.499999999999996</v>
      </c>
      <c r="AC158" s="147">
        <v>15.499999999999996</v>
      </c>
      <c r="AD158" s="147">
        <v>15.499999999999996</v>
      </c>
      <c r="AE158" s="147">
        <v>15.499999999999996</v>
      </c>
      <c r="AF158" s="147">
        <v>15.499999999999996</v>
      </c>
      <c r="AG158" s="147">
        <v>15.499999999999996</v>
      </c>
    </row>
    <row r="159" spans="1:33" x14ac:dyDescent="0.2">
      <c r="A159" s="133" t="str">
        <f t="shared" si="2"/>
        <v>WPAIsrael</v>
      </c>
      <c r="B159" s="129" t="s">
        <v>270</v>
      </c>
      <c r="C159" s="129" t="s">
        <v>271</v>
      </c>
      <c r="D159" s="129" t="s">
        <v>189</v>
      </c>
      <c r="E159" s="147">
        <v>2.2850000000000001</v>
      </c>
      <c r="F159" s="147">
        <v>2.2418830000000001</v>
      </c>
      <c r="G159" s="147">
        <v>4.699624</v>
      </c>
      <c r="H159" s="147">
        <v>7.8872720000000003</v>
      </c>
      <c r="I159" s="147">
        <v>4.8651150000000003</v>
      </c>
      <c r="J159" s="147">
        <v>4.448258</v>
      </c>
      <c r="K159" s="147">
        <v>5.8201289999999997</v>
      </c>
      <c r="L159" s="147">
        <v>10.378095999999999</v>
      </c>
      <c r="M159" s="147">
        <v>7.947749</v>
      </c>
      <c r="N159" s="147">
        <v>0.540883</v>
      </c>
      <c r="O159" s="147">
        <v>3.2276039999999999</v>
      </c>
      <c r="P159" s="147">
        <v>1.2317880000000001</v>
      </c>
      <c r="Q159" s="147">
        <v>4.8657159999999999</v>
      </c>
      <c r="R159" s="147">
        <v>4.6371419999999999</v>
      </c>
      <c r="S159" s="147">
        <v>5.0509180000000002</v>
      </c>
      <c r="T159" s="147">
        <v>3.403222</v>
      </c>
      <c r="U159" s="147">
        <v>3.4176169999999999</v>
      </c>
      <c r="V159" s="147">
        <v>10.386559999999999</v>
      </c>
      <c r="W159" s="147">
        <v>13.421944</v>
      </c>
      <c r="X159" s="147">
        <v>6.9414699999999989</v>
      </c>
      <c r="Y159" s="147">
        <v>9.6605099999999986</v>
      </c>
      <c r="Z159" s="147">
        <v>5.7948100000000009</v>
      </c>
      <c r="AA159" s="147">
        <v>4.21</v>
      </c>
      <c r="AB159" s="147">
        <v>4.45</v>
      </c>
      <c r="AC159" s="147">
        <v>4.45</v>
      </c>
      <c r="AD159" s="147">
        <v>4.45</v>
      </c>
      <c r="AE159" s="147">
        <v>4.45</v>
      </c>
      <c r="AF159" s="147">
        <v>4.45</v>
      </c>
      <c r="AG159" s="147">
        <v>4.45</v>
      </c>
    </row>
    <row r="160" spans="1:33" x14ac:dyDescent="0.2">
      <c r="A160" s="133" t="str">
        <f t="shared" si="2"/>
        <v>WPAJordan</v>
      </c>
      <c r="B160" s="129" t="s">
        <v>270</v>
      </c>
      <c r="C160" s="129" t="s">
        <v>271</v>
      </c>
      <c r="D160" s="129" t="s">
        <v>190</v>
      </c>
      <c r="E160" s="147">
        <v>1.5154749999999999</v>
      </c>
      <c r="F160" s="147">
        <v>1.500834</v>
      </c>
      <c r="G160" s="147">
        <v>1.2703150000000001</v>
      </c>
      <c r="H160" s="147">
        <v>1.055604</v>
      </c>
      <c r="I160" s="147">
        <v>1.643335</v>
      </c>
      <c r="J160" s="147">
        <v>2.6544810000000001</v>
      </c>
      <c r="K160" s="147">
        <v>3.5254720000000002</v>
      </c>
      <c r="L160" s="147">
        <v>6.2522859999999998</v>
      </c>
      <c r="M160" s="147">
        <v>3.2448969999999999</v>
      </c>
      <c r="N160" s="147">
        <v>5.6560499999999996</v>
      </c>
      <c r="O160" s="147">
        <v>7.6148420000000003</v>
      </c>
      <c r="P160" s="147">
        <v>8.0902790000000007</v>
      </c>
      <c r="Q160" s="147">
        <v>8.8434380000000008</v>
      </c>
      <c r="R160" s="147">
        <v>6.9484459999999997</v>
      </c>
      <c r="S160" s="147">
        <v>9.2240369999999992</v>
      </c>
      <c r="T160" s="147">
        <v>9.5997090000000007</v>
      </c>
      <c r="U160" s="147">
        <v>9.6374320000000004</v>
      </c>
      <c r="V160" s="147">
        <v>9.7964129999999994</v>
      </c>
      <c r="W160" s="147">
        <v>7.56738</v>
      </c>
      <c r="X160" s="147">
        <v>7.6775300000000009</v>
      </c>
      <c r="Y160" s="147">
        <v>9.4188600000000005</v>
      </c>
      <c r="Z160" s="147">
        <v>10.75102</v>
      </c>
      <c r="AA160" s="147">
        <v>8.2999999999999989</v>
      </c>
      <c r="AB160" s="147">
        <v>9.1000000000000032</v>
      </c>
      <c r="AC160" s="147">
        <v>9.1000000000000032</v>
      </c>
      <c r="AD160" s="147">
        <v>9.1000000000000032</v>
      </c>
      <c r="AE160" s="147">
        <v>9.1000000000000032</v>
      </c>
      <c r="AF160" s="147">
        <v>9.1000000000000032</v>
      </c>
      <c r="AG160" s="147">
        <v>9.1000000000000032</v>
      </c>
    </row>
    <row r="161" spans="1:33" x14ac:dyDescent="0.2">
      <c r="A161" s="133" t="str">
        <f t="shared" si="2"/>
        <v>WPAKuwait</v>
      </c>
      <c r="B161" s="129" t="s">
        <v>270</v>
      </c>
      <c r="C161" s="129" t="s">
        <v>271</v>
      </c>
      <c r="D161" s="129" t="s">
        <v>191</v>
      </c>
      <c r="E161" s="147">
        <v>0</v>
      </c>
      <c r="F161" s="147">
        <v>0</v>
      </c>
      <c r="G161" s="147">
        <v>0</v>
      </c>
      <c r="H161" s="147">
        <v>0</v>
      </c>
      <c r="I161" s="147">
        <v>0</v>
      </c>
      <c r="J161" s="147">
        <v>0</v>
      </c>
      <c r="K161" s="147">
        <v>2.5550679999999999</v>
      </c>
      <c r="L161" s="147">
        <v>0</v>
      </c>
      <c r="M161" s="147">
        <v>1.8818779999999999</v>
      </c>
      <c r="N161" s="147">
        <v>0</v>
      </c>
      <c r="O161" s="147">
        <v>2.00589</v>
      </c>
      <c r="P161" s="147">
        <v>2.6578810000000002</v>
      </c>
      <c r="Q161" s="147">
        <v>0</v>
      </c>
      <c r="R161" s="147">
        <v>3.595634</v>
      </c>
      <c r="S161" s="147">
        <v>3.1712690000000001</v>
      </c>
      <c r="T161" s="147">
        <v>5.5830060000000001</v>
      </c>
      <c r="U161" s="147">
        <v>0</v>
      </c>
      <c r="V161" s="147">
        <v>0</v>
      </c>
      <c r="W161" s="147">
        <v>0</v>
      </c>
      <c r="X161" s="147">
        <v>2.7150500000000002</v>
      </c>
      <c r="Y161" s="147">
        <v>2.06732</v>
      </c>
      <c r="Z161" s="147">
        <v>4.2247300000000001</v>
      </c>
      <c r="AA161" s="147">
        <v>2.7800000000000002</v>
      </c>
      <c r="AB161" s="147">
        <v>2.25</v>
      </c>
      <c r="AC161" s="147">
        <v>2.25</v>
      </c>
      <c r="AD161" s="147">
        <v>2.25</v>
      </c>
      <c r="AE161" s="147">
        <v>2.25</v>
      </c>
      <c r="AF161" s="147">
        <v>2.25</v>
      </c>
      <c r="AG161" s="147">
        <v>2.25</v>
      </c>
    </row>
    <row r="162" spans="1:33" x14ac:dyDescent="0.2">
      <c r="A162" s="133" t="str">
        <f t="shared" si="2"/>
        <v>WPALebanon</v>
      </c>
      <c r="B162" s="129" t="s">
        <v>270</v>
      </c>
      <c r="C162" s="129" t="s">
        <v>271</v>
      </c>
      <c r="D162" s="129" t="s">
        <v>192</v>
      </c>
      <c r="E162" s="147">
        <v>41.264207999999996</v>
      </c>
      <c r="F162" s="147">
        <v>39.365864000000002</v>
      </c>
      <c r="G162" s="147">
        <v>38.071328000000001</v>
      </c>
      <c r="H162" s="147">
        <v>42.758884000000002</v>
      </c>
      <c r="I162" s="147">
        <v>43.081000000000003</v>
      </c>
      <c r="J162" s="147">
        <v>33.725000000000001</v>
      </c>
      <c r="K162" s="147">
        <v>25.404201</v>
      </c>
      <c r="L162" s="147">
        <v>37.564284999999998</v>
      </c>
      <c r="M162" s="147">
        <v>31.235620000000001</v>
      </c>
      <c r="N162" s="147">
        <v>27.498612999999999</v>
      </c>
      <c r="O162" s="147">
        <v>33.976291000000003</v>
      </c>
      <c r="P162" s="147">
        <v>40.000338999999997</v>
      </c>
      <c r="Q162" s="147">
        <v>23.174151999999999</v>
      </c>
      <c r="R162" s="147">
        <v>32.306268000000003</v>
      </c>
      <c r="S162" s="147">
        <v>28.959589000000001</v>
      </c>
      <c r="T162" s="147">
        <v>28.158659</v>
      </c>
      <c r="U162" s="147">
        <v>25.255862</v>
      </c>
      <c r="V162" s="147">
        <v>31.440549999999998</v>
      </c>
      <c r="W162" s="147">
        <v>27.426972388492576</v>
      </c>
      <c r="X162" s="147">
        <v>20.903750000000006</v>
      </c>
      <c r="Y162" s="147">
        <v>16.028600000000001</v>
      </c>
      <c r="Z162" s="147">
        <v>13.944480000000002</v>
      </c>
      <c r="AA162" s="147">
        <v>12.010000000000003</v>
      </c>
      <c r="AB162" s="147">
        <v>11.93</v>
      </c>
      <c r="AC162" s="147">
        <v>11.93</v>
      </c>
      <c r="AD162" s="147">
        <v>11.93</v>
      </c>
      <c r="AE162" s="147">
        <v>11.93</v>
      </c>
      <c r="AF162" s="147">
        <v>11.93</v>
      </c>
      <c r="AG162" s="147">
        <v>11.93</v>
      </c>
    </row>
    <row r="163" spans="1:33" x14ac:dyDescent="0.2">
      <c r="A163" s="133" t="str">
        <f t="shared" si="2"/>
        <v>WPAOman</v>
      </c>
      <c r="B163" s="129" t="s">
        <v>270</v>
      </c>
      <c r="C163" s="129" t="s">
        <v>271</v>
      </c>
      <c r="D163" s="129" t="s">
        <v>193</v>
      </c>
      <c r="E163" s="147">
        <v>1.058789</v>
      </c>
      <c r="F163" s="147">
        <v>0.91750500000000001</v>
      </c>
      <c r="G163" s="147">
        <v>0.85163900000000003</v>
      </c>
      <c r="H163" s="147">
        <v>0</v>
      </c>
      <c r="I163" s="147">
        <v>6.7114890000000003</v>
      </c>
      <c r="J163" s="147">
        <v>8.4884660000000007</v>
      </c>
      <c r="K163" s="147">
        <v>6.6109400000000003</v>
      </c>
      <c r="L163" s="147">
        <v>5.1875179999999999</v>
      </c>
      <c r="M163" s="147">
        <v>3.4179689999999998</v>
      </c>
      <c r="N163" s="147">
        <v>3.0427050000000002</v>
      </c>
      <c r="O163" s="147">
        <v>4.4395239999999996</v>
      </c>
      <c r="P163" s="147">
        <v>5.5955459999999997</v>
      </c>
      <c r="Q163" s="147">
        <v>4.3941480000000004</v>
      </c>
      <c r="R163" s="147">
        <v>5.4706070000000002</v>
      </c>
      <c r="S163" s="147">
        <v>8.1872209999999992</v>
      </c>
      <c r="T163" s="147">
        <v>10.182767999999999</v>
      </c>
      <c r="U163" s="147">
        <v>14.398066</v>
      </c>
      <c r="V163" s="147">
        <v>18.865752000000001</v>
      </c>
      <c r="W163" s="147">
        <v>5.8561260473270309</v>
      </c>
      <c r="X163" s="147">
        <v>6.233950000000001</v>
      </c>
      <c r="Y163" s="147">
        <v>8.8273500000000009</v>
      </c>
      <c r="Z163" s="147">
        <v>10.794680000000001</v>
      </c>
      <c r="AA163" s="147">
        <v>5.0900000000000007</v>
      </c>
      <c r="AB163" s="147">
        <v>4.9900000000000011</v>
      </c>
      <c r="AC163" s="147">
        <v>4.9900000000000011</v>
      </c>
      <c r="AD163" s="147">
        <v>4.9900000000000011</v>
      </c>
      <c r="AE163" s="147">
        <v>4.9900000000000011</v>
      </c>
      <c r="AF163" s="147">
        <v>4.9900000000000011</v>
      </c>
      <c r="AG163" s="147">
        <v>4.9900000000000011</v>
      </c>
    </row>
    <row r="164" spans="1:33" x14ac:dyDescent="0.2">
      <c r="A164" s="133" t="str">
        <f t="shared" si="2"/>
        <v>WPAQatar</v>
      </c>
      <c r="B164" s="129" t="s">
        <v>270</v>
      </c>
      <c r="C164" s="129" t="s">
        <v>271</v>
      </c>
      <c r="D164" s="129" t="s">
        <v>194</v>
      </c>
      <c r="E164" s="147">
        <v>0.56290099999999998</v>
      </c>
      <c r="F164" s="147">
        <v>0.106917</v>
      </c>
      <c r="G164" s="147">
        <v>0.22867799999999999</v>
      </c>
      <c r="H164" s="147">
        <v>6.7500000000000004E-4</v>
      </c>
      <c r="I164" s="147">
        <v>0.228355</v>
      </c>
      <c r="J164" s="147">
        <v>0.39771400000000001</v>
      </c>
      <c r="K164" s="147">
        <v>0.25656600000000002</v>
      </c>
      <c r="L164" s="147">
        <v>0.42325000000000002</v>
      </c>
      <c r="M164" s="147">
        <v>0.62022299999999997</v>
      </c>
      <c r="N164" s="147">
        <v>0</v>
      </c>
      <c r="O164" s="147">
        <v>4.0957540000000003</v>
      </c>
      <c r="P164" s="147">
        <v>0</v>
      </c>
      <c r="Q164" s="147">
        <v>0</v>
      </c>
      <c r="R164" s="147">
        <v>3.6266929999999999</v>
      </c>
      <c r="S164" s="147">
        <v>2.5699179999999999</v>
      </c>
      <c r="T164" s="147">
        <v>2.5274969999999999</v>
      </c>
      <c r="U164" s="147">
        <v>1.1458499999999998</v>
      </c>
      <c r="V164" s="147">
        <v>2.087224</v>
      </c>
      <c r="W164" s="147">
        <v>2.7629267195048022</v>
      </c>
      <c r="X164" s="147">
        <v>5.2085500000000007</v>
      </c>
      <c r="Y164" s="147">
        <v>4.5241099999999994</v>
      </c>
      <c r="Z164" s="147">
        <v>4.3408000000000007</v>
      </c>
      <c r="AA164" s="147">
        <v>3.2500000000000004</v>
      </c>
      <c r="AB164" s="147">
        <v>3.55</v>
      </c>
      <c r="AC164" s="147">
        <v>3.55</v>
      </c>
      <c r="AD164" s="147">
        <v>3.55</v>
      </c>
      <c r="AE164" s="147">
        <v>3.55</v>
      </c>
      <c r="AF164" s="147">
        <v>3.55</v>
      </c>
      <c r="AG164" s="147">
        <v>3.55</v>
      </c>
    </row>
    <row r="165" spans="1:33" x14ac:dyDescent="0.2">
      <c r="A165" s="133" t="str">
        <f t="shared" si="2"/>
        <v>WPASaudi Arabia</v>
      </c>
      <c r="B165" s="129" t="s">
        <v>270</v>
      </c>
      <c r="C165" s="129" t="s">
        <v>271</v>
      </c>
      <c r="D165" s="129" t="s">
        <v>195</v>
      </c>
      <c r="E165" s="147">
        <v>22.725897</v>
      </c>
      <c r="F165" s="147">
        <v>10.245590999999999</v>
      </c>
      <c r="G165" s="147">
        <v>20.328000000000003</v>
      </c>
      <c r="H165" s="147">
        <v>15.96852</v>
      </c>
      <c r="I165" s="147">
        <v>41.051917999999993</v>
      </c>
      <c r="J165" s="147">
        <v>15.420999999999998</v>
      </c>
      <c r="K165" s="147">
        <v>20.653374999999997</v>
      </c>
      <c r="L165" s="147">
        <v>15.779455999999998</v>
      </c>
      <c r="M165" s="147">
        <v>16.093534999999999</v>
      </c>
      <c r="N165" s="147">
        <v>13.584</v>
      </c>
      <c r="O165" s="147">
        <v>8.9444710000000001</v>
      </c>
      <c r="P165" s="147">
        <v>17.586480000000002</v>
      </c>
      <c r="Q165" s="147">
        <v>16.105</v>
      </c>
      <c r="R165" s="147">
        <v>14.654</v>
      </c>
      <c r="S165" s="147">
        <v>17.298686</v>
      </c>
      <c r="T165" s="147">
        <v>17.172208000000001</v>
      </c>
      <c r="U165" s="147">
        <v>16.393350999999996</v>
      </c>
      <c r="V165" s="147">
        <v>14.204421</v>
      </c>
      <c r="W165" s="147">
        <v>14.619207154719099</v>
      </c>
      <c r="X165" s="147">
        <v>13.120940000000003</v>
      </c>
      <c r="Y165" s="147">
        <v>13.226500000000001</v>
      </c>
      <c r="Z165" s="147">
        <v>13.700170000000002</v>
      </c>
      <c r="AA165" s="147">
        <v>16.990000000000002</v>
      </c>
      <c r="AB165" s="147">
        <v>15.219999999999999</v>
      </c>
      <c r="AC165" s="147">
        <v>14.929533246163087</v>
      </c>
      <c r="AD165" s="147">
        <v>14.587625252077943</v>
      </c>
      <c r="AE165" s="147">
        <v>14.295307173180538</v>
      </c>
      <c r="AF165" s="147">
        <v>14.022487759928548</v>
      </c>
      <c r="AG165" s="147">
        <v>13.754874980668083</v>
      </c>
    </row>
    <row r="166" spans="1:33" x14ac:dyDescent="0.2">
      <c r="A166" s="133" t="str">
        <f t="shared" si="2"/>
        <v>WPASyria</v>
      </c>
      <c r="B166" s="129" t="s">
        <v>270</v>
      </c>
      <c r="C166" s="129" t="s">
        <v>271</v>
      </c>
      <c r="D166" s="129" t="s">
        <v>196</v>
      </c>
      <c r="E166" s="147">
        <v>2.117</v>
      </c>
      <c r="F166" s="147">
        <v>0</v>
      </c>
      <c r="G166" s="147">
        <v>5.5949999999999998</v>
      </c>
      <c r="H166" s="147">
        <v>3.2229760000000001</v>
      </c>
      <c r="I166" s="147">
        <v>7.23</v>
      </c>
      <c r="J166" s="147">
        <v>11.353999999999999</v>
      </c>
      <c r="K166" s="147">
        <v>11.620912000000001</v>
      </c>
      <c r="L166" s="147">
        <v>13.291710999999999</v>
      </c>
      <c r="M166" s="147">
        <v>12.034599</v>
      </c>
      <c r="N166" s="147">
        <v>15.797077</v>
      </c>
      <c r="O166" s="147">
        <v>25.805226000000001</v>
      </c>
      <c r="P166" s="147">
        <v>7.7264090000000003</v>
      </c>
      <c r="Q166" s="147">
        <v>2.4079999999999999</v>
      </c>
      <c r="R166" s="147">
        <v>3.4155599999999993</v>
      </c>
      <c r="S166" s="147">
        <v>7.6958249999999992</v>
      </c>
      <c r="T166" s="147">
        <v>4.5841099999999999</v>
      </c>
      <c r="U166" s="147">
        <v>8.7628329999999988</v>
      </c>
      <c r="V166" s="147">
        <v>11.428531</v>
      </c>
      <c r="W166" s="147">
        <v>11.652943408508389</v>
      </c>
      <c r="X166" s="147">
        <v>16.277450000000002</v>
      </c>
      <c r="Y166" s="147">
        <v>12.69683</v>
      </c>
      <c r="Z166" s="147">
        <v>10.36941</v>
      </c>
      <c r="AA166" s="147">
        <v>9.6899999999999959</v>
      </c>
      <c r="AB166" s="147">
        <v>11.979999999999999</v>
      </c>
      <c r="AC166" s="147">
        <v>11.979999999999999</v>
      </c>
      <c r="AD166" s="147">
        <v>11.979999999999999</v>
      </c>
      <c r="AE166" s="147">
        <v>11.979999999999999</v>
      </c>
      <c r="AF166" s="147">
        <v>11.979999999999999</v>
      </c>
      <c r="AG166" s="147">
        <v>11.979999999999999</v>
      </c>
    </row>
    <row r="167" spans="1:33" x14ac:dyDescent="0.2">
      <c r="A167" s="133" t="str">
        <f t="shared" si="2"/>
        <v>WPATurkey</v>
      </c>
      <c r="B167" s="129" t="s">
        <v>270</v>
      </c>
      <c r="C167" s="129" t="s">
        <v>271</v>
      </c>
      <c r="D167" s="129" t="s">
        <v>197</v>
      </c>
      <c r="E167" s="147">
        <v>35.491115000000001</v>
      </c>
      <c r="F167" s="147">
        <v>78.97500500000001</v>
      </c>
      <c r="G167" s="147">
        <v>60.602860000000007</v>
      </c>
      <c r="H167" s="147">
        <v>78.550600000000003</v>
      </c>
      <c r="I167" s="147">
        <v>134.12450000000001</v>
      </c>
      <c r="J167" s="147">
        <v>130.65123499999996</v>
      </c>
      <c r="K167" s="147">
        <v>91.990854999999996</v>
      </c>
      <c r="L167" s="147">
        <v>125.07030899999999</v>
      </c>
      <c r="M167" s="147">
        <v>169.47986100000003</v>
      </c>
      <c r="N167" s="147">
        <v>236.28506099999996</v>
      </c>
      <c r="O167" s="147">
        <v>120.89644400000003</v>
      </c>
      <c r="P167" s="147">
        <v>130.18805500000002</v>
      </c>
      <c r="Q167" s="147">
        <v>94.583362999999991</v>
      </c>
      <c r="R167" s="147">
        <v>141.60522600000002</v>
      </c>
      <c r="S167" s="147">
        <v>89.192670999999308</v>
      </c>
      <c r="T167" s="147">
        <v>147.73442400000002</v>
      </c>
      <c r="U167" s="147">
        <v>135.51259199999998</v>
      </c>
      <c r="V167" s="147">
        <v>101.26991399999999</v>
      </c>
      <c r="W167" s="147">
        <v>130.29856118884922</v>
      </c>
      <c r="X167" s="147">
        <v>175.59851</v>
      </c>
      <c r="Y167" s="147">
        <v>101.24119999999998</v>
      </c>
      <c r="Z167" s="147">
        <v>188.60065999999998</v>
      </c>
      <c r="AA167" s="147">
        <v>136.10999999999996</v>
      </c>
      <c r="AB167" s="147">
        <v>154.76</v>
      </c>
      <c r="AC167" s="147">
        <v>154.92903539190434</v>
      </c>
      <c r="AD167" s="147">
        <v>155.13187786218953</v>
      </c>
      <c r="AE167" s="147">
        <v>155.30940371096833</v>
      </c>
      <c r="AF167" s="147">
        <v>155.47848515113512</v>
      </c>
      <c r="AG167" s="147">
        <v>155.64756659130182</v>
      </c>
    </row>
    <row r="168" spans="1:33" x14ac:dyDescent="0.2">
      <c r="A168" s="133" t="str">
        <f t="shared" si="2"/>
        <v>WPAUnited Arab Emirates</v>
      </c>
      <c r="B168" s="129" t="s">
        <v>270</v>
      </c>
      <c r="C168" s="129" t="s">
        <v>271</v>
      </c>
      <c r="D168" s="129" t="s">
        <v>198</v>
      </c>
      <c r="E168" s="147">
        <v>10.253339999999998</v>
      </c>
      <c r="F168" s="147">
        <v>1.5609999999999999</v>
      </c>
      <c r="G168" s="147">
        <v>3.5469999999999993</v>
      </c>
      <c r="H168" s="147">
        <v>2.3460000000000001</v>
      </c>
      <c r="I168" s="147">
        <v>5.0369999999999999</v>
      </c>
      <c r="J168" s="147">
        <v>5.8696000000000002</v>
      </c>
      <c r="K168" s="147">
        <v>8.565925</v>
      </c>
      <c r="L168" s="147">
        <v>4.7169370000000006</v>
      </c>
      <c r="M168" s="147">
        <v>11.383718999999997</v>
      </c>
      <c r="N168" s="147">
        <v>3.1258259999999991</v>
      </c>
      <c r="O168" s="147">
        <v>6.2445250000000012</v>
      </c>
      <c r="P168" s="147">
        <v>6.5209779999999995</v>
      </c>
      <c r="Q168" s="147">
        <v>5.1598439999999997</v>
      </c>
      <c r="R168" s="147">
        <v>4.5000210000000003</v>
      </c>
      <c r="S168" s="147">
        <v>6.9151879999999997</v>
      </c>
      <c r="T168" s="147">
        <v>4.3404889999999998</v>
      </c>
      <c r="U168" s="147">
        <v>5</v>
      </c>
      <c r="V168" s="147">
        <v>5</v>
      </c>
      <c r="W168" s="147">
        <v>6.7148278847010285</v>
      </c>
      <c r="X168" s="147">
        <v>4.6858700000000004</v>
      </c>
      <c r="Y168" s="147">
        <v>36.348160000000007</v>
      </c>
      <c r="Z168" s="147">
        <v>32.37398000000001</v>
      </c>
      <c r="AA168" s="147">
        <v>5.3599999999999994</v>
      </c>
      <c r="AB168" s="147">
        <v>9.9899999999999984</v>
      </c>
      <c r="AC168" s="147">
        <v>10.190450783147281</v>
      </c>
      <c r="AD168" s="147">
        <v>10.435818211388208</v>
      </c>
      <c r="AE168" s="147">
        <v>10.65568421037902</v>
      </c>
      <c r="AF168" s="147">
        <v>10.869492042705406</v>
      </c>
      <c r="AG168" s="147">
        <v>11.087589959859907</v>
      </c>
    </row>
    <row r="169" spans="1:33" x14ac:dyDescent="0.2">
      <c r="A169" s="133" t="str">
        <f t="shared" si="2"/>
        <v>WPAYemen</v>
      </c>
      <c r="B169" s="129" t="s">
        <v>270</v>
      </c>
      <c r="C169" s="129" t="s">
        <v>271</v>
      </c>
      <c r="D169" s="129" t="s">
        <v>199</v>
      </c>
      <c r="E169" s="147">
        <v>1.1205180000000001</v>
      </c>
      <c r="F169" s="147">
        <v>0.44020700000000001</v>
      </c>
      <c r="G169" s="147">
        <v>0.253</v>
      </c>
      <c r="H169" s="147">
        <v>0.29099999999999998</v>
      </c>
      <c r="I169" s="147">
        <v>0.12581000000000001</v>
      </c>
      <c r="J169" s="147">
        <v>7.8939999999999996E-2</v>
      </c>
      <c r="K169" s="147">
        <v>0.11400100000000001</v>
      </c>
      <c r="L169" s="147">
        <v>11.087406</v>
      </c>
      <c r="M169" s="147">
        <v>0.345744</v>
      </c>
      <c r="N169" s="147">
        <v>0.62326499999999996</v>
      </c>
      <c r="O169" s="147">
        <v>0.54940999999999995</v>
      </c>
      <c r="P169" s="147">
        <v>0.52042200000000005</v>
      </c>
      <c r="Q169" s="147">
        <v>10.140795000000001</v>
      </c>
      <c r="R169" s="147">
        <v>3.5335589999999999</v>
      </c>
      <c r="S169" s="147">
        <v>5.3209679999999997</v>
      </c>
      <c r="T169" s="147">
        <v>2.348462</v>
      </c>
      <c r="U169" s="147">
        <v>2.9163019999999999</v>
      </c>
      <c r="V169" s="147">
        <v>2.328697</v>
      </c>
      <c r="W169" s="147">
        <v>0.55337501601305339</v>
      </c>
      <c r="X169" s="147">
        <v>3.8246599999999997</v>
      </c>
      <c r="Y169" s="147">
        <v>5.5010399999999997</v>
      </c>
      <c r="Z169" s="147">
        <v>2.9994899999999998</v>
      </c>
      <c r="AA169" s="147">
        <v>6.35</v>
      </c>
      <c r="AB169" s="147">
        <v>3.6300000000000003</v>
      </c>
      <c r="AC169" s="147">
        <v>3.6300000000000003</v>
      </c>
      <c r="AD169" s="147">
        <v>3.6300000000000003</v>
      </c>
      <c r="AE169" s="147">
        <v>3.6300000000000003</v>
      </c>
      <c r="AF169" s="147">
        <v>3.6300000000000003</v>
      </c>
      <c r="AG169" s="147">
        <v>3.6300000000000003</v>
      </c>
    </row>
    <row r="170" spans="1:33" s="133" customFormat="1" x14ac:dyDescent="0.2">
      <c r="A170" s="133" t="str">
        <f t="shared" si="2"/>
        <v>WPASouth Asia Total</v>
      </c>
      <c r="B170" s="140" t="s">
        <v>200</v>
      </c>
      <c r="C170" s="140" t="s">
        <v>200</v>
      </c>
      <c r="D170" s="140" t="s">
        <v>200</v>
      </c>
      <c r="E170" s="146">
        <v>17.408476999999998</v>
      </c>
      <c r="F170" s="146">
        <v>19.863351999999999</v>
      </c>
      <c r="G170" s="146">
        <v>11.916059999999998</v>
      </c>
      <c r="H170" s="146">
        <v>27.005406000000001</v>
      </c>
      <c r="I170" s="146">
        <v>24.360643999999997</v>
      </c>
      <c r="J170" s="146">
        <v>19.093343000000001</v>
      </c>
      <c r="K170" s="146">
        <v>19.258824999999998</v>
      </c>
      <c r="L170" s="146">
        <v>21.741760999999997</v>
      </c>
      <c r="M170" s="146">
        <v>53.941863999999995</v>
      </c>
      <c r="N170" s="146">
        <v>16.95478</v>
      </c>
      <c r="O170" s="146">
        <v>401.07203600000014</v>
      </c>
      <c r="P170" s="146">
        <v>183.63939799999997</v>
      </c>
      <c r="Q170" s="146">
        <v>267.62833100000006</v>
      </c>
      <c r="R170" s="146">
        <v>60.055670000000006</v>
      </c>
      <c r="S170" s="146">
        <v>73.221643999999998</v>
      </c>
      <c r="T170" s="146">
        <v>276.78874899999994</v>
      </c>
      <c r="U170" s="146">
        <v>280.83413499999995</v>
      </c>
      <c r="V170" s="146">
        <v>214.85967499999995</v>
      </c>
      <c r="W170" s="146">
        <v>592.70488413049247</v>
      </c>
      <c r="X170" s="146">
        <v>609.57540000000006</v>
      </c>
      <c r="Y170" s="146">
        <v>737.88256999999999</v>
      </c>
      <c r="Z170" s="146">
        <v>1051.1784499999999</v>
      </c>
      <c r="AA170" s="146">
        <v>1296.5</v>
      </c>
      <c r="AB170" s="146">
        <v>1591.5500000000004</v>
      </c>
      <c r="AC170" s="146">
        <v>1607.3972603374955</v>
      </c>
      <c r="AD170" s="146">
        <v>1626.6047632623929</v>
      </c>
      <c r="AE170" s="146">
        <v>1643.6149151857237</v>
      </c>
      <c r="AF170" s="146">
        <v>1659.986860999858</v>
      </c>
      <c r="AG170" s="146">
        <v>1676.5227747647921</v>
      </c>
    </row>
    <row r="171" spans="1:33" x14ac:dyDescent="0.2">
      <c r="A171" s="133" t="str">
        <f t="shared" si="2"/>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9.9699999999999983E-2</v>
      </c>
      <c r="Y171" s="147">
        <v>0.59224999999999994</v>
      </c>
      <c r="Z171" s="147">
        <v>8.8280000000000011E-2</v>
      </c>
      <c r="AA171" s="147">
        <v>0</v>
      </c>
      <c r="AB171" s="147">
        <v>0.05</v>
      </c>
      <c r="AC171" s="147">
        <v>0.05</v>
      </c>
      <c r="AD171" s="147">
        <v>0.05</v>
      </c>
      <c r="AE171" s="147">
        <v>0.05</v>
      </c>
      <c r="AF171" s="147">
        <v>0.05</v>
      </c>
      <c r="AG171" s="147">
        <v>0.05</v>
      </c>
    </row>
    <row r="172" spans="1:33" x14ac:dyDescent="0.2">
      <c r="A172" s="133" t="str">
        <f t="shared" si="2"/>
        <v>WPABangladesh</v>
      </c>
      <c r="B172" s="129" t="s">
        <v>270</v>
      </c>
      <c r="C172" s="129" t="s">
        <v>272</v>
      </c>
      <c r="D172" s="129" t="s">
        <v>202</v>
      </c>
      <c r="E172" s="147">
        <v>1.3799999999999999E-4</v>
      </c>
      <c r="F172" s="147">
        <v>0.06</v>
      </c>
      <c r="G172" s="147">
        <v>5.001741</v>
      </c>
      <c r="H172" s="147">
        <v>0.105389</v>
      </c>
      <c r="I172" s="147">
        <v>1.0375300000000001</v>
      </c>
      <c r="J172" s="147">
        <v>9.9208000000000005E-2</v>
      </c>
      <c r="K172" s="147">
        <v>0.46986899999999998</v>
      </c>
      <c r="L172" s="147">
        <v>0.21668699999999999</v>
      </c>
      <c r="M172" s="147">
        <v>0.33734599999999998</v>
      </c>
      <c r="N172" s="147">
        <v>9.9390000000000006E-2</v>
      </c>
      <c r="O172" s="147">
        <v>1.7034</v>
      </c>
      <c r="P172" s="147">
        <v>0.23808000000000001</v>
      </c>
      <c r="Q172" s="147">
        <v>0.50146299999999999</v>
      </c>
      <c r="R172" s="147">
        <v>1.021487</v>
      </c>
      <c r="S172" s="147">
        <v>0</v>
      </c>
      <c r="T172" s="147">
        <v>0</v>
      </c>
      <c r="U172" s="147">
        <v>0</v>
      </c>
      <c r="V172" s="147">
        <v>0</v>
      </c>
      <c r="W172" s="147">
        <v>0</v>
      </c>
      <c r="X172" s="147">
        <v>8.7320000000000009E-2</v>
      </c>
      <c r="Y172" s="147">
        <v>9.7119999999999984E-2</v>
      </c>
      <c r="Z172" s="147">
        <v>0.12816</v>
      </c>
      <c r="AA172" s="147">
        <v>0.08</v>
      </c>
      <c r="AB172" s="147">
        <v>0.09</v>
      </c>
      <c r="AC172" s="147">
        <v>9.2407915432670767E-2</v>
      </c>
      <c r="AD172" s="147">
        <v>9.5350831672729841E-2</v>
      </c>
      <c r="AE172" s="147">
        <v>9.8030793587308901E-2</v>
      </c>
      <c r="AF172" s="147">
        <v>0.10067416317415849</v>
      </c>
      <c r="AG172" s="147">
        <v>0.10335706550625405</v>
      </c>
    </row>
    <row r="173" spans="1:33" x14ac:dyDescent="0.2">
      <c r="A173" s="133" t="str">
        <f t="shared" si="2"/>
        <v>WPABhutan</v>
      </c>
      <c r="B173" s="129" t="s">
        <v>270</v>
      </c>
      <c r="C173" s="129" t="s">
        <v>272</v>
      </c>
      <c r="D173" s="129" t="s">
        <v>203</v>
      </c>
      <c r="E173" s="147">
        <v>0</v>
      </c>
      <c r="F173" s="147">
        <v>0</v>
      </c>
      <c r="G173" s="147">
        <v>0</v>
      </c>
      <c r="H173" s="147">
        <v>0</v>
      </c>
      <c r="I173" s="147">
        <v>0</v>
      </c>
      <c r="J173" s="147">
        <v>0</v>
      </c>
      <c r="K173" s="147">
        <v>7.4999999999999997E-3</v>
      </c>
      <c r="L173" s="147">
        <v>1.0064999999999999E-2</v>
      </c>
      <c r="M173" s="147">
        <v>1.0265649999999999</v>
      </c>
      <c r="N173" s="147">
        <v>0.15770000000000001</v>
      </c>
      <c r="O173" s="147">
        <v>0.58716500000000005</v>
      </c>
      <c r="P173" s="147">
        <v>2.5990950000000002</v>
      </c>
      <c r="Q173" s="147">
        <v>1.1730499999999999</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WPAIndia</v>
      </c>
      <c r="B174" s="129" t="s">
        <v>270</v>
      </c>
      <c r="C174" s="129" t="s">
        <v>272</v>
      </c>
      <c r="D174" s="129" t="s">
        <v>204</v>
      </c>
      <c r="E174" s="147">
        <v>1.61086</v>
      </c>
      <c r="F174" s="147">
        <v>2.4712529999999995</v>
      </c>
      <c r="G174" s="147">
        <v>3.6945329999999994</v>
      </c>
      <c r="H174" s="147">
        <v>5.671590000000001</v>
      </c>
      <c r="I174" s="147">
        <v>6.0454980000000003</v>
      </c>
      <c r="J174" s="147">
        <v>12.910821</v>
      </c>
      <c r="K174" s="147">
        <v>12.527955</v>
      </c>
      <c r="L174" s="147">
        <v>14.438009999999998</v>
      </c>
      <c r="M174" s="147">
        <v>19.859752</v>
      </c>
      <c r="N174" s="147">
        <v>8.0748459999999991</v>
      </c>
      <c r="O174" s="147">
        <v>370.1298670000001</v>
      </c>
      <c r="P174" s="147">
        <v>169.80060399999996</v>
      </c>
      <c r="Q174" s="147">
        <v>258.68539500000003</v>
      </c>
      <c r="R174" s="147">
        <v>51.742235000000008</v>
      </c>
      <c r="S174" s="147">
        <v>65.286349999999985</v>
      </c>
      <c r="T174" s="147">
        <v>267.39931699999994</v>
      </c>
      <c r="U174" s="147">
        <v>268.02748399999996</v>
      </c>
      <c r="V174" s="147">
        <v>202.52950599999997</v>
      </c>
      <c r="W174" s="147">
        <v>576.5111283828079</v>
      </c>
      <c r="X174" s="147">
        <v>594.60488000000009</v>
      </c>
      <c r="Y174" s="147">
        <v>715.91992999999991</v>
      </c>
      <c r="Z174" s="147">
        <v>1032.2198599999999</v>
      </c>
      <c r="AA174" s="147">
        <v>1278.5899999999999</v>
      </c>
      <c r="AB174" s="147">
        <v>1579.6100000000001</v>
      </c>
      <c r="AC174" s="147">
        <v>1595.4061000000002</v>
      </c>
      <c r="AD174" s="147">
        <v>1614.5509732</v>
      </c>
      <c r="AE174" s="147">
        <v>1631.5037584186</v>
      </c>
      <c r="AF174" s="147">
        <v>1647.818796002786</v>
      </c>
      <c r="AG174" s="147">
        <v>1664.2969839628138</v>
      </c>
    </row>
    <row r="175" spans="1:33" x14ac:dyDescent="0.2">
      <c r="A175" s="133" t="str">
        <f t="shared" si="2"/>
        <v>WPAMaldives</v>
      </c>
      <c r="B175" s="129" t="s">
        <v>270</v>
      </c>
      <c r="C175" s="129" t="s">
        <v>272</v>
      </c>
      <c r="D175" s="129" t="s">
        <v>205</v>
      </c>
      <c r="E175" s="147">
        <v>1.926E-3</v>
      </c>
      <c r="F175" s="147">
        <v>3.0739999999999999E-3</v>
      </c>
      <c r="G175" s="147">
        <v>1.97E-3</v>
      </c>
      <c r="H175" s="147">
        <v>6.1850000000000004E-3</v>
      </c>
      <c r="I175" s="147">
        <v>4.3889999999999997E-3</v>
      </c>
      <c r="J175" s="147">
        <v>0.13375999999999999</v>
      </c>
      <c r="K175" s="147">
        <v>1.5422999999999999E-2</v>
      </c>
      <c r="L175" s="147">
        <v>6.2300000000000003E-3</v>
      </c>
      <c r="M175" s="147">
        <v>0</v>
      </c>
      <c r="N175" s="147">
        <v>0</v>
      </c>
      <c r="O175" s="147">
        <v>4.8000000000000001E-5</v>
      </c>
      <c r="P175" s="147">
        <v>1.3912000000000001E-2</v>
      </c>
      <c r="Q175" s="147">
        <v>0</v>
      </c>
      <c r="R175" s="147">
        <v>1.0338999999999999E-2</v>
      </c>
      <c r="S175" s="147">
        <v>3.5209999999999998E-3</v>
      </c>
      <c r="T175" s="147">
        <v>5.6600000000000001E-3</v>
      </c>
      <c r="U175" s="147">
        <v>4.1654999999999998E-2</v>
      </c>
      <c r="V175" s="147">
        <v>0</v>
      </c>
      <c r="W175" s="147">
        <v>0</v>
      </c>
      <c r="X175" s="147">
        <v>0.23994999999999997</v>
      </c>
      <c r="Y175" s="147">
        <v>0.45592000000000005</v>
      </c>
      <c r="Z175" s="147">
        <v>0.31954000000000005</v>
      </c>
      <c r="AA175" s="147">
        <v>0.46000000000000008</v>
      </c>
      <c r="AB175" s="147">
        <v>0.39</v>
      </c>
      <c r="AC175" s="147">
        <v>0.39</v>
      </c>
      <c r="AD175" s="147">
        <v>0.39</v>
      </c>
      <c r="AE175" s="147">
        <v>0.39</v>
      </c>
      <c r="AF175" s="147">
        <v>0.39</v>
      </c>
      <c r="AG175" s="147">
        <v>0.39</v>
      </c>
    </row>
    <row r="176" spans="1:33" x14ac:dyDescent="0.2">
      <c r="A176" s="133" t="str">
        <f t="shared" si="2"/>
        <v>WPANepal</v>
      </c>
      <c r="B176" s="129" t="s">
        <v>270</v>
      </c>
      <c r="C176" s="129" t="s">
        <v>272</v>
      </c>
      <c r="D176" s="129" t="s">
        <v>206</v>
      </c>
      <c r="E176" s="147">
        <v>0</v>
      </c>
      <c r="F176" s="147">
        <v>0</v>
      </c>
      <c r="G176" s="147">
        <v>0</v>
      </c>
      <c r="H176" s="147">
        <v>8.42</v>
      </c>
      <c r="I176" s="147">
        <v>0</v>
      </c>
      <c r="J176" s="147">
        <v>0</v>
      </c>
      <c r="K176" s="147">
        <v>0</v>
      </c>
      <c r="L176" s="147">
        <v>0</v>
      </c>
      <c r="M176" s="147">
        <v>0</v>
      </c>
      <c r="N176" s="147">
        <v>0.97709000000000001</v>
      </c>
      <c r="O176" s="147">
        <v>19.4345</v>
      </c>
      <c r="P176" s="147">
        <v>2.5</v>
      </c>
      <c r="Q176" s="147">
        <v>8.3899999999999999E-3</v>
      </c>
      <c r="R176" s="147">
        <v>1.2070000000000001E-2</v>
      </c>
      <c r="S176" s="147">
        <v>2.8270000000000001E-3</v>
      </c>
      <c r="T176" s="147">
        <v>1.0499999999999999E-3</v>
      </c>
      <c r="U176" s="147">
        <v>0</v>
      </c>
      <c r="V176" s="147">
        <v>1</v>
      </c>
      <c r="W176" s="147">
        <v>1</v>
      </c>
      <c r="X176" s="147">
        <v>2.7309999999999997E-2</v>
      </c>
      <c r="Y176" s="147">
        <v>6.4840000000000009E-2</v>
      </c>
      <c r="Z176" s="147">
        <v>0.95140999999999998</v>
      </c>
      <c r="AA176" s="147">
        <v>2.6500000000000004</v>
      </c>
      <c r="AB176" s="147">
        <v>0.42000000000000004</v>
      </c>
      <c r="AC176" s="147">
        <v>0.42000000000000004</v>
      </c>
      <c r="AD176" s="147">
        <v>0.42000000000000004</v>
      </c>
      <c r="AE176" s="147">
        <v>0.42000000000000004</v>
      </c>
      <c r="AF176" s="147">
        <v>0.42000000000000004</v>
      </c>
      <c r="AG176" s="147">
        <v>0.42000000000000004</v>
      </c>
    </row>
    <row r="177" spans="1:33" x14ac:dyDescent="0.2">
      <c r="A177" s="133" t="str">
        <f t="shared" si="2"/>
        <v>WPAPakistan</v>
      </c>
      <c r="B177" s="129" t="s">
        <v>270</v>
      </c>
      <c r="C177" s="129" t="s">
        <v>272</v>
      </c>
      <c r="D177" s="129" t="s">
        <v>207</v>
      </c>
      <c r="E177" s="147">
        <v>5.25</v>
      </c>
      <c r="F177" s="147">
        <v>10.253920000000001</v>
      </c>
      <c r="G177" s="147">
        <v>1.6E-2</v>
      </c>
      <c r="H177" s="147">
        <v>6.3129999999999997</v>
      </c>
      <c r="I177" s="147">
        <v>14.218</v>
      </c>
      <c r="J177" s="147">
        <v>2.331</v>
      </c>
      <c r="K177" s="147">
        <v>0.58799999999999997</v>
      </c>
      <c r="L177" s="147">
        <v>0.69399999999999995</v>
      </c>
      <c r="M177" s="147">
        <v>1.06</v>
      </c>
      <c r="N177" s="147">
        <v>0.54300000000000004</v>
      </c>
      <c r="O177" s="147">
        <v>2.3889999999999998</v>
      </c>
      <c r="P177" s="147">
        <v>3.76</v>
      </c>
      <c r="Q177" s="147">
        <v>2.9830000000000001</v>
      </c>
      <c r="R177" s="147">
        <v>2.4159999999999999</v>
      </c>
      <c r="S177" s="147">
        <v>3.052</v>
      </c>
      <c r="T177" s="147">
        <v>3.5569999999999999</v>
      </c>
      <c r="U177" s="147">
        <v>4.3129999999999997</v>
      </c>
      <c r="V177" s="147">
        <v>3.7120000000000002</v>
      </c>
      <c r="W177" s="147">
        <v>6.8209999999999997</v>
      </c>
      <c r="X177" s="147">
        <v>2.9897</v>
      </c>
      <c r="Y177" s="147">
        <v>5.9478499999999999</v>
      </c>
      <c r="Z177" s="147">
        <v>9.1684599999999996</v>
      </c>
      <c r="AA177" s="147">
        <v>4.63</v>
      </c>
      <c r="AB177" s="147">
        <v>2.5600000000000005</v>
      </c>
      <c r="AC177" s="147">
        <v>2.6087524220624259</v>
      </c>
      <c r="AD177" s="147">
        <v>2.6684392307198674</v>
      </c>
      <c r="AE177" s="147">
        <v>2.7231259735361566</v>
      </c>
      <c r="AF177" s="147">
        <v>2.7773908338975595</v>
      </c>
      <c r="AG177" s="147">
        <v>2.8324337364718111</v>
      </c>
    </row>
    <row r="178" spans="1:33" x14ac:dyDescent="0.2">
      <c r="A178" s="133" t="str">
        <f t="shared" si="2"/>
        <v>WPASri Lanka</v>
      </c>
      <c r="B178" s="129" t="s">
        <v>270</v>
      </c>
      <c r="C178" s="129" t="s">
        <v>272</v>
      </c>
      <c r="D178" s="129" t="s">
        <v>208</v>
      </c>
      <c r="E178" s="147">
        <v>10.545553</v>
      </c>
      <c r="F178" s="147">
        <v>7.0751049999999998</v>
      </c>
      <c r="G178" s="147">
        <v>3.2018159999999996</v>
      </c>
      <c r="H178" s="147">
        <v>6.489242</v>
      </c>
      <c r="I178" s="147">
        <v>3.0552269999999999</v>
      </c>
      <c r="J178" s="147">
        <v>3.6185539999999992</v>
      </c>
      <c r="K178" s="147">
        <v>5.6500779999999988</v>
      </c>
      <c r="L178" s="147">
        <v>6.3767689999999986</v>
      </c>
      <c r="M178" s="147">
        <v>31.658200999999998</v>
      </c>
      <c r="N178" s="147">
        <v>7.1027540000000009</v>
      </c>
      <c r="O178" s="147">
        <v>6.8280559999999992</v>
      </c>
      <c r="P178" s="147">
        <v>4.7277069999999997</v>
      </c>
      <c r="Q178" s="147">
        <v>4.2770330000000003</v>
      </c>
      <c r="R178" s="147">
        <v>4.8535389999999996</v>
      </c>
      <c r="S178" s="147">
        <v>4.8769459999999993</v>
      </c>
      <c r="T178" s="147">
        <v>5.825721999999999</v>
      </c>
      <c r="U178" s="147">
        <v>8.4519959999999994</v>
      </c>
      <c r="V178" s="147">
        <v>7.6181690000000017</v>
      </c>
      <c r="W178" s="147">
        <v>8.3727557476845416</v>
      </c>
      <c r="X178" s="147">
        <v>11.526540000000001</v>
      </c>
      <c r="Y178" s="147">
        <v>14.804660000000002</v>
      </c>
      <c r="Z178" s="147">
        <v>8.3027400000000018</v>
      </c>
      <c r="AA178" s="147">
        <v>10.089999999999998</v>
      </c>
      <c r="AB178" s="147">
        <v>8.43</v>
      </c>
      <c r="AC178" s="147">
        <v>8.43</v>
      </c>
      <c r="AD178" s="147">
        <v>8.43</v>
      </c>
      <c r="AE178" s="147">
        <v>8.43</v>
      </c>
      <c r="AF178" s="147">
        <v>8.43</v>
      </c>
      <c r="AG178" s="147">
        <v>8.43</v>
      </c>
    </row>
    <row r="179" spans="1:33" s="133" customFormat="1" x14ac:dyDescent="0.2">
      <c r="A179" s="133" t="str">
        <f t="shared" si="2"/>
        <v>WPASouth-East Asia Total</v>
      </c>
      <c r="B179" s="140" t="s">
        <v>209</v>
      </c>
      <c r="C179" s="140" t="s">
        <v>209</v>
      </c>
      <c r="D179" s="140" t="s">
        <v>209</v>
      </c>
      <c r="E179" s="146">
        <v>1096.7276590000001</v>
      </c>
      <c r="F179" s="146">
        <v>970.45540199999971</v>
      </c>
      <c r="G179" s="146">
        <v>1414.329025</v>
      </c>
      <c r="H179" s="146">
        <v>1340.1483282700005</v>
      </c>
      <c r="I179" s="146">
        <v>1529.134689</v>
      </c>
      <c r="J179" s="146">
        <v>1280.8593869999997</v>
      </c>
      <c r="K179" s="146">
        <v>1456.4484020000002</v>
      </c>
      <c r="L179" s="146">
        <v>1939.9906210000001</v>
      </c>
      <c r="M179" s="146">
        <v>1686.5403779999999</v>
      </c>
      <c r="N179" s="146">
        <v>1451.335558</v>
      </c>
      <c r="O179" s="146">
        <v>2068.258871</v>
      </c>
      <c r="P179" s="146">
        <v>2012.3200530000004</v>
      </c>
      <c r="Q179" s="146">
        <v>2158.449744</v>
      </c>
      <c r="R179" s="146">
        <v>2462.1642659999998</v>
      </c>
      <c r="S179" s="146">
        <v>2481.2119510000002</v>
      </c>
      <c r="T179" s="146">
        <v>2552.8463439999996</v>
      </c>
      <c r="U179" s="146">
        <v>2189.7992859999999</v>
      </c>
      <c r="V179" s="146">
        <v>2725.284138</v>
      </c>
      <c r="W179" s="146">
        <v>2291.6455110623856</v>
      </c>
      <c r="X179" s="146">
        <v>3119.53024</v>
      </c>
      <c r="Y179" s="146">
        <v>2921.24737</v>
      </c>
      <c r="Z179" s="146">
        <v>2783.9475684999998</v>
      </c>
      <c r="AA179" s="146">
        <v>1908.63</v>
      </c>
      <c r="AB179" s="146">
        <v>2380.39</v>
      </c>
      <c r="AC179" s="146">
        <v>2363.596084925613</v>
      </c>
      <c r="AD179" s="146">
        <v>2383.9932905316118</v>
      </c>
      <c r="AE179" s="146">
        <v>2402.7772625390612</v>
      </c>
      <c r="AF179" s="146">
        <v>2421.0988272203267</v>
      </c>
      <c r="AG179" s="146">
        <v>2438.755174358475</v>
      </c>
    </row>
    <row r="180" spans="1:33" x14ac:dyDescent="0.2">
      <c r="A180" s="133" t="str">
        <f t="shared" si="2"/>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0.80134000000000005</v>
      </c>
      <c r="Y180" s="147">
        <v>1.4755199999999999</v>
      </c>
      <c r="Z180" s="147">
        <v>0.75759999999999994</v>
      </c>
      <c r="AA180" s="147">
        <v>0.75</v>
      </c>
      <c r="AB180" s="147">
        <v>0.8600000000000001</v>
      </c>
      <c r="AC180" s="147">
        <v>0.8600000000000001</v>
      </c>
      <c r="AD180" s="147">
        <v>0.8600000000000001</v>
      </c>
      <c r="AE180" s="147">
        <v>0.8600000000000001</v>
      </c>
      <c r="AF180" s="147">
        <v>0.8600000000000001</v>
      </c>
      <c r="AG180" s="147">
        <v>0.8600000000000001</v>
      </c>
    </row>
    <row r="181" spans="1:33" x14ac:dyDescent="0.2">
      <c r="A181" s="133" t="str">
        <f t="shared" si="2"/>
        <v>WPACambodia</v>
      </c>
      <c r="B181" s="129" t="s">
        <v>270</v>
      </c>
      <c r="C181" s="129" t="s">
        <v>273</v>
      </c>
      <c r="D181" s="129" t="s">
        <v>211</v>
      </c>
      <c r="E181" s="147">
        <v>4.3932000000000002</v>
      </c>
      <c r="F181" s="147">
        <v>7.6993</v>
      </c>
      <c r="G181" s="147">
        <v>6.0890000000000004</v>
      </c>
      <c r="H181" s="147">
        <v>5.9555689999999997</v>
      </c>
      <c r="I181" s="147">
        <v>4.7663070000000003</v>
      </c>
      <c r="J181" s="147">
        <v>10.37</v>
      </c>
      <c r="K181" s="147">
        <v>5.0850200000000001</v>
      </c>
      <c r="L181" s="147">
        <v>5.455254</v>
      </c>
      <c r="M181" s="147">
        <v>6.2144279999999998</v>
      </c>
      <c r="N181" s="147">
        <v>6.561528</v>
      </c>
      <c r="O181" s="147">
        <v>6.7723199999999997</v>
      </c>
      <c r="P181" s="147">
        <v>11.260009</v>
      </c>
      <c r="Q181" s="147">
        <v>25.657672000000002</v>
      </c>
      <c r="R181" s="147">
        <v>8.7099100000000007</v>
      </c>
      <c r="S181" s="147">
        <v>16.923605999999999</v>
      </c>
      <c r="T181" s="147">
        <v>16.732578</v>
      </c>
      <c r="U181" s="147">
        <v>13.900987000000001</v>
      </c>
      <c r="V181" s="147">
        <v>60.230238999999997</v>
      </c>
      <c r="W181" s="147">
        <v>79.563720731899295</v>
      </c>
      <c r="X181" s="147">
        <v>191.28931</v>
      </c>
      <c r="Y181" s="147">
        <v>191.55348000000001</v>
      </c>
      <c r="Z181" s="147">
        <v>310.75191999999998</v>
      </c>
      <c r="AA181" s="147">
        <v>219.45000000000005</v>
      </c>
      <c r="AB181" s="147">
        <v>221.81000000000003</v>
      </c>
      <c r="AC181" s="147">
        <v>221.81000000000003</v>
      </c>
      <c r="AD181" s="147">
        <v>221.81000000000003</v>
      </c>
      <c r="AE181" s="147">
        <v>221.81000000000003</v>
      </c>
      <c r="AF181" s="147">
        <v>221.81000000000003</v>
      </c>
      <c r="AG181" s="147">
        <v>221.81000000000003</v>
      </c>
    </row>
    <row r="182" spans="1:33" x14ac:dyDescent="0.2">
      <c r="A182" s="133" t="str">
        <f t="shared" si="2"/>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WPAIndonesia</v>
      </c>
      <c r="B183" s="129" t="s">
        <v>270</v>
      </c>
      <c r="C183" s="129" t="s">
        <v>273</v>
      </c>
      <c r="D183" s="129" t="s">
        <v>213</v>
      </c>
      <c r="E183" s="147">
        <v>144.74698900000004</v>
      </c>
      <c r="F183" s="147">
        <v>131.44037599999999</v>
      </c>
      <c r="G183" s="147">
        <v>200.72447400000001</v>
      </c>
      <c r="H183" s="147">
        <v>171.76284200000003</v>
      </c>
      <c r="I183" s="147">
        <v>321.39978600000001</v>
      </c>
      <c r="J183" s="147">
        <v>221.53922199999997</v>
      </c>
      <c r="K183" s="147">
        <v>278.648956</v>
      </c>
      <c r="L183" s="147">
        <v>356.52884899999998</v>
      </c>
      <c r="M183" s="147">
        <v>431.86307400000004</v>
      </c>
      <c r="N183" s="147">
        <v>150.28557999999992</v>
      </c>
      <c r="O183" s="147">
        <v>212.97244400000002</v>
      </c>
      <c r="P183" s="147">
        <v>237.821797</v>
      </c>
      <c r="Q183" s="147">
        <v>214.33446199999997</v>
      </c>
      <c r="R183" s="147">
        <v>219.644913</v>
      </c>
      <c r="S183" s="147">
        <v>423.186668</v>
      </c>
      <c r="T183" s="147">
        <v>570.42961000000003</v>
      </c>
      <c r="U183" s="147">
        <v>420.68299200000001</v>
      </c>
      <c r="V183" s="147">
        <v>588.11411900000007</v>
      </c>
      <c r="W183" s="147">
        <v>418.7522628896636</v>
      </c>
      <c r="X183" s="147">
        <v>287.35146000000009</v>
      </c>
      <c r="Y183" s="147">
        <v>366.12846000000002</v>
      </c>
      <c r="Z183" s="147">
        <v>433.28246000000007</v>
      </c>
      <c r="AA183" s="147">
        <v>226.51000000000005</v>
      </c>
      <c r="AB183" s="147">
        <v>366.53999999999996</v>
      </c>
      <c r="AC183" s="147">
        <v>372.88451546146905</v>
      </c>
      <c r="AD183" s="147">
        <v>378.41911208850837</v>
      </c>
      <c r="AE183" s="147">
        <v>383.17410870560764</v>
      </c>
      <c r="AF183" s="147">
        <v>387.0009614302549</v>
      </c>
      <c r="AG183" s="147">
        <v>389.55931776168882</v>
      </c>
    </row>
    <row r="184" spans="1:33" x14ac:dyDescent="0.2">
      <c r="A184" s="133" t="str">
        <f t="shared" si="2"/>
        <v>WPALaos</v>
      </c>
      <c r="B184" s="129" t="s">
        <v>270</v>
      </c>
      <c r="C184" s="129" t="s">
        <v>273</v>
      </c>
      <c r="D184" s="129" t="s">
        <v>214</v>
      </c>
      <c r="E184" s="147">
        <v>2.6729500000000002</v>
      </c>
      <c r="F184" s="147">
        <v>2.6910000000000003</v>
      </c>
      <c r="G184" s="147">
        <v>4.4459</v>
      </c>
      <c r="H184" s="147">
        <v>0.79579999999999995</v>
      </c>
      <c r="I184" s="147">
        <v>1.3609199999999999</v>
      </c>
      <c r="J184" s="147">
        <v>1.2562219999999999</v>
      </c>
      <c r="K184" s="147">
        <v>2.6626400000000001</v>
      </c>
      <c r="L184" s="147">
        <v>4.3094809999999999</v>
      </c>
      <c r="M184" s="147">
        <v>7.132422</v>
      </c>
      <c r="N184" s="147">
        <v>14.829350000000002</v>
      </c>
      <c r="O184" s="147">
        <v>10.3513</v>
      </c>
      <c r="P184" s="147">
        <v>14.635026999999999</v>
      </c>
      <c r="Q184" s="147">
        <v>16.880699999999997</v>
      </c>
      <c r="R184" s="147">
        <v>32.540495</v>
      </c>
      <c r="S184" s="147">
        <v>57.421759999999999</v>
      </c>
      <c r="T184" s="147">
        <v>63.542558</v>
      </c>
      <c r="U184" s="147">
        <v>35.349975000000001</v>
      </c>
      <c r="V184" s="147">
        <v>29.737945</v>
      </c>
      <c r="W184" s="147">
        <v>48.819297318791996</v>
      </c>
      <c r="X184" s="147">
        <v>84.784419999999983</v>
      </c>
      <c r="Y184" s="147">
        <v>102.02712000000001</v>
      </c>
      <c r="Z184" s="147">
        <v>95.436840000000004</v>
      </c>
      <c r="AA184" s="147">
        <v>52.46</v>
      </c>
      <c r="AB184" s="147">
        <v>83.210000000000008</v>
      </c>
      <c r="AC184" s="147">
        <v>83.210000000000008</v>
      </c>
      <c r="AD184" s="147">
        <v>83.210000000000008</v>
      </c>
      <c r="AE184" s="147">
        <v>83.210000000000008</v>
      </c>
      <c r="AF184" s="147">
        <v>83.210000000000008</v>
      </c>
      <c r="AG184" s="147">
        <v>83.210000000000008</v>
      </c>
    </row>
    <row r="185" spans="1:33" x14ac:dyDescent="0.2">
      <c r="A185" s="133" t="str">
        <f t="shared" si="2"/>
        <v>WPAMalaysia</v>
      </c>
      <c r="B185" s="129" t="s">
        <v>270</v>
      </c>
      <c r="C185" s="129" t="s">
        <v>273</v>
      </c>
      <c r="D185" s="129" t="s">
        <v>215</v>
      </c>
      <c r="E185" s="147">
        <v>174.39400000000003</v>
      </c>
      <c r="F185" s="147">
        <v>127.059</v>
      </c>
      <c r="G185" s="147">
        <v>182.97499999999999</v>
      </c>
      <c r="H185" s="147">
        <v>166.99800000000002</v>
      </c>
      <c r="I185" s="147">
        <v>271.07899999999995</v>
      </c>
      <c r="J185" s="147">
        <v>273.75200000000001</v>
      </c>
      <c r="K185" s="147">
        <v>234.50299999999999</v>
      </c>
      <c r="L185" s="147">
        <v>369.51300000000003</v>
      </c>
      <c r="M185" s="147">
        <v>350.82392299999998</v>
      </c>
      <c r="N185" s="147">
        <v>337.12773400000003</v>
      </c>
      <c r="O185" s="147">
        <v>499.5099570000001</v>
      </c>
      <c r="P185" s="147">
        <v>443.51656700000001</v>
      </c>
      <c r="Q185" s="147">
        <v>461.53514300000001</v>
      </c>
      <c r="R185" s="147">
        <v>336.87645500000002</v>
      </c>
      <c r="S185" s="147">
        <v>330.70877799999994</v>
      </c>
      <c r="T185" s="147">
        <v>337.80147699999992</v>
      </c>
      <c r="U185" s="147">
        <v>289.36941099999996</v>
      </c>
      <c r="V185" s="147">
        <v>341.38955699999991</v>
      </c>
      <c r="W185" s="147">
        <v>263.45043840322376</v>
      </c>
      <c r="X185" s="147">
        <v>264.40197000000001</v>
      </c>
      <c r="Y185" s="147">
        <v>268.01515999999998</v>
      </c>
      <c r="Z185" s="147">
        <v>272.04326000000003</v>
      </c>
      <c r="AA185" s="147">
        <v>179.46999999999997</v>
      </c>
      <c r="AB185" s="147">
        <v>167.46999999999997</v>
      </c>
      <c r="AC185" s="147">
        <v>168.5736310953298</v>
      </c>
      <c r="AD185" s="147">
        <v>169.93162629929842</v>
      </c>
      <c r="AE185" s="147">
        <v>171.22641023125601</v>
      </c>
      <c r="AF185" s="147">
        <v>172.55416085923486</v>
      </c>
      <c r="AG185" s="147">
        <v>173.88903130714056</v>
      </c>
    </row>
    <row r="186" spans="1:33" x14ac:dyDescent="0.2">
      <c r="A186" s="133" t="str">
        <f t="shared" si="2"/>
        <v>WPAMyanmar</v>
      </c>
      <c r="B186" s="129" t="s">
        <v>270</v>
      </c>
      <c r="C186" s="129" t="s">
        <v>273</v>
      </c>
      <c r="D186" s="129" t="s">
        <v>216</v>
      </c>
      <c r="E186" s="147">
        <v>54.263639999999995</v>
      </c>
      <c r="F186" s="147">
        <v>8.2871260000000007</v>
      </c>
      <c r="G186" s="147">
        <v>8.7729739999999996</v>
      </c>
      <c r="H186" s="147">
        <v>16.953205000000001</v>
      </c>
      <c r="I186" s="147">
        <v>13.91573</v>
      </c>
      <c r="J186" s="147">
        <v>20.962109000000002</v>
      </c>
      <c r="K186" s="147">
        <v>50.64885000000001</v>
      </c>
      <c r="L186" s="147">
        <v>110.27473000000001</v>
      </c>
      <c r="M186" s="147">
        <v>26.371420000000004</v>
      </c>
      <c r="N186" s="147">
        <v>21.81964</v>
      </c>
      <c r="O186" s="147">
        <v>54.373249000000001</v>
      </c>
      <c r="P186" s="147">
        <v>60.992200000000011</v>
      </c>
      <c r="Q186" s="147">
        <v>78.488106999999999</v>
      </c>
      <c r="R186" s="147">
        <v>121.47794300000001</v>
      </c>
      <c r="S186" s="147">
        <v>137.58926500000001</v>
      </c>
      <c r="T186" s="147">
        <v>104.56690699999999</v>
      </c>
      <c r="U186" s="147">
        <v>119.29217700000001</v>
      </c>
      <c r="V186" s="147">
        <v>149.15875900000003</v>
      </c>
      <c r="W186" s="147">
        <v>234.28879005996109</v>
      </c>
      <c r="X186" s="147">
        <v>486.49093999999997</v>
      </c>
      <c r="Y186" s="147">
        <v>439.64607999999998</v>
      </c>
      <c r="Z186" s="147">
        <v>267.64222000000001</v>
      </c>
      <c r="AA186" s="147">
        <v>193.42999999999998</v>
      </c>
      <c r="AB186" s="147">
        <v>248.60000000000005</v>
      </c>
      <c r="AC186" s="147">
        <v>248.60000000000005</v>
      </c>
      <c r="AD186" s="147">
        <v>248.60000000000005</v>
      </c>
      <c r="AE186" s="147">
        <v>248.60000000000005</v>
      </c>
      <c r="AF186" s="147">
        <v>248.60000000000005</v>
      </c>
      <c r="AG186" s="147">
        <v>248.60000000000005</v>
      </c>
    </row>
    <row r="187" spans="1:33" x14ac:dyDescent="0.2">
      <c r="A187" s="133" t="str">
        <f t="shared" si="2"/>
        <v>WPAPhilippines</v>
      </c>
      <c r="B187" s="129" t="s">
        <v>270</v>
      </c>
      <c r="C187" s="129" t="s">
        <v>273</v>
      </c>
      <c r="D187" s="129" t="s">
        <v>217</v>
      </c>
      <c r="E187" s="147">
        <v>20.952119</v>
      </c>
      <c r="F187" s="147">
        <v>21.910693000000002</v>
      </c>
      <c r="G187" s="147">
        <v>52.913911999999996</v>
      </c>
      <c r="H187" s="147">
        <v>43.296935000000005</v>
      </c>
      <c r="I187" s="147">
        <v>82.031840000000003</v>
      </c>
      <c r="J187" s="147">
        <v>87.502615999999989</v>
      </c>
      <c r="K187" s="147">
        <v>113.34657299999999</v>
      </c>
      <c r="L187" s="147">
        <v>85.37940900000001</v>
      </c>
      <c r="M187" s="147">
        <v>65.327123</v>
      </c>
      <c r="N187" s="147">
        <v>84.257000000000005</v>
      </c>
      <c r="O187" s="147">
        <v>56.519347999999994</v>
      </c>
      <c r="P187" s="147">
        <v>73.669381000000001</v>
      </c>
      <c r="Q187" s="147">
        <v>102.56669299999999</v>
      </c>
      <c r="R187" s="147">
        <v>141.78561099999996</v>
      </c>
      <c r="S187" s="147">
        <v>178.50370700000002</v>
      </c>
      <c r="T187" s="147">
        <v>165.97212099999999</v>
      </c>
      <c r="U187" s="147">
        <v>212.57328099999998</v>
      </c>
      <c r="V187" s="147">
        <v>233.00367599999998</v>
      </c>
      <c r="W187" s="147">
        <v>230.29718633852889</v>
      </c>
      <c r="X187" s="147">
        <v>293.88058000000001</v>
      </c>
      <c r="Y187" s="147">
        <v>352.46107999999998</v>
      </c>
      <c r="Z187" s="147">
        <v>321.68970999999999</v>
      </c>
      <c r="AA187" s="147">
        <v>214.48000000000002</v>
      </c>
      <c r="AB187" s="147">
        <v>252.58999999999997</v>
      </c>
      <c r="AC187" s="147">
        <v>217.77832949737453</v>
      </c>
      <c r="AD187" s="147">
        <v>217.77832949737453</v>
      </c>
      <c r="AE187" s="147">
        <v>217.77832949737453</v>
      </c>
      <c r="AF187" s="147">
        <v>217.77832949737453</v>
      </c>
      <c r="AG187" s="147">
        <v>217.77832949737453</v>
      </c>
    </row>
    <row r="188" spans="1:33" x14ac:dyDescent="0.2">
      <c r="A188" s="133" t="str">
        <f t="shared" si="2"/>
        <v>WPASingapore</v>
      </c>
      <c r="B188" s="129" t="s">
        <v>270</v>
      </c>
      <c r="C188" s="129" t="s">
        <v>273</v>
      </c>
      <c r="D188" s="129" t="s">
        <v>218</v>
      </c>
      <c r="E188" s="147">
        <v>4.8620000000000001</v>
      </c>
      <c r="F188" s="147">
        <v>3.8239999999999998</v>
      </c>
      <c r="G188" s="147">
        <v>2.4939999999999998</v>
      </c>
      <c r="H188" s="147">
        <v>2.4829999999999997</v>
      </c>
      <c r="I188" s="147">
        <v>3.403</v>
      </c>
      <c r="J188" s="147">
        <v>2.8929999999999998</v>
      </c>
      <c r="K188" s="147">
        <v>3.2139999999999995</v>
      </c>
      <c r="L188" s="147">
        <v>3.0149999999999997</v>
      </c>
      <c r="M188" s="147">
        <v>3.0329999999999999</v>
      </c>
      <c r="N188" s="147">
        <v>2.0659999999999998</v>
      </c>
      <c r="O188" s="147">
        <v>1.8050000000000002</v>
      </c>
      <c r="P188" s="147">
        <v>2.226</v>
      </c>
      <c r="Q188" s="147">
        <v>2.4460000000000002</v>
      </c>
      <c r="R188" s="147">
        <v>1.6519999999999999</v>
      </c>
      <c r="S188" s="147">
        <v>2.1980000000000004</v>
      </c>
      <c r="T188" s="147">
        <v>2.085</v>
      </c>
      <c r="U188" s="147">
        <v>3.5619999999999998</v>
      </c>
      <c r="V188" s="147">
        <v>3.2910000000000004</v>
      </c>
      <c r="W188" s="147">
        <v>2.2363599999999999</v>
      </c>
      <c r="X188" s="147">
        <v>3.1242799999999997</v>
      </c>
      <c r="Y188" s="147">
        <v>6.6034999999999995</v>
      </c>
      <c r="Z188" s="147">
        <v>5.09152</v>
      </c>
      <c r="AA188" s="147">
        <v>33.1</v>
      </c>
      <c r="AB188" s="147">
        <v>7.3199999999999994</v>
      </c>
      <c r="AC188" s="147">
        <v>7.3199999999999994</v>
      </c>
      <c r="AD188" s="147">
        <v>7.3199999999999994</v>
      </c>
      <c r="AE188" s="147">
        <v>7.3199999999999994</v>
      </c>
      <c r="AF188" s="147">
        <v>7.3199999999999994</v>
      </c>
      <c r="AG188" s="147">
        <v>7.3199999999999994</v>
      </c>
    </row>
    <row r="189" spans="1:33" x14ac:dyDescent="0.2">
      <c r="A189" s="133" t="str">
        <f t="shared" si="2"/>
        <v>WPAThailand</v>
      </c>
      <c r="B189" s="129" t="s">
        <v>270</v>
      </c>
      <c r="C189" s="129" t="s">
        <v>273</v>
      </c>
      <c r="D189" s="129" t="s">
        <v>219</v>
      </c>
      <c r="E189" s="147">
        <v>490.31975300000005</v>
      </c>
      <c r="F189" s="147">
        <v>540.0773469999998</v>
      </c>
      <c r="G189" s="147">
        <v>706.9655479999999</v>
      </c>
      <c r="H189" s="147">
        <v>690.63802627000018</v>
      </c>
      <c r="I189" s="147">
        <v>600.77749800000004</v>
      </c>
      <c r="J189" s="147">
        <v>509.8425519999999</v>
      </c>
      <c r="K189" s="147">
        <v>624.51047700000015</v>
      </c>
      <c r="L189" s="147">
        <v>741.33343800000011</v>
      </c>
      <c r="M189" s="147">
        <v>619.48151099999995</v>
      </c>
      <c r="N189" s="147">
        <v>523.65204000000006</v>
      </c>
      <c r="O189" s="147">
        <v>981.36825299999998</v>
      </c>
      <c r="P189" s="147">
        <v>862.3693770000001</v>
      </c>
      <c r="Q189" s="147">
        <v>926.20180999999991</v>
      </c>
      <c r="R189" s="147">
        <v>1176.2049709999999</v>
      </c>
      <c r="S189" s="147">
        <v>1111.5117870000001</v>
      </c>
      <c r="T189" s="147">
        <v>979.29179199999999</v>
      </c>
      <c r="U189" s="147">
        <v>870.06846299999995</v>
      </c>
      <c r="V189" s="147">
        <v>989.99911299999985</v>
      </c>
      <c r="W189" s="147">
        <v>762.43972421394221</v>
      </c>
      <c r="X189" s="147">
        <v>838.79799000000014</v>
      </c>
      <c r="Y189" s="147">
        <v>820.6520300000002</v>
      </c>
      <c r="Z189" s="147">
        <v>821.68180649999988</v>
      </c>
      <c r="AA189" s="147">
        <v>536.54999999999995</v>
      </c>
      <c r="AB189" s="147">
        <v>698.55999999999983</v>
      </c>
      <c r="AC189" s="147">
        <v>703.41576974392933</v>
      </c>
      <c r="AD189" s="147">
        <v>709.43013462126453</v>
      </c>
      <c r="AE189" s="147">
        <v>715.18037887060791</v>
      </c>
      <c r="AF189" s="147">
        <v>721.09333967563998</v>
      </c>
      <c r="AG189" s="147">
        <v>727.07801489477049</v>
      </c>
    </row>
    <row r="190" spans="1:33" x14ac:dyDescent="0.2">
      <c r="A190" s="133" t="str">
        <f t="shared" si="2"/>
        <v>WPAVietnam</v>
      </c>
      <c r="B190" s="129" t="s">
        <v>270</v>
      </c>
      <c r="C190" s="129" t="s">
        <v>273</v>
      </c>
      <c r="D190" s="129" t="s">
        <v>220</v>
      </c>
      <c r="E190" s="147">
        <v>200.123008</v>
      </c>
      <c r="F190" s="147">
        <v>127.46655999999999</v>
      </c>
      <c r="G190" s="147">
        <v>248.94821700000003</v>
      </c>
      <c r="H190" s="147">
        <v>241.264951</v>
      </c>
      <c r="I190" s="147">
        <v>230.40060799999998</v>
      </c>
      <c r="J190" s="147">
        <v>152.74166599999998</v>
      </c>
      <c r="K190" s="147">
        <v>143.82888599999995</v>
      </c>
      <c r="L190" s="147">
        <v>264.18146000000002</v>
      </c>
      <c r="M190" s="147">
        <v>176.293477</v>
      </c>
      <c r="N190" s="147">
        <v>310.73668599999996</v>
      </c>
      <c r="O190" s="147">
        <v>244.58699999999999</v>
      </c>
      <c r="P190" s="147">
        <v>305.82969500000002</v>
      </c>
      <c r="Q190" s="147">
        <v>330.339157</v>
      </c>
      <c r="R190" s="147">
        <v>423.27196800000002</v>
      </c>
      <c r="S190" s="147">
        <v>223.16838000000001</v>
      </c>
      <c r="T190" s="147">
        <v>312.42430100000001</v>
      </c>
      <c r="U190" s="147">
        <v>225</v>
      </c>
      <c r="V190" s="147">
        <v>330.35972999999996</v>
      </c>
      <c r="W190" s="147">
        <v>251.79773110637478</v>
      </c>
      <c r="X190" s="147">
        <v>668.60795000000007</v>
      </c>
      <c r="Y190" s="147">
        <v>372.68493999999998</v>
      </c>
      <c r="Z190" s="147">
        <v>255.570232</v>
      </c>
      <c r="AA190" s="147">
        <v>252.43</v>
      </c>
      <c r="AB190" s="147">
        <v>333.43</v>
      </c>
      <c r="AC190" s="147">
        <v>339.14383912751043</v>
      </c>
      <c r="AD190" s="147">
        <v>346.63408802516602</v>
      </c>
      <c r="AE190" s="147">
        <v>353.61803523421469</v>
      </c>
      <c r="AF190" s="147">
        <v>360.87203575782229</v>
      </c>
      <c r="AG190" s="147">
        <v>368.65048089750064</v>
      </c>
    </row>
    <row r="191" spans="1:33" s="133" customFormat="1" x14ac:dyDescent="0.2">
      <c r="A191" s="133" t="str">
        <f t="shared" si="2"/>
        <v>WPAEast Asia Total</v>
      </c>
      <c r="B191" s="140" t="s">
        <v>221</v>
      </c>
      <c r="C191" s="140" t="s">
        <v>221</v>
      </c>
      <c r="D191" s="140" t="s">
        <v>221</v>
      </c>
      <c r="E191" s="146">
        <v>2287.6966669999993</v>
      </c>
      <c r="F191" s="146">
        <v>2491.7810210000002</v>
      </c>
      <c r="G191" s="146">
        <v>3099.5958240000004</v>
      </c>
      <c r="H191" s="146">
        <v>2538.6227609999996</v>
      </c>
      <c r="I191" s="146">
        <v>2356.5727529999999</v>
      </c>
      <c r="J191" s="146">
        <v>2598.916197</v>
      </c>
      <c r="K191" s="146">
        <v>2240.8355699999997</v>
      </c>
      <c r="L191" s="146">
        <v>1641.752755</v>
      </c>
      <c r="M191" s="146">
        <v>926.17394400000001</v>
      </c>
      <c r="N191" s="146">
        <v>1451.8495029999997</v>
      </c>
      <c r="O191" s="146">
        <v>1221.92867</v>
      </c>
      <c r="P191" s="146">
        <v>1181.9969649999998</v>
      </c>
      <c r="Q191" s="146">
        <v>1500.8365760000002</v>
      </c>
      <c r="R191" s="146">
        <v>1545.0584449999999</v>
      </c>
      <c r="S191" s="146">
        <v>1266.1615340000001</v>
      </c>
      <c r="T191" s="146">
        <v>1587.9937</v>
      </c>
      <c r="U191" s="146">
        <v>1292.655125</v>
      </c>
      <c r="V191" s="146">
        <v>1255.3093530000001</v>
      </c>
      <c r="W191" s="146">
        <v>1633.3650771309512</v>
      </c>
      <c r="X191" s="146">
        <v>1564.12976</v>
      </c>
      <c r="Y191" s="146">
        <v>1561.8818399999991</v>
      </c>
      <c r="Z191" s="146">
        <v>1327.7123583999999</v>
      </c>
      <c r="AA191" s="146">
        <v>839.43</v>
      </c>
      <c r="AB191" s="146">
        <v>1347.4599999999996</v>
      </c>
      <c r="AC191" s="146">
        <v>1359.4409250039294</v>
      </c>
      <c r="AD191" s="146">
        <v>1357.7224445113973</v>
      </c>
      <c r="AE191" s="146">
        <v>1357.7997530070436</v>
      </c>
      <c r="AF191" s="146">
        <v>1372.5034261245901</v>
      </c>
      <c r="AG191" s="146">
        <v>1380.8939478737516</v>
      </c>
    </row>
    <row r="192" spans="1:33" x14ac:dyDescent="0.2">
      <c r="A192" s="133" t="str">
        <f t="shared" si="2"/>
        <v>WPAChina</v>
      </c>
      <c r="B192" s="129" t="s">
        <v>270</v>
      </c>
      <c r="C192" s="129" t="s">
        <v>274</v>
      </c>
      <c r="D192" s="129" t="s">
        <v>222</v>
      </c>
      <c r="E192" s="147">
        <v>1985.2218069999999</v>
      </c>
      <c r="F192" s="147">
        <v>2262.0772270000002</v>
      </c>
      <c r="G192" s="147">
        <v>2819.6520270000001</v>
      </c>
      <c r="H192" s="147">
        <v>2243.9718229999999</v>
      </c>
      <c r="I192" s="147">
        <v>2047.214962</v>
      </c>
      <c r="J192" s="147">
        <v>2285.4894909999998</v>
      </c>
      <c r="K192" s="147">
        <v>1952.094531</v>
      </c>
      <c r="L192" s="147">
        <v>1350.486046</v>
      </c>
      <c r="M192" s="147">
        <v>644.66117199999997</v>
      </c>
      <c r="N192" s="147">
        <v>1310.1909579999999</v>
      </c>
      <c r="O192" s="147">
        <v>1075.4901259999999</v>
      </c>
      <c r="P192" s="147">
        <v>1018.035482</v>
      </c>
      <c r="Q192" s="147">
        <v>1318.586622</v>
      </c>
      <c r="R192" s="147">
        <v>1347.556368</v>
      </c>
      <c r="S192" s="147">
        <v>1106.7232610000001</v>
      </c>
      <c r="T192" s="147">
        <v>1461.6550380000001</v>
      </c>
      <c r="U192" s="147">
        <v>1131.2102890000001</v>
      </c>
      <c r="V192" s="147">
        <v>1105.3608180000001</v>
      </c>
      <c r="W192" s="147">
        <v>1464.4103385557555</v>
      </c>
      <c r="X192" s="147">
        <v>1407.23334</v>
      </c>
      <c r="Y192" s="147">
        <v>1414.1769799999995</v>
      </c>
      <c r="Z192" s="147">
        <v>1190.7478199999998</v>
      </c>
      <c r="AA192" s="147">
        <v>670.51</v>
      </c>
      <c r="AB192" s="147">
        <v>1229.0099999999995</v>
      </c>
      <c r="AC192" s="147">
        <v>1241.5384194057453</v>
      </c>
      <c r="AD192" s="147">
        <v>1240.4769321953922</v>
      </c>
      <c r="AE192" s="147">
        <v>1241.1280806702382</v>
      </c>
      <c r="AF192" s="147">
        <v>1256.3780212492034</v>
      </c>
      <c r="AG192" s="147">
        <v>1265.3148104597835</v>
      </c>
    </row>
    <row r="193" spans="1:33" x14ac:dyDescent="0.2">
      <c r="A193" s="133" t="str">
        <f t="shared" si="2"/>
        <v>WPAJapan</v>
      </c>
      <c r="B193" s="129" t="s">
        <v>270</v>
      </c>
      <c r="C193" s="129" t="s">
        <v>274</v>
      </c>
      <c r="D193" s="129" t="s">
        <v>223</v>
      </c>
      <c r="E193" s="147">
        <v>254.846</v>
      </c>
      <c r="F193" s="147">
        <v>171.18199999999999</v>
      </c>
      <c r="G193" s="147">
        <v>222.16399999999999</v>
      </c>
      <c r="H193" s="147">
        <v>237.28399999999999</v>
      </c>
      <c r="I193" s="147">
        <v>243.13</v>
      </c>
      <c r="J193" s="147">
        <v>256.09399999999999</v>
      </c>
      <c r="K193" s="147">
        <v>250.56200000000001</v>
      </c>
      <c r="L193" s="147">
        <v>237.696</v>
      </c>
      <c r="M193" s="147">
        <v>245.75700000000001</v>
      </c>
      <c r="N193" s="147">
        <v>124.771</v>
      </c>
      <c r="O193" s="147">
        <v>118.483</v>
      </c>
      <c r="P193" s="147">
        <v>135.56100000000001</v>
      </c>
      <c r="Q193" s="147">
        <v>148.15</v>
      </c>
      <c r="R193" s="147">
        <v>144.94200000000001</v>
      </c>
      <c r="S193" s="147">
        <v>117.545</v>
      </c>
      <c r="T193" s="147">
        <v>76.906999999999996</v>
      </c>
      <c r="U193" s="147">
        <v>89.081000000000003</v>
      </c>
      <c r="V193" s="147">
        <v>91.866</v>
      </c>
      <c r="W193" s="147">
        <v>97.692999999999998</v>
      </c>
      <c r="X193" s="147">
        <v>87.270119999999991</v>
      </c>
      <c r="Y193" s="147">
        <v>80.327849999999998</v>
      </c>
      <c r="Z193" s="147">
        <v>74.657699999999991</v>
      </c>
      <c r="AA193" s="147">
        <v>85.28</v>
      </c>
      <c r="AB193" s="147">
        <v>62.259999999999991</v>
      </c>
      <c r="AC193" s="147">
        <v>61.712505598184059</v>
      </c>
      <c r="AD193" s="147">
        <v>61.055512316004943</v>
      </c>
      <c r="AE193" s="147">
        <v>60.481672336805339</v>
      </c>
      <c r="AF193" s="147">
        <v>59.935404875386631</v>
      </c>
      <c r="AG193" s="147">
        <v>59.389137413967916</v>
      </c>
    </row>
    <row r="194" spans="1:33" x14ac:dyDescent="0.2">
      <c r="A194" s="133" t="str">
        <f t="shared" si="2"/>
        <v>WPAMongolia</v>
      </c>
      <c r="B194" s="129" t="s">
        <v>270</v>
      </c>
      <c r="C194" s="129" t="s">
        <v>274</v>
      </c>
      <c r="D194" s="129" t="s">
        <v>224</v>
      </c>
      <c r="E194" s="147">
        <v>0.12864400000000001</v>
      </c>
      <c r="F194" s="147">
        <v>5.0000000000000001E-3</v>
      </c>
      <c r="G194" s="147">
        <v>0</v>
      </c>
      <c r="H194" s="147">
        <v>1.2960000000000001E-3</v>
      </c>
      <c r="I194" s="147">
        <v>0.18</v>
      </c>
      <c r="J194" s="147">
        <v>0.82652599999999998</v>
      </c>
      <c r="K194" s="147">
        <v>4.3999999999999997E-2</v>
      </c>
      <c r="L194" s="147">
        <v>0.84</v>
      </c>
      <c r="M194" s="147">
        <v>0</v>
      </c>
      <c r="N194" s="147">
        <v>0</v>
      </c>
      <c r="O194" s="147">
        <v>0</v>
      </c>
      <c r="P194" s="147">
        <v>0</v>
      </c>
      <c r="Q194" s="147">
        <v>0</v>
      </c>
      <c r="R194" s="147">
        <v>2.5440999999999998E-2</v>
      </c>
      <c r="S194" s="147">
        <v>1.08E-3</v>
      </c>
      <c r="T194" s="147">
        <v>2.861999</v>
      </c>
      <c r="U194" s="147">
        <v>0</v>
      </c>
      <c r="V194" s="147">
        <v>0</v>
      </c>
      <c r="W194" s="147">
        <v>4.2125490800853385</v>
      </c>
      <c r="X194" s="147">
        <v>1.50945</v>
      </c>
      <c r="Y194" s="147">
        <v>4.3128099999999998</v>
      </c>
      <c r="Z194" s="147">
        <v>4.6474500000000001</v>
      </c>
      <c r="AA194" s="147">
        <v>0.1</v>
      </c>
      <c r="AB194" s="147">
        <v>0</v>
      </c>
      <c r="AC194" s="147">
        <v>0</v>
      </c>
      <c r="AD194" s="147">
        <v>0</v>
      </c>
      <c r="AE194" s="147">
        <v>0</v>
      </c>
      <c r="AF194" s="147">
        <v>0</v>
      </c>
      <c r="AG194" s="147">
        <v>0</v>
      </c>
    </row>
    <row r="195" spans="1:33" x14ac:dyDescent="0.2">
      <c r="A195" s="133" t="str">
        <f t="shared" si="2"/>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1.3121200000000002</v>
      </c>
      <c r="Y195" s="147">
        <v>0.44956000000000002</v>
      </c>
      <c r="Z195" s="147">
        <v>0</v>
      </c>
      <c r="AA195" s="147">
        <v>0</v>
      </c>
      <c r="AB195" s="147">
        <v>0</v>
      </c>
      <c r="AC195" s="147">
        <v>0</v>
      </c>
      <c r="AD195" s="147">
        <v>0</v>
      </c>
      <c r="AE195" s="147">
        <v>0</v>
      </c>
      <c r="AF195" s="147">
        <v>0</v>
      </c>
      <c r="AG195" s="147">
        <v>0</v>
      </c>
    </row>
    <row r="196" spans="1:33" x14ac:dyDescent="0.2">
      <c r="A196" s="133" t="str">
        <f t="shared" si="2"/>
        <v>WPASouth Korea</v>
      </c>
      <c r="B196" s="129" t="s">
        <v>270</v>
      </c>
      <c r="C196" s="129" t="s">
        <v>274</v>
      </c>
      <c r="D196" s="129" t="s">
        <v>226</v>
      </c>
      <c r="E196" s="147">
        <v>13.928547999999999</v>
      </c>
      <c r="F196" s="147">
        <v>30.125959000000002</v>
      </c>
      <c r="G196" s="147">
        <v>28.408708000000001</v>
      </c>
      <c r="H196" s="147">
        <v>31.730733000000001</v>
      </c>
      <c r="I196" s="147">
        <v>25.034303000000001</v>
      </c>
      <c r="J196" s="147">
        <v>9.3616130000000002</v>
      </c>
      <c r="K196" s="147">
        <v>16.469239999999999</v>
      </c>
      <c r="L196" s="147">
        <v>45.352372000000003</v>
      </c>
      <c r="M196" s="147">
        <v>28.277970000000003</v>
      </c>
      <c r="N196" s="147">
        <v>11.25544</v>
      </c>
      <c r="O196" s="147">
        <v>21.414361999999997</v>
      </c>
      <c r="P196" s="147">
        <v>20.598432999999996</v>
      </c>
      <c r="Q196" s="147">
        <v>25.342053000000007</v>
      </c>
      <c r="R196" s="147">
        <v>34.620632999999998</v>
      </c>
      <c r="S196" s="147">
        <v>24.913822000000007</v>
      </c>
      <c r="T196" s="147">
        <v>28.298586000000007</v>
      </c>
      <c r="U196" s="147">
        <v>34.510497000000001</v>
      </c>
      <c r="V196" s="147">
        <v>35.430782999999991</v>
      </c>
      <c r="W196" s="147">
        <v>38.762300495110424</v>
      </c>
      <c r="X196" s="147">
        <v>38.691459999999999</v>
      </c>
      <c r="Y196" s="147">
        <v>30.3202</v>
      </c>
      <c r="Z196" s="147">
        <v>30.398250000000001</v>
      </c>
      <c r="AA196" s="147">
        <v>62.72</v>
      </c>
      <c r="AB196" s="147">
        <v>39.769999999999996</v>
      </c>
      <c r="AC196" s="147">
        <v>39.769999999999996</v>
      </c>
      <c r="AD196" s="147">
        <v>39.769999999999996</v>
      </c>
      <c r="AE196" s="147">
        <v>39.769999999999996</v>
      </c>
      <c r="AF196" s="147">
        <v>39.769999999999996</v>
      </c>
      <c r="AG196" s="147">
        <v>39.769999999999996</v>
      </c>
    </row>
    <row r="197" spans="1:33" x14ac:dyDescent="0.2">
      <c r="A197" s="133" t="str">
        <f t="shared" si="2"/>
        <v>WPATaiwan</v>
      </c>
      <c r="B197" s="129" t="s">
        <v>270</v>
      </c>
      <c r="C197" s="129" t="s">
        <v>274</v>
      </c>
      <c r="D197" s="129" t="s">
        <v>284</v>
      </c>
      <c r="E197" s="147">
        <v>29.152999999999999</v>
      </c>
      <c r="F197" s="147">
        <v>24.803999999999998</v>
      </c>
      <c r="G197" s="147">
        <v>23.262</v>
      </c>
      <c r="H197" s="147">
        <v>22.792000000000002</v>
      </c>
      <c r="I197" s="147">
        <v>38.156999999999996</v>
      </c>
      <c r="J197" s="147">
        <v>43.753</v>
      </c>
      <c r="K197" s="147">
        <v>18.559999999999999</v>
      </c>
      <c r="L197" s="147">
        <v>4.3170000000000002</v>
      </c>
      <c r="M197" s="147">
        <v>4.9790000000000001</v>
      </c>
      <c r="N197" s="147">
        <v>3.6579999999999999</v>
      </c>
      <c r="O197" s="147">
        <v>4.4290000000000003</v>
      </c>
      <c r="P197" s="147">
        <v>6.4880000000000004</v>
      </c>
      <c r="Q197" s="147">
        <v>6.7290000000000001</v>
      </c>
      <c r="R197" s="147">
        <v>16.713000000000001</v>
      </c>
      <c r="S197" s="147">
        <v>15.502000000000001</v>
      </c>
      <c r="T197" s="147">
        <v>16.638999999999999</v>
      </c>
      <c r="U197" s="147">
        <v>35.720999999999997</v>
      </c>
      <c r="V197" s="147">
        <v>21.099</v>
      </c>
      <c r="W197" s="147">
        <v>26.741999999999997</v>
      </c>
      <c r="X197" s="147">
        <v>27.313670000000002</v>
      </c>
      <c r="Y197" s="147">
        <v>31.669069999999998</v>
      </c>
      <c r="Z197" s="147">
        <v>26.818258399999998</v>
      </c>
      <c r="AA197" s="147">
        <v>20.05</v>
      </c>
      <c r="AB197" s="147">
        <v>15.649999999999999</v>
      </c>
      <c r="AC197" s="147">
        <v>15.649999999999999</v>
      </c>
      <c r="AD197" s="147">
        <v>15.649999999999999</v>
      </c>
      <c r="AE197" s="147">
        <v>15.649999999999999</v>
      </c>
      <c r="AF197" s="147">
        <v>15.649999999999999</v>
      </c>
      <c r="AG197" s="147">
        <v>15.649999999999999</v>
      </c>
    </row>
    <row r="198" spans="1:33" s="133" customFormat="1" x14ac:dyDescent="0.2">
      <c r="A198" s="133" t="str">
        <f t="shared" ref="A198:A209" si="3">CONCATENATE("WPA",D198)</f>
        <v>WPAOceania Total</v>
      </c>
      <c r="B198" s="137" t="s">
        <v>228</v>
      </c>
      <c r="C198" s="137" t="s">
        <v>228</v>
      </c>
      <c r="D198" s="137" t="s">
        <v>228</v>
      </c>
      <c r="E198" s="145">
        <v>90.504149999999996</v>
      </c>
      <c r="F198" s="145">
        <v>85.868284000000003</v>
      </c>
      <c r="G198" s="145">
        <v>165.14454499999999</v>
      </c>
      <c r="H198" s="145">
        <v>95.755593000000019</v>
      </c>
      <c r="I198" s="145">
        <v>134.64019100000002</v>
      </c>
      <c r="J198" s="145">
        <v>126.27723499999999</v>
      </c>
      <c r="K198" s="145">
        <v>75.487179999999995</v>
      </c>
      <c r="L198" s="145">
        <v>115.18724599999999</v>
      </c>
      <c r="M198" s="145">
        <v>111.89855499999999</v>
      </c>
      <c r="N198" s="145">
        <v>53.568777000000011</v>
      </c>
      <c r="O198" s="145">
        <v>124.70570599999999</v>
      </c>
      <c r="P198" s="145">
        <v>160.69662099999999</v>
      </c>
      <c r="Q198" s="145">
        <v>150.89651899999996</v>
      </c>
      <c r="R198" s="145">
        <v>157.203778</v>
      </c>
      <c r="S198" s="145">
        <v>147.34609200000003</v>
      </c>
      <c r="T198" s="145">
        <v>158.79146499999999</v>
      </c>
      <c r="U198" s="145">
        <v>157.44067399999997</v>
      </c>
      <c r="V198" s="145">
        <v>178.80737500000001</v>
      </c>
      <c r="W198" s="145">
        <v>186.29683052738201</v>
      </c>
      <c r="X198" s="145">
        <v>158.51140000000004</v>
      </c>
      <c r="Y198" s="145">
        <v>188.27899000000002</v>
      </c>
      <c r="Z198" s="145">
        <v>215.66840999999999</v>
      </c>
      <c r="AA198" s="145">
        <v>171.5</v>
      </c>
      <c r="AB198" s="145">
        <v>144.02000000000001</v>
      </c>
      <c r="AC198" s="145">
        <v>146.11824501104942</v>
      </c>
      <c r="AD198" s="145">
        <v>148.69588932823058</v>
      </c>
      <c r="AE198" s="145">
        <v>151.06068172213668</v>
      </c>
      <c r="AF198" s="145">
        <v>153.41005895080011</v>
      </c>
      <c r="AG198" s="145">
        <v>155.80261595967406</v>
      </c>
    </row>
    <row r="199" spans="1:33" s="133" customFormat="1" x14ac:dyDescent="0.2">
      <c r="A199" s="133" t="str">
        <f t="shared" si="3"/>
        <v>WPAOceania Total</v>
      </c>
      <c r="B199" s="140" t="s">
        <v>228</v>
      </c>
      <c r="C199" s="140" t="s">
        <v>228</v>
      </c>
      <c r="D199" s="140" t="s">
        <v>228</v>
      </c>
      <c r="E199" s="146">
        <v>90.504149999999996</v>
      </c>
      <c r="F199" s="146">
        <v>85.868284000000003</v>
      </c>
      <c r="G199" s="146">
        <v>165.14454499999999</v>
      </c>
      <c r="H199" s="146">
        <v>95.755593000000019</v>
      </c>
      <c r="I199" s="146">
        <v>134.64019100000002</v>
      </c>
      <c r="J199" s="146">
        <v>126.27723499999999</v>
      </c>
      <c r="K199" s="146">
        <v>75.487179999999995</v>
      </c>
      <c r="L199" s="146">
        <v>115.18724599999999</v>
      </c>
      <c r="M199" s="146">
        <v>111.89855499999999</v>
      </c>
      <c r="N199" s="146">
        <v>53.568777000000011</v>
      </c>
      <c r="O199" s="146">
        <v>124.70570599999999</v>
      </c>
      <c r="P199" s="146">
        <v>160.69662099999999</v>
      </c>
      <c r="Q199" s="146">
        <v>150.89651899999996</v>
      </c>
      <c r="R199" s="146">
        <v>157.203778</v>
      </c>
      <c r="S199" s="146">
        <v>147.34609200000003</v>
      </c>
      <c r="T199" s="146">
        <v>158.79146499999999</v>
      </c>
      <c r="U199" s="146">
        <v>157.44067399999997</v>
      </c>
      <c r="V199" s="146">
        <v>178.80737500000001</v>
      </c>
      <c r="W199" s="146">
        <v>186.29683052738201</v>
      </c>
      <c r="X199" s="146">
        <v>158.51140000000004</v>
      </c>
      <c r="Y199" s="146">
        <v>188.27899000000002</v>
      </c>
      <c r="Z199" s="146">
        <v>215.66840999999999</v>
      </c>
      <c r="AA199" s="146">
        <v>171.5</v>
      </c>
      <c r="AB199" s="146">
        <v>144.02000000000001</v>
      </c>
      <c r="AC199" s="146">
        <v>146.11824501104942</v>
      </c>
      <c r="AD199" s="146">
        <v>148.69588932823058</v>
      </c>
      <c r="AE199" s="146">
        <v>151.06068172213668</v>
      </c>
      <c r="AF199" s="146">
        <v>153.41005895080011</v>
      </c>
      <c r="AG199" s="146">
        <v>155.80261595967406</v>
      </c>
    </row>
    <row r="200" spans="1:33" x14ac:dyDescent="0.2">
      <c r="A200" s="133" t="str">
        <f t="shared" si="3"/>
        <v>WPAAustralia</v>
      </c>
      <c r="B200" s="129" t="s">
        <v>275</v>
      </c>
      <c r="C200" s="129" t="s">
        <v>275</v>
      </c>
      <c r="D200" s="129" t="s">
        <v>229</v>
      </c>
      <c r="E200" s="147">
        <v>57.118632999999996</v>
      </c>
      <c r="F200" s="147">
        <v>32.007888999999999</v>
      </c>
      <c r="G200" s="147">
        <v>102.069002</v>
      </c>
      <c r="H200" s="147">
        <v>65.378537000000009</v>
      </c>
      <c r="I200" s="147">
        <v>96.252793000000011</v>
      </c>
      <c r="J200" s="147">
        <v>83.854769999999988</v>
      </c>
      <c r="K200" s="147">
        <v>52.404186999999993</v>
      </c>
      <c r="L200" s="147">
        <v>77.791035999999991</v>
      </c>
      <c r="M200" s="147">
        <v>75.326578999999995</v>
      </c>
      <c r="N200" s="147">
        <v>42.172070000000012</v>
      </c>
      <c r="O200" s="147">
        <v>96.464850999999996</v>
      </c>
      <c r="P200" s="147">
        <v>127.84393299999999</v>
      </c>
      <c r="Q200" s="147">
        <v>124.96420899999998</v>
      </c>
      <c r="R200" s="147">
        <v>112.29179999999999</v>
      </c>
      <c r="S200" s="147">
        <v>109.72756300000002</v>
      </c>
      <c r="T200" s="147">
        <v>115.843699</v>
      </c>
      <c r="U200" s="147">
        <v>116.52106199999999</v>
      </c>
      <c r="V200" s="147">
        <v>129.09291800000003</v>
      </c>
      <c r="W200" s="147">
        <v>129.24530030182211</v>
      </c>
      <c r="X200" s="147">
        <v>112.02117000000003</v>
      </c>
      <c r="Y200" s="147">
        <v>132.51616999999999</v>
      </c>
      <c r="Z200" s="147">
        <v>134.91656</v>
      </c>
      <c r="AA200" s="147">
        <v>116.85999999999999</v>
      </c>
      <c r="AB200" s="147">
        <v>97.43</v>
      </c>
      <c r="AC200" s="147">
        <v>99.528245011049407</v>
      </c>
      <c r="AD200" s="147">
        <v>102.10588932823056</v>
      </c>
      <c r="AE200" s="147">
        <v>104.47068172213666</v>
      </c>
      <c r="AF200" s="147">
        <v>106.8200589508001</v>
      </c>
      <c r="AG200" s="147">
        <v>109.21261595967404</v>
      </c>
    </row>
    <row r="201" spans="1:33" x14ac:dyDescent="0.2">
      <c r="A201" s="133" t="str">
        <f t="shared" si="3"/>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WPAFiji</v>
      </c>
      <c r="B202" s="129" t="s">
        <v>275</v>
      </c>
      <c r="C202" s="129" t="s">
        <v>275</v>
      </c>
      <c r="D202" s="129" t="s">
        <v>231</v>
      </c>
      <c r="E202" s="147">
        <v>0</v>
      </c>
      <c r="F202" s="147">
        <v>0</v>
      </c>
      <c r="G202" s="147">
        <v>0.30071799999999999</v>
      </c>
      <c r="H202" s="147">
        <v>0.121644</v>
      </c>
      <c r="I202" s="147">
        <v>7.3590000000000001E-3</v>
      </c>
      <c r="J202" s="147">
        <v>4.4274000000000001E-2</v>
      </c>
      <c r="K202" s="147">
        <v>5.8999999999999997E-2</v>
      </c>
      <c r="L202" s="147">
        <v>2.0769999999999999E-3</v>
      </c>
      <c r="M202" s="147">
        <v>2.7753E-2</v>
      </c>
      <c r="N202" s="147">
        <v>2.1652230000000001</v>
      </c>
      <c r="O202" s="147">
        <v>2.3140000000000001E-2</v>
      </c>
      <c r="P202" s="147">
        <v>3.3861000000000002E-2</v>
      </c>
      <c r="Q202" s="147">
        <v>6.6383999999999999E-2</v>
      </c>
      <c r="R202" s="147">
        <v>0.17902999999999999</v>
      </c>
      <c r="S202" s="147">
        <v>0.25885200000000003</v>
      </c>
      <c r="T202" s="147">
        <v>0.13367299999999999</v>
      </c>
      <c r="U202" s="147">
        <v>1.194107</v>
      </c>
      <c r="V202" s="147">
        <v>0.36909399999999998</v>
      </c>
      <c r="W202" s="147">
        <v>0.21565899999999999</v>
      </c>
      <c r="X202" s="147">
        <v>0.12509999999999999</v>
      </c>
      <c r="Y202" s="147">
        <v>0.33260000000000001</v>
      </c>
      <c r="Z202" s="147">
        <v>0.25</v>
      </c>
      <c r="AA202" s="147">
        <v>0.05</v>
      </c>
      <c r="AB202" s="147">
        <v>0.03</v>
      </c>
      <c r="AC202" s="147">
        <v>0.03</v>
      </c>
      <c r="AD202" s="147">
        <v>0.03</v>
      </c>
      <c r="AE202" s="147">
        <v>0.03</v>
      </c>
      <c r="AF202" s="147">
        <v>0.03</v>
      </c>
      <c r="AG202" s="147">
        <v>0.03</v>
      </c>
    </row>
    <row r="203" spans="1:33" x14ac:dyDescent="0.2">
      <c r="A203" s="133" t="str">
        <f t="shared" si="3"/>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WPANew Caledonia</v>
      </c>
      <c r="B204" s="129" t="s">
        <v>275</v>
      </c>
      <c r="C204" s="129" t="s">
        <v>275</v>
      </c>
      <c r="D204" s="129" t="s">
        <v>233</v>
      </c>
      <c r="E204" s="147">
        <v>0.93835800000000003</v>
      </c>
      <c r="F204" s="147">
        <v>0.91782300000000006</v>
      </c>
      <c r="G204" s="147">
        <v>1.2888120000000001</v>
      </c>
      <c r="H204" s="147">
        <v>2.0246</v>
      </c>
      <c r="I204" s="147">
        <v>2.0840999999999998</v>
      </c>
      <c r="J204" s="147">
        <v>3.0037669999999999</v>
      </c>
      <c r="K204" s="147">
        <v>2.3030400000000002</v>
      </c>
      <c r="L204" s="147">
        <v>2.6943109999999999</v>
      </c>
      <c r="M204" s="147">
        <v>1.8205119999999999</v>
      </c>
      <c r="N204" s="147">
        <v>0.86685800000000002</v>
      </c>
      <c r="O204" s="147">
        <v>1.265898</v>
      </c>
      <c r="P204" s="147">
        <v>1.189335</v>
      </c>
      <c r="Q204" s="147">
        <v>1.7681039999999999</v>
      </c>
      <c r="R204" s="147">
        <v>1.5887119999999999</v>
      </c>
      <c r="S204" s="147">
        <v>2.0558190000000001</v>
      </c>
      <c r="T204" s="147">
        <v>2.0167619999999999</v>
      </c>
      <c r="U204" s="147">
        <v>0</v>
      </c>
      <c r="V204" s="147">
        <v>1</v>
      </c>
      <c r="W204" s="147">
        <v>1</v>
      </c>
      <c r="X204" s="147">
        <v>0.10200000000000001</v>
      </c>
      <c r="Y204" s="147">
        <v>1.77922</v>
      </c>
      <c r="Z204" s="147">
        <v>2.0228800000000002</v>
      </c>
      <c r="AA204" s="147">
        <v>1.1100000000000001</v>
      </c>
      <c r="AB204" s="147">
        <v>1.2300000000000002</v>
      </c>
      <c r="AC204" s="147">
        <v>1.2300000000000002</v>
      </c>
      <c r="AD204" s="147">
        <v>1.2300000000000002</v>
      </c>
      <c r="AE204" s="147">
        <v>1.2300000000000002</v>
      </c>
      <c r="AF204" s="147">
        <v>1.2300000000000002</v>
      </c>
      <c r="AG204" s="147">
        <v>1.2300000000000002</v>
      </c>
    </row>
    <row r="205" spans="1:33" x14ac:dyDescent="0.2">
      <c r="A205" s="133" t="str">
        <f t="shared" si="3"/>
        <v>WPANew Zealand</v>
      </c>
      <c r="B205" s="129" t="s">
        <v>275</v>
      </c>
      <c r="C205" s="129" t="s">
        <v>275</v>
      </c>
      <c r="D205" s="129" t="s">
        <v>234</v>
      </c>
      <c r="E205" s="147">
        <v>31.552316999999999</v>
      </c>
      <c r="F205" s="147">
        <v>52.645510000000002</v>
      </c>
      <c r="G205" s="147">
        <v>61.339036</v>
      </c>
      <c r="H205" s="147">
        <v>27.700624999999999</v>
      </c>
      <c r="I205" s="147">
        <v>36.135201000000002</v>
      </c>
      <c r="J205" s="147">
        <v>39.374423999999998</v>
      </c>
      <c r="K205" s="147">
        <v>20.720953000000002</v>
      </c>
      <c r="L205" s="147">
        <v>34.699821999999998</v>
      </c>
      <c r="M205" s="147">
        <v>34.723711000000002</v>
      </c>
      <c r="N205" s="147">
        <v>8.3646259999999995</v>
      </c>
      <c r="O205" s="147">
        <v>26.951816999999998</v>
      </c>
      <c r="P205" s="147">
        <v>30.390301999999998</v>
      </c>
      <c r="Q205" s="147">
        <v>23.138817</v>
      </c>
      <c r="R205" s="147">
        <v>41.25526</v>
      </c>
      <c r="S205" s="147">
        <v>32.614258</v>
      </c>
      <c r="T205" s="147">
        <v>37.020187999999997</v>
      </c>
      <c r="U205" s="147">
        <v>34.337727999999998</v>
      </c>
      <c r="V205" s="147">
        <v>39.463189</v>
      </c>
      <c r="W205" s="147">
        <v>49.085987000000003</v>
      </c>
      <c r="X205" s="147">
        <v>41.884819999999991</v>
      </c>
      <c r="Y205" s="147">
        <v>42.540679999999995</v>
      </c>
      <c r="Z205" s="147">
        <v>71.711479999999995</v>
      </c>
      <c r="AA205" s="147">
        <v>40.52000000000001</v>
      </c>
      <c r="AB205" s="147">
        <v>34.74</v>
      </c>
      <c r="AC205" s="147">
        <v>34.74</v>
      </c>
      <c r="AD205" s="147">
        <v>34.74</v>
      </c>
      <c r="AE205" s="147">
        <v>34.74</v>
      </c>
      <c r="AF205" s="147">
        <v>34.74</v>
      </c>
      <c r="AG205" s="147">
        <v>34.74</v>
      </c>
    </row>
    <row r="206" spans="1:33" x14ac:dyDescent="0.2">
      <c r="A206" s="133" t="str">
        <f t="shared" si="3"/>
        <v>WPAPapua New Guinea</v>
      </c>
      <c r="B206" s="129" t="s">
        <v>275</v>
      </c>
      <c r="C206" s="129" t="s">
        <v>275</v>
      </c>
      <c r="D206" s="129" t="s">
        <v>235</v>
      </c>
      <c r="E206" s="147">
        <v>0.89484200000000003</v>
      </c>
      <c r="F206" s="147">
        <v>0.29706199999999999</v>
      </c>
      <c r="G206" s="147">
        <v>0.146977</v>
      </c>
      <c r="H206" s="147">
        <v>0.53018699999999996</v>
      </c>
      <c r="I206" s="147">
        <v>0.16073799999999999</v>
      </c>
      <c r="J206" s="147">
        <v>0</v>
      </c>
      <c r="K206" s="147">
        <v>0</v>
      </c>
      <c r="L206" s="147">
        <v>0</v>
      </c>
      <c r="M206" s="147">
        <v>0</v>
      </c>
      <c r="N206" s="147">
        <v>0</v>
      </c>
      <c r="O206" s="147">
        <v>0</v>
      </c>
      <c r="P206" s="147">
        <v>1.23919</v>
      </c>
      <c r="Q206" s="147">
        <v>0.959005</v>
      </c>
      <c r="R206" s="147">
        <v>1.888976</v>
      </c>
      <c r="S206" s="147">
        <v>2.6895999999999995</v>
      </c>
      <c r="T206" s="147">
        <v>3.7771429999999997</v>
      </c>
      <c r="U206" s="147">
        <v>5.3877769999999998</v>
      </c>
      <c r="V206" s="147">
        <v>8.8821740000000009</v>
      </c>
      <c r="W206" s="147">
        <v>6.7498842255598905</v>
      </c>
      <c r="X206" s="147">
        <v>3.7060399999999998</v>
      </c>
      <c r="Y206" s="147">
        <v>10.470050000000001</v>
      </c>
      <c r="Z206" s="147">
        <v>6.1514200000000008</v>
      </c>
      <c r="AA206" s="147">
        <v>12.43</v>
      </c>
      <c r="AB206" s="147">
        <v>10.149999999999999</v>
      </c>
      <c r="AC206" s="147">
        <v>10.149999999999999</v>
      </c>
      <c r="AD206" s="147">
        <v>10.149999999999999</v>
      </c>
      <c r="AE206" s="147">
        <v>10.149999999999999</v>
      </c>
      <c r="AF206" s="147">
        <v>10.149999999999999</v>
      </c>
      <c r="AG206" s="147">
        <v>10.149999999999999</v>
      </c>
    </row>
    <row r="207" spans="1:33" x14ac:dyDescent="0.2">
      <c r="A207" s="133" t="str">
        <f t="shared" si="3"/>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0.67203000000000002</v>
      </c>
      <c r="Y207" s="147">
        <v>0.64027000000000012</v>
      </c>
      <c r="Z207" s="147">
        <v>0.61607000000000012</v>
      </c>
      <c r="AA207" s="147">
        <v>0.52</v>
      </c>
      <c r="AB207" s="147">
        <v>0.44000000000000006</v>
      </c>
      <c r="AC207" s="147">
        <v>0.44000000000000006</v>
      </c>
      <c r="AD207" s="147">
        <v>0.44000000000000006</v>
      </c>
      <c r="AE207" s="147">
        <v>0.44000000000000006</v>
      </c>
      <c r="AF207" s="147">
        <v>0.44000000000000006</v>
      </c>
      <c r="AG207" s="147">
        <v>0.44000000000000006</v>
      </c>
    </row>
    <row r="208" spans="1:33" x14ac:dyDescent="0.2">
      <c r="A208" s="133" t="str">
        <f t="shared" si="3"/>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0.01</v>
      </c>
      <c r="AB208" s="147">
        <v>0</v>
      </c>
      <c r="AC208" s="147">
        <v>0</v>
      </c>
      <c r="AD208" s="147">
        <v>0</v>
      </c>
      <c r="AE208" s="147">
        <v>0</v>
      </c>
      <c r="AF208" s="147">
        <v>0</v>
      </c>
      <c r="AG208" s="147">
        <v>0</v>
      </c>
    </row>
    <row r="209" spans="1:33" x14ac:dyDescent="0.2">
      <c r="A209" s="133" t="str">
        <f t="shared" si="3"/>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2.3999999999999998E-4</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AQ209"/>
  <sheetViews>
    <sheetView showGridLines="0" topLeftCell="B1"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287</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CONCATENATE("WPA",D4)</f>
        <v>WPAWorld Total</v>
      </c>
      <c r="B4" s="134" t="s">
        <v>26</v>
      </c>
      <c r="C4" s="134" t="s">
        <v>26</v>
      </c>
      <c r="D4" s="134" t="s">
        <v>26</v>
      </c>
      <c r="E4" s="135">
        <v>11254.014286000005</v>
      </c>
      <c r="F4" s="135">
        <v>10816.733221000008</v>
      </c>
      <c r="G4" s="135">
        <v>12095.891404000018</v>
      </c>
      <c r="H4" s="135">
        <v>11707.507805270003</v>
      </c>
      <c r="I4" s="135">
        <v>12411.141991999977</v>
      </c>
      <c r="J4" s="135">
        <v>12013.323496999998</v>
      </c>
      <c r="K4" s="135">
        <v>11426.044517</v>
      </c>
      <c r="L4" s="135">
        <v>12312.722829000009</v>
      </c>
      <c r="M4" s="135">
        <v>11624.736587000009</v>
      </c>
      <c r="N4" s="135">
        <v>8248.4373419999993</v>
      </c>
      <c r="O4" s="135">
        <v>12269.472889999999</v>
      </c>
      <c r="P4" s="135">
        <v>12310.854721000025</v>
      </c>
      <c r="Q4" s="135">
        <v>13112.248121000004</v>
      </c>
      <c r="R4" s="135">
        <v>14302.148715999991</v>
      </c>
      <c r="S4" s="135">
        <v>14991.395730000004</v>
      </c>
      <c r="T4" s="135">
        <v>14727.00600900001</v>
      </c>
      <c r="U4" s="135">
        <v>15042.128695000005</v>
      </c>
      <c r="V4" s="135">
        <v>17254.269600115302</v>
      </c>
      <c r="W4" s="135">
        <v>17289.450910993663</v>
      </c>
      <c r="X4" s="135">
        <v>17592.95983</v>
      </c>
      <c r="Y4" s="135">
        <v>17872.332678036168</v>
      </c>
      <c r="Z4" s="135">
        <v>18266.393912233678</v>
      </c>
      <c r="AA4" s="135">
        <v>15295.24</v>
      </c>
      <c r="AB4" s="135">
        <v>15068.119999999999</v>
      </c>
      <c r="AC4" s="135">
        <v>15670.366585902168</v>
      </c>
      <c r="AD4" s="135">
        <v>16201.417071788925</v>
      </c>
      <c r="AE4" s="135">
        <v>16378.056831752112</v>
      </c>
      <c r="AF4" s="135">
        <v>16570.643656660664</v>
      </c>
      <c r="AG4" s="135">
        <v>16715.240216247177</v>
      </c>
    </row>
    <row r="5" spans="1:43" s="133" customFormat="1" x14ac:dyDescent="0.2">
      <c r="A5" s="133" t="str">
        <f t="shared" ref="A5:A69" si="0">CONCATENATE("WPA",D5)</f>
        <v>WPAEurope &amp; CIS Total</v>
      </c>
      <c r="B5" s="137" t="s">
        <v>29</v>
      </c>
      <c r="C5" s="137" t="s">
        <v>29</v>
      </c>
      <c r="D5" s="137" t="s">
        <v>29</v>
      </c>
      <c r="E5" s="145">
        <v>9695.3384410000035</v>
      </c>
      <c r="F5" s="145">
        <v>9398.7636030000067</v>
      </c>
      <c r="G5" s="145">
        <v>10217.570224000021</v>
      </c>
      <c r="H5" s="145">
        <v>9863.7521770000058</v>
      </c>
      <c r="I5" s="145">
        <v>10374.807868999973</v>
      </c>
      <c r="J5" s="145">
        <v>10218.674130999998</v>
      </c>
      <c r="K5" s="145">
        <v>9641.1436549999999</v>
      </c>
      <c r="L5" s="145">
        <v>10117.11199400001</v>
      </c>
      <c r="M5" s="145">
        <v>9431.4050430000098</v>
      </c>
      <c r="N5" s="145">
        <v>6530.6120309999988</v>
      </c>
      <c r="O5" s="145">
        <v>10209.618216999999</v>
      </c>
      <c r="P5" s="145">
        <v>10316.066254000025</v>
      </c>
      <c r="Q5" s="145">
        <v>11252.542860000003</v>
      </c>
      <c r="R5" s="145">
        <v>12151.943823999993</v>
      </c>
      <c r="S5" s="145">
        <v>12430.615340000002</v>
      </c>
      <c r="T5" s="145">
        <v>12070.708536000009</v>
      </c>
      <c r="U5" s="145">
        <v>12122.193305000004</v>
      </c>
      <c r="V5" s="145">
        <v>13803.788567115302</v>
      </c>
      <c r="W5" s="145">
        <v>13906.359235423835</v>
      </c>
      <c r="X5" s="145">
        <v>13980.91129</v>
      </c>
      <c r="Y5" s="145">
        <v>13922.170397219981</v>
      </c>
      <c r="Z5" s="145">
        <v>13965.942162233678</v>
      </c>
      <c r="AA5" s="145">
        <v>11970.84</v>
      </c>
      <c r="AB5" s="145">
        <v>11371.789999999999</v>
      </c>
      <c r="AC5" s="145">
        <v>11815.531838503655</v>
      </c>
      <c r="AD5" s="145">
        <v>12082.942238414893</v>
      </c>
      <c r="AE5" s="145">
        <v>12139.041247089783</v>
      </c>
      <c r="AF5" s="145">
        <v>12236.376201245466</v>
      </c>
      <c r="AG5" s="145">
        <v>12316.991797408829</v>
      </c>
    </row>
    <row r="6" spans="1:43" s="133" customFormat="1" x14ac:dyDescent="0.2">
      <c r="A6" s="133" t="str">
        <f t="shared" si="0"/>
        <v>WPAWest Europe Total</v>
      </c>
      <c r="B6" s="140" t="s">
        <v>37</v>
      </c>
      <c r="C6" s="140" t="s">
        <v>37</v>
      </c>
      <c r="D6" s="140" t="s">
        <v>37</v>
      </c>
      <c r="E6" s="146">
        <v>6617.7587439999998</v>
      </c>
      <c r="F6" s="146">
        <v>6087.2767329999988</v>
      </c>
      <c r="G6" s="146">
        <v>6453.0921540000008</v>
      </c>
      <c r="H6" s="146">
        <v>6049.5388689999982</v>
      </c>
      <c r="I6" s="146">
        <v>6320.3637799999988</v>
      </c>
      <c r="J6" s="146">
        <v>6259.7819339999996</v>
      </c>
      <c r="K6" s="146">
        <v>6017.1520279999986</v>
      </c>
      <c r="L6" s="146">
        <v>6323.1244829999987</v>
      </c>
      <c r="M6" s="146">
        <v>5792.5291529999959</v>
      </c>
      <c r="N6" s="146">
        <v>3438.1427620000036</v>
      </c>
      <c r="O6" s="146">
        <v>5830.698843000001</v>
      </c>
      <c r="P6" s="146">
        <v>5951.9380739999997</v>
      </c>
      <c r="Q6" s="146">
        <v>6350.6261989999994</v>
      </c>
      <c r="R6" s="146">
        <v>7231.1984960000009</v>
      </c>
      <c r="S6" s="146">
        <v>7388.3410380000005</v>
      </c>
      <c r="T6" s="146">
        <v>6774.657768</v>
      </c>
      <c r="U6" s="146">
        <v>6464.2825180000009</v>
      </c>
      <c r="V6" s="146">
        <v>6990.7734439999995</v>
      </c>
      <c r="W6" s="146">
        <v>6997.5397930209347</v>
      </c>
      <c r="X6" s="146">
        <v>6946.8202300000003</v>
      </c>
      <c r="Y6" s="146">
        <v>6997.1948600000005</v>
      </c>
      <c r="Z6" s="146">
        <v>6934.2355700000007</v>
      </c>
      <c r="AA6" s="146">
        <v>6021.75</v>
      </c>
      <c r="AB6" s="146">
        <v>5652.85</v>
      </c>
      <c r="AC6" s="146">
        <v>5603.7845965599599</v>
      </c>
      <c r="AD6" s="146">
        <v>5823.6903346608897</v>
      </c>
      <c r="AE6" s="146">
        <v>5887.1844881819206</v>
      </c>
      <c r="AF6" s="146">
        <v>5956.4109037376265</v>
      </c>
      <c r="AG6" s="146">
        <v>6008.3869489661311</v>
      </c>
    </row>
    <row r="7" spans="1:43" x14ac:dyDescent="0.2">
      <c r="A7" s="133" t="str">
        <f t="shared" si="0"/>
        <v>WPAAustria</v>
      </c>
      <c r="B7" s="129" t="s">
        <v>254</v>
      </c>
      <c r="C7" s="129" t="s">
        <v>255</v>
      </c>
      <c r="D7" s="129" t="s">
        <v>40</v>
      </c>
      <c r="E7" s="147">
        <v>224.60913600000003</v>
      </c>
      <c r="F7" s="147">
        <v>197.93472999999997</v>
      </c>
      <c r="G7" s="147">
        <v>238.92657</v>
      </c>
      <c r="H7" s="147">
        <v>284.90616999999997</v>
      </c>
      <c r="I7" s="147">
        <v>271.77777999999995</v>
      </c>
      <c r="J7" s="147">
        <v>286.76713200000006</v>
      </c>
      <c r="K7" s="147">
        <v>228.85116699999998</v>
      </c>
      <c r="L7" s="147">
        <v>196.01525899999996</v>
      </c>
      <c r="M7" s="147">
        <v>207.23818099999997</v>
      </c>
      <c r="N7" s="147">
        <v>126.14907800000005</v>
      </c>
      <c r="O7" s="147">
        <v>197.43021700000003</v>
      </c>
      <c r="P7" s="147">
        <v>240.25125399999996</v>
      </c>
      <c r="Q7" s="147">
        <v>237.12865999999994</v>
      </c>
      <c r="R7" s="147">
        <v>230.22404799999998</v>
      </c>
      <c r="S7" s="147">
        <v>257.05369100000007</v>
      </c>
      <c r="T7" s="147">
        <v>254.83365299999997</v>
      </c>
      <c r="U7" s="147">
        <v>265.19139200000006</v>
      </c>
      <c r="V7" s="147">
        <v>288.37455399999999</v>
      </c>
      <c r="W7" s="147">
        <v>180.31872002093601</v>
      </c>
      <c r="X7" s="147">
        <v>271.12288000000001</v>
      </c>
      <c r="Y7" s="147">
        <v>288.11491999999998</v>
      </c>
      <c r="Z7" s="147">
        <v>245.80248000000003</v>
      </c>
      <c r="AA7" s="147">
        <v>195.04</v>
      </c>
      <c r="AB7" s="147">
        <v>192.88</v>
      </c>
      <c r="AC7" s="147">
        <v>200.58907860362206</v>
      </c>
      <c r="AD7" s="147">
        <v>207.38680902505735</v>
      </c>
      <c r="AE7" s="147">
        <v>209.64789248481873</v>
      </c>
      <c r="AF7" s="147">
        <v>212.1131069102654</v>
      </c>
      <c r="AG7" s="147">
        <v>213.96402025665805</v>
      </c>
    </row>
    <row r="8" spans="1:43" x14ac:dyDescent="0.2">
      <c r="A8" s="133" t="str">
        <f>CONCATENATE("WPA",D8)</f>
        <v>WPABelgium</v>
      </c>
      <c r="B8" s="129" t="s">
        <v>254</v>
      </c>
      <c r="C8" s="129" t="s">
        <v>255</v>
      </c>
      <c r="D8" s="129" t="s">
        <v>42</v>
      </c>
      <c r="E8" s="147">
        <v>2231.8595359999999</v>
      </c>
      <c r="F8" s="147">
        <v>2106.8141689999993</v>
      </c>
      <c r="G8" s="147">
        <v>2099</v>
      </c>
      <c r="H8" s="147">
        <v>1770.6269999999984</v>
      </c>
      <c r="I8" s="147">
        <v>1687.945999999999</v>
      </c>
      <c r="J8" s="147">
        <v>1700</v>
      </c>
      <c r="K8" s="147">
        <v>1547.6549999999988</v>
      </c>
      <c r="L8" s="147">
        <v>1679.782999999999</v>
      </c>
      <c r="M8" s="147">
        <v>1387.6409999999996</v>
      </c>
      <c r="N8" s="147">
        <v>830.74292900000364</v>
      </c>
      <c r="O8" s="147">
        <v>1449.3449999999989</v>
      </c>
      <c r="P8" s="147">
        <v>1481.8809999999999</v>
      </c>
      <c r="Q8" s="147">
        <v>1625</v>
      </c>
      <c r="R8" s="147">
        <v>1825</v>
      </c>
      <c r="S8" s="147">
        <v>1792.924</v>
      </c>
      <c r="T8" s="147">
        <v>1741.5260000000001</v>
      </c>
      <c r="U8" s="147">
        <v>1523.4580000000005</v>
      </c>
      <c r="V8" s="147">
        <v>1725.0340000000001</v>
      </c>
      <c r="W8" s="147">
        <v>1719.0051399999993</v>
      </c>
      <c r="X8" s="147">
        <v>1654.45614</v>
      </c>
      <c r="Y8" s="147">
        <v>1645.56212</v>
      </c>
      <c r="Z8" s="147">
        <v>1393.3783600000002</v>
      </c>
      <c r="AA8" s="147">
        <v>1082.51</v>
      </c>
      <c r="AB8" s="147">
        <v>1188.4100000000001</v>
      </c>
      <c r="AC8" s="147">
        <v>1260.9086836547622</v>
      </c>
      <c r="AD8" s="147">
        <v>1303.6394114550997</v>
      </c>
      <c r="AE8" s="147">
        <v>1317.8526467355462</v>
      </c>
      <c r="AF8" s="147">
        <v>1333.349055103118</v>
      </c>
      <c r="AG8" s="147">
        <v>1344.9839493227121</v>
      </c>
    </row>
    <row r="9" spans="1:43" x14ac:dyDescent="0.2">
      <c r="A9" s="133" t="str">
        <f>CONCATENATE("WPA",D9)</f>
        <v>WPACyprus</v>
      </c>
      <c r="B9" s="129" t="s">
        <v>254</v>
      </c>
      <c r="C9" s="129" t="s">
        <v>255</v>
      </c>
      <c r="D9" s="129" t="s">
        <v>44</v>
      </c>
      <c r="E9" s="147">
        <v>0</v>
      </c>
      <c r="F9" s="147">
        <v>0</v>
      </c>
      <c r="G9" s="147">
        <v>4.7E-2</v>
      </c>
      <c r="H9" s="147">
        <v>2E-3</v>
      </c>
      <c r="I9" s="147">
        <v>8.0000000000000002E-3</v>
      </c>
      <c r="J9" s="147">
        <v>4.2000000000000003E-2</v>
      </c>
      <c r="K9" s="147">
        <v>1.4E-2</v>
      </c>
      <c r="L9" s="147">
        <v>6.7000000000000004E-2</v>
      </c>
      <c r="M9" s="147">
        <v>2.5999999999999999E-2</v>
      </c>
      <c r="N9" s="147">
        <v>7.8E-2</v>
      </c>
      <c r="O9" s="147">
        <v>6.4999999999999988E-2</v>
      </c>
      <c r="P9" s="147">
        <v>3.9E-2</v>
      </c>
      <c r="Q9" s="147">
        <v>1.2E-2</v>
      </c>
      <c r="R9" s="147">
        <v>0</v>
      </c>
      <c r="S9" s="147">
        <v>1.9999999999999997E-2</v>
      </c>
      <c r="T9" s="147">
        <v>0</v>
      </c>
      <c r="U9" s="147">
        <v>3.4000000000000002E-2</v>
      </c>
      <c r="V9" s="147">
        <v>2.5000000000000001E-2</v>
      </c>
      <c r="W9" s="147">
        <v>6.0000000000000001E-3</v>
      </c>
      <c r="X9" s="147">
        <v>0</v>
      </c>
      <c r="Y9" s="147">
        <v>0</v>
      </c>
      <c r="Z9" s="147">
        <v>0</v>
      </c>
      <c r="AA9" s="147">
        <v>0</v>
      </c>
      <c r="AB9" s="147">
        <v>0</v>
      </c>
      <c r="AC9" s="147">
        <v>0</v>
      </c>
      <c r="AD9" s="147">
        <v>0</v>
      </c>
      <c r="AE9" s="147">
        <v>0</v>
      </c>
      <c r="AF9" s="147">
        <v>0</v>
      </c>
      <c r="AG9" s="147">
        <v>0</v>
      </c>
    </row>
    <row r="10" spans="1:43" x14ac:dyDescent="0.2">
      <c r="A10" s="133" t="str">
        <f t="shared" si="0"/>
        <v>WPADenmark</v>
      </c>
      <c r="B10" s="129" t="s">
        <v>254</v>
      </c>
      <c r="C10" s="129" t="s">
        <v>255</v>
      </c>
      <c r="D10" s="129" t="s">
        <v>46</v>
      </c>
      <c r="E10" s="147">
        <v>246.52328799999998</v>
      </c>
      <c r="F10" s="147">
        <v>148.85000000000002</v>
      </c>
      <c r="G10" s="147">
        <v>266.11801600000007</v>
      </c>
      <c r="H10" s="147">
        <v>314.97559899999993</v>
      </c>
      <c r="I10" s="147">
        <v>170.25980100000001</v>
      </c>
      <c r="J10" s="147">
        <v>0</v>
      </c>
      <c r="K10" s="147">
        <v>0</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row>
    <row r="11" spans="1:43" x14ac:dyDescent="0.2">
      <c r="A11" s="133" t="str">
        <f t="shared" si="0"/>
        <v>WPAFinland</v>
      </c>
      <c r="B11" s="129" t="s">
        <v>254</v>
      </c>
      <c r="C11" s="129" t="s">
        <v>255</v>
      </c>
      <c r="D11" s="129" t="s">
        <v>49</v>
      </c>
      <c r="E11" s="147">
        <v>411.69602000000003</v>
      </c>
      <c r="F11" s="147">
        <v>354.03139399999998</v>
      </c>
      <c r="G11" s="147">
        <v>522.001036</v>
      </c>
      <c r="H11" s="147">
        <v>394.34968700000002</v>
      </c>
      <c r="I11" s="147">
        <v>528.8127209999999</v>
      </c>
      <c r="J11" s="147">
        <v>557.31020000000001</v>
      </c>
      <c r="K11" s="147">
        <v>514.95059500000002</v>
      </c>
      <c r="L11" s="147">
        <v>596.08024799999998</v>
      </c>
      <c r="M11" s="147">
        <v>467.708913</v>
      </c>
      <c r="N11" s="147">
        <v>237.89599999999999</v>
      </c>
      <c r="O11" s="147">
        <v>580.5406999999999</v>
      </c>
      <c r="P11" s="147">
        <v>749.38659999999993</v>
      </c>
      <c r="Q11" s="147">
        <v>767.84860000000003</v>
      </c>
      <c r="R11" s="147">
        <v>1070.28295</v>
      </c>
      <c r="S11" s="147">
        <v>901.79372000000001</v>
      </c>
      <c r="T11" s="147">
        <v>928.48282999999992</v>
      </c>
      <c r="U11" s="147">
        <v>923.62959999999998</v>
      </c>
      <c r="V11" s="147">
        <v>1096.6296</v>
      </c>
      <c r="W11" s="147">
        <v>1087.078</v>
      </c>
      <c r="X11" s="147">
        <v>976.63025000000016</v>
      </c>
      <c r="Y11" s="147">
        <v>1022.4172799999999</v>
      </c>
      <c r="Z11" s="147">
        <v>1225.4672499999999</v>
      </c>
      <c r="AA11" s="147">
        <v>1199.0899999999999</v>
      </c>
      <c r="AB11" s="147">
        <v>948.84999999999991</v>
      </c>
      <c r="AC11" s="147">
        <v>986.77388652554316</v>
      </c>
      <c r="AD11" s="147">
        <v>1020.2145050986397</v>
      </c>
      <c r="AE11" s="147">
        <v>1031.3376336801132</v>
      </c>
      <c r="AF11" s="147">
        <v>1043.4649600363196</v>
      </c>
      <c r="AG11" s="147">
        <v>1052.5703059961113</v>
      </c>
    </row>
    <row r="12" spans="1:43" x14ac:dyDescent="0.2">
      <c r="A12" s="133" t="str">
        <f t="shared" si="0"/>
        <v>WPAFrance</v>
      </c>
      <c r="B12" s="129" t="s">
        <v>254</v>
      </c>
      <c r="C12" s="129" t="s">
        <v>255</v>
      </c>
      <c r="D12" s="129" t="s">
        <v>31</v>
      </c>
      <c r="E12" s="147">
        <v>232.85699700000006</v>
      </c>
      <c r="F12" s="147">
        <v>161.66317800000002</v>
      </c>
      <c r="G12" s="147">
        <v>193.35375199999999</v>
      </c>
      <c r="H12" s="147">
        <v>240.18099999999998</v>
      </c>
      <c r="I12" s="147">
        <v>244.88599999999997</v>
      </c>
      <c r="J12" s="147">
        <v>279.09599999999983</v>
      </c>
      <c r="K12" s="147">
        <v>221.06899999999996</v>
      </c>
      <c r="L12" s="147">
        <v>184.6809999999999</v>
      </c>
      <c r="M12" s="147">
        <v>152.36699999999999</v>
      </c>
      <c r="N12" s="147">
        <v>79.138999999999982</v>
      </c>
      <c r="O12" s="147">
        <v>70.944000000000045</v>
      </c>
      <c r="P12" s="147">
        <v>81.455000000000027</v>
      </c>
      <c r="Q12" s="147">
        <v>74.478000000000009</v>
      </c>
      <c r="R12" s="147">
        <v>103.22500000000002</v>
      </c>
      <c r="S12" s="147">
        <v>132.65199999999999</v>
      </c>
      <c r="T12" s="147">
        <v>96.515000000000043</v>
      </c>
      <c r="U12" s="147">
        <v>101.944</v>
      </c>
      <c r="V12" s="147">
        <v>104.72</v>
      </c>
      <c r="W12" s="147">
        <v>122.543527</v>
      </c>
      <c r="X12" s="147">
        <v>137.24552000000003</v>
      </c>
      <c r="Y12" s="147">
        <v>118.66832000000002</v>
      </c>
      <c r="Z12" s="147">
        <v>68.607589999999988</v>
      </c>
      <c r="AA12" s="147">
        <v>71.20999999999998</v>
      </c>
      <c r="AB12" s="147">
        <v>48.09</v>
      </c>
      <c r="AC12" s="147">
        <v>50.012073776691132</v>
      </c>
      <c r="AD12" s="147">
        <v>51.706924751218416</v>
      </c>
      <c r="AE12" s="147">
        <v>52.27067165903636</v>
      </c>
      <c r="AF12" s="147">
        <v>52.88531372519008</v>
      </c>
      <c r="AG12" s="147">
        <v>53.346794556940509</v>
      </c>
    </row>
    <row r="13" spans="1:43" x14ac:dyDescent="0.2">
      <c r="A13" s="133" t="str">
        <f t="shared" si="0"/>
        <v>WPAGermany</v>
      </c>
      <c r="B13" s="129" t="s">
        <v>254</v>
      </c>
      <c r="C13" s="129" t="s">
        <v>255</v>
      </c>
      <c r="D13" s="129" t="s">
        <v>32</v>
      </c>
      <c r="E13" s="147">
        <v>398.92599999999959</v>
      </c>
      <c r="F13" s="147">
        <v>319.56499999999983</v>
      </c>
      <c r="G13" s="147">
        <v>329.70299999999997</v>
      </c>
      <c r="H13" s="147">
        <v>202.41799999999995</v>
      </c>
      <c r="I13" s="147">
        <v>409.58405400000004</v>
      </c>
      <c r="J13" s="147">
        <v>424.6857609999999</v>
      </c>
      <c r="K13" s="147">
        <v>461.79482099999984</v>
      </c>
      <c r="L13" s="147">
        <v>546.87944999999979</v>
      </c>
      <c r="M13" s="147">
        <v>531.707402</v>
      </c>
      <c r="N13" s="147">
        <v>221.37320600000001</v>
      </c>
      <c r="O13" s="147">
        <v>267.40086000000002</v>
      </c>
      <c r="P13" s="147">
        <v>300.08049800000015</v>
      </c>
      <c r="Q13" s="147">
        <v>307.4627559999999</v>
      </c>
      <c r="R13" s="147">
        <v>267.69801499999994</v>
      </c>
      <c r="S13" s="147">
        <v>323.62885199999994</v>
      </c>
      <c r="T13" s="147">
        <v>270.58699999999982</v>
      </c>
      <c r="U13" s="147">
        <v>238.07800000000015</v>
      </c>
      <c r="V13" s="147">
        <v>280.26300000000003</v>
      </c>
      <c r="W13" s="147">
        <v>264.03702099999992</v>
      </c>
      <c r="X13" s="147">
        <v>258.70072000000005</v>
      </c>
      <c r="Y13" s="147">
        <v>250.20873</v>
      </c>
      <c r="Z13" s="147">
        <v>291.92180999999999</v>
      </c>
      <c r="AA13" s="147">
        <v>241.45999999999998</v>
      </c>
      <c r="AB13" s="147">
        <v>238.23</v>
      </c>
      <c r="AC13" s="147">
        <v>247.75163933917915</v>
      </c>
      <c r="AD13" s="147">
        <v>256.14765405453858</v>
      </c>
      <c r="AE13" s="147">
        <v>258.94036409507646</v>
      </c>
      <c r="AF13" s="147">
        <v>261.98520043152485</v>
      </c>
      <c r="AG13" s="147">
        <v>264.27130104595415</v>
      </c>
    </row>
    <row r="14" spans="1:43" x14ac:dyDescent="0.2">
      <c r="A14" s="133" t="str">
        <f t="shared" si="0"/>
        <v>WPAGreece</v>
      </c>
      <c r="B14" s="129" t="s">
        <v>254</v>
      </c>
      <c r="C14" s="129" t="s">
        <v>255</v>
      </c>
      <c r="D14" s="129" t="s">
        <v>33</v>
      </c>
      <c r="E14" s="147">
        <v>214.03200000000001</v>
      </c>
      <c r="F14" s="147">
        <v>147.19099999999997</v>
      </c>
      <c r="G14" s="147">
        <v>198.38700000000003</v>
      </c>
      <c r="H14" s="147">
        <v>191.57</v>
      </c>
      <c r="I14" s="147">
        <v>108.048</v>
      </c>
      <c r="J14" s="147">
        <v>161.56199999999995</v>
      </c>
      <c r="K14" s="147">
        <v>112.54600000000003</v>
      </c>
      <c r="L14" s="147">
        <v>74.367000000000004</v>
      </c>
      <c r="M14" s="147">
        <v>56.717416999996061</v>
      </c>
      <c r="N14" s="147">
        <v>96.79800000000003</v>
      </c>
      <c r="O14" s="147">
        <v>174.72899999999996</v>
      </c>
      <c r="P14" s="147">
        <v>106.68700000000001</v>
      </c>
      <c r="Q14" s="147">
        <v>82.986000000000004</v>
      </c>
      <c r="R14" s="147">
        <v>90.203000000000046</v>
      </c>
      <c r="S14" s="147">
        <v>116.28200000000001</v>
      </c>
      <c r="T14" s="147">
        <v>111.31200000000003</v>
      </c>
      <c r="U14" s="147">
        <v>88.144000000000005</v>
      </c>
      <c r="V14" s="147">
        <v>120.34899999999999</v>
      </c>
      <c r="W14" s="147">
        <v>107.137868</v>
      </c>
      <c r="X14" s="147">
        <v>134.54418999999999</v>
      </c>
      <c r="Y14" s="147">
        <v>131.46238</v>
      </c>
      <c r="Z14" s="147">
        <v>108.15367000000002</v>
      </c>
      <c r="AA14" s="147">
        <v>72.480000000000018</v>
      </c>
      <c r="AB14" s="147">
        <v>161.41999999999996</v>
      </c>
      <c r="AC14" s="147">
        <v>167.87167704374048</v>
      </c>
      <c r="AD14" s="147">
        <v>173.56065280394412</v>
      </c>
      <c r="AE14" s="147">
        <v>175.45293864008411</v>
      </c>
      <c r="AF14" s="147">
        <v>177.51606033520855</v>
      </c>
      <c r="AG14" s="147">
        <v>179.06507750844943</v>
      </c>
    </row>
    <row r="15" spans="1:43" x14ac:dyDescent="0.2">
      <c r="A15" s="133" t="str">
        <f t="shared" si="0"/>
        <v>WPAIceland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1.11E-4</v>
      </c>
      <c r="S15" s="147">
        <v>0</v>
      </c>
      <c r="T15" s="147">
        <v>0</v>
      </c>
      <c r="U15" s="147">
        <v>2.3599999999999999E-4</v>
      </c>
      <c r="V15" s="147">
        <v>2.4E-2</v>
      </c>
      <c r="W15" s="147">
        <v>0</v>
      </c>
      <c r="X15" s="147">
        <v>0</v>
      </c>
      <c r="Y15" s="147">
        <v>0</v>
      </c>
      <c r="Z15" s="147">
        <v>0</v>
      </c>
      <c r="AA15" s="147">
        <v>0</v>
      </c>
      <c r="AB15" s="147">
        <v>0</v>
      </c>
      <c r="AC15" s="147">
        <v>0</v>
      </c>
      <c r="AD15" s="147">
        <v>0</v>
      </c>
      <c r="AE15" s="147">
        <v>0</v>
      </c>
      <c r="AF15" s="147">
        <v>0</v>
      </c>
      <c r="AG15" s="147">
        <v>0</v>
      </c>
    </row>
    <row r="16" spans="1:43" x14ac:dyDescent="0.2">
      <c r="A16" s="133" t="str">
        <f t="shared" si="0"/>
        <v>WPAIreland</v>
      </c>
      <c r="B16" s="129" t="s">
        <v>254</v>
      </c>
      <c r="C16" s="129" t="s">
        <v>255</v>
      </c>
      <c r="D16" s="129" t="s">
        <v>256</v>
      </c>
      <c r="E16" s="147">
        <v>5.4960000000000004</v>
      </c>
      <c r="F16" s="147">
        <v>7.7789999999999999</v>
      </c>
      <c r="G16" s="147">
        <v>6.077</v>
      </c>
      <c r="H16" s="147">
        <v>1.3460000000000001</v>
      </c>
      <c r="I16" s="147">
        <v>2.2000000000000002</v>
      </c>
      <c r="J16" s="147">
        <v>1.8359999999999999</v>
      </c>
      <c r="K16" s="147">
        <v>1.1339999999999999</v>
      </c>
      <c r="L16" s="147">
        <v>2.8620000000000001</v>
      </c>
      <c r="M16" s="147">
        <v>2.0839999999999996</v>
      </c>
      <c r="N16" s="147">
        <v>1.9249999999999998</v>
      </c>
      <c r="O16" s="147">
        <v>1.952</v>
      </c>
      <c r="P16" s="147">
        <v>2.4580000000000002</v>
      </c>
      <c r="Q16" s="147">
        <v>3.149</v>
      </c>
      <c r="R16" s="147">
        <v>6.7919999999999989</v>
      </c>
      <c r="S16" s="147">
        <v>3.577</v>
      </c>
      <c r="T16" s="147">
        <v>5.8330000000000002</v>
      </c>
      <c r="U16" s="147">
        <v>3.1260000000000003</v>
      </c>
      <c r="V16" s="147">
        <v>4.625</v>
      </c>
      <c r="W16" s="147">
        <v>4.473592</v>
      </c>
      <c r="X16" s="147">
        <v>0</v>
      </c>
      <c r="Y16" s="147">
        <v>0</v>
      </c>
      <c r="Z16" s="147">
        <v>0</v>
      </c>
      <c r="AA16" s="147">
        <v>0</v>
      </c>
      <c r="AB16" s="147">
        <v>0</v>
      </c>
      <c r="AC16" s="147">
        <v>0</v>
      </c>
      <c r="AD16" s="147">
        <v>0</v>
      </c>
      <c r="AE16" s="147">
        <v>0</v>
      </c>
      <c r="AF16" s="147">
        <v>0</v>
      </c>
      <c r="AG16" s="147">
        <v>0</v>
      </c>
    </row>
    <row r="17" spans="1:33" x14ac:dyDescent="0.2">
      <c r="A17" s="133" t="str">
        <f t="shared" si="0"/>
        <v>WPAItaly</v>
      </c>
      <c r="B17" s="129" t="s">
        <v>254</v>
      </c>
      <c r="C17" s="129" t="s">
        <v>255</v>
      </c>
      <c r="D17" s="129" t="s">
        <v>35</v>
      </c>
      <c r="E17" s="147">
        <v>30.468000000000007</v>
      </c>
      <c r="F17" s="147">
        <v>49.885000000000041</v>
      </c>
      <c r="G17" s="147">
        <v>31.864751999999996</v>
      </c>
      <c r="H17" s="147">
        <v>72.435999999999993</v>
      </c>
      <c r="I17" s="147">
        <v>85.931000000000012</v>
      </c>
      <c r="J17" s="147">
        <v>106.4260000000001</v>
      </c>
      <c r="K17" s="147">
        <v>129.92200000000005</v>
      </c>
      <c r="L17" s="147">
        <v>145.75200000000001</v>
      </c>
      <c r="M17" s="147">
        <v>228.15799999999996</v>
      </c>
      <c r="N17" s="147">
        <v>98.974000000000061</v>
      </c>
      <c r="O17" s="147">
        <v>156.47230400000262</v>
      </c>
      <c r="P17" s="147">
        <v>205.69299999999998</v>
      </c>
      <c r="Q17" s="147">
        <v>220.11000000000007</v>
      </c>
      <c r="R17" s="147">
        <v>235.84200000000021</v>
      </c>
      <c r="S17" s="147">
        <v>274.5449999999999</v>
      </c>
      <c r="T17" s="147">
        <v>218.82600000000002</v>
      </c>
      <c r="U17" s="147">
        <v>270.65099999999995</v>
      </c>
      <c r="V17" s="147">
        <v>224.73999999999975</v>
      </c>
      <c r="W17" s="147">
        <v>208.16749699999997</v>
      </c>
      <c r="X17" s="147">
        <v>237.74719000000005</v>
      </c>
      <c r="Y17" s="147">
        <v>181.47113999999996</v>
      </c>
      <c r="Z17" s="147">
        <v>221.70110999999994</v>
      </c>
      <c r="AA17" s="147">
        <v>143.26</v>
      </c>
      <c r="AB17" s="147">
        <v>142.01</v>
      </c>
      <c r="AC17" s="147">
        <v>147.68589305526945</v>
      </c>
      <c r="AD17" s="147">
        <v>152.69079608901075</v>
      </c>
      <c r="AE17" s="147">
        <v>154.35554340402896</v>
      </c>
      <c r="AF17" s="147">
        <v>156.17058436502896</v>
      </c>
      <c r="AG17" s="147">
        <v>157.53333946831194</v>
      </c>
    </row>
    <row r="18" spans="1:33" x14ac:dyDescent="0.2">
      <c r="A18" s="133" t="str">
        <f t="shared" si="0"/>
        <v>WPALuxembourg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0"/>
        <v>WPANetherlands</v>
      </c>
      <c r="B20" s="129" t="s">
        <v>254</v>
      </c>
      <c r="C20" s="129" t="s">
        <v>255</v>
      </c>
      <c r="D20" s="129" t="s">
        <v>51</v>
      </c>
      <c r="E20" s="147">
        <v>589.80370300000004</v>
      </c>
      <c r="F20" s="147">
        <v>471.17300000000012</v>
      </c>
      <c r="G20" s="147">
        <v>484.75100000000003</v>
      </c>
      <c r="H20" s="147">
        <v>574.65000000000009</v>
      </c>
      <c r="I20" s="147">
        <v>566.81799999999976</v>
      </c>
      <c r="J20" s="147">
        <v>628.91600000000005</v>
      </c>
      <c r="K20" s="147">
        <v>545.9799999999999</v>
      </c>
      <c r="L20" s="147">
        <v>661.64199999999971</v>
      </c>
      <c r="M20" s="147">
        <v>687.4140000000001</v>
      </c>
      <c r="N20" s="147">
        <v>293.92999999999984</v>
      </c>
      <c r="O20" s="147">
        <v>667.04099999999983</v>
      </c>
      <c r="P20" s="147">
        <v>598.649</v>
      </c>
      <c r="Q20" s="147">
        <v>617.7039999999995</v>
      </c>
      <c r="R20" s="147">
        <v>676.96500000000015</v>
      </c>
      <c r="S20" s="147">
        <v>715.63199999999961</v>
      </c>
      <c r="T20" s="147">
        <v>506.24599999999981</v>
      </c>
      <c r="U20" s="147">
        <v>495.3010000000001</v>
      </c>
      <c r="V20" s="147">
        <v>507.19699999999978</v>
      </c>
      <c r="W20" s="147">
        <v>490.93795999999998</v>
      </c>
      <c r="X20" s="147">
        <v>539.75052999999991</v>
      </c>
      <c r="Y20" s="147">
        <v>512.39538000000005</v>
      </c>
      <c r="Z20" s="147">
        <v>518.53737000000001</v>
      </c>
      <c r="AA20" s="147">
        <v>299.93999999999988</v>
      </c>
      <c r="AB20" s="147">
        <v>228.82000000000002</v>
      </c>
      <c r="AC20" s="147">
        <v>237.96553798258401</v>
      </c>
      <c r="AD20" s="147">
        <v>326.02991311236843</v>
      </c>
      <c r="AE20" s="147">
        <v>329.58453091757679</v>
      </c>
      <c r="AF20" s="147">
        <v>333.4600601699442</v>
      </c>
      <c r="AG20" s="147">
        <v>336.36985525450041</v>
      </c>
    </row>
    <row r="21" spans="1:33" x14ac:dyDescent="0.2">
      <c r="A21" s="133" t="str">
        <f t="shared" si="0"/>
        <v>WPANorway</v>
      </c>
      <c r="B21" s="129" t="s">
        <v>254</v>
      </c>
      <c r="C21" s="129" t="s">
        <v>255</v>
      </c>
      <c r="D21" s="129" t="s">
        <v>52</v>
      </c>
      <c r="E21" s="147">
        <v>1516.4970000000001</v>
      </c>
      <c r="F21" s="147">
        <v>1653.5200499999999</v>
      </c>
      <c r="G21" s="147">
        <v>1617.38075</v>
      </c>
      <c r="H21" s="147">
        <v>1729.568972</v>
      </c>
      <c r="I21" s="147">
        <v>1913.0916980000002</v>
      </c>
      <c r="J21" s="147">
        <v>1776.474404</v>
      </c>
      <c r="K21" s="147">
        <v>1919.830852</v>
      </c>
      <c r="L21" s="147">
        <v>1915.665526</v>
      </c>
      <c r="M21" s="147">
        <v>1800.0772400000003</v>
      </c>
      <c r="N21" s="147">
        <v>1189.7105490000001</v>
      </c>
      <c r="O21" s="147">
        <v>1889.238762</v>
      </c>
      <c r="P21" s="147">
        <v>1813.5447219999999</v>
      </c>
      <c r="Q21" s="147">
        <v>2086.359183</v>
      </c>
      <c r="R21" s="147">
        <v>2275.6783720000003</v>
      </c>
      <c r="S21" s="147">
        <v>2428.0367750000005</v>
      </c>
      <c r="T21" s="147">
        <v>2154.5682850000003</v>
      </c>
      <c r="U21" s="147">
        <v>2112.7442900000001</v>
      </c>
      <c r="V21" s="147">
        <v>2112.7442900000001</v>
      </c>
      <c r="W21" s="147">
        <v>2176.5659999999998</v>
      </c>
      <c r="X21" s="147">
        <v>2154.8721900000005</v>
      </c>
      <c r="Y21" s="147">
        <v>2116.3051100000002</v>
      </c>
      <c r="Z21" s="147">
        <v>2164.7126600000001</v>
      </c>
      <c r="AA21" s="147">
        <v>2163.4899999999998</v>
      </c>
      <c r="AB21" s="147">
        <v>1964.4700000000003</v>
      </c>
      <c r="AC21" s="147">
        <v>1942.9864539841221</v>
      </c>
      <c r="AD21" s="147">
        <v>1958.8320035954459</v>
      </c>
      <c r="AE21" s="147">
        <v>1980.1886302034852</v>
      </c>
      <c r="AF21" s="147">
        <v>2003.4733363764158</v>
      </c>
      <c r="AG21" s="147">
        <v>2020.9557804905819</v>
      </c>
    </row>
    <row r="22" spans="1:33" x14ac:dyDescent="0.2">
      <c r="A22" s="133" t="str">
        <f t="shared" si="0"/>
        <v>WPAPortugal</v>
      </c>
      <c r="B22" s="129" t="s">
        <v>254</v>
      </c>
      <c r="C22" s="129" t="s">
        <v>255</v>
      </c>
      <c r="D22" s="129" t="s">
        <v>53</v>
      </c>
      <c r="E22" s="147">
        <v>97.375</v>
      </c>
      <c r="F22" s="147">
        <v>89.7</v>
      </c>
      <c r="G22" s="147">
        <v>111.59099999999999</v>
      </c>
      <c r="H22" s="147">
        <v>115.17</v>
      </c>
      <c r="I22" s="147">
        <v>155.041</v>
      </c>
      <c r="J22" s="147">
        <v>140.529</v>
      </c>
      <c r="K22" s="147">
        <v>125.78400000000001</v>
      </c>
      <c r="L22" s="147">
        <v>130.685</v>
      </c>
      <c r="M22" s="147">
        <v>77.531000000000006</v>
      </c>
      <c r="N22" s="147">
        <v>54.209999999999994</v>
      </c>
      <c r="O22" s="147">
        <v>145.227</v>
      </c>
      <c r="P22" s="147">
        <v>195.04000000000002</v>
      </c>
      <c r="Q22" s="147">
        <v>182.80599999999998</v>
      </c>
      <c r="R22" s="147">
        <v>225.91499999999999</v>
      </c>
      <c r="S22" s="147">
        <v>222.84899999999999</v>
      </c>
      <c r="T22" s="147">
        <v>198.13800000000003</v>
      </c>
      <c r="U22" s="147">
        <v>179.07600000000002</v>
      </c>
      <c r="V22" s="147">
        <v>173.339</v>
      </c>
      <c r="W22" s="147">
        <v>219.27310200000002</v>
      </c>
      <c r="X22" s="147">
        <v>186.72668000000002</v>
      </c>
      <c r="Y22" s="147">
        <v>173.69571999999999</v>
      </c>
      <c r="Z22" s="147">
        <v>187.54448000000005</v>
      </c>
      <c r="AA22" s="147">
        <v>134.70999999999998</v>
      </c>
      <c r="AB22" s="147">
        <v>109.93999999999997</v>
      </c>
      <c r="AC22" s="147">
        <v>114.33411085484344</v>
      </c>
      <c r="AD22" s="147">
        <v>118.20876080575901</v>
      </c>
      <c r="AE22" s="147">
        <v>119.49755962142765</v>
      </c>
      <c r="AF22" s="147">
        <v>120.90271139420662</v>
      </c>
      <c r="AG22" s="147">
        <v>121.9577166477446</v>
      </c>
    </row>
    <row r="23" spans="1:33" x14ac:dyDescent="0.2">
      <c r="A23" s="133" t="str">
        <f t="shared" si="0"/>
        <v>WPASpain</v>
      </c>
      <c r="B23" s="129" t="s">
        <v>254</v>
      </c>
      <c r="C23" s="129" t="s">
        <v>255</v>
      </c>
      <c r="D23" s="129" t="s">
        <v>54</v>
      </c>
      <c r="E23" s="147">
        <v>85.688037000000008</v>
      </c>
      <c r="F23" s="147">
        <v>124.09700000000002</v>
      </c>
      <c r="G23" s="147">
        <v>65.789999999999992</v>
      </c>
      <c r="H23" s="147">
        <v>80.181999999999974</v>
      </c>
      <c r="I23" s="147">
        <v>84.832000000000008</v>
      </c>
      <c r="J23" s="147">
        <v>82.767000000000039</v>
      </c>
      <c r="K23" s="147">
        <v>78.055999999999997</v>
      </c>
      <c r="L23" s="147">
        <v>118.36399999999999</v>
      </c>
      <c r="M23" s="147">
        <v>147.18200000000004</v>
      </c>
      <c r="N23" s="147">
        <v>146.16900000000004</v>
      </c>
      <c r="O23" s="147">
        <v>163.482</v>
      </c>
      <c r="P23" s="147">
        <v>129.33099999999999</v>
      </c>
      <c r="Q23" s="147">
        <v>105.99700000000001</v>
      </c>
      <c r="R23" s="147">
        <v>166.78300000000002</v>
      </c>
      <c r="S23" s="147">
        <v>171.91000000000005</v>
      </c>
      <c r="T23" s="147">
        <v>230.83400000000003</v>
      </c>
      <c r="U23" s="147">
        <v>216.398</v>
      </c>
      <c r="V23" s="147">
        <v>273.72400000000005</v>
      </c>
      <c r="W23" s="147">
        <v>327.11626699999999</v>
      </c>
      <c r="X23" s="147">
        <v>305.59728999999999</v>
      </c>
      <c r="Y23" s="147">
        <v>454.16803999999996</v>
      </c>
      <c r="Z23" s="147">
        <v>422.12546999999995</v>
      </c>
      <c r="AA23" s="147">
        <v>350.18000000000012</v>
      </c>
      <c r="AB23" s="147">
        <v>355.34000000000037</v>
      </c>
      <c r="AC23" s="147">
        <v>169.54232264107804</v>
      </c>
      <c r="AD23" s="147">
        <v>175.2879146362209</v>
      </c>
      <c r="AE23" s="147">
        <v>177.19903235071419</v>
      </c>
      <c r="AF23" s="147">
        <v>179.28268606909251</v>
      </c>
      <c r="AG23" s="147">
        <v>180.8471189382164</v>
      </c>
    </row>
    <row r="24" spans="1:33" x14ac:dyDescent="0.2">
      <c r="A24" s="133" t="str">
        <f t="shared" si="0"/>
        <v>WPASweden</v>
      </c>
      <c r="B24" s="129" t="s">
        <v>254</v>
      </c>
      <c r="C24" s="129" t="s">
        <v>255</v>
      </c>
      <c r="D24" s="129" t="s">
        <v>55</v>
      </c>
      <c r="E24" s="147">
        <v>20.378026999999999</v>
      </c>
      <c r="F24" s="147">
        <v>13.192211999999996</v>
      </c>
      <c r="G24" s="147">
        <v>4.7042780000000004</v>
      </c>
      <c r="H24" s="147">
        <v>19.480440999999999</v>
      </c>
      <c r="I24" s="147">
        <v>10.623726</v>
      </c>
      <c r="J24" s="147">
        <v>49.556436999999995</v>
      </c>
      <c r="K24" s="147">
        <v>56.705592999999986</v>
      </c>
      <c r="L24" s="147">
        <v>0</v>
      </c>
      <c r="M24" s="147">
        <v>0</v>
      </c>
      <c r="N24" s="147">
        <v>0</v>
      </c>
      <c r="O24" s="147">
        <v>0</v>
      </c>
      <c r="P24" s="147">
        <v>0</v>
      </c>
      <c r="Q24" s="147">
        <v>0</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row>
    <row r="25" spans="1:33" x14ac:dyDescent="0.2">
      <c r="A25" s="133" t="str">
        <f t="shared" si="0"/>
        <v>WPASwitzerland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0"/>
        <v>WPAUnited Kingdom</v>
      </c>
      <c r="B26" s="129" t="s">
        <v>254</v>
      </c>
      <c r="C26" s="129" t="s">
        <v>255</v>
      </c>
      <c r="D26" s="129" t="s">
        <v>57</v>
      </c>
      <c r="E26" s="147">
        <v>311.5499999999999</v>
      </c>
      <c r="F26" s="147">
        <v>241.88099999999989</v>
      </c>
      <c r="G26" s="147">
        <v>283.39699999999982</v>
      </c>
      <c r="H26" s="147">
        <v>57.676000000000002</v>
      </c>
      <c r="I26" s="147">
        <v>80.503999999999991</v>
      </c>
      <c r="J26" s="147">
        <v>63.813999999999993</v>
      </c>
      <c r="K26" s="147">
        <v>72.859000000000052</v>
      </c>
      <c r="L26" s="147">
        <v>70.28100000000002</v>
      </c>
      <c r="M26" s="147">
        <v>46.676999999999978</v>
      </c>
      <c r="N26" s="147">
        <v>61.048000000000009</v>
      </c>
      <c r="O26" s="147">
        <v>66.83100000000006</v>
      </c>
      <c r="P26" s="147">
        <v>47.441999999999993</v>
      </c>
      <c r="Q26" s="147">
        <v>39.585000000000008</v>
      </c>
      <c r="R26" s="147">
        <v>56.589999999999996</v>
      </c>
      <c r="S26" s="147">
        <v>47.437000000000012</v>
      </c>
      <c r="T26" s="147">
        <v>56.955999999999996</v>
      </c>
      <c r="U26" s="147">
        <v>46.507000000000019</v>
      </c>
      <c r="V26" s="147">
        <v>78.985000000000056</v>
      </c>
      <c r="W26" s="147">
        <v>90.879099000000011</v>
      </c>
      <c r="X26" s="147">
        <v>89.426649999999967</v>
      </c>
      <c r="Y26" s="147">
        <v>102.72572000000001</v>
      </c>
      <c r="Z26" s="147">
        <v>86.283320000000003</v>
      </c>
      <c r="AA26" s="147">
        <v>68.38000000000001</v>
      </c>
      <c r="AB26" s="147">
        <v>74.39</v>
      </c>
      <c r="AC26" s="147">
        <v>77.363239098524716</v>
      </c>
      <c r="AD26" s="147">
        <v>79.984989233585736</v>
      </c>
      <c r="AE26" s="147">
        <v>80.857044390012774</v>
      </c>
      <c r="AF26" s="147">
        <v>81.807828821311915</v>
      </c>
      <c r="AG26" s="147">
        <v>82.521689479950183</v>
      </c>
    </row>
    <row r="27" spans="1:33" s="133" customFormat="1" x14ac:dyDescent="0.2">
      <c r="A27" s="133" t="str">
        <f t="shared" si="0"/>
        <v>WPAEast Europe Total</v>
      </c>
      <c r="B27" s="140" t="s">
        <v>58</v>
      </c>
      <c r="C27" s="140" t="s">
        <v>58</v>
      </c>
      <c r="D27" s="140" t="s">
        <v>58</v>
      </c>
      <c r="E27" s="146">
        <v>863.44268799999998</v>
      </c>
      <c r="F27" s="146">
        <v>854.67390999999986</v>
      </c>
      <c r="G27" s="146">
        <v>878.88561100000004</v>
      </c>
      <c r="H27" s="146">
        <v>1065.8172690000001</v>
      </c>
      <c r="I27" s="146">
        <v>1354.3102600000004</v>
      </c>
      <c r="J27" s="146">
        <v>1128.045887</v>
      </c>
      <c r="K27" s="146">
        <v>984.71847900000012</v>
      </c>
      <c r="L27" s="146">
        <v>1201.37204</v>
      </c>
      <c r="M27" s="146">
        <v>1205.9006719999998</v>
      </c>
      <c r="N27" s="146">
        <v>375.32943499999999</v>
      </c>
      <c r="O27" s="146">
        <v>1011.445215</v>
      </c>
      <c r="P27" s="146">
        <v>1044.243919</v>
      </c>
      <c r="Q27" s="146">
        <v>1095.564738</v>
      </c>
      <c r="R27" s="146">
        <v>915.85968699999989</v>
      </c>
      <c r="S27" s="146">
        <v>909.55071900000007</v>
      </c>
      <c r="T27" s="146">
        <v>1044.1282349999999</v>
      </c>
      <c r="U27" s="146">
        <v>863.42504500000007</v>
      </c>
      <c r="V27" s="146">
        <v>1037.7962979999998</v>
      </c>
      <c r="W27" s="146">
        <v>893.91010418674909</v>
      </c>
      <c r="X27" s="146">
        <v>1069.28179</v>
      </c>
      <c r="Y27" s="146">
        <v>1034.0691813549822</v>
      </c>
      <c r="Z27" s="146">
        <v>1266.28845</v>
      </c>
      <c r="AA27" s="146">
        <v>721.6099999999999</v>
      </c>
      <c r="AB27" s="146">
        <v>609.34999999999991</v>
      </c>
      <c r="AC27" s="146">
        <v>680.32982979145379</v>
      </c>
      <c r="AD27" s="146">
        <v>710.5395829087978</v>
      </c>
      <c r="AE27" s="146">
        <v>717.40258143025665</v>
      </c>
      <c r="AF27" s="146">
        <v>724.87857765696322</v>
      </c>
      <c r="AG27" s="146">
        <v>730.50426860777293</v>
      </c>
    </row>
    <row r="28" spans="1:33" x14ac:dyDescent="0.2">
      <c r="A28" s="133" t="str">
        <f t="shared" si="0"/>
        <v>WPAAlbania</v>
      </c>
      <c r="B28" s="129" t="s">
        <v>254</v>
      </c>
      <c r="C28" s="129" t="s">
        <v>257</v>
      </c>
      <c r="D28" s="129" t="s">
        <v>59</v>
      </c>
      <c r="E28" s="147">
        <v>0</v>
      </c>
      <c r="F28" s="147">
        <v>0</v>
      </c>
      <c r="G28" s="147">
        <v>0</v>
      </c>
      <c r="H28" s="147">
        <v>0</v>
      </c>
      <c r="I28" s="147">
        <v>0</v>
      </c>
      <c r="J28" s="147">
        <v>5.0000000000000001E-3</v>
      </c>
      <c r="K28" s="147">
        <v>0</v>
      </c>
      <c r="L28" s="147">
        <v>0</v>
      </c>
      <c r="M28" s="147">
        <v>0</v>
      </c>
      <c r="N28" s="147">
        <v>0</v>
      </c>
      <c r="O28" s="147">
        <v>0.2177</v>
      </c>
      <c r="P28" s="147">
        <v>8.8800000000000004E-2</v>
      </c>
      <c r="Q28" s="147">
        <v>9.8992999999999998E-2</v>
      </c>
      <c r="R28" s="147">
        <v>7.7079999999999996E-2</v>
      </c>
      <c r="S28" s="147">
        <v>0</v>
      </c>
      <c r="T28" s="147">
        <v>0</v>
      </c>
      <c r="U28" s="147">
        <v>3.2730000000000002E-2</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0"/>
        <v>WPABosnia &amp; Herzegovina</v>
      </c>
      <c r="B29" s="129" t="s">
        <v>254</v>
      </c>
      <c r="C29" s="129" t="s">
        <v>257</v>
      </c>
      <c r="D29" s="129" t="s">
        <v>60</v>
      </c>
      <c r="E29" s="147">
        <v>0</v>
      </c>
      <c r="F29" s="147">
        <v>0</v>
      </c>
      <c r="G29" s="147">
        <v>0</v>
      </c>
      <c r="H29" s="147">
        <v>3.2099999999999997E-2</v>
      </c>
      <c r="I29" s="147">
        <v>0.15719900000000001</v>
      </c>
      <c r="J29" s="147">
        <v>2.2981000000000001E-2</v>
      </c>
      <c r="K29" s="147">
        <v>2.4381E-2</v>
      </c>
      <c r="L29" s="147">
        <v>0.12909399999999999</v>
      </c>
      <c r="M29" s="147">
        <v>1.0663180000000001</v>
      </c>
      <c r="N29" s="147">
        <v>1.1185449999999999</v>
      </c>
      <c r="O29" s="147">
        <v>0.24745</v>
      </c>
      <c r="P29" s="147">
        <v>0.17119999999999999</v>
      </c>
      <c r="Q29" s="147">
        <v>6.7492999999999997E-2</v>
      </c>
      <c r="R29" s="147">
        <v>5.5199999999999999E-2</v>
      </c>
      <c r="S29" s="147">
        <v>0.39551599999999998</v>
      </c>
      <c r="T29" s="147">
        <v>0</v>
      </c>
      <c r="U29" s="147">
        <v>7.3353000000000002E-2</v>
      </c>
      <c r="V29" s="147">
        <v>7.6229999999999996E-3</v>
      </c>
      <c r="W29" s="147">
        <v>0</v>
      </c>
      <c r="X29" s="147">
        <v>0</v>
      </c>
      <c r="Y29" s="147">
        <v>0</v>
      </c>
      <c r="Z29" s="147">
        <v>0</v>
      </c>
      <c r="AA29" s="147">
        <v>0</v>
      </c>
      <c r="AB29" s="147">
        <v>0</v>
      </c>
      <c r="AC29" s="147">
        <v>0</v>
      </c>
      <c r="AD29" s="147">
        <v>0</v>
      </c>
      <c r="AE29" s="147">
        <v>0</v>
      </c>
      <c r="AF29" s="147">
        <v>0</v>
      </c>
      <c r="AG29" s="147">
        <v>0</v>
      </c>
    </row>
    <row r="30" spans="1:33" x14ac:dyDescent="0.2">
      <c r="A30" s="133" t="str">
        <f t="shared" si="0"/>
        <v>WPABulgaria</v>
      </c>
      <c r="B30" s="129" t="s">
        <v>254</v>
      </c>
      <c r="C30" s="129" t="s">
        <v>257</v>
      </c>
      <c r="D30" s="129" t="s">
        <v>61</v>
      </c>
      <c r="E30" s="147">
        <v>3.3000000000000002E-2</v>
      </c>
      <c r="F30" s="147">
        <v>5.7000000000000002E-2</v>
      </c>
      <c r="G30" s="147">
        <v>0.193</v>
      </c>
      <c r="H30" s="147">
        <v>2.3679999999999999</v>
      </c>
      <c r="I30" s="147">
        <v>0.498</v>
      </c>
      <c r="J30" s="147">
        <v>0.90300000000000002</v>
      </c>
      <c r="K30" s="147">
        <v>0.02</v>
      </c>
      <c r="L30" s="147">
        <v>2.3149999999999999</v>
      </c>
      <c r="M30" s="147">
        <v>2.3359999999999999</v>
      </c>
      <c r="N30" s="147">
        <v>0.28400000000000003</v>
      </c>
      <c r="O30" s="147">
        <v>0.55700000000000005</v>
      </c>
      <c r="P30" s="147">
        <v>3.1189999999999998</v>
      </c>
      <c r="Q30" s="147">
        <v>1.101</v>
      </c>
      <c r="R30" s="147">
        <v>1.9369999999999996</v>
      </c>
      <c r="S30" s="147">
        <v>3.319</v>
      </c>
      <c r="T30" s="147">
        <v>6.2839999999999989</v>
      </c>
      <c r="U30" s="147">
        <v>13.341999999999999</v>
      </c>
      <c r="V30" s="147">
        <v>14.903999999999995</v>
      </c>
      <c r="W30" s="147">
        <v>23.346208000000001</v>
      </c>
      <c r="X30" s="147">
        <v>43.311149999999998</v>
      </c>
      <c r="Y30" s="147">
        <v>23.474499999999999</v>
      </c>
      <c r="Z30" s="147">
        <v>21.636550000000003</v>
      </c>
      <c r="AA30" s="147">
        <v>20.529999999999998</v>
      </c>
      <c r="AB30" s="147">
        <v>61.47999999999999</v>
      </c>
      <c r="AC30" s="147">
        <v>61.527650994850063</v>
      </c>
      <c r="AD30" s="147">
        <v>61.585333849354598</v>
      </c>
      <c r="AE30" s="147">
        <v>61.636257100557195</v>
      </c>
      <c r="AF30" s="147">
        <v>61.685182844321012</v>
      </c>
      <c r="AG30" s="147">
        <v>61.73453782225193</v>
      </c>
    </row>
    <row r="31" spans="1:33" x14ac:dyDescent="0.2">
      <c r="A31" s="133" t="str">
        <f t="shared" si="0"/>
        <v>WPACroatia</v>
      </c>
      <c r="B31" s="129" t="s">
        <v>254</v>
      </c>
      <c r="C31" s="129" t="s">
        <v>257</v>
      </c>
      <c r="D31" s="129" t="s">
        <v>62</v>
      </c>
      <c r="E31" s="147">
        <v>232.017</v>
      </c>
      <c r="F31" s="147">
        <v>129.88200000000001</v>
      </c>
      <c r="G31" s="147">
        <v>213.34699999999998</v>
      </c>
      <c r="H31" s="147">
        <v>266.517</v>
      </c>
      <c r="I31" s="147">
        <v>308.02499999999998</v>
      </c>
      <c r="J31" s="147">
        <v>227.76</v>
      </c>
      <c r="K31" s="147">
        <v>253.715</v>
      </c>
      <c r="L31" s="147">
        <v>302.85399999999998</v>
      </c>
      <c r="M31" s="147">
        <v>168.95999999999998</v>
      </c>
      <c r="N31" s="147">
        <v>44.724000000000004</v>
      </c>
      <c r="O31" s="147">
        <v>249.65300000000002</v>
      </c>
      <c r="P31" s="147">
        <v>192.62099999999998</v>
      </c>
      <c r="Q31" s="147">
        <v>199.42599999999999</v>
      </c>
      <c r="R31" s="147">
        <v>145.90699999999998</v>
      </c>
      <c r="S31" s="147">
        <v>133.874</v>
      </c>
      <c r="T31" s="147">
        <v>242.15799999999999</v>
      </c>
      <c r="U31" s="147">
        <v>142.06699999999998</v>
      </c>
      <c r="V31" s="147">
        <v>179.32699999999997</v>
      </c>
      <c r="W31" s="147">
        <v>171.45451799999998</v>
      </c>
      <c r="X31" s="147">
        <v>131.97370000000001</v>
      </c>
      <c r="Y31" s="147">
        <v>99.467730000000003</v>
      </c>
      <c r="Z31" s="147">
        <v>82.75242999999999</v>
      </c>
      <c r="AA31" s="147">
        <v>30.349999999999998</v>
      </c>
      <c r="AB31" s="147">
        <v>29.959999999999994</v>
      </c>
      <c r="AC31" s="147">
        <v>31.15744916510014</v>
      </c>
      <c r="AD31" s="147">
        <v>32.21333885519865</v>
      </c>
      <c r="AE31" s="147">
        <v>32.564552358176933</v>
      </c>
      <c r="AF31" s="147">
        <v>32.947473470715202</v>
      </c>
      <c r="AG31" s="147">
        <v>33.234975357162341</v>
      </c>
    </row>
    <row r="32" spans="1:33" x14ac:dyDescent="0.2">
      <c r="A32" s="133" t="str">
        <f t="shared" si="0"/>
        <v>WPACzech Republic</v>
      </c>
      <c r="B32" s="129" t="s">
        <v>254</v>
      </c>
      <c r="C32" s="129" t="s">
        <v>257</v>
      </c>
      <c r="D32" s="129" t="s">
        <v>63</v>
      </c>
      <c r="E32" s="147">
        <v>133.095</v>
      </c>
      <c r="F32" s="147">
        <v>67.242000000000019</v>
      </c>
      <c r="G32" s="147">
        <v>43.683999999999997</v>
      </c>
      <c r="H32" s="147">
        <v>28.246999999999996</v>
      </c>
      <c r="I32" s="147">
        <v>25.440999999999999</v>
      </c>
      <c r="J32" s="147">
        <v>23.512</v>
      </c>
      <c r="K32" s="147">
        <v>19.22</v>
      </c>
      <c r="L32" s="147">
        <v>28.553000000000008</v>
      </c>
      <c r="M32" s="147">
        <v>12.391</v>
      </c>
      <c r="N32" s="147">
        <v>10.391999999999999</v>
      </c>
      <c r="O32" s="147">
        <v>10.635999999999999</v>
      </c>
      <c r="P32" s="147">
        <v>9.0809999999999995</v>
      </c>
      <c r="Q32" s="147">
        <v>11.298999999999998</v>
      </c>
      <c r="R32" s="147">
        <v>4.7960000000000003</v>
      </c>
      <c r="S32" s="147">
        <v>4.4880000000000004</v>
      </c>
      <c r="T32" s="147">
        <v>5.4619999999999997</v>
      </c>
      <c r="U32" s="147">
        <v>5.9939999999999998</v>
      </c>
      <c r="V32" s="147">
        <v>8.0309999999999988</v>
      </c>
      <c r="W32" s="147">
        <v>12.328432999999999</v>
      </c>
      <c r="X32" s="147">
        <v>6.8498699999999992</v>
      </c>
      <c r="Y32" s="147">
        <v>10.957609999999999</v>
      </c>
      <c r="Z32" s="147">
        <v>13.225350000000001</v>
      </c>
      <c r="AA32" s="147">
        <v>13.549999999999999</v>
      </c>
      <c r="AB32" s="147">
        <v>9.3299999999999965</v>
      </c>
      <c r="AC32" s="147">
        <v>9.7029038955401958</v>
      </c>
      <c r="AD32" s="147">
        <v>10.031724015988097</v>
      </c>
      <c r="AE32" s="147">
        <v>10.141097246388208</v>
      </c>
      <c r="AF32" s="147">
        <v>10.260344709004434</v>
      </c>
      <c r="AG32" s="147">
        <v>10.349877172307229</v>
      </c>
    </row>
    <row r="33" spans="1:33" x14ac:dyDescent="0.2">
      <c r="A33" s="133" t="str">
        <f t="shared" si="0"/>
        <v>WPAEstonia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0"/>
        <v>WPAGeorgia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3.0519999999999999E-2</v>
      </c>
      <c r="S34" s="147">
        <v>0.12</v>
      </c>
      <c r="T34" s="147">
        <v>0</v>
      </c>
      <c r="U34" s="147">
        <v>5.5960999999999997E-2</v>
      </c>
      <c r="V34" s="147">
        <v>7.3805999999999997E-2</v>
      </c>
      <c r="W34" s="147">
        <v>1.9300000000000001E-2</v>
      </c>
      <c r="X34" s="147">
        <v>0</v>
      </c>
      <c r="Y34" s="147">
        <v>0</v>
      </c>
      <c r="Z34" s="147">
        <v>0</v>
      </c>
      <c r="AA34" s="147">
        <v>0</v>
      </c>
      <c r="AB34" s="147">
        <v>0</v>
      </c>
      <c r="AC34" s="147">
        <v>0</v>
      </c>
      <c r="AD34" s="147">
        <v>0</v>
      </c>
      <c r="AE34" s="147">
        <v>0</v>
      </c>
      <c r="AF34" s="147">
        <v>0</v>
      </c>
      <c r="AG34" s="147">
        <v>0</v>
      </c>
    </row>
    <row r="35" spans="1:33" x14ac:dyDescent="0.2">
      <c r="A35" s="133" t="str">
        <f t="shared" si="0"/>
        <v>WPAHungary</v>
      </c>
      <c r="B35" s="129" t="s">
        <v>254</v>
      </c>
      <c r="C35" s="129" t="s">
        <v>257</v>
      </c>
      <c r="D35" s="129" t="s">
        <v>66</v>
      </c>
      <c r="E35" s="147">
        <v>31.454999999999998</v>
      </c>
      <c r="F35" s="147">
        <v>28.032999999999998</v>
      </c>
      <c r="G35" s="147">
        <v>25.479999999999997</v>
      </c>
      <c r="H35" s="147">
        <v>29.996000000000006</v>
      </c>
      <c r="I35" s="147">
        <v>25.22</v>
      </c>
      <c r="J35" s="147">
        <v>24.518000000000004</v>
      </c>
      <c r="K35" s="147">
        <v>29.979999999999997</v>
      </c>
      <c r="L35" s="147">
        <v>45.953999999999994</v>
      </c>
      <c r="M35" s="147">
        <v>77.139999999999986</v>
      </c>
      <c r="N35" s="147">
        <v>15.725</v>
      </c>
      <c r="O35" s="147">
        <v>18.634999999999998</v>
      </c>
      <c r="P35" s="147">
        <v>23.955000000000002</v>
      </c>
      <c r="Q35" s="147">
        <v>32.643999999999998</v>
      </c>
      <c r="R35" s="147">
        <v>38.207000000000001</v>
      </c>
      <c r="S35" s="147">
        <v>60.084999999999987</v>
      </c>
      <c r="T35" s="147">
        <v>70.134</v>
      </c>
      <c r="U35" s="147">
        <v>81.919000000000025</v>
      </c>
      <c r="V35" s="147">
        <v>73.77600000000001</v>
      </c>
      <c r="W35" s="147">
        <v>51.779957000000003</v>
      </c>
      <c r="X35" s="147">
        <v>48.666750000000008</v>
      </c>
      <c r="Y35" s="147">
        <v>40.920559999999995</v>
      </c>
      <c r="Z35" s="147">
        <v>53.757390000000001</v>
      </c>
      <c r="AA35" s="147">
        <v>37.629999999999995</v>
      </c>
      <c r="AB35" s="147">
        <v>19.079999999999995</v>
      </c>
      <c r="AC35" s="147">
        <v>19.842594461619182</v>
      </c>
      <c r="AD35" s="147">
        <v>20.515036894432253</v>
      </c>
      <c r="AE35" s="147">
        <v>20.738706909012546</v>
      </c>
      <c r="AF35" s="147">
        <v>20.982569887224503</v>
      </c>
      <c r="AG35" s="147">
        <v>21.165665214107392</v>
      </c>
    </row>
    <row r="36" spans="1:33" x14ac:dyDescent="0.2">
      <c r="A36" s="133" t="str">
        <f t="shared" si="0"/>
        <v>WPALatvia</v>
      </c>
      <c r="B36" s="129" t="s">
        <v>254</v>
      </c>
      <c r="C36" s="129" t="s">
        <v>257</v>
      </c>
      <c r="D36" s="129" t="s">
        <v>67</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0"/>
        <v>WPALithuania</v>
      </c>
      <c r="B37" s="129" t="s">
        <v>254</v>
      </c>
      <c r="C37" s="129" t="s">
        <v>257</v>
      </c>
      <c r="D37" s="129" t="s">
        <v>68</v>
      </c>
      <c r="E37" s="147">
        <v>0</v>
      </c>
      <c r="F37" s="147">
        <v>0</v>
      </c>
      <c r="G37" s="147">
        <v>0</v>
      </c>
      <c r="H37" s="147">
        <v>0</v>
      </c>
      <c r="I37" s="147">
        <v>0</v>
      </c>
      <c r="J37" s="147">
        <v>0</v>
      </c>
      <c r="K37" s="147">
        <v>0</v>
      </c>
      <c r="L37" s="147">
        <v>0</v>
      </c>
      <c r="M37" s="147">
        <v>0</v>
      </c>
      <c r="N37" s="147">
        <v>0</v>
      </c>
      <c r="O37" s="147">
        <v>0</v>
      </c>
      <c r="P37" s="147">
        <v>0</v>
      </c>
      <c r="Q37" s="147">
        <v>0</v>
      </c>
      <c r="R37" s="147">
        <v>0</v>
      </c>
      <c r="S37" s="147">
        <v>0</v>
      </c>
      <c r="T37" s="147">
        <v>0</v>
      </c>
      <c r="U37" s="147">
        <v>0</v>
      </c>
      <c r="V37" s="147">
        <v>0</v>
      </c>
      <c r="W37" s="147">
        <v>0</v>
      </c>
      <c r="X37" s="147">
        <v>0</v>
      </c>
      <c r="Y37" s="147">
        <v>0</v>
      </c>
      <c r="Z37" s="147">
        <v>0</v>
      </c>
      <c r="AA37" s="147">
        <v>0</v>
      </c>
      <c r="AB37" s="147">
        <v>0</v>
      </c>
      <c r="AC37" s="147">
        <v>0</v>
      </c>
      <c r="AD37" s="147">
        <v>0</v>
      </c>
      <c r="AE37" s="147">
        <v>0</v>
      </c>
      <c r="AF37" s="147">
        <v>0</v>
      </c>
      <c r="AG37" s="147">
        <v>0</v>
      </c>
    </row>
    <row r="38" spans="1:33" x14ac:dyDescent="0.2">
      <c r="A38" s="133" t="str">
        <f t="shared" si="0"/>
        <v>WPAMacedonia</v>
      </c>
      <c r="B38" s="129" t="s">
        <v>254</v>
      </c>
      <c r="C38" s="129" t="s">
        <v>257</v>
      </c>
      <c r="D38" s="129" t="s">
        <v>69</v>
      </c>
      <c r="E38" s="147">
        <v>0</v>
      </c>
      <c r="F38" s="147">
        <v>0</v>
      </c>
      <c r="G38" s="147">
        <v>0</v>
      </c>
      <c r="H38" s="147">
        <v>0</v>
      </c>
      <c r="I38" s="147">
        <v>0.05</v>
      </c>
      <c r="J38" s="147">
        <v>1.1000000000000001E-3</v>
      </c>
      <c r="K38" s="147">
        <v>1.32E-3</v>
      </c>
      <c r="L38" s="147">
        <v>0</v>
      </c>
      <c r="M38" s="147">
        <v>0</v>
      </c>
      <c r="N38" s="147">
        <v>4.4051E-2</v>
      </c>
      <c r="O38" s="147">
        <v>6.28E-3</v>
      </c>
      <c r="P38" s="147">
        <v>0.24404200000000001</v>
      </c>
      <c r="Q38" s="147">
        <v>0.13195100000000001</v>
      </c>
      <c r="R38" s="147">
        <v>0.195442</v>
      </c>
      <c r="S38" s="147">
        <v>2.2846000000000002E-2</v>
      </c>
      <c r="T38" s="147">
        <v>8.1763000000000002E-2</v>
      </c>
      <c r="U38" s="147">
        <v>7.0009000000000002E-2</v>
      </c>
      <c r="V38" s="147">
        <v>0.13998099999999999</v>
      </c>
      <c r="W38" s="147">
        <v>0</v>
      </c>
      <c r="X38" s="147">
        <v>0</v>
      </c>
      <c r="Y38" s="147">
        <v>0</v>
      </c>
      <c r="Z38" s="147">
        <v>0</v>
      </c>
      <c r="AA38" s="147">
        <v>0</v>
      </c>
      <c r="AB38" s="147">
        <v>0</v>
      </c>
      <c r="AC38" s="147">
        <v>0</v>
      </c>
      <c r="AD38" s="147">
        <v>0</v>
      </c>
      <c r="AE38" s="147">
        <v>0</v>
      </c>
      <c r="AF38" s="147">
        <v>0</v>
      </c>
      <c r="AG38" s="147">
        <v>0</v>
      </c>
    </row>
    <row r="39" spans="1:33" x14ac:dyDescent="0.2">
      <c r="A39" s="133" t="str">
        <f t="shared" si="0"/>
        <v>WPAMoldova</v>
      </c>
      <c r="B39" s="129" t="s">
        <v>254</v>
      </c>
      <c r="C39" s="129" t="s">
        <v>257</v>
      </c>
      <c r="D39" s="129" t="s">
        <v>70</v>
      </c>
      <c r="E39" s="147">
        <v>0</v>
      </c>
      <c r="F39" s="147">
        <v>0</v>
      </c>
      <c r="G39" s="147">
        <v>0</v>
      </c>
      <c r="H39" s="147">
        <v>0.50449999999999995</v>
      </c>
      <c r="I39" s="147">
        <v>0.377</v>
      </c>
      <c r="J39" s="147">
        <v>0.97341699999999998</v>
      </c>
      <c r="K39" s="147">
        <v>8.0100000000000005E-2</v>
      </c>
      <c r="L39" s="147">
        <v>0.43803999999999998</v>
      </c>
      <c r="M39" s="147">
        <v>1.4999999999999999E-2</v>
      </c>
      <c r="N39" s="147">
        <v>0.27410000000000001</v>
      </c>
      <c r="O39" s="147">
        <v>0.04</v>
      </c>
      <c r="P39" s="147">
        <v>2.1999999999999999E-2</v>
      </c>
      <c r="Q39" s="147">
        <v>1.7420000000000001E-3</v>
      </c>
      <c r="R39" s="147">
        <v>1.3300000000000001E-4</v>
      </c>
      <c r="S39" s="147">
        <v>1.488E-3</v>
      </c>
      <c r="T39" s="147">
        <v>1.3334E-2</v>
      </c>
      <c r="U39" s="147">
        <v>2.14E-4</v>
      </c>
      <c r="V39" s="147">
        <v>2.8249999999999998E-3</v>
      </c>
      <c r="W39" s="147">
        <v>1.37E-2</v>
      </c>
      <c r="X39" s="147">
        <v>0</v>
      </c>
      <c r="Y39" s="147">
        <v>0</v>
      </c>
      <c r="Z39" s="147">
        <v>0</v>
      </c>
      <c r="AA39" s="147">
        <v>0</v>
      </c>
      <c r="AB39" s="147">
        <v>0</v>
      </c>
      <c r="AC39" s="147">
        <v>0</v>
      </c>
      <c r="AD39" s="147">
        <v>0</v>
      </c>
      <c r="AE39" s="147">
        <v>0</v>
      </c>
      <c r="AF39" s="147">
        <v>0</v>
      </c>
      <c r="AG39" s="147">
        <v>0</v>
      </c>
    </row>
    <row r="40" spans="1:33" x14ac:dyDescent="0.2">
      <c r="A40" s="133" t="str">
        <f t="shared" si="0"/>
        <v>WPAMontenegro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0"/>
        <v>WPAPoland</v>
      </c>
      <c r="B41" s="129" t="s">
        <v>254</v>
      </c>
      <c r="C41" s="129" t="s">
        <v>257</v>
      </c>
      <c r="D41" s="129" t="s">
        <v>72</v>
      </c>
      <c r="E41" s="147">
        <v>317.43199999999996</v>
      </c>
      <c r="F41" s="147">
        <v>279.64899999999994</v>
      </c>
      <c r="G41" s="147">
        <v>400.58200000000005</v>
      </c>
      <c r="H41" s="147">
        <v>369.44499999999999</v>
      </c>
      <c r="I41" s="147">
        <v>480.983</v>
      </c>
      <c r="J41" s="147">
        <v>423.61500000000001</v>
      </c>
      <c r="K41" s="147">
        <v>329.43700000000007</v>
      </c>
      <c r="L41" s="147">
        <v>401.23200000000003</v>
      </c>
      <c r="M41" s="147">
        <v>451.62199999999996</v>
      </c>
      <c r="N41" s="147">
        <v>107.152</v>
      </c>
      <c r="O41" s="147">
        <v>346.61399999999992</v>
      </c>
      <c r="P41" s="147">
        <v>320.27000000000004</v>
      </c>
      <c r="Q41" s="147">
        <v>403.43400000000003</v>
      </c>
      <c r="R41" s="147">
        <v>370.75000000000006</v>
      </c>
      <c r="S41" s="147">
        <v>381.99500000000006</v>
      </c>
      <c r="T41" s="147">
        <v>493.59</v>
      </c>
      <c r="U41" s="147">
        <v>385.23</v>
      </c>
      <c r="V41" s="147">
        <v>480.40699999999998</v>
      </c>
      <c r="W41" s="147">
        <v>271.34933700000011</v>
      </c>
      <c r="X41" s="147">
        <v>494.84237999999999</v>
      </c>
      <c r="Y41" s="147">
        <v>484.06108999999992</v>
      </c>
      <c r="Z41" s="147">
        <v>651.22730999999987</v>
      </c>
      <c r="AA41" s="147">
        <v>379.40999999999997</v>
      </c>
      <c r="AB41" s="147">
        <v>300.09999999999991</v>
      </c>
      <c r="AC41" s="147">
        <v>337.09447578259523</v>
      </c>
      <c r="AD41" s="147">
        <v>358.51821524476821</v>
      </c>
      <c r="AE41" s="147">
        <v>362.42704440475188</v>
      </c>
      <c r="AF41" s="147">
        <v>366.68876326798011</v>
      </c>
      <c r="AG41" s="147">
        <v>369.8885142677712</v>
      </c>
    </row>
    <row r="42" spans="1:33" x14ac:dyDescent="0.2">
      <c r="A42" s="133" t="str">
        <f t="shared" si="0"/>
        <v>WPARomania</v>
      </c>
      <c r="B42" s="129" t="s">
        <v>254</v>
      </c>
      <c r="C42" s="129" t="s">
        <v>257</v>
      </c>
      <c r="D42" s="129" t="s">
        <v>73</v>
      </c>
      <c r="E42" s="147">
        <v>117.32599999999999</v>
      </c>
      <c r="F42" s="147">
        <v>314.11799999999994</v>
      </c>
      <c r="G42" s="147">
        <v>165.15069200000002</v>
      </c>
      <c r="H42" s="147">
        <v>300</v>
      </c>
      <c r="I42" s="147">
        <v>336.89700000000005</v>
      </c>
      <c r="J42" s="147">
        <v>193.33499999999998</v>
      </c>
      <c r="K42" s="147">
        <v>187.19900000000004</v>
      </c>
      <c r="L42" s="147">
        <v>199.68200000000002</v>
      </c>
      <c r="M42" s="147">
        <v>235.85500000000002</v>
      </c>
      <c r="N42" s="147">
        <v>72.075999999999993</v>
      </c>
      <c r="O42" s="147">
        <v>167.28514399999997</v>
      </c>
      <c r="P42" s="147">
        <v>176.99299999999999</v>
      </c>
      <c r="Q42" s="147">
        <v>146.92999999999998</v>
      </c>
      <c r="R42" s="147">
        <v>208.39899999999997</v>
      </c>
      <c r="S42" s="147">
        <v>141.93400000000003</v>
      </c>
      <c r="T42" s="147">
        <v>113.789638</v>
      </c>
      <c r="U42" s="147">
        <v>115.292</v>
      </c>
      <c r="V42" s="147">
        <v>136.96600000000001</v>
      </c>
      <c r="W42" s="147">
        <v>153.67682599999998</v>
      </c>
      <c r="X42" s="147">
        <v>133.50184999999999</v>
      </c>
      <c r="Y42" s="147">
        <v>140.83607135498244</v>
      </c>
      <c r="Z42" s="147">
        <v>128.62436</v>
      </c>
      <c r="AA42" s="147">
        <v>28.009999999999998</v>
      </c>
      <c r="AB42" s="147">
        <v>29.79</v>
      </c>
      <c r="AC42" s="147">
        <v>15.980654560358261</v>
      </c>
      <c r="AD42" s="147">
        <v>16.522220344575558</v>
      </c>
      <c r="AE42" s="147">
        <v>16.702357737668574</v>
      </c>
      <c r="AF42" s="147">
        <v>16.898757962568776</v>
      </c>
      <c r="AG42" s="147">
        <v>17.046217669825854</v>
      </c>
    </row>
    <row r="43" spans="1:33" x14ac:dyDescent="0.2">
      <c r="A43" s="133" t="str">
        <f t="shared" si="0"/>
        <v>WPASerbia</v>
      </c>
      <c r="B43" s="129" t="s">
        <v>254</v>
      </c>
      <c r="C43" s="129" t="s">
        <v>257</v>
      </c>
      <c r="D43" s="129" t="s">
        <v>74</v>
      </c>
      <c r="E43" s="147">
        <v>5.5880000000000001E-3</v>
      </c>
      <c r="F43" s="147">
        <v>0.43743100000000001</v>
      </c>
      <c r="G43" s="147">
        <v>1.8939189999999999</v>
      </c>
      <c r="H43" s="147">
        <v>7.6407470000000002</v>
      </c>
      <c r="I43" s="147">
        <v>21.996611000000001</v>
      </c>
      <c r="J43" s="147">
        <v>31.632629000000001</v>
      </c>
      <c r="K43" s="147">
        <v>18.671748000000001</v>
      </c>
      <c r="L43" s="147">
        <v>25.818166000000002</v>
      </c>
      <c r="M43" s="147">
        <v>61.670766</v>
      </c>
      <c r="N43" s="147">
        <v>32.215696999999999</v>
      </c>
      <c r="O43" s="147">
        <v>43.722245999999998</v>
      </c>
      <c r="P43" s="147">
        <v>45.546543</v>
      </c>
      <c r="Q43" s="147">
        <v>45.479331000000002</v>
      </c>
      <c r="R43" s="147">
        <v>45.295983</v>
      </c>
      <c r="S43" s="147">
        <v>79.301889000000003</v>
      </c>
      <c r="T43" s="147">
        <v>80.235442000000006</v>
      </c>
      <c r="U43" s="147">
        <v>81.687614999999994</v>
      </c>
      <c r="V43" s="147">
        <v>105.368335</v>
      </c>
      <c r="W43" s="147">
        <v>187</v>
      </c>
      <c r="X43" s="147">
        <v>199.14075999999997</v>
      </c>
      <c r="Y43" s="147">
        <v>182.90586999999996</v>
      </c>
      <c r="Z43" s="147">
        <v>255.09555000000003</v>
      </c>
      <c r="AA43" s="147">
        <v>189.99999999999997</v>
      </c>
      <c r="AB43" s="147">
        <v>135.46</v>
      </c>
      <c r="AC43" s="147">
        <v>180.87410093139073</v>
      </c>
      <c r="AD43" s="147">
        <v>187.0037137044805</v>
      </c>
      <c r="AE43" s="147">
        <v>189.04256567370129</v>
      </c>
      <c r="AF43" s="147">
        <v>191.26548551514927</v>
      </c>
      <c r="AG43" s="147">
        <v>192.93448110434699</v>
      </c>
    </row>
    <row r="44" spans="1:33" x14ac:dyDescent="0.2">
      <c r="A44" s="133" t="str">
        <f t="shared" si="0"/>
        <v>WPASlovakia</v>
      </c>
      <c r="B44" s="129" t="s">
        <v>254</v>
      </c>
      <c r="C44" s="129" t="s">
        <v>257</v>
      </c>
      <c r="D44" s="129" t="s">
        <v>75</v>
      </c>
      <c r="E44" s="147">
        <v>11.579000000000001</v>
      </c>
      <c r="F44" s="147">
        <v>19.421000000000003</v>
      </c>
      <c r="G44" s="147">
        <v>16.582999999999998</v>
      </c>
      <c r="H44" s="147">
        <v>17.082000000000001</v>
      </c>
      <c r="I44" s="147">
        <v>12.793999999999999</v>
      </c>
      <c r="J44" s="147">
        <v>12.811999999999999</v>
      </c>
      <c r="K44" s="147">
        <v>12.456000000000001</v>
      </c>
      <c r="L44" s="147">
        <v>14.116999999999999</v>
      </c>
      <c r="M44" s="147">
        <v>22.341000000000005</v>
      </c>
      <c r="N44" s="147">
        <v>17.411999999999995</v>
      </c>
      <c r="O44" s="147">
        <v>25.868999999999993</v>
      </c>
      <c r="P44" s="147">
        <v>26.103999999999999</v>
      </c>
      <c r="Q44" s="147">
        <v>39.494000000000007</v>
      </c>
      <c r="R44" s="147">
        <v>22.437999999999999</v>
      </c>
      <c r="S44" s="147">
        <v>4.0519999999999996</v>
      </c>
      <c r="T44" s="147">
        <v>1.8759999999999999</v>
      </c>
      <c r="U44" s="147">
        <v>4.3439999999999994</v>
      </c>
      <c r="V44" s="147">
        <v>2.8280000000000003</v>
      </c>
      <c r="W44" s="147">
        <v>2.8872930000000001</v>
      </c>
      <c r="X44" s="147">
        <v>0</v>
      </c>
      <c r="Y44" s="147">
        <v>0</v>
      </c>
      <c r="Z44" s="147">
        <v>0</v>
      </c>
      <c r="AA44" s="147">
        <v>0</v>
      </c>
      <c r="AB44" s="147">
        <v>0</v>
      </c>
      <c r="AC44" s="147">
        <v>0</v>
      </c>
      <c r="AD44" s="147">
        <v>0</v>
      </c>
      <c r="AE44" s="147">
        <v>0</v>
      </c>
      <c r="AF44" s="147">
        <v>0</v>
      </c>
      <c r="AG44" s="147">
        <v>0</v>
      </c>
    </row>
    <row r="45" spans="1:33" x14ac:dyDescent="0.2">
      <c r="A45" s="133" t="str">
        <f t="shared" si="0"/>
        <v>WPASlovenia</v>
      </c>
      <c r="B45" s="129" t="s">
        <v>254</v>
      </c>
      <c r="C45" s="129" t="s">
        <v>257</v>
      </c>
      <c r="D45" s="129" t="s">
        <v>76</v>
      </c>
      <c r="E45" s="147">
        <v>0.63300000000000001</v>
      </c>
      <c r="F45" s="147">
        <v>0.77100000000000013</v>
      </c>
      <c r="G45" s="147">
        <v>0.83699999999999986</v>
      </c>
      <c r="H45" s="147">
        <v>0.64400000000000013</v>
      </c>
      <c r="I45" s="147">
        <v>0.81399999999999995</v>
      </c>
      <c r="J45" s="147">
        <v>2.3559999999999994</v>
      </c>
      <c r="K45" s="147">
        <v>5.5429999999999993</v>
      </c>
      <c r="L45" s="147">
        <v>29.37</v>
      </c>
      <c r="M45" s="147">
        <v>23.641000000000002</v>
      </c>
      <c r="N45" s="147">
        <v>11.533000000000001</v>
      </c>
      <c r="O45" s="147">
        <v>25.079000000000001</v>
      </c>
      <c r="P45" s="147">
        <v>17.654999999999994</v>
      </c>
      <c r="Q45" s="147">
        <v>22.460000000000008</v>
      </c>
      <c r="R45" s="147">
        <v>5.5500000000000025</v>
      </c>
      <c r="S45" s="147">
        <v>3.8469999999999991</v>
      </c>
      <c r="T45" s="147">
        <v>8.1339999999999986</v>
      </c>
      <c r="U45" s="147">
        <v>16.921999999999997</v>
      </c>
      <c r="V45" s="147">
        <v>33.067999999999998</v>
      </c>
      <c r="W45" s="147">
        <v>17.596526000000001</v>
      </c>
      <c r="X45" s="147">
        <v>10.995329999999999</v>
      </c>
      <c r="Y45" s="147">
        <v>51.445749999999997</v>
      </c>
      <c r="Z45" s="147">
        <v>59.969510000000014</v>
      </c>
      <c r="AA45" s="147">
        <v>22.130000000000003</v>
      </c>
      <c r="AB45" s="147">
        <v>24.150000000000006</v>
      </c>
      <c r="AC45" s="147">
        <v>24.150000000000006</v>
      </c>
      <c r="AD45" s="147">
        <v>24.150000000000006</v>
      </c>
      <c r="AE45" s="147">
        <v>24.150000000000006</v>
      </c>
      <c r="AF45" s="147">
        <v>24.150000000000006</v>
      </c>
      <c r="AG45" s="147">
        <v>24.150000000000006</v>
      </c>
    </row>
    <row r="46" spans="1:33" x14ac:dyDescent="0.2">
      <c r="A46" s="133" t="str">
        <f t="shared" si="0"/>
        <v>WPAUkraine</v>
      </c>
      <c r="B46" s="129" t="s">
        <v>254</v>
      </c>
      <c r="C46" s="129" t="s">
        <v>257</v>
      </c>
      <c r="D46" s="129" t="s">
        <v>77</v>
      </c>
      <c r="E46" s="147">
        <v>19.867100000000001</v>
      </c>
      <c r="F46" s="147">
        <v>15.063479000000001</v>
      </c>
      <c r="G46" s="147">
        <v>11.135</v>
      </c>
      <c r="H46" s="147">
        <v>43.340921999999999</v>
      </c>
      <c r="I46" s="147">
        <v>141.05744999999999</v>
      </c>
      <c r="J46" s="147">
        <v>186.59976</v>
      </c>
      <c r="K46" s="147">
        <v>128.37092999999999</v>
      </c>
      <c r="L46" s="147">
        <v>150.90974</v>
      </c>
      <c r="M46" s="147">
        <v>148.86258800000002</v>
      </c>
      <c r="N46" s="147">
        <v>62.379041999999998</v>
      </c>
      <c r="O46" s="147">
        <v>122.88339499999998</v>
      </c>
      <c r="P46" s="147">
        <v>228.373334</v>
      </c>
      <c r="Q46" s="147">
        <v>192.99722800000001</v>
      </c>
      <c r="R46" s="147">
        <v>72.221328999999997</v>
      </c>
      <c r="S46" s="147">
        <v>96.114980000000003</v>
      </c>
      <c r="T46" s="147">
        <v>22.370058</v>
      </c>
      <c r="U46" s="147">
        <v>16.395163000000004</v>
      </c>
      <c r="V46" s="147">
        <v>2.8967280000000004</v>
      </c>
      <c r="W46" s="147">
        <v>2.4580061867490182</v>
      </c>
      <c r="X46" s="147">
        <v>0</v>
      </c>
      <c r="Y46" s="147">
        <v>0</v>
      </c>
      <c r="Z46" s="147">
        <v>0</v>
      </c>
      <c r="AA46" s="147">
        <v>0</v>
      </c>
      <c r="AB46" s="147">
        <v>0</v>
      </c>
      <c r="AC46" s="147">
        <v>0</v>
      </c>
      <c r="AD46" s="147">
        <v>0</v>
      </c>
      <c r="AE46" s="147">
        <v>0</v>
      </c>
      <c r="AF46" s="147">
        <v>0</v>
      </c>
      <c r="AG46" s="147">
        <v>0</v>
      </c>
    </row>
    <row r="47" spans="1:33" s="133" customFormat="1" x14ac:dyDescent="0.2">
      <c r="A47" s="133" t="str">
        <f t="shared" si="0"/>
        <v>WPACIS Total</v>
      </c>
      <c r="B47" s="140" t="s">
        <v>78</v>
      </c>
      <c r="C47" s="140" t="s">
        <v>78</v>
      </c>
      <c r="D47" s="140" t="s">
        <v>78</v>
      </c>
      <c r="E47" s="146">
        <v>2214.1370090000028</v>
      </c>
      <c r="F47" s="146">
        <v>2456.8129600000079</v>
      </c>
      <c r="G47" s="146">
        <v>2885.5924590000191</v>
      </c>
      <c r="H47" s="146">
        <v>2748.3960390000057</v>
      </c>
      <c r="I47" s="146">
        <v>2700.1338289999735</v>
      </c>
      <c r="J47" s="146">
        <v>2830.8463099999985</v>
      </c>
      <c r="K47" s="146">
        <v>2639.2731480000025</v>
      </c>
      <c r="L47" s="146">
        <v>2592.6154710000128</v>
      </c>
      <c r="M47" s="146">
        <v>2432.9752180000123</v>
      </c>
      <c r="N47" s="146">
        <v>2717.1398339999951</v>
      </c>
      <c r="O47" s="146">
        <v>3367.474158999999</v>
      </c>
      <c r="P47" s="146">
        <v>3319.8842610000233</v>
      </c>
      <c r="Q47" s="146">
        <v>3806.3519230000043</v>
      </c>
      <c r="R47" s="146">
        <v>4004.8856409999917</v>
      </c>
      <c r="S47" s="146">
        <v>4132.7235830000027</v>
      </c>
      <c r="T47" s="146">
        <v>4251.9225330000072</v>
      </c>
      <c r="U47" s="146">
        <v>4794.4857420000053</v>
      </c>
      <c r="V47" s="146">
        <v>5775.2188251153002</v>
      </c>
      <c r="W47" s="146">
        <v>6014.9093382161518</v>
      </c>
      <c r="X47" s="146">
        <v>5964.8092699999997</v>
      </c>
      <c r="Y47" s="146">
        <v>5890.9063558649968</v>
      </c>
      <c r="Z47" s="146">
        <v>5765.4181422336778</v>
      </c>
      <c r="AA47" s="146">
        <v>5227.4799999999996</v>
      </c>
      <c r="AB47" s="146">
        <v>5109.59</v>
      </c>
      <c r="AC47" s="146">
        <v>5531.4174121522437</v>
      </c>
      <c r="AD47" s="146">
        <v>5548.7123208452076</v>
      </c>
      <c r="AE47" s="146">
        <v>5534.4541774776053</v>
      </c>
      <c r="AF47" s="146">
        <v>5555.0867198508768</v>
      </c>
      <c r="AG47" s="146">
        <v>5578.100579834927</v>
      </c>
    </row>
    <row r="48" spans="1:33" x14ac:dyDescent="0.2">
      <c r="A48" s="133" t="str">
        <f t="shared" si="0"/>
        <v>WPAArmenia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8.9300000000000002E-4</v>
      </c>
      <c r="Q48" s="147">
        <v>2.0000000000000002E-5</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0"/>
        <v>WPAAzerbaijan</v>
      </c>
      <c r="B49" s="129" t="s">
        <v>254</v>
      </c>
      <c r="C49" s="129" t="s">
        <v>258</v>
      </c>
      <c r="D49" s="129" t="s">
        <v>80</v>
      </c>
      <c r="E49" s="147">
        <v>0</v>
      </c>
      <c r="F49" s="147">
        <v>0</v>
      </c>
      <c r="G49" s="147">
        <v>0</v>
      </c>
      <c r="H49" s="147">
        <v>0</v>
      </c>
      <c r="I49" s="147">
        <v>0</v>
      </c>
      <c r="J49" s="147">
        <v>0</v>
      </c>
      <c r="K49" s="147">
        <v>0</v>
      </c>
      <c r="L49" s="147">
        <v>0</v>
      </c>
      <c r="M49" s="147">
        <v>0.63919999999999999</v>
      </c>
      <c r="N49" s="147">
        <v>0.44800000000000001</v>
      </c>
      <c r="O49" s="147">
        <v>0</v>
      </c>
      <c r="P49" s="147">
        <v>0.1905</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0"/>
        <v>WPABelarus</v>
      </c>
      <c r="B50" s="129" t="s">
        <v>254</v>
      </c>
      <c r="C50" s="129" t="s">
        <v>258</v>
      </c>
      <c r="D50" s="129" t="s">
        <v>81</v>
      </c>
      <c r="E50" s="147">
        <v>56.053959999999996</v>
      </c>
      <c r="F50" s="147">
        <v>95.308152000000007</v>
      </c>
      <c r="G50" s="147">
        <v>109.171924</v>
      </c>
      <c r="H50" s="147">
        <v>125.83457</v>
      </c>
      <c r="I50" s="147">
        <v>88.433440000000004</v>
      </c>
      <c r="J50" s="147">
        <v>108.34855</v>
      </c>
      <c r="K50" s="147">
        <v>139.523888</v>
      </c>
      <c r="L50" s="147">
        <v>119.525441</v>
      </c>
      <c r="M50" s="147">
        <v>77.824899000000002</v>
      </c>
      <c r="N50" s="147">
        <v>251.87766300000001</v>
      </c>
      <c r="O50" s="147">
        <v>264.25704000000002</v>
      </c>
      <c r="P50" s="147">
        <v>284.64621899999997</v>
      </c>
      <c r="Q50" s="147">
        <v>339.44408399999998</v>
      </c>
      <c r="R50" s="147">
        <v>384.53000600000001</v>
      </c>
      <c r="S50" s="147">
        <v>597.53635999999995</v>
      </c>
      <c r="T50" s="147">
        <v>718.07329000000004</v>
      </c>
      <c r="U50" s="147">
        <v>801.35123999999996</v>
      </c>
      <c r="V50" s="147">
        <v>864.78260900000009</v>
      </c>
      <c r="W50" s="147">
        <v>865.96652913120079</v>
      </c>
      <c r="X50" s="147">
        <v>925.60389000000009</v>
      </c>
      <c r="Y50" s="147">
        <v>1165.7969800000001</v>
      </c>
      <c r="Z50" s="147">
        <v>1146.2313722336773</v>
      </c>
      <c r="AA50" s="147">
        <v>299.86</v>
      </c>
      <c r="AB50" s="147">
        <v>188.38999999999996</v>
      </c>
      <c r="AC50" s="147">
        <v>195.91962110190974</v>
      </c>
      <c r="AD50" s="147">
        <v>202.55910904308661</v>
      </c>
      <c r="AE50" s="147">
        <v>204.76755736838965</v>
      </c>
      <c r="AF50" s="147">
        <v>207.17538475126966</v>
      </c>
      <c r="AG50" s="147">
        <v>208.98321119945979</v>
      </c>
    </row>
    <row r="51" spans="1:33" x14ac:dyDescent="0.2">
      <c r="A51" s="133" t="str">
        <f t="shared" si="0"/>
        <v>WPAKazakhstan</v>
      </c>
      <c r="B51" s="129" t="s">
        <v>254</v>
      </c>
      <c r="C51" s="129" t="s">
        <v>258</v>
      </c>
      <c r="D51" s="129" t="s">
        <v>82</v>
      </c>
      <c r="E51" s="147">
        <v>0</v>
      </c>
      <c r="F51" s="147">
        <v>0</v>
      </c>
      <c r="G51" s="147">
        <v>0</v>
      </c>
      <c r="H51" s="147">
        <v>0</v>
      </c>
      <c r="I51" s="147">
        <v>0</v>
      </c>
      <c r="J51" s="147">
        <v>0</v>
      </c>
      <c r="K51" s="147">
        <v>0</v>
      </c>
      <c r="L51" s="147">
        <v>0</v>
      </c>
      <c r="M51" s="147">
        <v>0</v>
      </c>
      <c r="N51" s="147">
        <v>0</v>
      </c>
      <c r="O51" s="147">
        <v>0</v>
      </c>
      <c r="P51" s="147">
        <v>0.29499999999999998</v>
      </c>
      <c r="Q51" s="147">
        <v>0.26700000000000002</v>
      </c>
      <c r="R51" s="147">
        <v>0</v>
      </c>
      <c r="S51" s="147">
        <v>0.01</v>
      </c>
      <c r="T51" s="147">
        <v>0.13600000000000001</v>
      </c>
      <c r="U51" s="147">
        <v>0.15</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0"/>
        <v>WPAKyrgyzstan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0.15343000000000001</v>
      </c>
      <c r="S52" s="147">
        <v>0</v>
      </c>
      <c r="T52" s="147">
        <v>0</v>
      </c>
      <c r="U52" s="147">
        <v>0</v>
      </c>
      <c r="V52" s="147">
        <v>0</v>
      </c>
      <c r="W52" s="147">
        <v>6.0000000000000001E-3</v>
      </c>
      <c r="X52" s="147">
        <v>0</v>
      </c>
      <c r="Y52" s="147">
        <v>0</v>
      </c>
      <c r="Z52" s="147">
        <v>0</v>
      </c>
      <c r="AA52" s="147">
        <v>0</v>
      </c>
      <c r="AB52" s="147">
        <v>0</v>
      </c>
      <c r="AC52" s="147">
        <v>0</v>
      </c>
      <c r="AD52" s="147">
        <v>0</v>
      </c>
      <c r="AE52" s="147">
        <v>0</v>
      </c>
      <c r="AF52" s="147">
        <v>0</v>
      </c>
      <c r="AG52" s="147">
        <v>0</v>
      </c>
    </row>
    <row r="53" spans="1:33" x14ac:dyDescent="0.2">
      <c r="A53" s="133" t="str">
        <f t="shared" si="0"/>
        <v>WPARussia</v>
      </c>
      <c r="B53" s="129" t="s">
        <v>254</v>
      </c>
      <c r="C53" s="129" t="s">
        <v>258</v>
      </c>
      <c r="D53" s="129" t="s">
        <v>84</v>
      </c>
      <c r="E53" s="147">
        <v>2158.0830490000026</v>
      </c>
      <c r="F53" s="147">
        <v>2361.5048080000079</v>
      </c>
      <c r="G53" s="147">
        <v>2776.4205350000188</v>
      </c>
      <c r="H53" s="147">
        <v>2622.5614690000057</v>
      </c>
      <c r="I53" s="147">
        <v>2611.7003889999737</v>
      </c>
      <c r="J53" s="147">
        <v>2722.4977599999984</v>
      </c>
      <c r="K53" s="147">
        <v>2499.7492600000023</v>
      </c>
      <c r="L53" s="147">
        <v>2473.0900300000126</v>
      </c>
      <c r="M53" s="147">
        <v>2354.5111190000125</v>
      </c>
      <c r="N53" s="147">
        <v>2464.814170999995</v>
      </c>
      <c r="O53" s="147">
        <v>3103.217118999999</v>
      </c>
      <c r="P53" s="147">
        <v>3034.7516490000235</v>
      </c>
      <c r="Q53" s="147">
        <v>3466.2578190000045</v>
      </c>
      <c r="R53" s="147">
        <v>3619.6922049999912</v>
      </c>
      <c r="S53" s="147">
        <v>3534.6002230000026</v>
      </c>
      <c r="T53" s="147">
        <v>3533.2662430000069</v>
      </c>
      <c r="U53" s="147">
        <v>3992.856502000006</v>
      </c>
      <c r="V53" s="147">
        <v>4909.4362161153003</v>
      </c>
      <c r="W53" s="147">
        <v>5147.9368090849512</v>
      </c>
      <c r="X53" s="147">
        <v>5039.2053799999994</v>
      </c>
      <c r="Y53" s="147">
        <v>4725.1093758649968</v>
      </c>
      <c r="Z53" s="147">
        <v>4609.7967699999999</v>
      </c>
      <c r="AA53" s="147">
        <v>4900.7299999999996</v>
      </c>
      <c r="AB53" s="147">
        <v>4843.3599999999997</v>
      </c>
      <c r="AC53" s="147">
        <v>5234.5466614438119</v>
      </c>
      <c r="AD53" s="147">
        <v>5221.7809659036175</v>
      </c>
      <c r="AE53" s="147">
        <v>5203.9583765492571</v>
      </c>
      <c r="AF53" s="147">
        <v>5220.7046741988561</v>
      </c>
      <c r="AG53" s="147">
        <v>5240.8006937905484</v>
      </c>
    </row>
    <row r="54" spans="1:33" x14ac:dyDescent="0.2">
      <c r="A54" s="133" t="str">
        <f t="shared" si="0"/>
        <v>WPATajikistan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0"/>
        <v>WPATurkmenistan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0"/>
        <v>WPAUzbekistan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0.38300000000000001</v>
      </c>
      <c r="R56" s="147">
        <v>0.51</v>
      </c>
      <c r="S56" s="147">
        <v>0.57699999999999996</v>
      </c>
      <c r="T56" s="147">
        <v>0.44700000000000001</v>
      </c>
      <c r="U56" s="147">
        <v>0.128</v>
      </c>
      <c r="V56" s="147">
        <v>1</v>
      </c>
      <c r="W56" s="147">
        <v>1</v>
      </c>
      <c r="X56" s="147">
        <v>0</v>
      </c>
      <c r="Y56" s="147">
        <v>0</v>
      </c>
      <c r="Z56" s="147">
        <v>9.3899999999999988</v>
      </c>
      <c r="AA56" s="147">
        <v>26.89</v>
      </c>
      <c r="AB56" s="147">
        <v>77.839999999999989</v>
      </c>
      <c r="AC56" s="147">
        <v>100.95112960652187</v>
      </c>
      <c r="AD56" s="147">
        <v>124.37224589850388</v>
      </c>
      <c r="AE56" s="147">
        <v>125.72824355995834</v>
      </c>
      <c r="AF56" s="147">
        <v>127.20666090075048</v>
      </c>
      <c r="AG56" s="147">
        <v>128.31667484491871</v>
      </c>
    </row>
    <row r="57" spans="1:33" s="133" customFormat="1" x14ac:dyDescent="0.2">
      <c r="A57" s="133" t="str">
        <f t="shared" si="0"/>
        <v>WPAAfrica Total</v>
      </c>
      <c r="B57" s="137" t="s">
        <v>88</v>
      </c>
      <c r="C57" s="137" t="s">
        <v>88</v>
      </c>
      <c r="D57" s="137" t="s">
        <v>88</v>
      </c>
      <c r="E57" s="145">
        <v>374.75312299999996</v>
      </c>
      <c r="F57" s="145">
        <v>470.90686699999998</v>
      </c>
      <c r="G57" s="145">
        <v>467.457787</v>
      </c>
      <c r="H57" s="145">
        <v>499.91475426999637</v>
      </c>
      <c r="I57" s="145">
        <v>431.13097099999999</v>
      </c>
      <c r="J57" s="145">
        <v>422.59656800000005</v>
      </c>
      <c r="K57" s="145">
        <v>355.40282100000002</v>
      </c>
      <c r="L57" s="145">
        <v>420.38350400000002</v>
      </c>
      <c r="M57" s="145">
        <v>402.19452799999999</v>
      </c>
      <c r="N57" s="145">
        <v>317.31454299999996</v>
      </c>
      <c r="O57" s="145">
        <v>267.89901899999995</v>
      </c>
      <c r="P57" s="145">
        <v>213.44382800000002</v>
      </c>
      <c r="Q57" s="145">
        <v>241.82443599999999</v>
      </c>
      <c r="R57" s="145">
        <v>331.55107999999996</v>
      </c>
      <c r="S57" s="145">
        <v>528.22424299999989</v>
      </c>
      <c r="T57" s="145">
        <v>613.88337999999999</v>
      </c>
      <c r="U57" s="145">
        <v>1040.9751230000002</v>
      </c>
      <c r="V57" s="145">
        <v>1401.4191410000001</v>
      </c>
      <c r="W57" s="145">
        <v>1162.2950294153948</v>
      </c>
      <c r="X57" s="145">
        <v>1030.4877800000002</v>
      </c>
      <c r="Y57" s="145">
        <v>1035.2201008161842</v>
      </c>
      <c r="Z57" s="145">
        <v>1321.4757499999998</v>
      </c>
      <c r="AA57" s="145">
        <v>831.6099999999999</v>
      </c>
      <c r="AB57" s="145">
        <v>1190.1299999999999</v>
      </c>
      <c r="AC57" s="145">
        <v>1298.4662861977761</v>
      </c>
      <c r="AD57" s="145">
        <v>1445.4740202123962</v>
      </c>
      <c r="AE57" s="145">
        <v>1496.8717514842265</v>
      </c>
      <c r="AF57" s="145">
        <v>1519.879212555325</v>
      </c>
      <c r="AG57" s="145">
        <v>1539.3016334323795</v>
      </c>
    </row>
    <row r="58" spans="1:33" s="133" customFormat="1" x14ac:dyDescent="0.2">
      <c r="A58" s="133" t="str">
        <f t="shared" si="0"/>
        <v>WPANorth Africa Total</v>
      </c>
      <c r="B58" s="140" t="s">
        <v>89</v>
      </c>
      <c r="C58" s="140" t="s">
        <v>89</v>
      </c>
      <c r="D58" s="140" t="s">
        <v>89</v>
      </c>
      <c r="E58" s="146">
        <v>15.9</v>
      </c>
      <c r="F58" s="146">
        <v>34.316000000000003</v>
      </c>
      <c r="G58" s="146">
        <v>7.4999999999999993E-5</v>
      </c>
      <c r="H58" s="146">
        <v>4.7260000000000002E-3</v>
      </c>
      <c r="I58" s="146">
        <v>6.055E-2</v>
      </c>
      <c r="J58" s="146">
        <v>0.372477</v>
      </c>
      <c r="K58" s="146">
        <v>3.0892970000000002</v>
      </c>
      <c r="L58" s="146">
        <v>34.287621000000001</v>
      </c>
      <c r="M58" s="146">
        <v>1.1028499999999999</v>
      </c>
      <c r="N58" s="146">
        <v>49.571745</v>
      </c>
      <c r="O58" s="146">
        <v>47.626893999999993</v>
      </c>
      <c r="P58" s="146">
        <v>1.218278</v>
      </c>
      <c r="Q58" s="146">
        <v>0.90769200000000005</v>
      </c>
      <c r="R58" s="146">
        <v>74.661226999999997</v>
      </c>
      <c r="S58" s="146">
        <v>313.57957399999992</v>
      </c>
      <c r="T58" s="146">
        <v>441.29849000000002</v>
      </c>
      <c r="U58" s="146">
        <v>837.18275000000017</v>
      </c>
      <c r="V58" s="146">
        <v>1166.174593</v>
      </c>
      <c r="W58" s="146">
        <v>968.06188099999997</v>
      </c>
      <c r="X58" s="146">
        <v>807.51769999999999</v>
      </c>
      <c r="Y58" s="146">
        <v>836.21162451632097</v>
      </c>
      <c r="Z58" s="146">
        <v>1172.0902799999999</v>
      </c>
      <c r="AA58" s="146">
        <v>679.68</v>
      </c>
      <c r="AB58" s="146">
        <v>912.84</v>
      </c>
      <c r="AC58" s="146">
        <v>1009.3246293681582</v>
      </c>
      <c r="AD58" s="146">
        <v>1143.5294663708642</v>
      </c>
      <c r="AE58" s="146">
        <v>1185.9970653194957</v>
      </c>
      <c r="AF58" s="146">
        <v>1199.9430060075222</v>
      </c>
      <c r="AG58" s="146">
        <v>1210.4137900014102</v>
      </c>
    </row>
    <row r="59" spans="1:33" x14ac:dyDescent="0.2">
      <c r="A59" s="133" t="str">
        <f t="shared" si="0"/>
        <v>WPAAlgeria</v>
      </c>
      <c r="B59" s="129" t="s">
        <v>259</v>
      </c>
      <c r="C59" s="129" t="s">
        <v>260</v>
      </c>
      <c r="D59" s="129" t="s">
        <v>90</v>
      </c>
      <c r="E59" s="147">
        <v>0</v>
      </c>
      <c r="F59" s="147">
        <v>0</v>
      </c>
      <c r="G59" s="147">
        <v>0</v>
      </c>
      <c r="H59" s="147">
        <v>0</v>
      </c>
      <c r="I59" s="147">
        <v>0</v>
      </c>
      <c r="J59" s="147">
        <v>0</v>
      </c>
      <c r="K59" s="147">
        <v>0</v>
      </c>
      <c r="L59" s="147">
        <v>0</v>
      </c>
      <c r="M59" s="147">
        <v>6.7500000000000004E-2</v>
      </c>
      <c r="N59" s="147">
        <v>0.12</v>
      </c>
      <c r="O59" s="147">
        <v>0.04</v>
      </c>
      <c r="P59" s="147">
        <v>0</v>
      </c>
      <c r="Q59" s="147">
        <v>0.02</v>
      </c>
      <c r="R59" s="147">
        <v>0.06</v>
      </c>
      <c r="S59" s="147">
        <v>3.9999999999999998E-6</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0"/>
        <v>WPAEgypt</v>
      </c>
      <c r="B60" s="129" t="s">
        <v>259</v>
      </c>
      <c r="C60" s="129" t="s">
        <v>260</v>
      </c>
      <c r="D60" s="129" t="s">
        <v>91</v>
      </c>
      <c r="E60" s="147">
        <v>0</v>
      </c>
      <c r="F60" s="147">
        <v>0</v>
      </c>
      <c r="G60" s="147">
        <v>0</v>
      </c>
      <c r="H60" s="147">
        <v>0</v>
      </c>
      <c r="I60" s="147">
        <v>0</v>
      </c>
      <c r="J60" s="147">
        <v>0.36332700000000001</v>
      </c>
      <c r="K60" s="147">
        <v>0.49438100000000001</v>
      </c>
      <c r="L60" s="147">
        <v>33.820611000000007</v>
      </c>
      <c r="M60" s="147">
        <v>0.49635000000000001</v>
      </c>
      <c r="N60" s="147">
        <v>39.311630000000001</v>
      </c>
      <c r="O60" s="147">
        <v>23.339813999999997</v>
      </c>
      <c r="P60" s="147">
        <v>0.24053999999999998</v>
      </c>
      <c r="Q60" s="147">
        <v>0.49400000000000005</v>
      </c>
      <c r="R60" s="147">
        <v>0.20405300000000004</v>
      </c>
      <c r="S60" s="147">
        <v>0.19930100000000001</v>
      </c>
      <c r="T60" s="147">
        <v>0.4133</v>
      </c>
      <c r="U60" s="147">
        <v>0.22544999999999998</v>
      </c>
      <c r="V60" s="147">
        <v>2.8638480000000004</v>
      </c>
      <c r="W60" s="147">
        <v>5.0618809999999996</v>
      </c>
      <c r="X60" s="147">
        <v>5</v>
      </c>
      <c r="Y60" s="147">
        <v>0</v>
      </c>
      <c r="Z60" s="147">
        <v>18.227680000000003</v>
      </c>
      <c r="AA60" s="147">
        <v>5.96</v>
      </c>
      <c r="AB60" s="147">
        <v>19.93</v>
      </c>
      <c r="AC60" s="147">
        <v>20.726567485328637</v>
      </c>
      <c r="AD60" s="147">
        <v>21.428966735117132</v>
      </c>
      <c r="AE60" s="147">
        <v>21.662601084728518</v>
      </c>
      <c r="AF60" s="147">
        <v>21.917327979684721</v>
      </c>
      <c r="AG60" s="147">
        <v>22.108580069033568</v>
      </c>
    </row>
    <row r="61" spans="1:33" x14ac:dyDescent="0.2">
      <c r="A61" s="133" t="str">
        <f t="shared" si="0"/>
        <v>WPALibya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0"/>
        <v>WPAMorocco</v>
      </c>
      <c r="B62" s="129" t="s">
        <v>259</v>
      </c>
      <c r="C62" s="129" t="s">
        <v>260</v>
      </c>
      <c r="D62" s="129" t="s">
        <v>93</v>
      </c>
      <c r="E62" s="147">
        <v>15.9</v>
      </c>
      <c r="F62" s="147">
        <v>34.316000000000003</v>
      </c>
      <c r="G62" s="147">
        <v>7.4999999999999993E-5</v>
      </c>
      <c r="H62" s="147">
        <v>4.7260000000000002E-3</v>
      </c>
      <c r="I62" s="147">
        <v>5.5000000000000003E-4</v>
      </c>
      <c r="J62" s="147">
        <v>9.1500000000000001E-3</v>
      </c>
      <c r="K62" s="147">
        <v>2.587736</v>
      </c>
      <c r="L62" s="147">
        <v>0.44964999999999999</v>
      </c>
      <c r="M62" s="147">
        <v>0.52500000000000002</v>
      </c>
      <c r="N62" s="147">
        <v>10.126615000000001</v>
      </c>
      <c r="O62" s="147">
        <v>24.20758</v>
      </c>
      <c r="P62" s="147">
        <v>0.97748799999999991</v>
      </c>
      <c r="Q62" s="147">
        <v>0.38369200000000003</v>
      </c>
      <c r="R62" s="147">
        <v>74.224058999999997</v>
      </c>
      <c r="S62" s="147">
        <v>312.99530099999993</v>
      </c>
      <c r="T62" s="147">
        <v>440.41373600000003</v>
      </c>
      <c r="U62" s="147">
        <v>836.95730000000015</v>
      </c>
      <c r="V62" s="147">
        <v>1163.310745</v>
      </c>
      <c r="W62" s="147">
        <v>963</v>
      </c>
      <c r="X62" s="147">
        <v>802.51769999999999</v>
      </c>
      <c r="Y62" s="147">
        <v>836.21162451632097</v>
      </c>
      <c r="Z62" s="147">
        <v>1153.8625999999999</v>
      </c>
      <c r="AA62" s="147">
        <v>673.71999999999991</v>
      </c>
      <c r="AB62" s="147">
        <v>892.91000000000008</v>
      </c>
      <c r="AC62" s="147">
        <v>988.5980618828296</v>
      </c>
      <c r="AD62" s="147">
        <v>1122.1004996357469</v>
      </c>
      <c r="AE62" s="147">
        <v>1164.3344642347672</v>
      </c>
      <c r="AF62" s="147">
        <v>1178.0256780278376</v>
      </c>
      <c r="AG62" s="147">
        <v>1188.3052099323766</v>
      </c>
    </row>
    <row r="63" spans="1:33" x14ac:dyDescent="0.2">
      <c r="A63" s="133" t="str">
        <f t="shared" si="0"/>
        <v>WPASudan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0"/>
        <v>WPATunisia</v>
      </c>
      <c r="B64" s="129" t="s">
        <v>259</v>
      </c>
      <c r="C64" s="129" t="s">
        <v>260</v>
      </c>
      <c r="D64" s="129" t="s">
        <v>95</v>
      </c>
      <c r="E64" s="147">
        <v>0</v>
      </c>
      <c r="F64" s="147">
        <v>0</v>
      </c>
      <c r="G64" s="147">
        <v>0</v>
      </c>
      <c r="H64" s="147">
        <v>0</v>
      </c>
      <c r="I64" s="147">
        <v>0.06</v>
      </c>
      <c r="J64" s="147">
        <v>0</v>
      </c>
      <c r="K64" s="147">
        <v>7.1799999999999998E-3</v>
      </c>
      <c r="L64" s="147">
        <v>1.736E-2</v>
      </c>
      <c r="M64" s="147">
        <v>1.4E-2</v>
      </c>
      <c r="N64" s="147">
        <v>1.35E-2</v>
      </c>
      <c r="O64" s="147">
        <v>3.95E-2</v>
      </c>
      <c r="P64" s="147">
        <v>2.5000000000000001E-4</v>
      </c>
      <c r="Q64" s="147">
        <v>0.01</v>
      </c>
      <c r="R64" s="147">
        <v>0.17311499999999999</v>
      </c>
      <c r="S64" s="147">
        <v>0.38496799999999998</v>
      </c>
      <c r="T64" s="147">
        <v>0.47145399999999998</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0"/>
        <v>WPAEast Africa Total</v>
      </c>
      <c r="B65" s="140" t="s">
        <v>96</v>
      </c>
      <c r="C65" s="140" t="s">
        <v>96</v>
      </c>
      <c r="D65" s="140" t="s">
        <v>96</v>
      </c>
      <c r="E65" s="146">
        <v>24.832001999999999</v>
      </c>
      <c r="F65" s="146">
        <v>4.4270000000000005</v>
      </c>
      <c r="G65" s="146">
        <v>5.3302300000000011</v>
      </c>
      <c r="H65" s="146">
        <v>7.6539999999999999</v>
      </c>
      <c r="I65" s="146">
        <v>10.900845</v>
      </c>
      <c r="J65" s="146">
        <v>6.9463050000000006</v>
      </c>
      <c r="K65" s="146">
        <v>4.8766499999999997</v>
      </c>
      <c r="L65" s="146">
        <v>41.343499999999999</v>
      </c>
      <c r="M65" s="146">
        <v>1.0245</v>
      </c>
      <c r="N65" s="146">
        <v>0</v>
      </c>
      <c r="O65" s="146">
        <v>1.9</v>
      </c>
      <c r="P65" s="146">
        <v>1.5</v>
      </c>
      <c r="Q65" s="146">
        <v>0.56999999999999995</v>
      </c>
      <c r="R65" s="146">
        <v>7.1940999999999997</v>
      </c>
      <c r="S65" s="146">
        <v>0.626</v>
      </c>
      <c r="T65" s="146">
        <v>4.8375010000000005</v>
      </c>
      <c r="U65" s="146">
        <v>0</v>
      </c>
      <c r="V65" s="146">
        <v>0</v>
      </c>
      <c r="W65" s="146">
        <v>0</v>
      </c>
      <c r="X65" s="146">
        <v>0</v>
      </c>
      <c r="Y65" s="146">
        <v>0</v>
      </c>
      <c r="Z65" s="146">
        <v>0</v>
      </c>
      <c r="AA65" s="146">
        <v>0</v>
      </c>
      <c r="AB65" s="146">
        <v>0</v>
      </c>
      <c r="AC65" s="146">
        <v>0</v>
      </c>
      <c r="AD65" s="146">
        <v>0</v>
      </c>
      <c r="AE65" s="146">
        <v>0</v>
      </c>
      <c r="AF65" s="146">
        <v>0</v>
      </c>
      <c r="AG65" s="146">
        <v>0</v>
      </c>
    </row>
    <row r="66" spans="1:33" x14ac:dyDescent="0.2">
      <c r="A66" s="133" t="str">
        <f t="shared" si="0"/>
        <v>WPABurundi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0"/>
        <v>WPAComoros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0"/>
        <v>WPAEritrea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CONCATENATE("WPA",D70)</f>
        <v>WPAEthiopia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1"/>
        <v>WPAKenya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1"/>
        <v>WPAMadagascar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1"/>
        <v>WPAMalawi</v>
      </c>
      <c r="B73" s="129" t="s">
        <v>259</v>
      </c>
      <c r="C73" s="129" t="s">
        <v>261</v>
      </c>
      <c r="D73" s="129" t="s">
        <v>104</v>
      </c>
      <c r="E73" s="147">
        <v>0</v>
      </c>
      <c r="F73" s="147">
        <v>0</v>
      </c>
      <c r="G73" s="147">
        <v>0.56999999999999995</v>
      </c>
      <c r="H73" s="147">
        <v>0</v>
      </c>
      <c r="I73" s="147">
        <v>0</v>
      </c>
      <c r="J73" s="147">
        <v>0</v>
      </c>
      <c r="K73" s="147">
        <v>0</v>
      </c>
      <c r="L73" s="147">
        <v>0</v>
      </c>
      <c r="M73" s="147">
        <v>0</v>
      </c>
      <c r="N73" s="147">
        <v>0</v>
      </c>
      <c r="O73" s="147">
        <v>0</v>
      </c>
      <c r="P73" s="147">
        <v>1.5</v>
      </c>
      <c r="Q73" s="147">
        <v>0</v>
      </c>
      <c r="R73" s="147">
        <v>1E-4</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1"/>
        <v>WPAMauritius</v>
      </c>
      <c r="B74" s="129" t="s">
        <v>259</v>
      </c>
      <c r="C74" s="129" t="s">
        <v>261</v>
      </c>
      <c r="D74" s="129" t="s">
        <v>105</v>
      </c>
      <c r="E74" s="147">
        <v>5.4930000000000003</v>
      </c>
      <c r="F74" s="147">
        <v>4.1970000000000001</v>
      </c>
      <c r="G74" s="147">
        <v>4.6910000000000007</v>
      </c>
      <c r="H74" s="147">
        <v>6.9649999999999999</v>
      </c>
      <c r="I74" s="147">
        <v>3.6996220000000002</v>
      </c>
      <c r="J74" s="147">
        <v>1.453905</v>
      </c>
      <c r="K74" s="147">
        <v>0</v>
      </c>
      <c r="L74" s="147">
        <v>0</v>
      </c>
      <c r="M74" s="147">
        <v>0</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row>
    <row r="75" spans="1:33" x14ac:dyDescent="0.2">
      <c r="A75" s="133" t="str">
        <f t="shared" si="1"/>
        <v>WPAMozambique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1"/>
        <v>WPAReunion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1"/>
        <v>WPARwanda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1"/>
        <v>WPASeychelles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1"/>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WPATanzania</v>
      </c>
      <c r="B80" s="129" t="s">
        <v>259</v>
      </c>
      <c r="C80" s="129" t="s">
        <v>261</v>
      </c>
      <c r="D80" s="129" t="s">
        <v>111</v>
      </c>
      <c r="E80" s="147">
        <v>0</v>
      </c>
      <c r="F80" s="147">
        <v>0</v>
      </c>
      <c r="G80" s="147">
        <v>0</v>
      </c>
      <c r="H80" s="147">
        <v>0</v>
      </c>
      <c r="I80" s="147">
        <v>0</v>
      </c>
      <c r="J80" s="147">
        <v>0</v>
      </c>
      <c r="K80" s="147">
        <v>0</v>
      </c>
      <c r="L80" s="147">
        <v>0</v>
      </c>
      <c r="M80" s="147">
        <v>0</v>
      </c>
      <c r="N80" s="147">
        <v>0</v>
      </c>
      <c r="O80" s="147">
        <v>0</v>
      </c>
      <c r="P80" s="147">
        <v>0</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row>
    <row r="81" spans="1:33" x14ac:dyDescent="0.2">
      <c r="A81" s="133" t="str">
        <f t="shared" si="1"/>
        <v>WPAUganda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1"/>
        <v>WPAZambia</v>
      </c>
      <c r="B82" s="129" t="s">
        <v>259</v>
      </c>
      <c r="C82" s="129" t="s">
        <v>261</v>
      </c>
      <c r="D82" s="129" t="s">
        <v>113</v>
      </c>
      <c r="E82" s="147">
        <v>0.89475000000000005</v>
      </c>
      <c r="F82" s="147">
        <v>0.23</v>
      </c>
      <c r="G82" s="147">
        <v>6.923E-2</v>
      </c>
      <c r="H82" s="147">
        <v>0.68899999999999995</v>
      </c>
      <c r="I82" s="147">
        <v>0.22326399999999999</v>
      </c>
      <c r="J82" s="147">
        <v>9.0399999999999994E-2</v>
      </c>
      <c r="K82" s="147">
        <v>4.2000000000000003E-2</v>
      </c>
      <c r="L82" s="147">
        <v>5.6500000000000002E-2</v>
      </c>
      <c r="M82" s="147">
        <v>3.4500000000000003E-2</v>
      </c>
      <c r="N82" s="147">
        <v>0</v>
      </c>
      <c r="O82" s="147">
        <v>0</v>
      </c>
      <c r="P82" s="147">
        <v>0</v>
      </c>
      <c r="Q82" s="147">
        <v>0</v>
      </c>
      <c r="R82" s="147">
        <v>3.4000000000000002E-2</v>
      </c>
      <c r="S82" s="147">
        <v>0.11600000000000001</v>
      </c>
      <c r="T82" s="147">
        <v>3.6901000000000003E-2</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1"/>
        <v>WPAZimbabwe</v>
      </c>
      <c r="B83" s="129" t="s">
        <v>259</v>
      </c>
      <c r="C83" s="129" t="s">
        <v>261</v>
      </c>
      <c r="D83" s="129" t="s">
        <v>114</v>
      </c>
      <c r="E83" s="147">
        <v>18.444251999999999</v>
      </c>
      <c r="F83" s="147">
        <v>0</v>
      </c>
      <c r="G83" s="147">
        <v>0</v>
      </c>
      <c r="H83" s="147">
        <v>0</v>
      </c>
      <c r="I83" s="147">
        <v>6.9779590000000002</v>
      </c>
      <c r="J83" s="147">
        <v>5.4020000000000001</v>
      </c>
      <c r="K83" s="147">
        <v>4.8346499999999999</v>
      </c>
      <c r="L83" s="147">
        <v>41.286999999999999</v>
      </c>
      <c r="M83" s="147">
        <v>0.99</v>
      </c>
      <c r="N83" s="147">
        <v>0</v>
      </c>
      <c r="O83" s="147">
        <v>1.9</v>
      </c>
      <c r="P83" s="147">
        <v>0</v>
      </c>
      <c r="Q83" s="147">
        <v>0.56999999999999995</v>
      </c>
      <c r="R83" s="147">
        <v>7.16</v>
      </c>
      <c r="S83" s="147">
        <v>0.51</v>
      </c>
      <c r="T83" s="147">
        <v>4.8006000000000002</v>
      </c>
      <c r="U83" s="147">
        <v>0</v>
      </c>
      <c r="V83" s="147">
        <v>0</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1"/>
        <v>WPAWest Africa Total</v>
      </c>
      <c r="B84" s="140" t="s">
        <v>115</v>
      </c>
      <c r="C84" s="140" t="s">
        <v>115</v>
      </c>
      <c r="D84" s="140" t="s">
        <v>115</v>
      </c>
      <c r="E84" s="146">
        <v>139.28836000000001</v>
      </c>
      <c r="F84" s="146">
        <v>244.469425</v>
      </c>
      <c r="G84" s="146">
        <v>285.614688</v>
      </c>
      <c r="H84" s="146">
        <v>270.84303526999639</v>
      </c>
      <c r="I84" s="146">
        <v>271.28659199999998</v>
      </c>
      <c r="J84" s="146">
        <v>230.759558</v>
      </c>
      <c r="K84" s="146">
        <v>178.31754000000001</v>
      </c>
      <c r="L84" s="146">
        <v>145.37315699999999</v>
      </c>
      <c r="M84" s="146">
        <v>197.44354200000001</v>
      </c>
      <c r="N84" s="146">
        <v>88.585257000000013</v>
      </c>
      <c r="O84" s="146">
        <v>61.143824999999993</v>
      </c>
      <c r="P84" s="146">
        <v>95.889754000000011</v>
      </c>
      <c r="Q84" s="146">
        <v>120.27572500000001</v>
      </c>
      <c r="R84" s="146">
        <v>169.95084999999997</v>
      </c>
      <c r="S84" s="146">
        <v>150.120813</v>
      </c>
      <c r="T84" s="146">
        <v>114.173788</v>
      </c>
      <c r="U84" s="146">
        <v>160.171335</v>
      </c>
      <c r="V84" s="146">
        <v>176.27864</v>
      </c>
      <c r="W84" s="146">
        <v>152.10580341445339</v>
      </c>
      <c r="X84" s="146">
        <v>188.16181</v>
      </c>
      <c r="Y84" s="146">
        <v>167.30415629986314</v>
      </c>
      <c r="Z84" s="146">
        <v>127.17824999999999</v>
      </c>
      <c r="AA84" s="146">
        <v>110.65</v>
      </c>
      <c r="AB84" s="146">
        <v>236.95999999999998</v>
      </c>
      <c r="AC84" s="146">
        <v>247.19973677526232</v>
      </c>
      <c r="AD84" s="146">
        <v>258.58127092997813</v>
      </c>
      <c r="AE84" s="146">
        <v>267.03862486281901</v>
      </c>
      <c r="AF84" s="146">
        <v>275.58468434907297</v>
      </c>
      <c r="AG84" s="146">
        <v>284.14930684370756</v>
      </c>
    </row>
    <row r="85" spans="1:33" x14ac:dyDescent="0.2">
      <c r="A85" s="133" t="str">
        <f t="shared" si="1"/>
        <v>WPABenin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1"/>
        <v>WPABurkina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WPACape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1"/>
        <v>WPACote d'Ivoire</v>
      </c>
      <c r="B88" s="129" t="s">
        <v>259</v>
      </c>
      <c r="C88" s="129" t="s">
        <v>262</v>
      </c>
      <c r="D88" s="129" t="s">
        <v>119</v>
      </c>
      <c r="E88" s="147">
        <v>19.288360000000001</v>
      </c>
      <c r="F88" s="147">
        <v>75.469425000000001</v>
      </c>
      <c r="G88" s="147">
        <v>149.614688</v>
      </c>
      <c r="H88" s="147">
        <v>54.619883999999999</v>
      </c>
      <c r="I88" s="147">
        <v>95.286591999999999</v>
      </c>
      <c r="J88" s="147">
        <v>115.695508</v>
      </c>
      <c r="K88" s="147">
        <v>138.82954000000001</v>
      </c>
      <c r="L88" s="147">
        <v>55.830137000000001</v>
      </c>
      <c r="M88" s="147">
        <v>44.001449999999998</v>
      </c>
      <c r="N88" s="147">
        <v>19.046118</v>
      </c>
      <c r="O88" s="147">
        <v>21.439374999999998</v>
      </c>
      <c r="P88" s="147">
        <v>0.52470000000000006</v>
      </c>
      <c r="Q88" s="147">
        <v>8.4502249999999997</v>
      </c>
      <c r="R88" s="147">
        <v>44.620849999999997</v>
      </c>
      <c r="S88" s="147">
        <v>49.326914000000002</v>
      </c>
      <c r="T88" s="147">
        <v>38.282787999999996</v>
      </c>
      <c r="U88" s="147">
        <v>23.870999999999999</v>
      </c>
      <c r="V88" s="147">
        <v>23.870999999999999</v>
      </c>
      <c r="W88" s="147">
        <v>8.7258034144534005</v>
      </c>
      <c r="X88" s="147">
        <v>44.223820000000003</v>
      </c>
      <c r="Y88" s="147">
        <v>42.697599999999994</v>
      </c>
      <c r="Z88" s="147">
        <v>60.257669999999997</v>
      </c>
      <c r="AA88" s="147">
        <v>77.62</v>
      </c>
      <c r="AB88" s="147">
        <v>138.61999999999998</v>
      </c>
      <c r="AC88" s="147">
        <v>144.92925777339488</v>
      </c>
      <c r="AD88" s="147">
        <v>152.84496442062448</v>
      </c>
      <c r="AE88" s="147">
        <v>160.1495034041034</v>
      </c>
      <c r="AF88" s="147">
        <v>167.43867162844094</v>
      </c>
      <c r="AG88" s="147">
        <v>175.05960468672006</v>
      </c>
    </row>
    <row r="89" spans="1:33" x14ac:dyDescent="0.2">
      <c r="A89" s="133" t="str">
        <f t="shared" si="1"/>
        <v>WPAGambia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1"/>
        <v>WPAGhana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1"/>
        <v>WPAGuinea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1"/>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WPALiberia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WPAMali</v>
      </c>
      <c r="B94" s="129" t="s">
        <v>259</v>
      </c>
      <c r="C94" s="129" t="s">
        <v>262</v>
      </c>
      <c r="D94" s="129" t="s">
        <v>125</v>
      </c>
      <c r="E94" s="147">
        <v>0</v>
      </c>
      <c r="F94" s="147">
        <v>0</v>
      </c>
      <c r="G94" s="147">
        <v>0</v>
      </c>
      <c r="H94" s="147">
        <v>0</v>
      </c>
      <c r="I94" s="147">
        <v>0</v>
      </c>
      <c r="J94" s="147">
        <v>0</v>
      </c>
      <c r="K94" s="147">
        <v>0</v>
      </c>
      <c r="L94" s="147">
        <v>0</v>
      </c>
      <c r="M94" s="147">
        <v>12</v>
      </c>
      <c r="N94" s="147">
        <v>27.788</v>
      </c>
      <c r="O94" s="147">
        <v>22.65</v>
      </c>
      <c r="P94" s="147">
        <v>60.88</v>
      </c>
      <c r="Q94" s="147">
        <v>87.563000000000002</v>
      </c>
      <c r="R94" s="147">
        <v>94.563999999999993</v>
      </c>
      <c r="S94" s="147">
        <v>43.02</v>
      </c>
      <c r="T94" s="147">
        <v>74.831000000000003</v>
      </c>
      <c r="U94" s="147">
        <v>122.651</v>
      </c>
      <c r="V94" s="147">
        <v>122.651</v>
      </c>
      <c r="W94" s="147">
        <v>65.38</v>
      </c>
      <c r="X94" s="147">
        <v>26.425999999999998</v>
      </c>
      <c r="Y94" s="147">
        <v>42.704506299863141</v>
      </c>
      <c r="Z94" s="147">
        <v>2.0000000000000002E-5</v>
      </c>
      <c r="AA94" s="147">
        <v>20.099999999999998</v>
      </c>
      <c r="AB94" s="147">
        <v>49.25</v>
      </c>
      <c r="AC94" s="147">
        <v>51.218436961988729</v>
      </c>
      <c r="AD94" s="147">
        <v>52.954170180858945</v>
      </c>
      <c r="AE94" s="147">
        <v>53.53151547530755</v>
      </c>
      <c r="AF94" s="147">
        <v>54.160983592547538</v>
      </c>
      <c r="AG94" s="147">
        <v>54.633596006016212</v>
      </c>
    </row>
    <row r="95" spans="1:33" x14ac:dyDescent="0.2">
      <c r="A95" s="133" t="str">
        <f t="shared" si="1"/>
        <v>WPAMauritania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1"/>
        <v>WPANiger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WPANigeria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1"/>
        <v>WPASenegal</v>
      </c>
      <c r="B98" s="129" t="s">
        <v>259</v>
      </c>
      <c r="C98" s="129" t="s">
        <v>262</v>
      </c>
      <c r="D98" s="129" t="s">
        <v>129</v>
      </c>
      <c r="E98" s="147">
        <v>120</v>
      </c>
      <c r="F98" s="147">
        <v>169</v>
      </c>
      <c r="G98" s="147">
        <v>136</v>
      </c>
      <c r="H98" s="147">
        <v>216.22315126999641</v>
      </c>
      <c r="I98" s="147">
        <v>176</v>
      </c>
      <c r="J98" s="147">
        <v>115.06404999999999</v>
      </c>
      <c r="K98" s="147">
        <v>39.488</v>
      </c>
      <c r="L98" s="147">
        <v>89.543019999999999</v>
      </c>
      <c r="M98" s="147">
        <v>141.442092</v>
      </c>
      <c r="N98" s="147">
        <v>41.751139000000002</v>
      </c>
      <c r="O98" s="147">
        <v>17.054449999999999</v>
      </c>
      <c r="P98" s="147">
        <v>34.485053999999998</v>
      </c>
      <c r="Q98" s="147">
        <v>24.262499999999999</v>
      </c>
      <c r="R98" s="147">
        <v>30.765999999999998</v>
      </c>
      <c r="S98" s="147">
        <v>57.773899</v>
      </c>
      <c r="T98" s="147">
        <v>1.06</v>
      </c>
      <c r="U98" s="147">
        <v>13.649335000000001</v>
      </c>
      <c r="V98" s="147">
        <v>29.756640000000001</v>
      </c>
      <c r="W98" s="147">
        <v>78</v>
      </c>
      <c r="X98" s="147">
        <v>117.51199</v>
      </c>
      <c r="Y98" s="147">
        <v>81.902050000000003</v>
      </c>
      <c r="Z98" s="147">
        <v>66.920559999999995</v>
      </c>
      <c r="AA98" s="147">
        <v>12.93</v>
      </c>
      <c r="AB98" s="147">
        <v>49.09</v>
      </c>
      <c r="AC98" s="147">
        <v>51.052042039878721</v>
      </c>
      <c r="AD98" s="147">
        <v>52.782136328494737</v>
      </c>
      <c r="AE98" s="147">
        <v>53.357605983408085</v>
      </c>
      <c r="AF98" s="147">
        <v>53.985029128084449</v>
      </c>
      <c r="AG98" s="147">
        <v>54.456106150971294</v>
      </c>
    </row>
    <row r="99" spans="1:33" x14ac:dyDescent="0.2">
      <c r="A99" s="133" t="str">
        <f t="shared" si="1"/>
        <v>WPASierra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1"/>
        <v>WPATogo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WPACentral Africa Total</v>
      </c>
      <c r="B101" s="140" t="s">
        <v>132</v>
      </c>
      <c r="C101" s="140" t="s">
        <v>132</v>
      </c>
      <c r="D101" s="140" t="s">
        <v>132</v>
      </c>
      <c r="E101" s="146">
        <v>0</v>
      </c>
      <c r="F101" s="146">
        <v>0</v>
      </c>
      <c r="G101" s="146">
        <v>0</v>
      </c>
      <c r="H101" s="146">
        <v>0</v>
      </c>
      <c r="I101" s="146">
        <v>0</v>
      </c>
      <c r="J101" s="146">
        <v>0</v>
      </c>
      <c r="K101" s="146">
        <v>0</v>
      </c>
      <c r="L101" s="146">
        <v>0</v>
      </c>
      <c r="M101" s="146">
        <v>0</v>
      </c>
      <c r="N101" s="146">
        <v>0</v>
      </c>
      <c r="O101" s="146">
        <v>0</v>
      </c>
      <c r="P101" s="146">
        <v>0</v>
      </c>
      <c r="Q101" s="146">
        <v>0</v>
      </c>
      <c r="R101" s="146">
        <v>0</v>
      </c>
      <c r="S101" s="146">
        <v>0</v>
      </c>
      <c r="T101" s="146">
        <v>0</v>
      </c>
      <c r="U101" s="146">
        <v>0</v>
      </c>
      <c r="V101" s="146">
        <v>0</v>
      </c>
      <c r="W101" s="146">
        <v>0</v>
      </c>
      <c r="X101" s="146">
        <v>0</v>
      </c>
      <c r="Y101" s="146">
        <v>0</v>
      </c>
      <c r="Z101" s="146">
        <v>0</v>
      </c>
      <c r="AA101" s="146">
        <v>0</v>
      </c>
      <c r="AB101" s="146">
        <v>0</v>
      </c>
      <c r="AC101" s="146">
        <v>0</v>
      </c>
      <c r="AD101" s="146">
        <v>0</v>
      </c>
      <c r="AE101" s="146">
        <v>0</v>
      </c>
      <c r="AF101" s="146">
        <v>0</v>
      </c>
      <c r="AG101" s="146">
        <v>0</v>
      </c>
    </row>
    <row r="102" spans="1:33" x14ac:dyDescent="0.2">
      <c r="A102" s="133" t="str">
        <f t="shared" si="1"/>
        <v>WPAAngola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1"/>
        <v>WPACameroon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1"/>
        <v>WPACentral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WPAChad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1"/>
        <v>WPACongo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1"/>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1"/>
        <v>WPAEquatorial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1"/>
        <v>WPAGabon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1"/>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WPASouthern Africa Total</v>
      </c>
      <c r="B111" s="140" t="s">
        <v>142</v>
      </c>
      <c r="C111" s="140" t="s">
        <v>142</v>
      </c>
      <c r="D111" s="140" t="s">
        <v>142</v>
      </c>
      <c r="E111" s="146">
        <v>194.73276100000001</v>
      </c>
      <c r="F111" s="146">
        <v>187.69444199999998</v>
      </c>
      <c r="G111" s="146">
        <v>176.51279399999999</v>
      </c>
      <c r="H111" s="146">
        <v>221.412993</v>
      </c>
      <c r="I111" s="146">
        <v>148.88298400000002</v>
      </c>
      <c r="J111" s="146">
        <v>184.51822800000002</v>
      </c>
      <c r="K111" s="146">
        <v>169.11933400000001</v>
      </c>
      <c r="L111" s="146">
        <v>199.37922600000002</v>
      </c>
      <c r="M111" s="146">
        <v>202.62363599999998</v>
      </c>
      <c r="N111" s="146">
        <v>179.15754099999998</v>
      </c>
      <c r="O111" s="146">
        <v>157.22829999999999</v>
      </c>
      <c r="P111" s="146">
        <v>114.83579600000002</v>
      </c>
      <c r="Q111" s="146">
        <v>120.07101900000001</v>
      </c>
      <c r="R111" s="146">
        <v>79.744902999999994</v>
      </c>
      <c r="S111" s="146">
        <v>63.897855999999997</v>
      </c>
      <c r="T111" s="146">
        <v>53.573601000000004</v>
      </c>
      <c r="U111" s="146">
        <v>43.621037999999999</v>
      </c>
      <c r="V111" s="146">
        <v>58.965907999999999</v>
      </c>
      <c r="W111" s="146">
        <v>42.127345000941432</v>
      </c>
      <c r="X111" s="146">
        <v>34.80827</v>
      </c>
      <c r="Y111" s="146">
        <v>31.704319999999999</v>
      </c>
      <c r="Z111" s="146">
        <v>22.20722</v>
      </c>
      <c r="AA111" s="146">
        <v>41.279999999999994</v>
      </c>
      <c r="AB111" s="146">
        <v>40.330000000000005</v>
      </c>
      <c r="AC111" s="146">
        <v>41.94192005435545</v>
      </c>
      <c r="AD111" s="146">
        <v>43.363282911554144</v>
      </c>
      <c r="AE111" s="146">
        <v>43.836061301911755</v>
      </c>
      <c r="AF111" s="146">
        <v>44.351522198729803</v>
      </c>
      <c r="AG111" s="146">
        <v>44.738536587261613</v>
      </c>
    </row>
    <row r="112" spans="1:33" x14ac:dyDescent="0.2">
      <c r="A112" s="133" t="str">
        <f t="shared" si="1"/>
        <v>WPABotswana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1"/>
        <v>WPALesotho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1"/>
        <v>WPANamibia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1"/>
        <v>WPASouth Africa</v>
      </c>
      <c r="B115" s="129" t="s">
        <v>259</v>
      </c>
      <c r="C115" s="129" t="s">
        <v>264</v>
      </c>
      <c r="D115" s="129" t="s">
        <v>146</v>
      </c>
      <c r="E115" s="147">
        <v>194.73276100000001</v>
      </c>
      <c r="F115" s="147">
        <v>187.69444199999998</v>
      </c>
      <c r="G115" s="147">
        <v>176.51279399999999</v>
      </c>
      <c r="H115" s="147">
        <v>221.412993</v>
      </c>
      <c r="I115" s="147">
        <v>148.88298400000002</v>
      </c>
      <c r="J115" s="147">
        <v>184.51822800000002</v>
      </c>
      <c r="K115" s="147">
        <v>169.11933400000001</v>
      </c>
      <c r="L115" s="147">
        <v>199.37922600000002</v>
      </c>
      <c r="M115" s="147">
        <v>202.62363599999998</v>
      </c>
      <c r="N115" s="147">
        <v>179.15754099999998</v>
      </c>
      <c r="O115" s="147">
        <v>157.22829999999999</v>
      </c>
      <c r="P115" s="147">
        <v>114.83579600000002</v>
      </c>
      <c r="Q115" s="147">
        <v>120.07101900000001</v>
      </c>
      <c r="R115" s="147">
        <v>79.744902999999994</v>
      </c>
      <c r="S115" s="147">
        <v>63.897855999999997</v>
      </c>
      <c r="T115" s="147">
        <v>53.573601000000004</v>
      </c>
      <c r="U115" s="147">
        <v>43.621037999999999</v>
      </c>
      <c r="V115" s="147">
        <v>58.965907999999999</v>
      </c>
      <c r="W115" s="147">
        <v>42.127345000941432</v>
      </c>
      <c r="X115" s="147">
        <v>34.80827</v>
      </c>
      <c r="Y115" s="147">
        <v>31.704319999999999</v>
      </c>
      <c r="Z115" s="147">
        <v>22.20722</v>
      </c>
      <c r="AA115" s="147">
        <v>41.279999999999994</v>
      </c>
      <c r="AB115" s="147">
        <v>40.330000000000005</v>
      </c>
      <c r="AC115" s="147">
        <v>41.94192005435545</v>
      </c>
      <c r="AD115" s="147">
        <v>43.363282911554144</v>
      </c>
      <c r="AE115" s="147">
        <v>43.836061301911755</v>
      </c>
      <c r="AF115" s="147">
        <v>44.351522198729803</v>
      </c>
      <c r="AG115" s="147">
        <v>44.738536587261613</v>
      </c>
    </row>
    <row r="116" spans="1:33" x14ac:dyDescent="0.2">
      <c r="A116" s="133" t="str">
        <f t="shared" si="1"/>
        <v>WPASwaziland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1"/>
        <v>WPANorth America Total</v>
      </c>
      <c r="B117" s="137" t="s">
        <v>148</v>
      </c>
      <c r="C117" s="137" t="s">
        <v>148</v>
      </c>
      <c r="D117" s="137" t="s">
        <v>148</v>
      </c>
      <c r="E117" s="145">
        <v>110.858344</v>
      </c>
      <c r="F117" s="145">
        <v>115.05578999999999</v>
      </c>
      <c r="G117" s="145">
        <v>111.58342300000001</v>
      </c>
      <c r="H117" s="145">
        <v>112.05945900000003</v>
      </c>
      <c r="I117" s="145">
        <v>117.24985700000002</v>
      </c>
      <c r="J117" s="145">
        <v>130.611299</v>
      </c>
      <c r="K117" s="145">
        <v>116.17813800000116</v>
      </c>
      <c r="L117" s="145">
        <v>128.29307600000161</v>
      </c>
      <c r="M117" s="145">
        <v>116.04100000000003</v>
      </c>
      <c r="N117" s="145">
        <v>85.332000000000036</v>
      </c>
      <c r="O117" s="145">
        <v>122.41200000000001</v>
      </c>
      <c r="P117" s="145">
        <v>98.983999999999966</v>
      </c>
      <c r="Q117" s="145">
        <v>98.58799999999998</v>
      </c>
      <c r="R117" s="145">
        <v>87.522999999999968</v>
      </c>
      <c r="S117" s="145">
        <v>107.59300000000005</v>
      </c>
      <c r="T117" s="145">
        <v>123.10200000000003</v>
      </c>
      <c r="U117" s="145">
        <v>115.45700000000004</v>
      </c>
      <c r="V117" s="145">
        <v>131.94800000000001</v>
      </c>
      <c r="W117" s="145">
        <v>204.85300000000001</v>
      </c>
      <c r="X117" s="145">
        <v>248.31099999999998</v>
      </c>
      <c r="Y117" s="145">
        <v>214.92500000000001</v>
      </c>
      <c r="Z117" s="145">
        <v>345.47700000000003</v>
      </c>
      <c r="AA117" s="145">
        <v>374.63999999999993</v>
      </c>
      <c r="AB117" s="145">
        <v>342.72999999999996</v>
      </c>
      <c r="AC117" s="145">
        <v>336.42832284228217</v>
      </c>
      <c r="AD117" s="145">
        <v>337.82948715659961</v>
      </c>
      <c r="AE117" s="145">
        <v>331.51275259291361</v>
      </c>
      <c r="AF117" s="145">
        <v>325.41095548074264</v>
      </c>
      <c r="AG117" s="145">
        <v>318.25051353227076</v>
      </c>
    </row>
    <row r="118" spans="1:33" s="133" customFormat="1" x14ac:dyDescent="0.2">
      <c r="A118" s="133" t="str">
        <f t="shared" si="1"/>
        <v>WPANorth America Total</v>
      </c>
      <c r="B118" s="140" t="s">
        <v>148</v>
      </c>
      <c r="C118" s="140" t="s">
        <v>148</v>
      </c>
      <c r="D118" s="140" t="s">
        <v>148</v>
      </c>
      <c r="E118" s="146">
        <v>110.858344</v>
      </c>
      <c r="F118" s="146">
        <v>115.05578999999999</v>
      </c>
      <c r="G118" s="146">
        <v>111.58342300000001</v>
      </c>
      <c r="H118" s="146">
        <v>112.05945900000003</v>
      </c>
      <c r="I118" s="146">
        <v>117.24985700000002</v>
      </c>
      <c r="J118" s="146">
        <v>130.611299</v>
      </c>
      <c r="K118" s="146">
        <v>116.17813800000116</v>
      </c>
      <c r="L118" s="146">
        <v>128.29307600000161</v>
      </c>
      <c r="M118" s="146">
        <v>116.04100000000003</v>
      </c>
      <c r="N118" s="146">
        <v>85.332000000000036</v>
      </c>
      <c r="O118" s="146">
        <v>122.41200000000001</v>
      </c>
      <c r="P118" s="146">
        <v>98.983999999999966</v>
      </c>
      <c r="Q118" s="146">
        <v>98.58799999999998</v>
      </c>
      <c r="R118" s="146">
        <v>87.522999999999968</v>
      </c>
      <c r="S118" s="146">
        <v>107.59300000000005</v>
      </c>
      <c r="T118" s="146">
        <v>123.10200000000003</v>
      </c>
      <c r="U118" s="146">
        <v>115.45700000000004</v>
      </c>
      <c r="V118" s="146">
        <v>131.94800000000001</v>
      </c>
      <c r="W118" s="146">
        <v>204.85300000000001</v>
      </c>
      <c r="X118" s="146">
        <v>248.31099999999998</v>
      </c>
      <c r="Y118" s="146">
        <v>214.92500000000001</v>
      </c>
      <c r="Z118" s="146">
        <v>345.47700000000003</v>
      </c>
      <c r="AA118" s="146">
        <v>374.63999999999993</v>
      </c>
      <c r="AB118" s="146">
        <v>342.72999999999996</v>
      </c>
      <c r="AC118" s="146">
        <v>336.42832284228217</v>
      </c>
      <c r="AD118" s="146">
        <v>337.82948715659961</v>
      </c>
      <c r="AE118" s="146">
        <v>331.51275259291361</v>
      </c>
      <c r="AF118" s="146">
        <v>325.41095548074264</v>
      </c>
      <c r="AG118" s="146">
        <v>318.25051353227076</v>
      </c>
    </row>
    <row r="119" spans="1:33" x14ac:dyDescent="0.2">
      <c r="A119" s="133" t="str">
        <f t="shared" si="1"/>
        <v>WPACanada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47">
        <v>0</v>
      </c>
      <c r="AG119" s="147">
        <v>0</v>
      </c>
    </row>
    <row r="120" spans="1:33" x14ac:dyDescent="0.2">
      <c r="A120" s="133" t="str">
        <f t="shared" si="1"/>
        <v>WPAUnited States</v>
      </c>
      <c r="B120" s="129" t="s">
        <v>265</v>
      </c>
      <c r="C120" s="129" t="s">
        <v>265</v>
      </c>
      <c r="D120" s="129" t="s">
        <v>150</v>
      </c>
      <c r="E120" s="147">
        <v>110.858344</v>
      </c>
      <c r="F120" s="147">
        <v>115.05578999999999</v>
      </c>
      <c r="G120" s="147">
        <v>111.58342300000001</v>
      </c>
      <c r="H120" s="147">
        <v>112.05945900000003</v>
      </c>
      <c r="I120" s="147">
        <v>117.24985700000002</v>
      </c>
      <c r="J120" s="147">
        <v>130.611299</v>
      </c>
      <c r="K120" s="147">
        <v>116.17813800000116</v>
      </c>
      <c r="L120" s="147">
        <v>128.29307600000161</v>
      </c>
      <c r="M120" s="147">
        <v>116.04100000000003</v>
      </c>
      <c r="N120" s="147">
        <v>85.332000000000036</v>
      </c>
      <c r="O120" s="147">
        <v>122.41200000000001</v>
      </c>
      <c r="P120" s="147">
        <v>98.983999999999966</v>
      </c>
      <c r="Q120" s="147">
        <v>98.58799999999998</v>
      </c>
      <c r="R120" s="147">
        <v>87.522999999999968</v>
      </c>
      <c r="S120" s="147">
        <v>107.59300000000005</v>
      </c>
      <c r="T120" s="147">
        <v>123.10200000000003</v>
      </c>
      <c r="U120" s="147">
        <v>115.45700000000004</v>
      </c>
      <c r="V120" s="147">
        <v>131.94800000000001</v>
      </c>
      <c r="W120" s="147">
        <v>204.85300000000001</v>
      </c>
      <c r="X120" s="147">
        <v>248.31099999999998</v>
      </c>
      <c r="Y120" s="147">
        <v>214.92500000000001</v>
      </c>
      <c r="Z120" s="147">
        <v>345.47700000000003</v>
      </c>
      <c r="AA120" s="147">
        <v>374.63999999999993</v>
      </c>
      <c r="AB120" s="147">
        <v>342.72999999999996</v>
      </c>
      <c r="AC120" s="147">
        <v>336.42832284228217</v>
      </c>
      <c r="AD120" s="147">
        <v>337.82948715659961</v>
      </c>
      <c r="AE120" s="147">
        <v>331.51275259291361</v>
      </c>
      <c r="AF120" s="147">
        <v>325.41095548074264</v>
      </c>
      <c r="AG120" s="147">
        <v>318.25051353227076</v>
      </c>
    </row>
    <row r="121" spans="1:33" s="133" customFormat="1" x14ac:dyDescent="0.2">
      <c r="A121" s="133" t="str">
        <f t="shared" si="1"/>
        <v>WPACentral &amp; South America Total</v>
      </c>
      <c r="B121" s="137" t="s">
        <v>151</v>
      </c>
      <c r="C121" s="137" t="s">
        <v>151</v>
      </c>
      <c r="D121" s="137" t="s">
        <v>151</v>
      </c>
      <c r="E121" s="145">
        <v>212.86867599999997</v>
      </c>
      <c r="F121" s="145">
        <v>178.61907600000001</v>
      </c>
      <c r="G121" s="145">
        <v>287.88963899999879</v>
      </c>
      <c r="H121" s="145">
        <v>335.01231200000024</v>
      </c>
      <c r="I121" s="145">
        <v>388.71908700000392</v>
      </c>
      <c r="J121" s="145">
        <v>347.193016</v>
      </c>
      <c r="K121" s="145">
        <v>359.59154599999999</v>
      </c>
      <c r="L121" s="145">
        <v>511.24875699999996</v>
      </c>
      <c r="M121" s="145">
        <v>476.24354799999992</v>
      </c>
      <c r="N121" s="145">
        <v>348.70317800000004</v>
      </c>
      <c r="O121" s="145">
        <v>529.08742599999994</v>
      </c>
      <c r="P121" s="145">
        <v>556.15498699999989</v>
      </c>
      <c r="Q121" s="145">
        <v>474.06202500000001</v>
      </c>
      <c r="R121" s="145">
        <v>654.94696399999998</v>
      </c>
      <c r="S121" s="145">
        <v>785.28887499999996</v>
      </c>
      <c r="T121" s="145">
        <v>724.35917300000006</v>
      </c>
      <c r="U121" s="145">
        <v>584.39747599999987</v>
      </c>
      <c r="V121" s="145">
        <v>488.39045099999993</v>
      </c>
      <c r="W121" s="145">
        <v>595.35724285134154</v>
      </c>
      <c r="X121" s="145">
        <v>294.08543000000003</v>
      </c>
      <c r="Y121" s="145">
        <v>340.12807000000004</v>
      </c>
      <c r="Z121" s="145">
        <v>413.90199000000001</v>
      </c>
      <c r="AA121" s="145">
        <v>251.15000000000003</v>
      </c>
      <c r="AB121" s="145">
        <v>318.11</v>
      </c>
      <c r="AC121" s="145">
        <v>320.82430420260374</v>
      </c>
      <c r="AD121" s="145">
        <v>331.69666648571393</v>
      </c>
      <c r="AE121" s="145">
        <v>335.31306740231332</v>
      </c>
      <c r="AF121" s="145">
        <v>339.25595755495726</v>
      </c>
      <c r="AG121" s="145">
        <v>342.21632803289913</v>
      </c>
    </row>
    <row r="122" spans="1:33" s="133" customFormat="1" x14ac:dyDescent="0.2">
      <c r="A122" s="133" t="str">
        <f t="shared" si="1"/>
        <v>WPACaribbean Total</v>
      </c>
      <c r="B122" s="140" t="s">
        <v>152</v>
      </c>
      <c r="C122" s="140" t="s">
        <v>152</v>
      </c>
      <c r="D122" s="140" t="s">
        <v>152</v>
      </c>
      <c r="E122" s="146">
        <v>0</v>
      </c>
      <c r="F122" s="146">
        <v>0</v>
      </c>
      <c r="G122" s="146">
        <v>0</v>
      </c>
      <c r="H122" s="146">
        <v>0</v>
      </c>
      <c r="I122" s="146">
        <v>0</v>
      </c>
      <c r="J122" s="146">
        <v>0</v>
      </c>
      <c r="K122" s="146">
        <v>0</v>
      </c>
      <c r="L122" s="146">
        <v>0</v>
      </c>
      <c r="M122" s="146">
        <v>0</v>
      </c>
      <c r="N122" s="146">
        <v>0</v>
      </c>
      <c r="O122" s="146">
        <v>0</v>
      </c>
      <c r="P122" s="146">
        <v>0</v>
      </c>
      <c r="Q122" s="146">
        <v>0</v>
      </c>
      <c r="R122" s="146">
        <v>0</v>
      </c>
      <c r="S122" s="146">
        <v>0</v>
      </c>
      <c r="T122" s="146">
        <v>0</v>
      </c>
      <c r="U122" s="146">
        <v>0</v>
      </c>
      <c r="V122" s="146">
        <v>0</v>
      </c>
      <c r="W122" s="146">
        <v>0</v>
      </c>
      <c r="X122" s="146">
        <v>0</v>
      </c>
      <c r="Y122" s="146">
        <v>0</v>
      </c>
      <c r="Z122" s="146">
        <v>0</v>
      </c>
      <c r="AA122" s="146">
        <v>0</v>
      </c>
      <c r="AB122" s="146">
        <v>0</v>
      </c>
      <c r="AC122" s="146">
        <v>0</v>
      </c>
      <c r="AD122" s="146">
        <v>0</v>
      </c>
      <c r="AE122" s="146">
        <v>0</v>
      </c>
      <c r="AF122" s="146">
        <v>0</v>
      </c>
      <c r="AG122" s="146">
        <v>0</v>
      </c>
    </row>
    <row r="123" spans="1:33" x14ac:dyDescent="0.2">
      <c r="A123" s="133" t="str">
        <f t="shared" si="1"/>
        <v>WPABahamas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1"/>
        <v>WPACuba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1"/>
        <v>WPADominican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1"/>
        <v>WPAHaiti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1"/>
        <v>WPAJamaica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1"/>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1"/>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1"/>
        <v>WPATrinidad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1"/>
        <v>WPACentral America Total</v>
      </c>
      <c r="B131" s="140" t="s">
        <v>161</v>
      </c>
      <c r="C131" s="140" t="s">
        <v>161</v>
      </c>
      <c r="D131" s="140" t="s">
        <v>161</v>
      </c>
      <c r="E131" s="146">
        <v>30.055949000000002</v>
      </c>
      <c r="F131" s="146">
        <v>29.446981999999998</v>
      </c>
      <c r="G131" s="146">
        <v>31.080827999998785</v>
      </c>
      <c r="H131" s="146">
        <v>30.538359000000209</v>
      </c>
      <c r="I131" s="146">
        <v>34.857667000003843</v>
      </c>
      <c r="J131" s="146">
        <v>37.273544000000001</v>
      </c>
      <c r="K131" s="146">
        <v>34.616692</v>
      </c>
      <c r="L131" s="146">
        <v>55.897246000000003</v>
      </c>
      <c r="M131" s="146">
        <v>75.231454999999997</v>
      </c>
      <c r="N131" s="146">
        <v>35.816975999999997</v>
      </c>
      <c r="O131" s="146">
        <v>55.151899</v>
      </c>
      <c r="P131" s="146">
        <v>61.862226999999997</v>
      </c>
      <c r="Q131" s="146">
        <v>60.176656000000001</v>
      </c>
      <c r="R131" s="146">
        <v>57.985576999999999</v>
      </c>
      <c r="S131" s="146">
        <v>86.277844999999999</v>
      </c>
      <c r="T131" s="146">
        <v>88.554541999999984</v>
      </c>
      <c r="U131" s="146">
        <v>79.992728</v>
      </c>
      <c r="V131" s="146">
        <v>68.046317000000002</v>
      </c>
      <c r="W131" s="146">
        <v>95.881022337494855</v>
      </c>
      <c r="X131" s="146">
        <v>78.429280000000006</v>
      </c>
      <c r="Y131" s="146">
        <v>68.586980000000011</v>
      </c>
      <c r="Z131" s="146">
        <v>87.752570000000006</v>
      </c>
      <c r="AA131" s="146">
        <v>64.919999999999987</v>
      </c>
      <c r="AB131" s="146">
        <v>51.230000000000004</v>
      </c>
      <c r="AC131" s="146">
        <v>53.277574123100159</v>
      </c>
      <c r="AD131" s="146">
        <v>55.083089103866072</v>
      </c>
      <c r="AE131" s="146">
        <v>55.683645437563584</v>
      </c>
      <c r="AF131" s="146">
        <v>56.33842009027839</v>
      </c>
      <c r="AG131" s="146">
        <v>56.83003296219718</v>
      </c>
    </row>
    <row r="132" spans="1:33" x14ac:dyDescent="0.2">
      <c r="A132" s="133" t="str">
        <f t="shared" si="1"/>
        <v>WPABelize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1"/>
        <v>WPACosta Rica</v>
      </c>
      <c r="B133" s="129" t="s">
        <v>266</v>
      </c>
      <c r="C133" s="129" t="s">
        <v>268</v>
      </c>
      <c r="D133" s="129" t="s">
        <v>163</v>
      </c>
      <c r="E133" s="147">
        <v>4.4647220000000001</v>
      </c>
      <c r="F133" s="147">
        <v>4.0087640000000002</v>
      </c>
      <c r="G133" s="147">
        <v>4.0160299999999998</v>
      </c>
      <c r="H133" s="147">
        <v>3.9008470000000002</v>
      </c>
      <c r="I133" s="147">
        <v>0.53974999999999995</v>
      </c>
      <c r="J133" s="147">
        <v>0.67635999999999996</v>
      </c>
      <c r="K133" s="147">
        <v>0.56386499999999995</v>
      </c>
      <c r="L133" s="147">
        <v>1.0226569999999999</v>
      </c>
      <c r="M133" s="147">
        <v>16.676414000000001</v>
      </c>
      <c r="N133" s="147">
        <v>2.2753649999999999</v>
      </c>
      <c r="O133" s="147">
        <v>8.0909099999999992</v>
      </c>
      <c r="P133" s="147">
        <v>5.9814379999999998</v>
      </c>
      <c r="Q133" s="147">
        <v>9.8999649999999999</v>
      </c>
      <c r="R133" s="147">
        <v>7.4208809999999996</v>
      </c>
      <c r="S133" s="147">
        <v>17.348524000000001</v>
      </c>
      <c r="T133" s="147">
        <v>14.874314</v>
      </c>
      <c r="U133" s="147">
        <v>7.4672419999999997</v>
      </c>
      <c r="V133" s="147">
        <v>9.0234199999999998</v>
      </c>
      <c r="W133" s="147">
        <v>10.281577413348703</v>
      </c>
      <c r="X133" s="147">
        <v>11.16099</v>
      </c>
      <c r="Y133" s="147">
        <v>13.73207</v>
      </c>
      <c r="Z133" s="147">
        <v>21.857139999999998</v>
      </c>
      <c r="AA133" s="147">
        <v>16.78</v>
      </c>
      <c r="AB133" s="147">
        <v>17.05</v>
      </c>
      <c r="AC133" s="147">
        <v>17.731458887348385</v>
      </c>
      <c r="AD133" s="147">
        <v>18.332357392561324</v>
      </c>
      <c r="AE133" s="147">
        <v>18.532230230537948</v>
      </c>
      <c r="AF133" s="147">
        <v>18.750147619348947</v>
      </c>
      <c r="AG133" s="147">
        <v>18.913762678224906</v>
      </c>
    </row>
    <row r="134" spans="1:33" x14ac:dyDescent="0.2">
      <c r="A134" s="133" t="str">
        <f t="shared" ref="A134:A197" si="2">CONCATENATE("WPA",D134)</f>
        <v>WPAEl Salvador</v>
      </c>
      <c r="B134" s="129" t="s">
        <v>266</v>
      </c>
      <c r="C134" s="129" t="s">
        <v>268</v>
      </c>
      <c r="D134" s="129" t="s">
        <v>164</v>
      </c>
      <c r="E134" s="147">
        <v>15</v>
      </c>
      <c r="F134" s="147">
        <v>15</v>
      </c>
      <c r="G134" s="147">
        <v>18.308999999998786</v>
      </c>
      <c r="H134" s="147">
        <v>16.50000000000021</v>
      </c>
      <c r="I134" s="147">
        <v>21.781000000003839</v>
      </c>
      <c r="J134" s="147">
        <v>17.439838999999999</v>
      </c>
      <c r="K134" s="147">
        <v>23.825728000000002</v>
      </c>
      <c r="L134" s="147">
        <v>32.560583000000001</v>
      </c>
      <c r="M134" s="147">
        <v>36.308383999999997</v>
      </c>
      <c r="N134" s="147">
        <v>11.65854</v>
      </c>
      <c r="O134" s="147">
        <v>16.635262000000001</v>
      </c>
      <c r="P134" s="147">
        <v>31.074276999999999</v>
      </c>
      <c r="Q134" s="147">
        <v>26.987258000000001</v>
      </c>
      <c r="R134" s="147">
        <v>30.817834000000001</v>
      </c>
      <c r="S134" s="147">
        <v>35.154975999999998</v>
      </c>
      <c r="T134" s="147">
        <v>38.676068999999998</v>
      </c>
      <c r="U134" s="147">
        <v>37.713203</v>
      </c>
      <c r="V134" s="147">
        <v>38.750053999999999</v>
      </c>
      <c r="W134" s="147">
        <v>37.571258999999998</v>
      </c>
      <c r="X134" s="147">
        <v>26.14556</v>
      </c>
      <c r="Y134" s="147">
        <v>29.974350000000005</v>
      </c>
      <c r="Z134" s="147">
        <v>37.934899999999999</v>
      </c>
      <c r="AA134" s="147">
        <v>24.299999999999997</v>
      </c>
      <c r="AB134" s="147">
        <v>9.3999999999999986</v>
      </c>
      <c r="AC134" s="147">
        <v>9.7757016739633293</v>
      </c>
      <c r="AD134" s="147">
        <v>10.106988826397441</v>
      </c>
      <c r="AE134" s="147">
        <v>10.217182649094232</v>
      </c>
      <c r="AF134" s="147">
        <v>10.337324787207042</v>
      </c>
      <c r="AG134" s="147">
        <v>10.427528983889387</v>
      </c>
    </row>
    <row r="135" spans="1:33" x14ac:dyDescent="0.2">
      <c r="A135" s="133" t="str">
        <f t="shared" si="2"/>
        <v>WPAGuatemala</v>
      </c>
      <c r="B135" s="129" t="s">
        <v>266</v>
      </c>
      <c r="C135" s="129" t="s">
        <v>268</v>
      </c>
      <c r="D135" s="129" t="s">
        <v>165</v>
      </c>
      <c r="E135" s="147">
        <v>10</v>
      </c>
      <c r="F135" s="147">
        <v>10</v>
      </c>
      <c r="G135" s="147">
        <v>8.3895920000000004</v>
      </c>
      <c r="H135" s="147">
        <v>9.602214</v>
      </c>
      <c r="I135" s="147">
        <v>11.993555000000001</v>
      </c>
      <c r="J135" s="147">
        <v>15.548465999999999</v>
      </c>
      <c r="K135" s="147">
        <v>9.7366790000000005</v>
      </c>
      <c r="L135" s="147">
        <v>14.053903</v>
      </c>
      <c r="M135" s="147">
        <v>10.610091000000001</v>
      </c>
      <c r="N135" s="147">
        <v>8.9296720000000001</v>
      </c>
      <c r="O135" s="147">
        <v>12.677227999999999</v>
      </c>
      <c r="P135" s="147">
        <v>13.432342999999999</v>
      </c>
      <c r="Q135" s="147">
        <v>20.350138000000001</v>
      </c>
      <c r="R135" s="147">
        <v>16.596969999999999</v>
      </c>
      <c r="S135" s="147">
        <v>19.765270000000001</v>
      </c>
      <c r="T135" s="147">
        <v>19.277509999999999</v>
      </c>
      <c r="U135" s="147">
        <v>10</v>
      </c>
      <c r="V135" s="147">
        <v>10</v>
      </c>
      <c r="W135" s="147">
        <v>19.456752924146159</v>
      </c>
      <c r="X135" s="147">
        <v>38.349540000000005</v>
      </c>
      <c r="Y135" s="147">
        <v>22.140219999999996</v>
      </c>
      <c r="Z135" s="147">
        <v>24.799829999999993</v>
      </c>
      <c r="AA135" s="147">
        <v>16.159999999999993</v>
      </c>
      <c r="AB135" s="147">
        <v>19.650000000000002</v>
      </c>
      <c r="AC135" s="147">
        <v>20.435376371636117</v>
      </c>
      <c r="AD135" s="147">
        <v>21.127907493479768</v>
      </c>
      <c r="AE135" s="147">
        <v>21.35825947390444</v>
      </c>
      <c r="AF135" s="147">
        <v>21.609407666874304</v>
      </c>
      <c r="AG135" s="147">
        <v>21.797972822704953</v>
      </c>
    </row>
    <row r="136" spans="1:33" x14ac:dyDescent="0.2">
      <c r="A136" s="133" t="str">
        <f t="shared" si="2"/>
        <v>WPAHonduras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row>
    <row r="137" spans="1:33" x14ac:dyDescent="0.2">
      <c r="A137" s="133" t="str">
        <f t="shared" si="2"/>
        <v>WPAMexico</v>
      </c>
      <c r="B137" s="129" t="s">
        <v>266</v>
      </c>
      <c r="C137" s="129" t="s">
        <v>268</v>
      </c>
      <c r="D137" s="129" t="s">
        <v>167</v>
      </c>
      <c r="E137" s="147">
        <v>0.59122699999999995</v>
      </c>
      <c r="F137" s="147">
        <v>0.438218</v>
      </c>
      <c r="G137" s="147">
        <v>0.36620599999999998</v>
      </c>
      <c r="H137" s="147">
        <v>0.53529800000000005</v>
      </c>
      <c r="I137" s="147">
        <v>0.54336200000000001</v>
      </c>
      <c r="J137" s="147">
        <v>3.6088789999999999</v>
      </c>
      <c r="K137" s="147">
        <v>0.49042000000000002</v>
      </c>
      <c r="L137" s="147">
        <v>8.2601030000000009</v>
      </c>
      <c r="M137" s="147">
        <v>11.636566</v>
      </c>
      <c r="N137" s="147">
        <v>12.953398999999999</v>
      </c>
      <c r="O137" s="147">
        <v>17.748498999999999</v>
      </c>
      <c r="P137" s="147">
        <v>11.374169</v>
      </c>
      <c r="Q137" s="147">
        <v>2.939295</v>
      </c>
      <c r="R137" s="147">
        <v>3.1498919999999999</v>
      </c>
      <c r="S137" s="147">
        <v>14.009074999999999</v>
      </c>
      <c r="T137" s="147">
        <v>15.726649</v>
      </c>
      <c r="U137" s="147">
        <v>24.812283000000001</v>
      </c>
      <c r="V137" s="147">
        <v>10.272843</v>
      </c>
      <c r="W137" s="147">
        <v>28.571432999999999</v>
      </c>
      <c r="X137" s="147">
        <v>2.7731899999999996</v>
      </c>
      <c r="Y137" s="147">
        <v>2.7403400000000002</v>
      </c>
      <c r="Z137" s="147">
        <v>3.1607000000000003</v>
      </c>
      <c r="AA137" s="147">
        <v>7.68</v>
      </c>
      <c r="AB137" s="147">
        <v>5.13</v>
      </c>
      <c r="AC137" s="147">
        <v>5.3350371901523284</v>
      </c>
      <c r="AD137" s="147">
        <v>5.5158353914275411</v>
      </c>
      <c r="AE137" s="147">
        <v>5.5759730840269599</v>
      </c>
      <c r="AF137" s="147">
        <v>5.6415400168480998</v>
      </c>
      <c r="AG137" s="147">
        <v>5.690768477377933</v>
      </c>
    </row>
    <row r="138" spans="1:33" x14ac:dyDescent="0.2">
      <c r="A138" s="133" t="str">
        <f t="shared" si="2"/>
        <v>WPANicaragua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2"/>
        <v>WPAPanama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2"/>
        <v>WPASouth America Total</v>
      </c>
      <c r="B140" s="140" t="s">
        <v>170</v>
      </c>
      <c r="C140" s="140" t="s">
        <v>170</v>
      </c>
      <c r="D140" s="140" t="s">
        <v>170</v>
      </c>
      <c r="E140" s="146">
        <v>182.81272699999997</v>
      </c>
      <c r="F140" s="146">
        <v>149.17209400000002</v>
      </c>
      <c r="G140" s="146">
        <v>256.80881099999999</v>
      </c>
      <c r="H140" s="146">
        <v>304.47395299999999</v>
      </c>
      <c r="I140" s="146">
        <v>353.86142000000007</v>
      </c>
      <c r="J140" s="146">
        <v>309.91947199999998</v>
      </c>
      <c r="K140" s="146">
        <v>324.97485399999999</v>
      </c>
      <c r="L140" s="146">
        <v>455.35151099999996</v>
      </c>
      <c r="M140" s="146">
        <v>401.01209299999994</v>
      </c>
      <c r="N140" s="146">
        <v>312.88620200000003</v>
      </c>
      <c r="O140" s="146">
        <v>473.93552699999998</v>
      </c>
      <c r="P140" s="146">
        <v>494.29275999999999</v>
      </c>
      <c r="Q140" s="146">
        <v>413.88536900000003</v>
      </c>
      <c r="R140" s="146">
        <v>596.96138700000006</v>
      </c>
      <c r="S140" s="146">
        <v>699.01103000000001</v>
      </c>
      <c r="T140" s="146">
        <v>635.80463099999997</v>
      </c>
      <c r="U140" s="146">
        <v>504.40474799999998</v>
      </c>
      <c r="V140" s="146">
        <v>420.344134</v>
      </c>
      <c r="W140" s="146">
        <v>499.47622051384661</v>
      </c>
      <c r="X140" s="146">
        <v>215.65615000000003</v>
      </c>
      <c r="Y140" s="146">
        <v>271.54109</v>
      </c>
      <c r="Z140" s="146">
        <v>326.14942000000002</v>
      </c>
      <c r="AA140" s="146">
        <v>186.23000000000002</v>
      </c>
      <c r="AB140" s="146">
        <v>266.88</v>
      </c>
      <c r="AC140" s="146">
        <v>267.54673007950356</v>
      </c>
      <c r="AD140" s="146">
        <v>276.61357738184785</v>
      </c>
      <c r="AE140" s="146">
        <v>279.62942196474967</v>
      </c>
      <c r="AF140" s="146">
        <v>282.9175374646789</v>
      </c>
      <c r="AG140" s="146">
        <v>285.38629507070198</v>
      </c>
    </row>
    <row r="141" spans="1:33" x14ac:dyDescent="0.2">
      <c r="A141" s="133" t="str">
        <f t="shared" si="2"/>
        <v>WPAArgentina</v>
      </c>
      <c r="B141" s="129" t="s">
        <v>266</v>
      </c>
      <c r="C141" s="129" t="s">
        <v>269</v>
      </c>
      <c r="D141" s="129" t="s">
        <v>171</v>
      </c>
      <c r="E141" s="147">
        <v>0</v>
      </c>
      <c r="F141" s="147">
        <v>0</v>
      </c>
      <c r="G141" s="147">
        <v>0</v>
      </c>
      <c r="H141" s="147">
        <v>0</v>
      </c>
      <c r="I141" s="147">
        <v>0</v>
      </c>
      <c r="J141" s="147">
        <v>0</v>
      </c>
      <c r="K141" s="147">
        <v>0</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row>
    <row r="142" spans="1:33" x14ac:dyDescent="0.2">
      <c r="A142" s="133" t="str">
        <f t="shared" si="2"/>
        <v>WPABolivia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2"/>
        <v>WPABrazil</v>
      </c>
      <c r="B143" s="129" t="s">
        <v>266</v>
      </c>
      <c r="C143" s="129" t="s">
        <v>269</v>
      </c>
      <c r="D143" s="129" t="s">
        <v>173</v>
      </c>
      <c r="E143" s="147">
        <v>135.16092999999998</v>
      </c>
      <c r="F143" s="147">
        <v>113.60369800000001</v>
      </c>
      <c r="G143" s="147">
        <v>171.739497</v>
      </c>
      <c r="H143" s="147">
        <v>231.914885</v>
      </c>
      <c r="I143" s="147">
        <v>280.020444</v>
      </c>
      <c r="J143" s="147">
        <v>250.04948299999998</v>
      </c>
      <c r="K143" s="147">
        <v>273.10474499999998</v>
      </c>
      <c r="L143" s="147">
        <v>393.35269499999998</v>
      </c>
      <c r="M143" s="147">
        <v>354.248763</v>
      </c>
      <c r="N143" s="147">
        <v>263.50726600000002</v>
      </c>
      <c r="O143" s="147">
        <v>392.35090399999996</v>
      </c>
      <c r="P143" s="147">
        <v>392.36555399999997</v>
      </c>
      <c r="Q143" s="147">
        <v>374.39171099999999</v>
      </c>
      <c r="R143" s="147">
        <v>500.72025400000001</v>
      </c>
      <c r="S143" s="147">
        <v>543.865903</v>
      </c>
      <c r="T143" s="147">
        <v>454.54484199999996</v>
      </c>
      <c r="U143" s="147">
        <v>314.63567899999998</v>
      </c>
      <c r="V143" s="147">
        <v>290.13046099999997</v>
      </c>
      <c r="W143" s="147">
        <v>285.1189025424207</v>
      </c>
      <c r="X143" s="147">
        <v>147.53303000000002</v>
      </c>
      <c r="Y143" s="147">
        <v>243.10753999999997</v>
      </c>
      <c r="Z143" s="147">
        <v>277.25748000000004</v>
      </c>
      <c r="AA143" s="147">
        <v>144.96000000000004</v>
      </c>
      <c r="AB143" s="147">
        <v>215.66</v>
      </c>
      <c r="AC143" s="147">
        <v>214.27955563903529</v>
      </c>
      <c r="AD143" s="147">
        <v>221.54124039375455</v>
      </c>
      <c r="AE143" s="147">
        <v>223.95664587042984</v>
      </c>
      <c r="AF143" s="147">
        <v>226.59011452842944</v>
      </c>
      <c r="AG143" s="147">
        <v>228.56735522444512</v>
      </c>
    </row>
    <row r="144" spans="1:33" x14ac:dyDescent="0.2">
      <c r="A144" s="133" t="str">
        <f t="shared" si="2"/>
        <v>WPAChile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row>
    <row r="145" spans="1:33" x14ac:dyDescent="0.2">
      <c r="A145" s="133" t="str">
        <f t="shared" si="2"/>
        <v>WPAColombia</v>
      </c>
      <c r="B145" s="129" t="s">
        <v>266</v>
      </c>
      <c r="C145" s="129" t="s">
        <v>269</v>
      </c>
      <c r="D145" s="129" t="s">
        <v>175</v>
      </c>
      <c r="E145" s="147">
        <v>34.676263999999996</v>
      </c>
      <c r="F145" s="147">
        <v>27.048646000000005</v>
      </c>
      <c r="G145" s="147">
        <v>50.934202999999997</v>
      </c>
      <c r="H145" s="147">
        <v>68.982500000000016</v>
      </c>
      <c r="I145" s="147">
        <v>61.507103000000008</v>
      </c>
      <c r="J145" s="147">
        <v>58.090747</v>
      </c>
      <c r="K145" s="147">
        <v>50.863152999999997</v>
      </c>
      <c r="L145" s="147">
        <v>55.190870000000004</v>
      </c>
      <c r="M145" s="147">
        <v>40.744152999999997</v>
      </c>
      <c r="N145" s="147">
        <v>48.457940999999991</v>
      </c>
      <c r="O145" s="147">
        <v>81.427834000000004</v>
      </c>
      <c r="P145" s="147">
        <v>101.72964899999999</v>
      </c>
      <c r="Q145" s="147">
        <v>39.190669</v>
      </c>
      <c r="R145" s="147">
        <v>96.061612999999994</v>
      </c>
      <c r="S145" s="147">
        <v>154.8776</v>
      </c>
      <c r="T145" s="147">
        <v>180.96711499999998</v>
      </c>
      <c r="U145" s="147">
        <v>189.31412799999998</v>
      </c>
      <c r="V145" s="147">
        <v>129.73198099999999</v>
      </c>
      <c r="W145" s="147">
        <v>213.69577630000435</v>
      </c>
      <c r="X145" s="147">
        <v>68.12312</v>
      </c>
      <c r="Y145" s="147">
        <v>28.433550000000004</v>
      </c>
      <c r="Z145" s="147">
        <v>48.891939999999998</v>
      </c>
      <c r="AA145" s="147">
        <v>41.269999999999996</v>
      </c>
      <c r="AB145" s="147">
        <v>51.22</v>
      </c>
      <c r="AC145" s="147">
        <v>53.267174440468281</v>
      </c>
      <c r="AD145" s="147">
        <v>55.072336988093305</v>
      </c>
      <c r="AE145" s="147">
        <v>55.672776094319858</v>
      </c>
      <c r="AF145" s="147">
        <v>56.327422936249448</v>
      </c>
      <c r="AG145" s="147">
        <v>56.81893984625686</v>
      </c>
    </row>
    <row r="146" spans="1:33" x14ac:dyDescent="0.2">
      <c r="A146" s="133" t="str">
        <f t="shared" si="2"/>
        <v>WPAEcuador</v>
      </c>
      <c r="B146" s="129" t="s">
        <v>266</v>
      </c>
      <c r="C146" s="129" t="s">
        <v>269</v>
      </c>
      <c r="D146" s="129" t="s">
        <v>176</v>
      </c>
      <c r="E146" s="147">
        <v>2.5000000000000001E-3</v>
      </c>
      <c r="F146" s="147">
        <v>6.4426999999999998E-2</v>
      </c>
      <c r="G146" s="147">
        <v>0.37750500000000003</v>
      </c>
      <c r="H146" s="147">
        <v>0.83321000000000001</v>
      </c>
      <c r="I146" s="147">
        <v>0.59360599999999997</v>
      </c>
      <c r="J146" s="147">
        <v>0.73081200000000002</v>
      </c>
      <c r="K146" s="147">
        <v>0.33159599999999995</v>
      </c>
      <c r="L146" s="147">
        <v>0.109273</v>
      </c>
      <c r="M146" s="147">
        <v>1E-3</v>
      </c>
      <c r="N146" s="147">
        <v>0.54839100000000007</v>
      </c>
      <c r="O146" s="147">
        <v>0.15524199999999999</v>
      </c>
      <c r="P146" s="147">
        <v>0.19755700000000001</v>
      </c>
      <c r="Q146" s="147">
        <v>0.30298900000000001</v>
      </c>
      <c r="R146" s="147">
        <v>0.17952000000000001</v>
      </c>
      <c r="S146" s="147">
        <v>0.26752700000000001</v>
      </c>
      <c r="T146" s="147">
        <v>0.29267399999999993</v>
      </c>
      <c r="U146" s="147">
        <v>0.45494099999999998</v>
      </c>
      <c r="V146" s="147">
        <v>0.48169200000000001</v>
      </c>
      <c r="W146" s="147">
        <v>0.66154167142154208</v>
      </c>
      <c r="X146" s="147">
        <v>0</v>
      </c>
      <c r="Y146" s="147">
        <v>0</v>
      </c>
      <c r="Z146" s="147">
        <v>0</v>
      </c>
      <c r="AA146" s="147">
        <v>0</v>
      </c>
      <c r="AB146" s="147">
        <v>0</v>
      </c>
      <c r="AC146" s="147">
        <v>0</v>
      </c>
      <c r="AD146" s="147">
        <v>0</v>
      </c>
      <c r="AE146" s="147">
        <v>0</v>
      </c>
      <c r="AF146" s="147">
        <v>0</v>
      </c>
      <c r="AG146" s="147">
        <v>0</v>
      </c>
    </row>
    <row r="147" spans="1:33" x14ac:dyDescent="0.2">
      <c r="A147" s="133" t="str">
        <f t="shared" si="2"/>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WPAGuyana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2"/>
        <v>WPAParaguay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2"/>
        <v>WPAPeru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2"/>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2"/>
        <v>WPAUruguay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2"/>
        <v>WPAVenezuela</v>
      </c>
      <c r="B153" s="129" t="s">
        <v>266</v>
      </c>
      <c r="C153" s="129" t="s">
        <v>269</v>
      </c>
      <c r="D153" s="129" t="s">
        <v>183</v>
      </c>
      <c r="E153" s="147">
        <v>12.973032999999999</v>
      </c>
      <c r="F153" s="147">
        <v>8.4553229999999999</v>
      </c>
      <c r="G153" s="147">
        <v>33.757606000000003</v>
      </c>
      <c r="H153" s="147">
        <v>2.7433580000000002</v>
      </c>
      <c r="I153" s="147">
        <v>11.740266999999999</v>
      </c>
      <c r="J153" s="147">
        <v>1.04843</v>
      </c>
      <c r="K153" s="147">
        <v>0.67535999999999996</v>
      </c>
      <c r="L153" s="147">
        <v>6.6986730000000003</v>
      </c>
      <c r="M153" s="147">
        <v>6.0181769999999997</v>
      </c>
      <c r="N153" s="147">
        <v>0.37260399999999999</v>
      </c>
      <c r="O153" s="147">
        <v>1.547E-3</v>
      </c>
      <c r="P153" s="147">
        <v>0</v>
      </c>
      <c r="Q153" s="147">
        <v>0</v>
      </c>
      <c r="R153" s="147">
        <v>0</v>
      </c>
      <c r="S153" s="147">
        <v>0</v>
      </c>
      <c r="T153" s="147">
        <v>0</v>
      </c>
      <c r="U153" s="147">
        <v>0</v>
      </c>
      <c r="V153" s="147">
        <v>0</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2"/>
        <v>WPAAsia Total</v>
      </c>
      <c r="B154" s="137" t="s">
        <v>184</v>
      </c>
      <c r="C154" s="137" t="s">
        <v>184</v>
      </c>
      <c r="D154" s="137" t="s">
        <v>184</v>
      </c>
      <c r="E154" s="145">
        <v>858.40446199999985</v>
      </c>
      <c r="F154" s="145">
        <v>651.70401200000003</v>
      </c>
      <c r="G154" s="145">
        <v>1009.3888329999999</v>
      </c>
      <c r="H154" s="145">
        <v>893.64366699999994</v>
      </c>
      <c r="I154" s="145">
        <v>1097.7961210000001</v>
      </c>
      <c r="J154" s="145">
        <v>892.38323000000003</v>
      </c>
      <c r="K154" s="145">
        <v>952.51359300000001</v>
      </c>
      <c r="L154" s="145">
        <v>1133.5432739999999</v>
      </c>
      <c r="M154" s="145">
        <v>1197.1101749999998</v>
      </c>
      <c r="N154" s="145">
        <v>964.72749099999999</v>
      </c>
      <c r="O154" s="145">
        <v>1138.0723479999999</v>
      </c>
      <c r="P154" s="145">
        <v>1123.2941519999999</v>
      </c>
      <c r="Q154" s="145">
        <v>1043.0643870000001</v>
      </c>
      <c r="R154" s="145">
        <v>1074.4208259999998</v>
      </c>
      <c r="S154" s="145">
        <v>1138.3197579999999</v>
      </c>
      <c r="T154" s="145">
        <v>1193.531414</v>
      </c>
      <c r="U154" s="145">
        <v>1177.538151</v>
      </c>
      <c r="V154" s="145">
        <v>1426.7428449999998</v>
      </c>
      <c r="W154" s="145">
        <v>1418.8870377823769</v>
      </c>
      <c r="X154" s="145">
        <v>2039.1643300000001</v>
      </c>
      <c r="Y154" s="145">
        <v>2359.8891100000001</v>
      </c>
      <c r="Z154" s="145">
        <v>2219.59701</v>
      </c>
      <c r="AA154" s="145">
        <v>1867.0000000000002</v>
      </c>
      <c r="AB154" s="145">
        <v>1845.3600000000004</v>
      </c>
      <c r="AC154" s="145">
        <v>1899.1158341558485</v>
      </c>
      <c r="AD154" s="145">
        <v>2003.4746595193219</v>
      </c>
      <c r="AE154" s="145">
        <v>2075.3180131828758</v>
      </c>
      <c r="AF154" s="145">
        <v>2149.7213298241732</v>
      </c>
      <c r="AG154" s="145">
        <v>2198.4799438407972</v>
      </c>
    </row>
    <row r="155" spans="1:33" s="133" customFormat="1" x14ac:dyDescent="0.2">
      <c r="A155" s="133" t="str">
        <f t="shared" si="2"/>
        <v>WPAMiddle East Total</v>
      </c>
      <c r="B155" s="140" t="s">
        <v>185</v>
      </c>
      <c r="C155" s="140" t="s">
        <v>185</v>
      </c>
      <c r="D155" s="140" t="s">
        <v>185</v>
      </c>
      <c r="E155" s="146">
        <v>278.80749000000003</v>
      </c>
      <c r="F155" s="146">
        <v>177.493933</v>
      </c>
      <c r="G155" s="146">
        <v>279.36119599999995</v>
      </c>
      <c r="H155" s="146">
        <v>263.09548599999994</v>
      </c>
      <c r="I155" s="146">
        <v>263.38978800000001</v>
      </c>
      <c r="J155" s="146">
        <v>293.455782</v>
      </c>
      <c r="K155" s="146">
        <v>218.90743000000003</v>
      </c>
      <c r="L155" s="146">
        <v>242.55648300000001</v>
      </c>
      <c r="M155" s="146">
        <v>254.072003</v>
      </c>
      <c r="N155" s="146">
        <v>108.70930800000002</v>
      </c>
      <c r="O155" s="146">
        <v>133.627589</v>
      </c>
      <c r="P155" s="146">
        <v>80.48043100000001</v>
      </c>
      <c r="Q155" s="146">
        <v>148.50873000000001</v>
      </c>
      <c r="R155" s="146">
        <v>191.12604200000004</v>
      </c>
      <c r="S155" s="146">
        <v>205.204373</v>
      </c>
      <c r="T155" s="146">
        <v>158.54403300000004</v>
      </c>
      <c r="U155" s="146">
        <v>169.30322200000001</v>
      </c>
      <c r="V155" s="146">
        <v>167.52863099999999</v>
      </c>
      <c r="W155" s="146">
        <v>178.99440732091878</v>
      </c>
      <c r="X155" s="146">
        <v>151.25167999999999</v>
      </c>
      <c r="Y155" s="146">
        <v>299.87788</v>
      </c>
      <c r="Z155" s="146">
        <v>454.03006000000005</v>
      </c>
      <c r="AA155" s="146">
        <v>490.12</v>
      </c>
      <c r="AB155" s="146">
        <v>392.68999999999994</v>
      </c>
      <c r="AC155" s="146">
        <v>438.38513727113406</v>
      </c>
      <c r="AD155" s="146">
        <v>503.24149936561184</v>
      </c>
      <c r="AE155" s="146">
        <v>558.72820816753779</v>
      </c>
      <c r="AF155" s="146">
        <v>615.29819951041907</v>
      </c>
      <c r="AG155" s="146">
        <v>650.66733329981287</v>
      </c>
    </row>
    <row r="156" spans="1:33" x14ac:dyDescent="0.2">
      <c r="A156" s="133" t="str">
        <f t="shared" si="2"/>
        <v>WPABahrain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WPAIran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2"/>
        <v>WPAIraq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2"/>
        <v>WPAIsrael</v>
      </c>
      <c r="B159" s="129" t="s">
        <v>270</v>
      </c>
      <c r="C159" s="129" t="s">
        <v>271</v>
      </c>
      <c r="D159" s="129" t="s">
        <v>189</v>
      </c>
      <c r="E159" s="147">
        <v>89.639667999999986</v>
      </c>
      <c r="F159" s="147">
        <v>57.190238000000001</v>
      </c>
      <c r="G159" s="147">
        <v>70.110865000000004</v>
      </c>
      <c r="H159" s="147">
        <v>83.212848999999977</v>
      </c>
      <c r="I159" s="147">
        <v>115.44271300000003</v>
      </c>
      <c r="J159" s="147">
        <v>98.821356000000009</v>
      </c>
      <c r="K159" s="147">
        <v>83.78529400000005</v>
      </c>
      <c r="L159" s="147">
        <v>96.385836999999995</v>
      </c>
      <c r="M159" s="147">
        <v>96.295980999999983</v>
      </c>
      <c r="N159" s="147">
        <v>45.830487999999995</v>
      </c>
      <c r="O159" s="147">
        <v>87.835497000000018</v>
      </c>
      <c r="P159" s="147">
        <v>45.798429999999996</v>
      </c>
      <c r="Q159" s="147">
        <v>93.892731000000026</v>
      </c>
      <c r="R159" s="147">
        <v>90.357706000000022</v>
      </c>
      <c r="S159" s="147">
        <v>110.32544900000002</v>
      </c>
      <c r="T159" s="147">
        <v>99.218872000000033</v>
      </c>
      <c r="U159" s="147">
        <v>94.337056000000004</v>
      </c>
      <c r="V159" s="147">
        <v>69.728191999999993</v>
      </c>
      <c r="W159" s="147">
        <v>60.503294464618335</v>
      </c>
      <c r="X159" s="147">
        <v>49.272749999999995</v>
      </c>
      <c r="Y159" s="147">
        <v>60.760570000000008</v>
      </c>
      <c r="Z159" s="147">
        <v>61.383350000000007</v>
      </c>
      <c r="AA159" s="147">
        <v>68.12</v>
      </c>
      <c r="AB159" s="147">
        <v>64.23</v>
      </c>
      <c r="AC159" s="147">
        <v>66.79716154453881</v>
      </c>
      <c r="AD159" s="147">
        <v>69.060839608458281</v>
      </c>
      <c r="AE159" s="147">
        <v>69.813791654396042</v>
      </c>
      <c r="AF159" s="147">
        <v>70.634720327905157</v>
      </c>
      <c r="AG159" s="147">
        <v>71.251083684597404</v>
      </c>
    </row>
    <row r="160" spans="1:33" x14ac:dyDescent="0.2">
      <c r="A160" s="133" t="str">
        <f t="shared" si="2"/>
        <v>WPAJordan</v>
      </c>
      <c r="B160" s="129" t="s">
        <v>270</v>
      </c>
      <c r="C160" s="129" t="s">
        <v>271</v>
      </c>
      <c r="D160" s="129" t="s">
        <v>190</v>
      </c>
      <c r="E160" s="147">
        <v>177.32752500000004</v>
      </c>
      <c r="F160" s="147">
        <v>98.841743999999991</v>
      </c>
      <c r="G160" s="147">
        <v>132.07999999999998</v>
      </c>
      <c r="H160" s="147">
        <v>132.71585399999998</v>
      </c>
      <c r="I160" s="147">
        <v>121.62714199999999</v>
      </c>
      <c r="J160" s="147">
        <v>130.89692699999998</v>
      </c>
      <c r="K160" s="147">
        <v>130.07633999999996</v>
      </c>
      <c r="L160" s="147">
        <v>119.008093</v>
      </c>
      <c r="M160" s="147">
        <v>112.005717</v>
      </c>
      <c r="N160" s="147">
        <v>56.07307800000001</v>
      </c>
      <c r="O160" s="147">
        <v>28.566857000000002</v>
      </c>
      <c r="P160" s="147">
        <v>10.782172999999998</v>
      </c>
      <c r="Q160" s="147">
        <v>12.062524000000003</v>
      </c>
      <c r="R160" s="147">
        <v>49.904727999999999</v>
      </c>
      <c r="S160" s="147">
        <v>57.052137999999999</v>
      </c>
      <c r="T160" s="147">
        <v>39.699034000000012</v>
      </c>
      <c r="U160" s="147">
        <v>28.582654999999995</v>
      </c>
      <c r="V160" s="147">
        <v>33.586071000000011</v>
      </c>
      <c r="W160" s="147">
        <v>32.487460381346331</v>
      </c>
      <c r="X160" s="147">
        <v>32.532240000000002</v>
      </c>
      <c r="Y160" s="147">
        <v>32.252110000000002</v>
      </c>
      <c r="Z160" s="147">
        <v>58.671789999999994</v>
      </c>
      <c r="AA160" s="147">
        <v>223.98000000000002</v>
      </c>
      <c r="AB160" s="147">
        <v>166.30999999999997</v>
      </c>
      <c r="AC160" s="147">
        <v>172.95712185072782</v>
      </c>
      <c r="AD160" s="147">
        <v>178.81843741682539</v>
      </c>
      <c r="AE160" s="147">
        <v>180.76804748626191</v>
      </c>
      <c r="AF160" s="147">
        <v>182.89366865536206</v>
      </c>
      <c r="AG160" s="147">
        <v>184.48961120326001</v>
      </c>
    </row>
    <row r="161" spans="1:33" x14ac:dyDescent="0.2">
      <c r="A161" s="133" t="str">
        <f t="shared" si="2"/>
        <v>WPAKuwait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2"/>
        <v>WPALebanon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2"/>
        <v>WPAOman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2"/>
        <v>WPAQatar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2"/>
        <v>WPASaudi Arabia</v>
      </c>
      <c r="B165" s="129" t="s">
        <v>270</v>
      </c>
      <c r="C165" s="129" t="s">
        <v>271</v>
      </c>
      <c r="D165" s="129" t="s">
        <v>195</v>
      </c>
      <c r="E165" s="147">
        <v>3.0430000000000001</v>
      </c>
      <c r="F165" s="147">
        <v>0</v>
      </c>
      <c r="G165" s="147">
        <v>0.88600000000000001</v>
      </c>
      <c r="H165" s="147">
        <v>9.7000000000000003E-2</v>
      </c>
      <c r="I165" s="147">
        <v>0.58499999999999996</v>
      </c>
      <c r="J165" s="147">
        <v>0.25600000000000001</v>
      </c>
      <c r="K165" s="147">
        <v>0.28199999999999997</v>
      </c>
      <c r="L165" s="147">
        <v>0.46800000000000003</v>
      </c>
      <c r="M165" s="147">
        <v>0.749</v>
      </c>
      <c r="N165" s="147">
        <v>0.94399999999999995</v>
      </c>
      <c r="O165" s="147">
        <v>11.21</v>
      </c>
      <c r="P165" s="147">
        <v>12.704000000000001</v>
      </c>
      <c r="Q165" s="147">
        <v>10.747</v>
      </c>
      <c r="R165" s="147">
        <v>3.1179999999999999</v>
      </c>
      <c r="S165" s="147">
        <v>0</v>
      </c>
      <c r="T165" s="147">
        <v>3.4340000000000002</v>
      </c>
      <c r="U165" s="147">
        <v>0.91571400000000003</v>
      </c>
      <c r="V165" s="147">
        <v>2.047275</v>
      </c>
      <c r="W165" s="147">
        <v>23.545900508370195</v>
      </c>
      <c r="X165" s="147">
        <v>4.0471300000000001</v>
      </c>
      <c r="Y165" s="147">
        <v>74.142470000000003</v>
      </c>
      <c r="Z165" s="147">
        <v>173.92297000000002</v>
      </c>
      <c r="AA165" s="147">
        <v>55.49</v>
      </c>
      <c r="AB165" s="147">
        <v>67.64</v>
      </c>
      <c r="AC165" s="147">
        <v>100.34345332200847</v>
      </c>
      <c r="AD165" s="147">
        <v>153.74397617194279</v>
      </c>
      <c r="AE165" s="147">
        <v>205.42020603050784</v>
      </c>
      <c r="AF165" s="147">
        <v>257.8357077996053</v>
      </c>
      <c r="AG165" s="147">
        <v>290.0855996601058</v>
      </c>
    </row>
    <row r="166" spans="1:33" x14ac:dyDescent="0.2">
      <c r="A166" s="133" t="str">
        <f t="shared" si="2"/>
        <v>WPASyria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2"/>
        <v>WPATurkey</v>
      </c>
      <c r="B167" s="129" t="s">
        <v>270</v>
      </c>
      <c r="C167" s="129" t="s">
        <v>271</v>
      </c>
      <c r="D167" s="129" t="s">
        <v>197</v>
      </c>
      <c r="E167" s="147">
        <v>8.7972970000000004</v>
      </c>
      <c r="F167" s="147">
        <v>21.461950999999996</v>
      </c>
      <c r="G167" s="147">
        <v>76.284330999999995</v>
      </c>
      <c r="H167" s="147">
        <v>47.069783000000001</v>
      </c>
      <c r="I167" s="147">
        <v>25.734932999999998</v>
      </c>
      <c r="J167" s="147">
        <v>63.481499000000007</v>
      </c>
      <c r="K167" s="147">
        <v>4.763796000000001</v>
      </c>
      <c r="L167" s="147">
        <v>26.694553000000003</v>
      </c>
      <c r="M167" s="147">
        <v>45.021305000000012</v>
      </c>
      <c r="N167" s="147">
        <v>5.8617419999999996</v>
      </c>
      <c r="O167" s="147">
        <v>6.0152350000000014</v>
      </c>
      <c r="P167" s="147">
        <v>11.195827999999999</v>
      </c>
      <c r="Q167" s="147">
        <v>31.806474999999995</v>
      </c>
      <c r="R167" s="147">
        <v>47.745608000000026</v>
      </c>
      <c r="S167" s="147">
        <v>37.826786000000006</v>
      </c>
      <c r="T167" s="147">
        <v>16.192126999999999</v>
      </c>
      <c r="U167" s="147">
        <v>45.467797000000004</v>
      </c>
      <c r="V167" s="147">
        <v>62.167092999999987</v>
      </c>
      <c r="W167" s="147">
        <v>62.457751966583935</v>
      </c>
      <c r="X167" s="147">
        <v>65.399559999999994</v>
      </c>
      <c r="Y167" s="147">
        <v>132.72272999999998</v>
      </c>
      <c r="Z167" s="147">
        <v>160.05195000000001</v>
      </c>
      <c r="AA167" s="147">
        <v>142.53</v>
      </c>
      <c r="AB167" s="147">
        <v>94.509999999999991</v>
      </c>
      <c r="AC167" s="147">
        <v>98.287400553858973</v>
      </c>
      <c r="AD167" s="147">
        <v>101.61824616838535</v>
      </c>
      <c r="AE167" s="147">
        <v>102.72616299637191</v>
      </c>
      <c r="AF167" s="147">
        <v>103.93410272754656</v>
      </c>
      <c r="AG167" s="147">
        <v>104.84103875184958</v>
      </c>
    </row>
    <row r="168" spans="1:33" x14ac:dyDescent="0.2">
      <c r="A168" s="133" t="str">
        <f t="shared" si="2"/>
        <v>WPAUnited Arab Emirates</v>
      </c>
      <c r="B168" s="129" t="s">
        <v>270</v>
      </c>
      <c r="C168" s="129" t="s">
        <v>271</v>
      </c>
      <c r="D168" s="129" t="s">
        <v>198</v>
      </c>
      <c r="E168" s="147">
        <v>0</v>
      </c>
      <c r="F168" s="147">
        <v>0</v>
      </c>
      <c r="G168" s="147">
        <v>0</v>
      </c>
      <c r="H168" s="147">
        <v>0</v>
      </c>
      <c r="I168" s="147">
        <v>0</v>
      </c>
      <c r="J168" s="147">
        <v>0</v>
      </c>
      <c r="K168" s="147">
        <v>0</v>
      </c>
      <c r="L168" s="147">
        <v>0</v>
      </c>
      <c r="M168" s="147">
        <v>0</v>
      </c>
      <c r="N168" s="147">
        <v>0</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2"/>
        <v>WPAYemen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2"/>
        <v>WPASouth Asia Total</v>
      </c>
      <c r="B170" s="140" t="s">
        <v>200</v>
      </c>
      <c r="C170" s="140" t="s">
        <v>200</v>
      </c>
      <c r="D170" s="140" t="s">
        <v>200</v>
      </c>
      <c r="E170" s="146">
        <v>0.02</v>
      </c>
      <c r="F170" s="146">
        <v>1.6E-2</v>
      </c>
      <c r="G170" s="146">
        <v>2.5000000000000001E-4</v>
      </c>
      <c r="H170" s="146">
        <v>0</v>
      </c>
      <c r="I170" s="146">
        <v>1.1E-4</v>
      </c>
      <c r="J170" s="146">
        <v>2.3540000000000002E-2</v>
      </c>
      <c r="K170" s="146">
        <v>2.1899999999999999E-2</v>
      </c>
      <c r="L170" s="146">
        <v>0.62500500000000003</v>
      </c>
      <c r="M170" s="146">
        <v>46.957767999999994</v>
      </c>
      <c r="N170" s="146">
        <v>61.515179000000003</v>
      </c>
      <c r="O170" s="146">
        <v>18.071276000000001</v>
      </c>
      <c r="P170" s="146">
        <v>63.282750000000007</v>
      </c>
      <c r="Q170" s="146">
        <v>53.176459999999992</v>
      </c>
      <c r="R170" s="146">
        <v>51.857556000000002</v>
      </c>
      <c r="S170" s="146">
        <v>79.044010000000029</v>
      </c>
      <c r="T170" s="146">
        <v>103.093605</v>
      </c>
      <c r="U170" s="146">
        <v>77.326374000000015</v>
      </c>
      <c r="V170" s="146">
        <v>73.530287000000001</v>
      </c>
      <c r="W170" s="146">
        <v>82.607276923634885</v>
      </c>
      <c r="X170" s="146">
        <v>57.652689999999993</v>
      </c>
      <c r="Y170" s="146">
        <v>47.416700000000006</v>
      </c>
      <c r="Z170" s="146">
        <v>40.493889999999993</v>
      </c>
      <c r="AA170" s="146">
        <v>24.25</v>
      </c>
      <c r="AB170" s="146">
        <v>37.32</v>
      </c>
      <c r="AC170" s="146">
        <v>38.811615582160805</v>
      </c>
      <c r="AD170" s="146">
        <v>40.126896063952408</v>
      </c>
      <c r="AE170" s="146">
        <v>40.564388985552853</v>
      </c>
      <c r="AF170" s="146">
        <v>41.041378836017756</v>
      </c>
      <c r="AG170" s="146">
        <v>41.399508689228938</v>
      </c>
    </row>
    <row r="171" spans="1:33" x14ac:dyDescent="0.2">
      <c r="A171" s="133" t="str">
        <f t="shared" si="2"/>
        <v>WPAAfghanistan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2"/>
        <v>WPABangladesh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2"/>
        <v>WPABhutan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WPAIndia</v>
      </c>
      <c r="B174" s="129" t="s">
        <v>270</v>
      </c>
      <c r="C174" s="129" t="s">
        <v>272</v>
      </c>
      <c r="D174" s="129" t="s">
        <v>204</v>
      </c>
      <c r="E174" s="147">
        <v>0.02</v>
      </c>
      <c r="F174" s="147">
        <v>1.6E-2</v>
      </c>
      <c r="G174" s="147">
        <v>2.5000000000000001E-4</v>
      </c>
      <c r="H174" s="147">
        <v>0</v>
      </c>
      <c r="I174" s="147">
        <v>1.1E-4</v>
      </c>
      <c r="J174" s="147">
        <v>2.3540000000000002E-2</v>
      </c>
      <c r="K174" s="147">
        <v>2.1899999999999999E-2</v>
      </c>
      <c r="L174" s="147">
        <v>0.62500500000000003</v>
      </c>
      <c r="M174" s="147">
        <v>46.957767999999994</v>
      </c>
      <c r="N174" s="147">
        <v>61.515179000000003</v>
      </c>
      <c r="O174" s="147">
        <v>18.071276000000001</v>
      </c>
      <c r="P174" s="147">
        <v>63.282750000000007</v>
      </c>
      <c r="Q174" s="147">
        <v>53.176459999999992</v>
      </c>
      <c r="R174" s="147">
        <v>51.857556000000002</v>
      </c>
      <c r="S174" s="147">
        <v>79.044010000000029</v>
      </c>
      <c r="T174" s="147">
        <v>103.093605</v>
      </c>
      <c r="U174" s="147">
        <v>77.326374000000015</v>
      </c>
      <c r="V174" s="147">
        <v>73.530287000000001</v>
      </c>
      <c r="W174" s="147">
        <v>82.607276923634885</v>
      </c>
      <c r="X174" s="147">
        <v>57.652689999999993</v>
      </c>
      <c r="Y174" s="147">
        <v>47.416700000000006</v>
      </c>
      <c r="Z174" s="147">
        <v>40.493889999999993</v>
      </c>
      <c r="AA174" s="147">
        <v>24.25</v>
      </c>
      <c r="AB174" s="147">
        <v>37.32</v>
      </c>
      <c r="AC174" s="147">
        <v>38.811615582160805</v>
      </c>
      <c r="AD174" s="147">
        <v>40.126896063952408</v>
      </c>
      <c r="AE174" s="147">
        <v>40.564388985552853</v>
      </c>
      <c r="AF174" s="147">
        <v>41.041378836017756</v>
      </c>
      <c r="AG174" s="147">
        <v>41.399508689228938</v>
      </c>
    </row>
    <row r="175" spans="1:33" x14ac:dyDescent="0.2">
      <c r="A175" s="133" t="str">
        <f t="shared" si="2"/>
        <v>WPAMaldives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2"/>
        <v>WPANepal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2"/>
        <v>WPAPakistan</v>
      </c>
      <c r="B177" s="129" t="s">
        <v>270</v>
      </c>
      <c r="C177" s="129" t="s">
        <v>272</v>
      </c>
      <c r="D177" s="129" t="s">
        <v>207</v>
      </c>
      <c r="E177" s="147">
        <v>0</v>
      </c>
      <c r="F177" s="147">
        <v>0</v>
      </c>
      <c r="G177" s="147">
        <v>0</v>
      </c>
      <c r="H177" s="147">
        <v>0</v>
      </c>
      <c r="I177" s="147">
        <v>0</v>
      </c>
      <c r="J177" s="147">
        <v>0</v>
      </c>
      <c r="K177" s="147">
        <v>0</v>
      </c>
      <c r="L177" s="147">
        <v>0</v>
      </c>
      <c r="M177" s="147">
        <v>0</v>
      </c>
      <c r="N177" s="147">
        <v>0</v>
      </c>
      <c r="O177" s="147">
        <v>0</v>
      </c>
      <c r="P177" s="147">
        <v>0</v>
      </c>
      <c r="Q177" s="147">
        <v>0</v>
      </c>
      <c r="R177" s="147">
        <v>0</v>
      </c>
      <c r="S177" s="147">
        <v>0</v>
      </c>
      <c r="T177" s="147">
        <v>0</v>
      </c>
      <c r="U177" s="147">
        <v>0</v>
      </c>
      <c r="V177" s="147">
        <v>0</v>
      </c>
      <c r="W177" s="147">
        <v>0</v>
      </c>
      <c r="X177" s="147">
        <v>0</v>
      </c>
      <c r="Y177" s="147">
        <v>0</v>
      </c>
      <c r="Z177" s="147">
        <v>0</v>
      </c>
      <c r="AA177" s="147">
        <v>0</v>
      </c>
      <c r="AB177" s="147">
        <v>0</v>
      </c>
      <c r="AC177" s="147">
        <v>0</v>
      </c>
      <c r="AD177" s="147">
        <v>0</v>
      </c>
      <c r="AE177" s="147">
        <v>0</v>
      </c>
      <c r="AF177" s="147">
        <v>0</v>
      </c>
      <c r="AG177" s="147">
        <v>0</v>
      </c>
    </row>
    <row r="178" spans="1:33" x14ac:dyDescent="0.2">
      <c r="A178" s="133" t="str">
        <f t="shared" si="2"/>
        <v>WPASri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2"/>
        <v>WPASouth-East Asia Total</v>
      </c>
      <c r="B179" s="140" t="s">
        <v>209</v>
      </c>
      <c r="C179" s="140" t="s">
        <v>209</v>
      </c>
      <c r="D179" s="140" t="s">
        <v>209</v>
      </c>
      <c r="E179" s="146">
        <v>318.175724</v>
      </c>
      <c r="F179" s="146">
        <v>196.51395900000003</v>
      </c>
      <c r="G179" s="146">
        <v>441.59801299999998</v>
      </c>
      <c r="H179" s="146">
        <v>394.07501600000001</v>
      </c>
      <c r="I179" s="146">
        <v>395.55515200000002</v>
      </c>
      <c r="J179" s="146">
        <v>272.955737</v>
      </c>
      <c r="K179" s="146">
        <v>333.09497099999999</v>
      </c>
      <c r="L179" s="146">
        <v>367.89400399999994</v>
      </c>
      <c r="M179" s="146">
        <v>365.97572400000001</v>
      </c>
      <c r="N179" s="146">
        <v>371.55641200000002</v>
      </c>
      <c r="O179" s="146">
        <v>459.882092</v>
      </c>
      <c r="P179" s="146">
        <v>546.38159900000005</v>
      </c>
      <c r="Q179" s="146">
        <v>482.82939199999993</v>
      </c>
      <c r="R179" s="146">
        <v>515.75093599999991</v>
      </c>
      <c r="S179" s="146">
        <v>438.60367899999994</v>
      </c>
      <c r="T179" s="146">
        <v>552.84326599999997</v>
      </c>
      <c r="U179" s="146">
        <v>515.12838899999997</v>
      </c>
      <c r="V179" s="146">
        <v>698.2369799999999</v>
      </c>
      <c r="W179" s="146">
        <v>515.34129818795407</v>
      </c>
      <c r="X179" s="146">
        <v>539.78557000000012</v>
      </c>
      <c r="Y179" s="146">
        <v>537.18491000000017</v>
      </c>
      <c r="Z179" s="146">
        <v>666.47488999999996</v>
      </c>
      <c r="AA179" s="146">
        <v>495.6400000000001</v>
      </c>
      <c r="AB179" s="146">
        <v>456.49000000000012</v>
      </c>
      <c r="AC179" s="146">
        <v>474.73511246250234</v>
      </c>
      <c r="AD179" s="146">
        <v>490.82333291086911</v>
      </c>
      <c r="AE179" s="146">
        <v>496.17464973244972</v>
      </c>
      <c r="AF179" s="146">
        <v>502.00908426724936</v>
      </c>
      <c r="AG179" s="146">
        <v>506.38964955911359</v>
      </c>
    </row>
    <row r="180" spans="1:33" x14ac:dyDescent="0.2">
      <c r="A180" s="133" t="str">
        <f t="shared" si="2"/>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2"/>
        <v>WPACambodia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2"/>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WPAIndonesia</v>
      </c>
      <c r="B183" s="129" t="s">
        <v>270</v>
      </c>
      <c r="C183" s="129" t="s">
        <v>273</v>
      </c>
      <c r="D183" s="129" t="s">
        <v>213</v>
      </c>
      <c r="E183" s="147">
        <v>1.328E-3</v>
      </c>
      <c r="F183" s="147">
        <v>27.030515000000001</v>
      </c>
      <c r="G183" s="147">
        <v>16.227</v>
      </c>
      <c r="H183" s="147">
        <v>2.8990999999999999E-2</v>
      </c>
      <c r="I183" s="147">
        <v>9.0859999999999986E-3</v>
      </c>
      <c r="J183" s="147">
        <v>0.35575099999999993</v>
      </c>
      <c r="K183" s="147">
        <v>4.6799999999999999E-4</v>
      </c>
      <c r="L183" s="147">
        <v>0.70850000000000002</v>
      </c>
      <c r="M183" s="147">
        <v>3.1623439999999996</v>
      </c>
      <c r="N183" s="147">
        <v>46.704037</v>
      </c>
      <c r="O183" s="147">
        <v>68.893215999999995</v>
      </c>
      <c r="P183" s="147">
        <v>86.800997999999993</v>
      </c>
      <c r="Q183" s="147">
        <v>53.830905999999999</v>
      </c>
      <c r="R183" s="147">
        <v>60.325815999999996</v>
      </c>
      <c r="S183" s="147">
        <v>62.35705999999999</v>
      </c>
      <c r="T183" s="147">
        <v>26.931769999999997</v>
      </c>
      <c r="U183" s="147">
        <v>11.308487000000001</v>
      </c>
      <c r="V183" s="147">
        <v>7.0803940000000001</v>
      </c>
      <c r="W183" s="147">
        <v>2.4329811155603958</v>
      </c>
      <c r="X183" s="147">
        <v>0</v>
      </c>
      <c r="Y183" s="147">
        <v>0</v>
      </c>
      <c r="Z183" s="147">
        <v>0</v>
      </c>
      <c r="AA183" s="147">
        <v>0</v>
      </c>
      <c r="AB183" s="147">
        <v>0</v>
      </c>
      <c r="AC183" s="147">
        <v>0</v>
      </c>
      <c r="AD183" s="147">
        <v>0</v>
      </c>
      <c r="AE183" s="147">
        <v>0</v>
      </c>
      <c r="AF183" s="147">
        <v>0</v>
      </c>
      <c r="AG183" s="147">
        <v>0</v>
      </c>
    </row>
    <row r="184" spans="1:33" x14ac:dyDescent="0.2">
      <c r="A184" s="133" t="str">
        <f t="shared" si="2"/>
        <v>WPALaos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2"/>
        <v>WPAMalaysia</v>
      </c>
      <c r="B185" s="129" t="s">
        <v>270</v>
      </c>
      <c r="C185" s="129" t="s">
        <v>273</v>
      </c>
      <c r="D185" s="129" t="s">
        <v>215</v>
      </c>
      <c r="E185" s="147">
        <v>84.816000000000003</v>
      </c>
      <c r="F185" s="147">
        <v>54.072000000000003</v>
      </c>
      <c r="G185" s="147">
        <v>114.551</v>
      </c>
      <c r="H185" s="147">
        <v>165.57</v>
      </c>
      <c r="I185" s="147">
        <v>191.636</v>
      </c>
      <c r="J185" s="147">
        <v>99.227999999999994</v>
      </c>
      <c r="K185" s="147">
        <v>153.41899999999998</v>
      </c>
      <c r="L185" s="147">
        <v>212.21199999999996</v>
      </c>
      <c r="M185" s="147">
        <v>219.990262</v>
      </c>
      <c r="N185" s="147">
        <v>90.491154000000009</v>
      </c>
      <c r="O185" s="147">
        <v>120.18346400000001</v>
      </c>
      <c r="P185" s="147">
        <v>127.78740799999999</v>
      </c>
      <c r="Q185" s="147">
        <v>112.431535</v>
      </c>
      <c r="R185" s="147">
        <v>98.504128999999992</v>
      </c>
      <c r="S185" s="147">
        <v>221.31488399999998</v>
      </c>
      <c r="T185" s="147">
        <v>339.80155100000002</v>
      </c>
      <c r="U185" s="147">
        <v>260.24476299999998</v>
      </c>
      <c r="V185" s="147">
        <v>359.44944999999996</v>
      </c>
      <c r="W185" s="147">
        <v>260.899548292063</v>
      </c>
      <c r="X185" s="147">
        <v>108.27676000000004</v>
      </c>
      <c r="Y185" s="147">
        <v>99.434290000000004</v>
      </c>
      <c r="Z185" s="147">
        <v>92.464959999999991</v>
      </c>
      <c r="AA185" s="147">
        <v>68.180000000000007</v>
      </c>
      <c r="AB185" s="147">
        <v>57.720000000000013</v>
      </c>
      <c r="AC185" s="147">
        <v>60.026968151187617</v>
      </c>
      <c r="AD185" s="147">
        <v>62.061212240389423</v>
      </c>
      <c r="AE185" s="147">
        <v>62.737849202736093</v>
      </c>
      <c r="AF185" s="147">
        <v>63.475573055062839</v>
      </c>
      <c r="AG185" s="147">
        <v>64.029465207456994</v>
      </c>
    </row>
    <row r="186" spans="1:33" x14ac:dyDescent="0.2">
      <c r="A186" s="133" t="str">
        <f t="shared" si="2"/>
        <v>WPAMyanmar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2"/>
        <v>WPAPhilippines</v>
      </c>
      <c r="B187" s="129" t="s">
        <v>270</v>
      </c>
      <c r="C187" s="129" t="s">
        <v>273</v>
      </c>
      <c r="D187" s="129" t="s">
        <v>217</v>
      </c>
      <c r="E187" s="147">
        <v>208.98099999999999</v>
      </c>
      <c r="F187" s="147">
        <v>98.316199999999995</v>
      </c>
      <c r="G187" s="147">
        <v>217.87099999999998</v>
      </c>
      <c r="H187" s="147">
        <v>166.14565100000002</v>
      </c>
      <c r="I187" s="147">
        <v>159.95257000000001</v>
      </c>
      <c r="J187" s="147">
        <v>94.168120000000002</v>
      </c>
      <c r="K187" s="147">
        <v>139.87304</v>
      </c>
      <c r="L187" s="147">
        <v>108.565366</v>
      </c>
      <c r="M187" s="147">
        <v>100.84412999999999</v>
      </c>
      <c r="N187" s="147">
        <v>187.24440999999999</v>
      </c>
      <c r="O187" s="147">
        <v>215.47947300000001</v>
      </c>
      <c r="P187" s="147">
        <v>237.39840000000001</v>
      </c>
      <c r="Q187" s="147">
        <v>198.45731499999999</v>
      </c>
      <c r="R187" s="147">
        <v>241.68388999999999</v>
      </c>
      <c r="S187" s="147">
        <v>2</v>
      </c>
      <c r="T187" s="147">
        <v>0</v>
      </c>
      <c r="U187" s="147">
        <v>3.3132000000000001</v>
      </c>
      <c r="V187" s="147">
        <v>47.018528000000003</v>
      </c>
      <c r="W187" s="147">
        <v>53.412827536973055</v>
      </c>
      <c r="X187" s="147">
        <v>53.725909999999999</v>
      </c>
      <c r="Y187" s="147">
        <v>63.133100000000006</v>
      </c>
      <c r="Z187" s="147">
        <v>41.870990000000006</v>
      </c>
      <c r="AA187" s="147">
        <v>19.119999999999997</v>
      </c>
      <c r="AB187" s="147">
        <v>27</v>
      </c>
      <c r="AC187" s="147">
        <v>28.079143106064887</v>
      </c>
      <c r="AD187" s="147">
        <v>29.030712586460744</v>
      </c>
      <c r="AE187" s="147">
        <v>29.347226758036633</v>
      </c>
      <c r="AF187" s="147">
        <v>29.692315878147895</v>
      </c>
      <c r="AG187" s="147">
        <v>29.95141303883123</v>
      </c>
    </row>
    <row r="188" spans="1:33" x14ac:dyDescent="0.2">
      <c r="A188" s="133" t="str">
        <f t="shared" si="2"/>
        <v>WPASingapore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2"/>
        <v>WPAThailand</v>
      </c>
      <c r="B189" s="129" t="s">
        <v>270</v>
      </c>
      <c r="C189" s="129" t="s">
        <v>273</v>
      </c>
      <c r="D189" s="129" t="s">
        <v>219</v>
      </c>
      <c r="E189" s="147">
        <v>24.372513000000001</v>
      </c>
      <c r="F189" s="147">
        <v>17.019244</v>
      </c>
      <c r="G189" s="147">
        <v>65.039006999999998</v>
      </c>
      <c r="H189" s="147">
        <v>46.266874000000001</v>
      </c>
      <c r="I189" s="147">
        <v>38.876496000000003</v>
      </c>
      <c r="J189" s="147">
        <v>67.173432000000005</v>
      </c>
      <c r="K189" s="147">
        <v>30.155463000000001</v>
      </c>
      <c r="L189" s="147">
        <v>45.784686000000008</v>
      </c>
      <c r="M189" s="147">
        <v>23.043733000000003</v>
      </c>
      <c r="N189" s="147">
        <v>30.299337000000001</v>
      </c>
      <c r="O189" s="147">
        <v>33.786653999999999</v>
      </c>
      <c r="P189" s="147">
        <v>47.143881</v>
      </c>
      <c r="Q189" s="147">
        <v>57.572279999999992</v>
      </c>
      <c r="R189" s="147">
        <v>79.940842000000004</v>
      </c>
      <c r="S189" s="147">
        <v>87.01731199999999</v>
      </c>
      <c r="T189" s="147">
        <v>100.20944099999998</v>
      </c>
      <c r="U189" s="147">
        <v>139.21430899999999</v>
      </c>
      <c r="V189" s="147">
        <v>170.60921099999996</v>
      </c>
      <c r="W189" s="147">
        <v>140.96591069552105</v>
      </c>
      <c r="X189" s="147">
        <v>110.37721000000002</v>
      </c>
      <c r="Y189" s="147">
        <v>127.82523000000003</v>
      </c>
      <c r="Z189" s="147">
        <v>173.41139000000001</v>
      </c>
      <c r="AA189" s="147">
        <v>117.72000000000004</v>
      </c>
      <c r="AB189" s="147">
        <v>117.89999999999999</v>
      </c>
      <c r="AC189" s="147">
        <v>122.61225822981666</v>
      </c>
      <c r="AD189" s="147">
        <v>126.76744496087856</v>
      </c>
      <c r="AE189" s="147">
        <v>128.14955684342661</v>
      </c>
      <c r="AF189" s="147">
        <v>129.6564460012458</v>
      </c>
      <c r="AG189" s="147">
        <v>130.78783693622967</v>
      </c>
    </row>
    <row r="190" spans="1:33" x14ac:dyDescent="0.2">
      <c r="A190" s="133" t="str">
        <f t="shared" si="2"/>
        <v>WPAVietnam</v>
      </c>
      <c r="B190" s="129" t="s">
        <v>270</v>
      </c>
      <c r="C190" s="129" t="s">
        <v>273</v>
      </c>
      <c r="D190" s="129" t="s">
        <v>220</v>
      </c>
      <c r="E190" s="147">
        <v>4.8830000000000002E-3</v>
      </c>
      <c r="F190" s="147">
        <v>7.5999999999999998E-2</v>
      </c>
      <c r="G190" s="147">
        <v>27.910006000000003</v>
      </c>
      <c r="H190" s="147">
        <v>16.063500000000001</v>
      </c>
      <c r="I190" s="147">
        <v>5.0810000000000004</v>
      </c>
      <c r="J190" s="147">
        <v>12.030434</v>
      </c>
      <c r="K190" s="147">
        <v>9.6469999999999985</v>
      </c>
      <c r="L190" s="147">
        <v>0.62345200000000001</v>
      </c>
      <c r="M190" s="147">
        <v>18.935254999999998</v>
      </c>
      <c r="N190" s="147">
        <v>16.817473999999997</v>
      </c>
      <c r="O190" s="147">
        <v>21.539285</v>
      </c>
      <c r="P190" s="147">
        <v>47.250912</v>
      </c>
      <c r="Q190" s="147">
        <v>60.537356000000003</v>
      </c>
      <c r="R190" s="147">
        <v>35.296258999999999</v>
      </c>
      <c r="S190" s="147">
        <v>65.914422999999999</v>
      </c>
      <c r="T190" s="147">
        <v>85.900503999999998</v>
      </c>
      <c r="U190" s="147">
        <v>101.04763</v>
      </c>
      <c r="V190" s="147">
        <v>114.079397</v>
      </c>
      <c r="W190" s="147">
        <v>57.630030547836604</v>
      </c>
      <c r="X190" s="147">
        <v>267.40569000000005</v>
      </c>
      <c r="Y190" s="147">
        <v>246.79229000000004</v>
      </c>
      <c r="Z190" s="147">
        <v>358.72755000000001</v>
      </c>
      <c r="AA190" s="147">
        <v>290.62000000000006</v>
      </c>
      <c r="AB190" s="147">
        <v>253.87000000000009</v>
      </c>
      <c r="AC190" s="147">
        <v>264.01674297543315</v>
      </c>
      <c r="AD190" s="147">
        <v>272.96396312314039</v>
      </c>
      <c r="AE190" s="147">
        <v>275.94001692825037</v>
      </c>
      <c r="AF190" s="147">
        <v>279.18474933279282</v>
      </c>
      <c r="AG190" s="147">
        <v>281.6209343765957</v>
      </c>
    </row>
    <row r="191" spans="1:33" s="133" customFormat="1" x14ac:dyDescent="0.2">
      <c r="A191" s="133" t="str">
        <f t="shared" si="2"/>
        <v>WPAEast Asia Total</v>
      </c>
      <c r="B191" s="140" t="s">
        <v>221</v>
      </c>
      <c r="C191" s="140" t="s">
        <v>221</v>
      </c>
      <c r="D191" s="140" t="s">
        <v>221</v>
      </c>
      <c r="E191" s="146">
        <v>261.40124799999995</v>
      </c>
      <c r="F191" s="146">
        <v>277.68011999999999</v>
      </c>
      <c r="G191" s="146">
        <v>288.429374</v>
      </c>
      <c r="H191" s="146">
        <v>236.47316500000002</v>
      </c>
      <c r="I191" s="146">
        <v>438.85107099999993</v>
      </c>
      <c r="J191" s="146">
        <v>325.94817099999995</v>
      </c>
      <c r="K191" s="146">
        <v>400.48929200000003</v>
      </c>
      <c r="L191" s="146">
        <v>522.46778200000006</v>
      </c>
      <c r="M191" s="146">
        <v>530.10467999999992</v>
      </c>
      <c r="N191" s="146">
        <v>422.94659200000001</v>
      </c>
      <c r="O191" s="146">
        <v>526.49139100000002</v>
      </c>
      <c r="P191" s="146">
        <v>433.14937199999997</v>
      </c>
      <c r="Q191" s="146">
        <v>358.54980499999999</v>
      </c>
      <c r="R191" s="146">
        <v>315.68629200000004</v>
      </c>
      <c r="S191" s="146">
        <v>415.46769599999999</v>
      </c>
      <c r="T191" s="146">
        <v>379.05050999999997</v>
      </c>
      <c r="U191" s="146">
        <v>415.78016599999995</v>
      </c>
      <c r="V191" s="146">
        <v>487.44694700000002</v>
      </c>
      <c r="W191" s="146">
        <v>641.94405534986913</v>
      </c>
      <c r="X191" s="146">
        <v>1290.4743899999999</v>
      </c>
      <c r="Y191" s="146">
        <v>1475.4096200000001</v>
      </c>
      <c r="Z191" s="146">
        <v>1058.59817</v>
      </c>
      <c r="AA191" s="146">
        <v>856.99</v>
      </c>
      <c r="AB191" s="146">
        <v>958.86</v>
      </c>
      <c r="AC191" s="146">
        <v>947.18396884005108</v>
      </c>
      <c r="AD191" s="146">
        <v>969.2829311788887</v>
      </c>
      <c r="AE191" s="146">
        <v>979.85076629733544</v>
      </c>
      <c r="AF191" s="146">
        <v>991.37266721048729</v>
      </c>
      <c r="AG191" s="146">
        <v>1000.0234522926418</v>
      </c>
    </row>
    <row r="192" spans="1:33" x14ac:dyDescent="0.2">
      <c r="A192" s="133" t="str">
        <f t="shared" si="2"/>
        <v>WPAChina</v>
      </c>
      <c r="B192" s="129" t="s">
        <v>270</v>
      </c>
      <c r="C192" s="129" t="s">
        <v>274</v>
      </c>
      <c r="D192" s="129" t="s">
        <v>222</v>
      </c>
      <c r="E192" s="147">
        <v>132.21305799999999</v>
      </c>
      <c r="F192" s="147">
        <v>114.810875</v>
      </c>
      <c r="G192" s="147">
        <v>67.886073999999994</v>
      </c>
      <c r="H192" s="147">
        <v>74.305365000000023</v>
      </c>
      <c r="I192" s="147">
        <v>148.75638599999999</v>
      </c>
      <c r="J192" s="147">
        <v>127.93412799999999</v>
      </c>
      <c r="K192" s="147">
        <v>195.17979200000002</v>
      </c>
      <c r="L192" s="147">
        <v>255.82176199999995</v>
      </c>
      <c r="M192" s="147">
        <v>201.99829999999997</v>
      </c>
      <c r="N192" s="147">
        <v>50.761215</v>
      </c>
      <c r="O192" s="147">
        <v>182.23193499999996</v>
      </c>
      <c r="P192" s="147">
        <v>119.511698</v>
      </c>
      <c r="Q192" s="147">
        <v>96.71171200000002</v>
      </c>
      <c r="R192" s="147">
        <v>132.067564</v>
      </c>
      <c r="S192" s="147">
        <v>134.95657999999997</v>
      </c>
      <c r="T192" s="147">
        <v>125.69699100000001</v>
      </c>
      <c r="U192" s="147">
        <v>212.54606799999996</v>
      </c>
      <c r="V192" s="147">
        <v>205.65745199999998</v>
      </c>
      <c r="W192" s="147">
        <v>365.28001834986912</v>
      </c>
      <c r="X192" s="147">
        <v>1031.1407399999998</v>
      </c>
      <c r="Y192" s="147">
        <v>1144.53072</v>
      </c>
      <c r="Z192" s="147">
        <v>724.55281999999988</v>
      </c>
      <c r="AA192" s="147">
        <v>632.35</v>
      </c>
      <c r="AB192" s="147">
        <v>725.95</v>
      </c>
      <c r="AC192" s="147">
        <v>704.96496066102986</v>
      </c>
      <c r="AD192" s="147">
        <v>718.85540271546017</v>
      </c>
      <c r="AE192" s="147">
        <v>726.69289280791656</v>
      </c>
      <c r="AF192" s="147">
        <v>735.23795272236043</v>
      </c>
      <c r="AG192" s="147">
        <v>741.65368892693141</v>
      </c>
    </row>
    <row r="193" spans="1:33" x14ac:dyDescent="0.2">
      <c r="A193" s="133" t="str">
        <f t="shared" si="2"/>
        <v>WPAJapan</v>
      </c>
      <c r="B193" s="129" t="s">
        <v>270</v>
      </c>
      <c r="C193" s="129" t="s">
        <v>274</v>
      </c>
      <c r="D193" s="129" t="s">
        <v>223</v>
      </c>
      <c r="E193" s="147">
        <v>35.268000000000001</v>
      </c>
      <c r="F193" s="147">
        <v>22.283999999999999</v>
      </c>
      <c r="G193" s="147">
        <v>20.448</v>
      </c>
      <c r="H193" s="147">
        <v>19.042999999999999</v>
      </c>
      <c r="I193" s="147">
        <v>25.349</v>
      </c>
      <c r="J193" s="147">
        <v>27.702999999999999</v>
      </c>
      <c r="K193" s="147">
        <v>26.623000000000001</v>
      </c>
      <c r="L193" s="147">
        <v>27.103999999999999</v>
      </c>
      <c r="M193" s="147">
        <v>31.102</v>
      </c>
      <c r="N193" s="147">
        <v>15.143000000000001</v>
      </c>
      <c r="O193" s="147">
        <v>19.443000000000001</v>
      </c>
      <c r="P193" s="147">
        <v>22.856000000000002</v>
      </c>
      <c r="Q193" s="147">
        <v>18.837</v>
      </c>
      <c r="R193" s="147">
        <v>23.117999999999999</v>
      </c>
      <c r="S193" s="147">
        <v>20.895</v>
      </c>
      <c r="T193" s="147">
        <v>22.657</v>
      </c>
      <c r="U193" s="147">
        <v>26.722000000000001</v>
      </c>
      <c r="V193" s="147">
        <v>30.364000000000001</v>
      </c>
      <c r="W193" s="147">
        <v>37.498273999999995</v>
      </c>
      <c r="X193" s="147">
        <v>31.364999999999998</v>
      </c>
      <c r="Y193" s="147">
        <v>29.669999999999995</v>
      </c>
      <c r="Z193" s="147">
        <v>30.156999999999996</v>
      </c>
      <c r="AA193" s="147">
        <v>27.419999999999998</v>
      </c>
      <c r="AB193" s="147">
        <v>25.990000000000006</v>
      </c>
      <c r="AC193" s="147">
        <v>27.028775160245427</v>
      </c>
      <c r="AD193" s="147">
        <v>27.94474889341166</v>
      </c>
      <c r="AE193" s="147">
        <v>28.249423090421189</v>
      </c>
      <c r="AF193" s="147">
        <v>28.581603321224584</v>
      </c>
      <c r="AG193" s="147">
        <v>28.831008328860136</v>
      </c>
    </row>
    <row r="194" spans="1:33" x14ac:dyDescent="0.2">
      <c r="A194" s="133" t="str">
        <f t="shared" si="2"/>
        <v>WPAMongolia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2"/>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2"/>
        <v>WPASouth Korea</v>
      </c>
      <c r="B196" s="129" t="s">
        <v>270</v>
      </c>
      <c r="C196" s="129" t="s">
        <v>274</v>
      </c>
      <c r="D196" s="129" t="s">
        <v>226</v>
      </c>
      <c r="E196" s="147">
        <v>92.842190000000002</v>
      </c>
      <c r="F196" s="147">
        <v>140.56724500000001</v>
      </c>
      <c r="G196" s="147">
        <v>200.06229999999999</v>
      </c>
      <c r="H196" s="147">
        <v>143.08179999999999</v>
      </c>
      <c r="I196" s="147">
        <v>264.547685</v>
      </c>
      <c r="J196" s="147">
        <v>169.69704300000001</v>
      </c>
      <c r="K196" s="147">
        <v>177.98249999999999</v>
      </c>
      <c r="L196" s="147">
        <v>238.76902000000001</v>
      </c>
      <c r="M196" s="147">
        <v>296.29638</v>
      </c>
      <c r="N196" s="147">
        <v>356.06137699999999</v>
      </c>
      <c r="O196" s="147">
        <v>323.87145600000002</v>
      </c>
      <c r="P196" s="147">
        <v>288.72967399999999</v>
      </c>
      <c r="Q196" s="147">
        <v>238.41509299999996</v>
      </c>
      <c r="R196" s="147">
        <v>160.296728</v>
      </c>
      <c r="S196" s="147">
        <v>259.20111600000001</v>
      </c>
      <c r="T196" s="147">
        <v>230.23751899999999</v>
      </c>
      <c r="U196" s="147">
        <v>175.27609799999999</v>
      </c>
      <c r="V196" s="147">
        <v>250.42549500000001</v>
      </c>
      <c r="W196" s="147">
        <v>238.165763</v>
      </c>
      <c r="X196" s="147">
        <v>227.96864999999997</v>
      </c>
      <c r="Y196" s="147">
        <v>301.20890000000009</v>
      </c>
      <c r="Z196" s="147">
        <v>303.88835</v>
      </c>
      <c r="AA196" s="147">
        <v>197.22</v>
      </c>
      <c r="AB196" s="147">
        <v>206.92</v>
      </c>
      <c r="AC196" s="147">
        <v>215.19023301877579</v>
      </c>
      <c r="AD196" s="147">
        <v>222.4827795700169</v>
      </c>
      <c r="AE196" s="147">
        <v>224.90845039899773</v>
      </c>
      <c r="AF196" s="147">
        <v>227.55311116690226</v>
      </c>
      <c r="AG196" s="147">
        <v>229.53875503685023</v>
      </c>
    </row>
    <row r="197" spans="1:33" x14ac:dyDescent="0.2">
      <c r="A197" s="133" t="str">
        <f t="shared" si="2"/>
        <v>WPATaiwan</v>
      </c>
      <c r="B197" s="129" t="s">
        <v>270</v>
      </c>
      <c r="C197" s="129" t="s">
        <v>274</v>
      </c>
      <c r="D197" s="129" t="s">
        <v>284</v>
      </c>
      <c r="E197" s="147">
        <v>1.0780000000000001</v>
      </c>
      <c r="F197" s="147">
        <v>1.7999999999999999E-2</v>
      </c>
      <c r="G197" s="147">
        <v>3.3000000000000002E-2</v>
      </c>
      <c r="H197" s="147">
        <v>4.2999999999999997E-2</v>
      </c>
      <c r="I197" s="147">
        <v>0.19800000000000001</v>
      </c>
      <c r="J197" s="147">
        <v>0.61399999999999999</v>
      </c>
      <c r="K197" s="147">
        <v>0.70399999999999996</v>
      </c>
      <c r="L197" s="147">
        <v>0.77300000000000002</v>
      </c>
      <c r="M197" s="147">
        <v>0.70799999999999996</v>
      </c>
      <c r="N197" s="147">
        <v>0.98099999999999998</v>
      </c>
      <c r="O197" s="147">
        <v>0.94499999999999995</v>
      </c>
      <c r="P197" s="147">
        <v>2.052</v>
      </c>
      <c r="Q197" s="147">
        <v>4.5860000000000003</v>
      </c>
      <c r="R197" s="147">
        <v>0.20399999999999999</v>
      </c>
      <c r="S197" s="147">
        <v>0.41499999999999998</v>
      </c>
      <c r="T197" s="147">
        <v>0.45900000000000002</v>
      </c>
      <c r="U197" s="147">
        <v>1.236</v>
      </c>
      <c r="V197" s="147">
        <v>1</v>
      </c>
      <c r="W197" s="147">
        <v>1</v>
      </c>
      <c r="X197" s="147">
        <v>0</v>
      </c>
      <c r="Y197" s="147">
        <v>0</v>
      </c>
      <c r="Z197" s="147">
        <v>0</v>
      </c>
      <c r="AA197" s="147">
        <v>0</v>
      </c>
      <c r="AB197" s="147">
        <v>0</v>
      </c>
      <c r="AC197" s="147">
        <v>0</v>
      </c>
      <c r="AD197" s="147">
        <v>0</v>
      </c>
      <c r="AE197" s="147">
        <v>0</v>
      </c>
      <c r="AF197" s="147">
        <v>0</v>
      </c>
      <c r="AG197" s="147">
        <v>0</v>
      </c>
    </row>
    <row r="198" spans="1:33" s="133" customFormat="1" x14ac:dyDescent="0.2">
      <c r="A198" s="133" t="str">
        <f t="shared" ref="A198:A209" si="3">CONCATENATE("WPA",D198)</f>
        <v>WPAOceania Total</v>
      </c>
      <c r="B198" s="137" t="s">
        <v>228</v>
      </c>
      <c r="C198" s="137" t="s">
        <v>228</v>
      </c>
      <c r="D198" s="137" t="s">
        <v>228</v>
      </c>
      <c r="E198" s="145">
        <v>1.7912399999999997</v>
      </c>
      <c r="F198" s="145">
        <v>1.6838730000000002</v>
      </c>
      <c r="G198" s="145">
        <v>2.0014979999999998</v>
      </c>
      <c r="H198" s="145">
        <v>3.1254359999999997</v>
      </c>
      <c r="I198" s="145">
        <v>1.4380869999999999</v>
      </c>
      <c r="J198" s="145">
        <v>1.865253</v>
      </c>
      <c r="K198" s="145">
        <v>1.214764</v>
      </c>
      <c r="L198" s="145">
        <v>2.1422239999999997</v>
      </c>
      <c r="M198" s="145">
        <v>1.7422930000000001</v>
      </c>
      <c r="N198" s="145">
        <v>1.7480989999999996</v>
      </c>
      <c r="O198" s="145">
        <v>2.38388</v>
      </c>
      <c r="P198" s="145">
        <v>2.9114999999999998</v>
      </c>
      <c r="Q198" s="145">
        <v>2.1664129999999999</v>
      </c>
      <c r="R198" s="145">
        <v>1.7630219999999999</v>
      </c>
      <c r="S198" s="145">
        <v>1.354514</v>
      </c>
      <c r="T198" s="145">
        <v>1.4215059999999999</v>
      </c>
      <c r="U198" s="145">
        <v>1.5676399999999999</v>
      </c>
      <c r="V198" s="145">
        <v>1.9805960000000002</v>
      </c>
      <c r="W198" s="145">
        <v>1.6993655207155276</v>
      </c>
      <c r="X198" s="145">
        <v>0</v>
      </c>
      <c r="Y198" s="145">
        <v>0</v>
      </c>
      <c r="Z198" s="145">
        <v>0</v>
      </c>
      <c r="AA198" s="145">
        <v>0</v>
      </c>
      <c r="AB198" s="145">
        <v>0</v>
      </c>
      <c r="AC198" s="145">
        <v>0</v>
      </c>
      <c r="AD198" s="145">
        <v>0</v>
      </c>
      <c r="AE198" s="145">
        <v>0</v>
      </c>
      <c r="AF198" s="145">
        <v>0</v>
      </c>
      <c r="AG198" s="145">
        <v>0</v>
      </c>
    </row>
    <row r="199" spans="1:33" s="133" customFormat="1" x14ac:dyDescent="0.2">
      <c r="A199" s="133" t="str">
        <f t="shared" si="3"/>
        <v>WPAOceania Total</v>
      </c>
      <c r="B199" s="140" t="s">
        <v>228</v>
      </c>
      <c r="C199" s="140" t="s">
        <v>228</v>
      </c>
      <c r="D199" s="140" t="s">
        <v>228</v>
      </c>
      <c r="E199" s="146">
        <v>1.7912399999999997</v>
      </c>
      <c r="F199" s="146">
        <v>1.6838730000000002</v>
      </c>
      <c r="G199" s="146">
        <v>2.0014979999999998</v>
      </c>
      <c r="H199" s="146">
        <v>3.1254359999999997</v>
      </c>
      <c r="I199" s="146">
        <v>1.4380869999999999</v>
      </c>
      <c r="J199" s="146">
        <v>1.865253</v>
      </c>
      <c r="K199" s="146">
        <v>1.214764</v>
      </c>
      <c r="L199" s="146">
        <v>2.1422239999999997</v>
      </c>
      <c r="M199" s="146">
        <v>1.7422930000000001</v>
      </c>
      <c r="N199" s="146">
        <v>1.7480989999999996</v>
      </c>
      <c r="O199" s="146">
        <v>2.38388</v>
      </c>
      <c r="P199" s="146">
        <v>2.9114999999999998</v>
      </c>
      <c r="Q199" s="146">
        <v>2.1664129999999999</v>
      </c>
      <c r="R199" s="146">
        <v>1.7630219999999999</v>
      </c>
      <c r="S199" s="146">
        <v>1.354514</v>
      </c>
      <c r="T199" s="146">
        <v>1.4215059999999999</v>
      </c>
      <c r="U199" s="146">
        <v>1.5676399999999999</v>
      </c>
      <c r="V199" s="146">
        <v>1.9805960000000002</v>
      </c>
      <c r="W199" s="146">
        <v>1.6993655207155276</v>
      </c>
      <c r="X199" s="146">
        <v>0</v>
      </c>
      <c r="Y199" s="146">
        <v>0</v>
      </c>
      <c r="Z199" s="146">
        <v>0</v>
      </c>
      <c r="AA199" s="146">
        <v>0</v>
      </c>
      <c r="AB199" s="146">
        <v>0</v>
      </c>
      <c r="AC199" s="146">
        <v>0</v>
      </c>
      <c r="AD199" s="146">
        <v>0</v>
      </c>
      <c r="AE199" s="146">
        <v>0</v>
      </c>
      <c r="AF199" s="146">
        <v>0</v>
      </c>
      <c r="AG199" s="146">
        <v>0</v>
      </c>
    </row>
    <row r="200" spans="1:33" x14ac:dyDescent="0.2">
      <c r="A200" s="133" t="str">
        <f t="shared" si="3"/>
        <v>WPAAustralia</v>
      </c>
      <c r="B200" s="129" t="s">
        <v>275</v>
      </c>
      <c r="C200" s="129" t="s">
        <v>275</v>
      </c>
      <c r="D200" s="129" t="s">
        <v>229</v>
      </c>
      <c r="E200" s="147">
        <v>1.7912399999999997</v>
      </c>
      <c r="F200" s="147">
        <v>1.6838730000000002</v>
      </c>
      <c r="G200" s="147">
        <v>2.0014979999999998</v>
      </c>
      <c r="H200" s="147">
        <v>3.1254359999999997</v>
      </c>
      <c r="I200" s="147">
        <v>1.4380869999999999</v>
      </c>
      <c r="J200" s="147">
        <v>1.865253</v>
      </c>
      <c r="K200" s="147">
        <v>1.214764</v>
      </c>
      <c r="L200" s="147">
        <v>2.1422239999999997</v>
      </c>
      <c r="M200" s="147">
        <v>1.7422930000000001</v>
      </c>
      <c r="N200" s="147">
        <v>1.7480989999999996</v>
      </c>
      <c r="O200" s="147">
        <v>2.38388</v>
      </c>
      <c r="P200" s="147">
        <v>2.9114999999999998</v>
      </c>
      <c r="Q200" s="147">
        <v>2.1664129999999999</v>
      </c>
      <c r="R200" s="147">
        <v>1.7630219999999999</v>
      </c>
      <c r="S200" s="147">
        <v>1.354514</v>
      </c>
      <c r="T200" s="147">
        <v>1.4215059999999999</v>
      </c>
      <c r="U200" s="147">
        <v>1.5676399999999999</v>
      </c>
      <c r="V200" s="147">
        <v>1.9805960000000002</v>
      </c>
      <c r="W200" s="147">
        <v>1.6993655207155276</v>
      </c>
      <c r="X200" s="147">
        <v>0</v>
      </c>
      <c r="Y200" s="147">
        <v>0</v>
      </c>
      <c r="Z200" s="147">
        <v>0</v>
      </c>
      <c r="AA200" s="147">
        <v>0</v>
      </c>
      <c r="AB200" s="147">
        <v>0</v>
      </c>
      <c r="AC200" s="147">
        <v>0</v>
      </c>
      <c r="AD200" s="147">
        <v>0</v>
      </c>
      <c r="AE200" s="147">
        <v>0</v>
      </c>
      <c r="AF200" s="147">
        <v>0</v>
      </c>
      <c r="AG200" s="147">
        <v>0</v>
      </c>
    </row>
    <row r="201" spans="1:33" x14ac:dyDescent="0.2">
      <c r="A201" s="133" t="str">
        <f t="shared" si="3"/>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WPAFiji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3"/>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WPANew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3"/>
        <v>WPANew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3"/>
        <v>WPAPapua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3"/>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3"/>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WPAVanuatu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4"/>
  </sheetPr>
  <dimension ref="A1:BP131"/>
  <sheetViews>
    <sheetView showGridLines="0" showRowColHeaders="0" workbookViewId="0"/>
  </sheetViews>
  <sheetFormatPr defaultColWidth="9.6640625" defaultRowHeight="12.75" x14ac:dyDescent="0.2"/>
  <cols>
    <col min="1" max="1" width="25.1640625" style="110" customWidth="1"/>
    <col min="2" max="2" width="9.1640625" style="111" customWidth="1"/>
    <col min="3" max="3" width="9.1640625" style="109" customWidth="1"/>
    <col min="4" max="17" width="9.1640625" style="87" customWidth="1"/>
    <col min="18" max="16384" width="9.6640625" style="87"/>
  </cols>
  <sheetData>
    <row r="1" spans="1:68" ht="69.95" customHeight="1" x14ac:dyDescent="0.2">
      <c r="A1" s="85" t="e" vm="1">
        <v>#VALUE!</v>
      </c>
      <c r="B1" s="86"/>
      <c r="C1" s="86"/>
    </row>
    <row r="2" spans="1:68" s="90" customFormat="1" ht="30" customHeight="1" x14ac:dyDescent="0.2">
      <c r="A2" s="88" t="s">
        <v>241</v>
      </c>
      <c r="B2" s="89"/>
      <c r="C2" s="89"/>
      <c r="D2" s="89"/>
      <c r="E2" s="89"/>
      <c r="G2" s="89"/>
      <c r="H2" s="89"/>
      <c r="I2" s="87"/>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row>
    <row r="3" spans="1:68" s="94" customFormat="1" ht="20.100000000000001" customHeight="1" x14ac:dyDescent="0.2">
      <c r="A3" s="91">
        <f>'Table of Contents'!B3</f>
        <v>45603</v>
      </c>
      <c r="B3" s="92"/>
      <c r="C3" s="93"/>
      <c r="I3" s="87"/>
    </row>
    <row r="4" spans="1:68" s="94" customFormat="1" ht="20.100000000000001" customHeight="1" x14ac:dyDescent="0.2">
      <c r="A4" s="95" t="s">
        <v>242</v>
      </c>
      <c r="B4" s="95"/>
      <c r="C4" s="93"/>
      <c r="I4" s="87"/>
    </row>
    <row r="5" spans="1:68" s="99" customFormat="1" ht="20.100000000000001" customHeight="1" x14ac:dyDescent="0.2">
      <c r="A5" s="96"/>
      <c r="B5" s="97"/>
      <c r="C5" s="98"/>
      <c r="I5" s="87"/>
    </row>
    <row r="6" spans="1:68" s="99" customFormat="1" ht="20.100000000000001" customHeight="1" x14ac:dyDescent="0.2">
      <c r="A6" s="100"/>
      <c r="B6" s="97"/>
      <c r="C6" s="98"/>
      <c r="I6" s="87"/>
    </row>
    <row r="7" spans="1:68" s="104" customFormat="1" ht="30" customHeight="1" x14ac:dyDescent="0.2">
      <c r="A7" s="101" t="s">
        <v>288</v>
      </c>
      <c r="B7" s="102"/>
      <c r="C7" s="103"/>
      <c r="I7" s="87"/>
    </row>
    <row r="8" spans="1:68" s="106" customFormat="1" ht="15" customHeight="1" x14ac:dyDescent="0.2">
      <c r="A8" s="105" t="s">
        <v>244</v>
      </c>
      <c r="G8" s="104"/>
      <c r="I8" s="87"/>
    </row>
    <row r="9" spans="1:68" s="106" customFormat="1" ht="15" customHeight="1" x14ac:dyDescent="0.2">
      <c r="A9" s="105"/>
      <c r="G9" s="104"/>
      <c r="I9" s="87"/>
    </row>
    <row r="10" spans="1:68" s="104" customFormat="1" ht="15" customHeight="1" x14ac:dyDescent="0.2">
      <c r="A10" s="107" t="s">
        <v>245</v>
      </c>
      <c r="B10" s="107" t="s">
        <v>246</v>
      </c>
      <c r="I10" s="87"/>
    </row>
    <row r="11" spans="1:68" s="104" customFormat="1" ht="15" customHeight="1" x14ac:dyDescent="0.2">
      <c r="A11" s="144" t="str">
        <f>_xlfn.TEXTBEFORE($A$7," ") &amp;" Production"</f>
        <v>NP Production</v>
      </c>
      <c r="B11" s="102" t="s">
        <v>248</v>
      </c>
      <c r="I11" s="87"/>
    </row>
    <row r="12" spans="1:68" s="104" customFormat="1" ht="15" customHeight="1" x14ac:dyDescent="0.2">
      <c r="A12" s="144" t="str">
        <f>_xlfn.TEXTBEFORE($A$7," ") &amp;" App Demand"</f>
        <v>NP App Demand</v>
      </c>
      <c r="B12" s="102" t="s">
        <v>248</v>
      </c>
      <c r="I12" s="87"/>
    </row>
    <row r="13" spans="1:68" s="104" customFormat="1" ht="15" customHeight="1" x14ac:dyDescent="0.2">
      <c r="A13" s="144" t="str">
        <f>_xlfn.TEXTBEFORE($A$7," ") &amp;" Imports"</f>
        <v>NP Imports</v>
      </c>
      <c r="B13" s="102" t="s">
        <v>248</v>
      </c>
      <c r="C13" s="103"/>
      <c r="I13" s="87"/>
    </row>
    <row r="14" spans="1:68" s="104" customFormat="1" ht="15" customHeight="1" x14ac:dyDescent="0.2">
      <c r="A14" s="144" t="str">
        <f>_xlfn.TEXTBEFORE($A$7," ") &amp;" Exports"</f>
        <v>NP Exports</v>
      </c>
      <c r="B14" s="102" t="s">
        <v>248</v>
      </c>
      <c r="C14" s="103"/>
      <c r="I14" s="87"/>
    </row>
    <row r="15" spans="1:68" s="104" customFormat="1" ht="15" customHeight="1" x14ac:dyDescent="0.2">
      <c r="A15" s="108"/>
      <c r="B15" s="102"/>
      <c r="C15" s="103"/>
      <c r="I15" s="87"/>
    </row>
    <row r="16" spans="1:68" ht="15" customHeight="1" x14ac:dyDescent="0.2">
      <c r="A16" s="107" t="s">
        <v>282</v>
      </c>
      <c r="B16" s="107" t="s">
        <v>246</v>
      </c>
    </row>
    <row r="17" spans="1:2" ht="15" customHeight="1" x14ac:dyDescent="0.2">
      <c r="A17" s="108">
        <v>2019</v>
      </c>
      <c r="B17" s="102" t="s">
        <v>248</v>
      </c>
    </row>
    <row r="18" spans="1:2" ht="15" customHeight="1" x14ac:dyDescent="0.2">
      <c r="A18" s="108">
        <v>2020</v>
      </c>
      <c r="B18" s="102" t="s">
        <v>248</v>
      </c>
    </row>
    <row r="19" spans="1:2" ht="15" customHeight="1" x14ac:dyDescent="0.2">
      <c r="A19" s="108">
        <v>2021</v>
      </c>
      <c r="B19" s="102" t="s">
        <v>248</v>
      </c>
    </row>
    <row r="20" spans="1:2" ht="15" customHeight="1" x14ac:dyDescent="0.2">
      <c r="A20" s="108">
        <v>2022</v>
      </c>
      <c r="B20" s="102" t="s">
        <v>248</v>
      </c>
    </row>
    <row r="21" spans="1:2" ht="15" customHeight="1" x14ac:dyDescent="0.2">
      <c r="A21" s="108">
        <v>2023</v>
      </c>
      <c r="B21" s="102" t="s">
        <v>248</v>
      </c>
    </row>
    <row r="22" spans="1:2" ht="15" customHeight="1" x14ac:dyDescent="0.2">
      <c r="A22" s="87"/>
      <c r="B22" s="87"/>
    </row>
    <row r="53" spans="1:9" s="104" customFormat="1" ht="15" customHeight="1" x14ac:dyDescent="0.2">
      <c r="A53" s="110"/>
      <c r="B53" s="111"/>
      <c r="C53" s="109"/>
      <c r="I53" s="87"/>
    </row>
    <row r="54" spans="1:9" s="104" customFormat="1" ht="15" customHeight="1" x14ac:dyDescent="0.2">
      <c r="A54" s="110"/>
      <c r="B54" s="111"/>
      <c r="C54" s="109"/>
      <c r="I54" s="87"/>
    </row>
    <row r="55" spans="1:9" s="104" customFormat="1" ht="15" customHeight="1" x14ac:dyDescent="0.2">
      <c r="A55" s="110"/>
      <c r="B55" s="111"/>
      <c r="C55" s="109"/>
      <c r="I55" s="87"/>
    </row>
    <row r="56" spans="1:9" s="104" customFormat="1" ht="15" customHeight="1" x14ac:dyDescent="0.2">
      <c r="A56" s="110"/>
      <c r="B56" s="111"/>
      <c r="C56" s="109"/>
      <c r="I56" s="87"/>
    </row>
    <row r="57" spans="1:9" s="104" customFormat="1" ht="15" customHeight="1" x14ac:dyDescent="0.2">
      <c r="A57" s="110"/>
      <c r="B57" s="111"/>
      <c r="C57" s="109"/>
      <c r="I57" s="87"/>
    </row>
    <row r="58" spans="1:9" s="104" customFormat="1" ht="15" customHeight="1" x14ac:dyDescent="0.2">
      <c r="A58" s="110"/>
      <c r="B58" s="111"/>
      <c r="C58" s="109"/>
      <c r="I58" s="87"/>
    </row>
    <row r="59" spans="1:9" s="104" customFormat="1" ht="15" customHeight="1" x14ac:dyDescent="0.2">
      <c r="A59" s="110"/>
      <c r="B59" s="111"/>
      <c r="C59" s="109"/>
      <c r="I59" s="87"/>
    </row>
    <row r="60" spans="1:9" s="104" customFormat="1" ht="15" customHeight="1" x14ac:dyDescent="0.2">
      <c r="A60" s="110"/>
      <c r="B60" s="111"/>
      <c r="C60" s="109"/>
      <c r="I60" s="87"/>
    </row>
    <row r="61" spans="1:9" s="104" customFormat="1" ht="15" customHeight="1" x14ac:dyDescent="0.2">
      <c r="A61" s="110"/>
      <c r="B61" s="111"/>
      <c r="C61" s="109"/>
      <c r="I61" s="87"/>
    </row>
    <row r="62" spans="1:9" s="104" customFormat="1" ht="15" customHeight="1" x14ac:dyDescent="0.2">
      <c r="A62" s="110"/>
      <c r="B62" s="111"/>
      <c r="C62" s="109"/>
      <c r="I62" s="87"/>
    </row>
    <row r="63" spans="1:9" s="104" customFormat="1" ht="15" customHeight="1" x14ac:dyDescent="0.2">
      <c r="A63" s="110"/>
      <c r="B63" s="111"/>
      <c r="C63" s="109"/>
      <c r="I63" s="87"/>
    </row>
    <row r="64" spans="1:9" s="104" customFormat="1" ht="15" customHeight="1" x14ac:dyDescent="0.2">
      <c r="A64" s="110"/>
      <c r="B64" s="111"/>
      <c r="C64" s="109"/>
      <c r="I64" s="87"/>
    </row>
    <row r="65" spans="1:9" s="104" customFormat="1" ht="15" customHeight="1" x14ac:dyDescent="0.2">
      <c r="A65" s="110"/>
      <c r="B65" s="111"/>
      <c r="C65" s="109"/>
      <c r="I65" s="87"/>
    </row>
    <row r="66" spans="1:9" s="104" customFormat="1" ht="15" customHeight="1" x14ac:dyDescent="0.2">
      <c r="A66" s="110"/>
      <c r="B66" s="111"/>
      <c r="C66" s="109"/>
      <c r="I66" s="87"/>
    </row>
    <row r="67" spans="1:9" s="104" customFormat="1" ht="15" customHeight="1" x14ac:dyDescent="0.2">
      <c r="A67" s="110"/>
      <c r="B67" s="111"/>
      <c r="C67" s="109"/>
      <c r="I67" s="87"/>
    </row>
    <row r="68" spans="1:9" s="104" customFormat="1" ht="15" customHeight="1" x14ac:dyDescent="0.2">
      <c r="A68" s="110"/>
      <c r="B68" s="111"/>
      <c r="C68" s="109"/>
      <c r="I68" s="87"/>
    </row>
    <row r="69" spans="1:9" s="104" customFormat="1" ht="15" customHeight="1" x14ac:dyDescent="0.2">
      <c r="A69" s="110"/>
      <c r="B69" s="111"/>
      <c r="C69" s="109"/>
      <c r="I69" s="87"/>
    </row>
    <row r="70" spans="1:9" s="104" customFormat="1" ht="15" customHeight="1" x14ac:dyDescent="0.2">
      <c r="A70" s="110"/>
      <c r="B70" s="111"/>
      <c r="C70" s="109"/>
      <c r="I70" s="87"/>
    </row>
    <row r="71" spans="1:9" s="104" customFormat="1" ht="15" customHeight="1" x14ac:dyDescent="0.2">
      <c r="A71" s="110"/>
      <c r="B71" s="111"/>
      <c r="C71" s="109"/>
      <c r="I71" s="87"/>
    </row>
    <row r="72" spans="1:9" s="104" customFormat="1" ht="15" customHeight="1" x14ac:dyDescent="0.2">
      <c r="A72" s="110"/>
      <c r="B72" s="111"/>
      <c r="C72" s="109"/>
      <c r="I72" s="87"/>
    </row>
    <row r="73" spans="1:9" s="104" customFormat="1" ht="15" customHeight="1" x14ac:dyDescent="0.2">
      <c r="A73" s="110"/>
      <c r="B73" s="111"/>
      <c r="C73" s="109"/>
      <c r="I73" s="87"/>
    </row>
    <row r="74" spans="1:9" s="104" customFormat="1" ht="15" customHeight="1" x14ac:dyDescent="0.2">
      <c r="A74" s="110"/>
      <c r="B74" s="111"/>
      <c r="C74" s="109"/>
      <c r="I74" s="87"/>
    </row>
    <row r="75" spans="1:9" s="104" customFormat="1" ht="15" customHeight="1" x14ac:dyDescent="0.2">
      <c r="A75" s="110"/>
      <c r="B75" s="111"/>
      <c r="C75" s="109"/>
      <c r="I75" s="87"/>
    </row>
    <row r="76" spans="1:9" s="104" customFormat="1" ht="15" customHeight="1" x14ac:dyDescent="0.2">
      <c r="A76" s="110"/>
      <c r="B76" s="111"/>
      <c r="C76" s="109"/>
      <c r="I76" s="87"/>
    </row>
    <row r="77" spans="1:9" s="104" customFormat="1" ht="15" customHeight="1" x14ac:dyDescent="0.2">
      <c r="A77" s="110"/>
      <c r="B77" s="111"/>
      <c r="C77" s="109"/>
      <c r="I77" s="87"/>
    </row>
    <row r="78" spans="1:9" s="104" customFormat="1" ht="15" customHeight="1" x14ac:dyDescent="0.2">
      <c r="A78" s="110"/>
      <c r="B78" s="111"/>
      <c r="C78" s="109"/>
      <c r="I78" s="87"/>
    </row>
    <row r="79" spans="1:9" s="104" customFormat="1" ht="15" customHeight="1" x14ac:dyDescent="0.2">
      <c r="A79" s="110"/>
      <c r="B79" s="111"/>
      <c r="C79" s="109"/>
      <c r="I79" s="87"/>
    </row>
    <row r="80" spans="1:9" s="104" customFormat="1" ht="15" customHeight="1" x14ac:dyDescent="0.2">
      <c r="A80" s="110"/>
      <c r="B80" s="111"/>
      <c r="C80" s="109"/>
      <c r="I80" s="87"/>
    </row>
    <row r="81" spans="1:20" s="104" customFormat="1" ht="15" customHeight="1" x14ac:dyDescent="0.2">
      <c r="A81" s="110"/>
      <c r="B81" s="111"/>
      <c r="C81" s="109"/>
      <c r="I81" s="87"/>
      <c r="T81" s="104" t="s">
        <v>23</v>
      </c>
    </row>
    <row r="82" spans="1:20" s="104" customFormat="1" ht="15" customHeight="1" x14ac:dyDescent="0.2">
      <c r="A82" s="110"/>
      <c r="B82" s="111"/>
      <c r="C82" s="109"/>
      <c r="I82" s="87"/>
    </row>
    <row r="83" spans="1:20" s="104" customFormat="1" ht="15" customHeight="1" x14ac:dyDescent="0.2">
      <c r="A83" s="110"/>
      <c r="B83" s="111"/>
      <c r="C83" s="109"/>
      <c r="I83" s="87"/>
    </row>
    <row r="84" spans="1:20" s="104" customFormat="1" ht="15" customHeight="1" x14ac:dyDescent="0.2">
      <c r="A84" s="110"/>
      <c r="B84" s="111"/>
      <c r="C84" s="109"/>
      <c r="I84" s="87"/>
    </row>
    <row r="85" spans="1:20" s="104" customFormat="1" ht="15" customHeight="1" x14ac:dyDescent="0.2">
      <c r="A85" s="110"/>
      <c r="B85" s="111"/>
      <c r="C85" s="109"/>
      <c r="I85" s="87"/>
    </row>
    <row r="86" spans="1:20" s="104" customFormat="1" ht="15" customHeight="1" x14ac:dyDescent="0.2">
      <c r="A86" s="110"/>
      <c r="B86" s="111"/>
      <c r="C86" s="109"/>
      <c r="I86" s="87"/>
    </row>
    <row r="87" spans="1:20" s="104" customFormat="1" ht="15" customHeight="1" x14ac:dyDescent="0.2">
      <c r="A87" s="110"/>
      <c r="B87" s="111"/>
      <c r="C87" s="109"/>
      <c r="I87" s="87"/>
    </row>
    <row r="88" spans="1:20" s="104" customFormat="1" ht="15" customHeight="1" x14ac:dyDescent="0.2">
      <c r="A88" s="110"/>
      <c r="B88" s="111"/>
      <c r="C88" s="109"/>
      <c r="I88" s="87"/>
    </row>
    <row r="89" spans="1:20" s="104" customFormat="1" ht="15" customHeight="1" x14ac:dyDescent="0.2">
      <c r="A89" s="110"/>
      <c r="B89" s="111"/>
      <c r="C89" s="109"/>
      <c r="I89" s="87"/>
    </row>
    <row r="90" spans="1:20" s="104" customFormat="1" ht="15" customHeight="1" x14ac:dyDescent="0.2">
      <c r="A90" s="110"/>
      <c r="B90" s="111"/>
      <c r="C90" s="109"/>
      <c r="I90" s="87"/>
    </row>
    <row r="91" spans="1:20" s="104" customFormat="1" ht="15" customHeight="1" x14ac:dyDescent="0.2">
      <c r="A91" s="110"/>
      <c r="B91" s="111"/>
      <c r="C91" s="109"/>
      <c r="I91" s="87"/>
    </row>
    <row r="92" spans="1:20" s="104" customFormat="1" ht="15" customHeight="1" x14ac:dyDescent="0.2">
      <c r="A92" s="110"/>
      <c r="B92" s="111"/>
      <c r="C92" s="109"/>
      <c r="I92" s="87"/>
    </row>
    <row r="93" spans="1:20" s="104" customFormat="1" ht="15" customHeight="1" x14ac:dyDescent="0.2">
      <c r="A93" s="110"/>
      <c r="B93" s="111"/>
      <c r="C93" s="109"/>
      <c r="I93" s="87"/>
    </row>
    <row r="94" spans="1:20" s="104" customFormat="1" ht="15" customHeight="1" x14ac:dyDescent="0.2">
      <c r="A94" s="110"/>
      <c r="B94" s="111"/>
      <c r="C94" s="109"/>
      <c r="I94" s="87"/>
    </row>
    <row r="95" spans="1:20" s="104" customFormat="1" ht="15" customHeight="1" x14ac:dyDescent="0.2">
      <c r="A95" s="110"/>
      <c r="B95" s="111"/>
      <c r="C95" s="109"/>
      <c r="I95" s="87"/>
    </row>
    <row r="96" spans="1:20" s="104" customFormat="1" ht="15" customHeight="1" x14ac:dyDescent="0.2">
      <c r="A96" s="110"/>
      <c r="B96" s="111"/>
      <c r="C96" s="109"/>
      <c r="I96" s="87"/>
    </row>
    <row r="97" spans="1:9" s="104" customFormat="1" ht="15" customHeight="1" x14ac:dyDescent="0.2">
      <c r="A97" s="110"/>
      <c r="B97" s="111"/>
      <c r="C97" s="109"/>
      <c r="I97" s="87"/>
    </row>
    <row r="98" spans="1:9" s="104" customFormat="1" ht="15" customHeight="1" x14ac:dyDescent="0.2">
      <c r="A98" s="110"/>
      <c r="B98" s="111"/>
      <c r="C98" s="109"/>
      <c r="I98" s="87"/>
    </row>
    <row r="99" spans="1:9" s="104" customFormat="1" ht="15" customHeight="1" x14ac:dyDescent="0.2">
      <c r="A99" s="110"/>
      <c r="B99" s="111"/>
      <c r="C99" s="109"/>
      <c r="I99" s="87"/>
    </row>
    <row r="100" spans="1:9" s="104" customFormat="1" ht="15" customHeight="1" x14ac:dyDescent="0.2">
      <c r="A100" s="110"/>
      <c r="B100" s="111"/>
      <c r="C100" s="109"/>
      <c r="I100" s="87"/>
    </row>
    <row r="101" spans="1:9" s="104" customFormat="1" ht="15" customHeight="1" x14ac:dyDescent="0.2">
      <c r="A101" s="110"/>
      <c r="B101" s="111"/>
      <c r="C101" s="109"/>
      <c r="I101" s="87"/>
    </row>
    <row r="102" spans="1:9" s="104" customFormat="1" ht="15" customHeight="1" x14ac:dyDescent="0.2">
      <c r="A102" s="110"/>
      <c r="B102" s="111"/>
      <c r="C102" s="109"/>
      <c r="I102" s="87"/>
    </row>
    <row r="103" spans="1:9" s="104" customFormat="1" ht="15" customHeight="1" x14ac:dyDescent="0.2">
      <c r="A103" s="110"/>
      <c r="B103" s="111"/>
      <c r="C103" s="109"/>
      <c r="I103" s="87"/>
    </row>
    <row r="104" spans="1:9" s="104" customFormat="1" ht="15" customHeight="1" x14ac:dyDescent="0.2">
      <c r="A104" s="110"/>
      <c r="B104" s="111"/>
      <c r="C104" s="109"/>
      <c r="I104" s="87"/>
    </row>
    <row r="105" spans="1:9" s="104" customFormat="1" ht="15" customHeight="1" x14ac:dyDescent="0.2">
      <c r="A105" s="110"/>
      <c r="B105" s="111"/>
      <c r="C105" s="109"/>
      <c r="I105" s="87"/>
    </row>
    <row r="106" spans="1:9" s="104" customFormat="1" ht="15" customHeight="1" x14ac:dyDescent="0.2">
      <c r="A106" s="110"/>
      <c r="B106" s="111"/>
      <c r="C106" s="109"/>
      <c r="I106" s="87"/>
    </row>
    <row r="107" spans="1:9" s="104" customFormat="1" ht="15" customHeight="1" x14ac:dyDescent="0.2">
      <c r="A107" s="110"/>
      <c r="B107" s="111"/>
      <c r="C107" s="109"/>
      <c r="I107" s="87"/>
    </row>
    <row r="108" spans="1:9" s="104" customFormat="1" ht="15" customHeight="1" x14ac:dyDescent="0.2">
      <c r="A108" s="110"/>
      <c r="B108" s="111"/>
      <c r="C108" s="109"/>
      <c r="I108" s="87"/>
    </row>
    <row r="109" spans="1:9" s="104" customFormat="1" ht="15" customHeight="1" x14ac:dyDescent="0.2">
      <c r="A109" s="110"/>
      <c r="B109" s="111"/>
      <c r="C109" s="109"/>
      <c r="I109" s="87"/>
    </row>
    <row r="110" spans="1:9" s="104" customFormat="1" ht="15" customHeight="1" x14ac:dyDescent="0.2">
      <c r="A110" s="110"/>
      <c r="B110" s="111"/>
      <c r="C110" s="109"/>
      <c r="I110" s="87"/>
    </row>
    <row r="111" spans="1:9" s="104" customFormat="1" ht="15" customHeight="1" x14ac:dyDescent="0.2">
      <c r="A111" s="110"/>
      <c r="B111" s="111"/>
      <c r="C111" s="109"/>
      <c r="I111" s="87"/>
    </row>
    <row r="112" spans="1:9" s="104" customFormat="1" ht="15" customHeight="1" x14ac:dyDescent="0.2">
      <c r="A112" s="110"/>
      <c r="B112" s="111"/>
      <c r="C112" s="109"/>
      <c r="I112" s="87"/>
    </row>
    <row r="113" spans="1:9" s="104" customFormat="1" ht="15" customHeight="1" x14ac:dyDescent="0.2">
      <c r="A113" s="110"/>
      <c r="B113" s="111"/>
      <c r="C113" s="109"/>
      <c r="I113" s="87"/>
    </row>
    <row r="114" spans="1:9" s="104" customFormat="1" ht="15" customHeight="1" x14ac:dyDescent="0.2">
      <c r="A114" s="110"/>
      <c r="B114" s="111"/>
      <c r="C114" s="109"/>
      <c r="I114" s="87"/>
    </row>
    <row r="115" spans="1:9" s="104" customFormat="1" ht="15" customHeight="1" x14ac:dyDescent="0.2">
      <c r="A115" s="110"/>
      <c r="B115" s="111"/>
      <c r="C115" s="109"/>
      <c r="I115" s="87"/>
    </row>
    <row r="116" spans="1:9" s="104" customFormat="1" ht="15" customHeight="1" x14ac:dyDescent="0.2">
      <c r="A116" s="110"/>
      <c r="B116" s="111"/>
      <c r="C116" s="109"/>
      <c r="I116" s="87"/>
    </row>
    <row r="117" spans="1:9" s="104" customFormat="1" ht="15" customHeight="1" x14ac:dyDescent="0.2">
      <c r="A117" s="110"/>
      <c r="B117" s="111"/>
      <c r="C117" s="109"/>
      <c r="I117" s="87"/>
    </row>
    <row r="118" spans="1:9" s="104" customFormat="1" ht="15" customHeight="1" x14ac:dyDescent="0.2">
      <c r="A118" s="110"/>
      <c r="B118" s="111"/>
      <c r="C118" s="109"/>
      <c r="I118" s="87"/>
    </row>
    <row r="119" spans="1:9" s="104" customFormat="1" ht="15" customHeight="1" x14ac:dyDescent="0.2">
      <c r="A119" s="110"/>
      <c r="B119" s="111"/>
      <c r="C119" s="109"/>
      <c r="I119" s="87"/>
    </row>
    <row r="120" spans="1:9" s="104" customFormat="1" ht="15" customHeight="1" x14ac:dyDescent="0.2">
      <c r="A120" s="110"/>
      <c r="B120" s="111"/>
      <c r="C120" s="109"/>
      <c r="I120" s="87"/>
    </row>
    <row r="121" spans="1:9" s="104" customFormat="1" ht="15" customHeight="1" x14ac:dyDescent="0.2">
      <c r="A121" s="110"/>
      <c r="B121" s="111"/>
      <c r="C121" s="109"/>
      <c r="I121" s="87"/>
    </row>
    <row r="122" spans="1:9" s="104" customFormat="1" ht="15" customHeight="1" x14ac:dyDescent="0.2">
      <c r="A122" s="110"/>
      <c r="B122" s="111"/>
      <c r="C122" s="109"/>
      <c r="I122" s="87"/>
    </row>
    <row r="123" spans="1:9" s="104" customFormat="1" ht="15" customHeight="1" x14ac:dyDescent="0.2">
      <c r="A123" s="110"/>
      <c r="B123" s="111"/>
      <c r="C123" s="109"/>
      <c r="D123" s="87"/>
      <c r="I123" s="87"/>
    </row>
    <row r="124" spans="1:9" s="104" customFormat="1" ht="15" customHeight="1" x14ac:dyDescent="0.2">
      <c r="A124" s="110"/>
      <c r="B124" s="111"/>
      <c r="C124" s="109"/>
      <c r="D124" s="87"/>
      <c r="I124" s="87"/>
    </row>
    <row r="125" spans="1:9" s="104" customFormat="1" ht="15" customHeight="1" x14ac:dyDescent="0.2">
      <c r="A125" s="110"/>
      <c r="B125" s="111"/>
      <c r="C125" s="109"/>
      <c r="D125" s="87"/>
      <c r="I125" s="87"/>
    </row>
    <row r="126" spans="1:9" s="104" customFormat="1" ht="15" customHeight="1" x14ac:dyDescent="0.2">
      <c r="A126" s="110"/>
      <c r="B126" s="111"/>
      <c r="C126" s="109"/>
      <c r="D126" s="87"/>
      <c r="I126" s="87"/>
    </row>
    <row r="127" spans="1:9" s="104" customFormat="1" ht="15" customHeight="1" x14ac:dyDescent="0.2">
      <c r="A127" s="110"/>
      <c r="B127" s="111"/>
      <c r="C127" s="109"/>
      <c r="D127" s="87"/>
      <c r="I127" s="87"/>
    </row>
    <row r="128" spans="1:9" s="104" customFormat="1" ht="15" customHeight="1" x14ac:dyDescent="0.2">
      <c r="A128" s="110"/>
      <c r="B128" s="111"/>
      <c r="C128" s="109"/>
      <c r="D128" s="87"/>
      <c r="I128" s="87"/>
    </row>
    <row r="129" spans="1:9" s="104" customFormat="1" ht="15" customHeight="1" x14ac:dyDescent="0.2">
      <c r="A129" s="110"/>
      <c r="B129" s="111"/>
      <c r="C129" s="109"/>
      <c r="D129" s="87"/>
      <c r="I129" s="87"/>
    </row>
    <row r="130" spans="1:9" s="104" customFormat="1" ht="15" customHeight="1" x14ac:dyDescent="0.2">
      <c r="A130" s="110"/>
      <c r="B130" s="111"/>
      <c r="C130" s="109"/>
      <c r="D130" s="87"/>
      <c r="I130" s="87"/>
    </row>
    <row r="131" spans="1:9" s="104" customFormat="1" ht="15" customHeight="1" x14ac:dyDescent="0.2">
      <c r="A131" s="110"/>
      <c r="B131" s="111"/>
      <c r="C131" s="109"/>
      <c r="D131" s="87"/>
      <c r="I131" s="87"/>
    </row>
  </sheetData>
  <hyperlinks>
    <hyperlink ref="A11" location="'NP Production'!A1" display="'NP Production'!A1" xr:uid="{5DD82195-6981-4C68-91D6-C8F4A52D1648}"/>
    <hyperlink ref="A17" location="WPA_P2O5_2019!A1" display="WPA_P2O5_2019!A1" xr:uid="{D7FB3800-8387-4A77-A79C-1612E058B9CD}"/>
    <hyperlink ref="A18" location="WPA_P2O5_2020!A1" display="WPA_P2O5_2020!A1" xr:uid="{254011B5-EE01-4247-BE84-F53089A95D6E}"/>
    <hyperlink ref="A19" location="WPA_P2O5_2021!A1" display="WPA_P2O5_2021!A1" xr:uid="{59429E42-F685-44AB-A0CD-EFE336A6D997}"/>
    <hyperlink ref="A20" location="WPA_P2O5_2022!A1" display="WPA_P2O5_2022!A1" xr:uid="{DC27F349-818F-4D99-A0D5-01142F5CC68F}"/>
    <hyperlink ref="A21" location="WPA_P2O5_2023!A1" display="WPA_P2O5_2023!A1" xr:uid="{5A682458-B41C-453B-A04E-929FB24589E0}"/>
    <hyperlink ref="A8" location="'Table of Contents'!A1" display="BACK TO INDEX" xr:uid="{429ABB3C-C372-4D13-A255-18CCCE2BA9AE}"/>
    <hyperlink ref="A12:A15" location="'WPA Capacity'!A1" display="Capacity" xr:uid="{BDBC04D4-06A2-4B12-870A-D7D130556820}"/>
    <hyperlink ref="A12" location="'NP App Demand'!A1" display="'NP App Demand'!A1" xr:uid="{7E4AFFD0-01B5-4213-8BD0-41C9CD825050}"/>
    <hyperlink ref="A13" location="'NP Imports'!A1" display="'NP Imports'!A1" xr:uid="{390F3104-5F4E-4DB0-BCE0-1F24775D971D}"/>
    <hyperlink ref="A14" location="'NP Exports'!A1" display="'NP Exports'!A1" xr:uid="{4FE22B35-23E1-4353-9CC4-9D5FCC963029}"/>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AQ209"/>
  <sheetViews>
    <sheetView showGridLines="0" topLeftCell="B1"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289</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CONCATENATE("DAP",D4)</f>
        <v>DAPWorld Total</v>
      </c>
      <c r="B4" s="134" t="s">
        <v>26</v>
      </c>
      <c r="C4" s="134" t="s">
        <v>26</v>
      </c>
      <c r="D4" s="134" t="s">
        <v>26</v>
      </c>
      <c r="E4" s="135">
        <v>7473.8708387664192</v>
      </c>
      <c r="F4" s="135">
        <v>7908.6571879040148</v>
      </c>
      <c r="G4" s="135">
        <v>7401.8070155380292</v>
      </c>
      <c r="H4" s="135">
        <v>7652.6280577796479</v>
      </c>
      <c r="I4" s="135">
        <v>8506.5675431605905</v>
      </c>
      <c r="J4" s="135">
        <v>8451.3689790455246</v>
      </c>
      <c r="K4" s="135">
        <v>8463.3680710797162</v>
      </c>
      <c r="L4" s="135">
        <v>8274.8396089660182</v>
      </c>
      <c r="M4" s="135">
        <v>9154.2018474985998</v>
      </c>
      <c r="N4" s="135">
        <v>8243.9651962774442</v>
      </c>
      <c r="O4" s="135">
        <v>10353.859167747971</v>
      </c>
      <c r="P4" s="135">
        <v>13830.3657364104</v>
      </c>
      <c r="Q4" s="135">
        <v>10917.263371660996</v>
      </c>
      <c r="R4" s="135">
        <v>11571.196197493584</v>
      </c>
      <c r="S4" s="135">
        <v>12481.450162403678</v>
      </c>
      <c r="T4" s="135">
        <v>13664.58318000572</v>
      </c>
      <c r="U4" s="135">
        <v>14317.432555810716</v>
      </c>
      <c r="V4" s="135">
        <v>15398.556997996355</v>
      </c>
      <c r="W4" s="135">
        <v>15016.114943595145</v>
      </c>
      <c r="X4" s="135">
        <v>16750.624873220338</v>
      </c>
      <c r="Y4" s="135">
        <v>18923.150544479548</v>
      </c>
      <c r="Z4" s="135">
        <v>18600.474337087959</v>
      </c>
      <c r="AA4" s="135">
        <v>17377.196071330403</v>
      </c>
      <c r="AB4" s="135">
        <v>17892.33825300957</v>
      </c>
      <c r="AC4" s="135">
        <v>18414.105745444351</v>
      </c>
      <c r="AD4" s="135">
        <v>18812.024976968256</v>
      </c>
      <c r="AE4" s="135">
        <v>19097.591075805307</v>
      </c>
      <c r="AF4" s="135">
        <v>19303.41555691911</v>
      </c>
      <c r="AG4" s="135">
        <v>19512.728492248843</v>
      </c>
    </row>
    <row r="5" spans="1:43" s="133" customFormat="1" x14ac:dyDescent="0.2">
      <c r="A5" s="133" t="str">
        <f t="shared" ref="A5:A69" si="0">CONCATENATE("DAP",D5)</f>
        <v>DAPEurope &amp; CIS Total</v>
      </c>
      <c r="B5" s="137" t="s">
        <v>29</v>
      </c>
      <c r="C5" s="137" t="s">
        <v>29</v>
      </c>
      <c r="D5" s="137" t="s">
        <v>29</v>
      </c>
      <c r="E5" s="145">
        <v>3231.0044129307685</v>
      </c>
      <c r="F5" s="145">
        <v>3505.8182148269243</v>
      </c>
      <c r="G5" s="145">
        <v>2992.3108962054403</v>
      </c>
      <c r="H5" s="145">
        <v>3336.4567999442788</v>
      </c>
      <c r="I5" s="145">
        <v>4037.3427041763084</v>
      </c>
      <c r="J5" s="145">
        <v>3746.1509571141546</v>
      </c>
      <c r="K5" s="145">
        <v>2969.9389700935671</v>
      </c>
      <c r="L5" s="145">
        <v>3090.2205139784746</v>
      </c>
      <c r="M5" s="145">
        <v>2923.6416485145382</v>
      </c>
      <c r="N5" s="145">
        <v>2045.4658813692201</v>
      </c>
      <c r="O5" s="145">
        <v>2588.149978923077</v>
      </c>
      <c r="P5" s="145">
        <v>2967.7144504566713</v>
      </c>
      <c r="Q5" s="145">
        <v>2793.4386449999997</v>
      </c>
      <c r="R5" s="145">
        <v>2759.6813789999997</v>
      </c>
      <c r="S5" s="145">
        <v>2847.2524589999998</v>
      </c>
      <c r="T5" s="145">
        <v>2868.7076510000006</v>
      </c>
      <c r="U5" s="145">
        <v>2981.2213940000001</v>
      </c>
      <c r="V5" s="145">
        <v>3158.0222379600955</v>
      </c>
      <c r="W5" s="145">
        <v>2900.6238541373432</v>
      </c>
      <c r="X5" s="145">
        <v>3627.4303271939934</v>
      </c>
      <c r="Y5" s="145">
        <v>3894.176896393486</v>
      </c>
      <c r="Z5" s="145">
        <v>3721.5783375376609</v>
      </c>
      <c r="AA5" s="145">
        <v>3356.5045366479621</v>
      </c>
      <c r="AB5" s="145">
        <v>3269.2311555000006</v>
      </c>
      <c r="AC5" s="145">
        <v>3418.2766692217601</v>
      </c>
      <c r="AD5" s="145">
        <v>3549.5420564989236</v>
      </c>
      <c r="AE5" s="145">
        <v>3607.9805149675476</v>
      </c>
      <c r="AF5" s="145">
        <v>3635.2859304729654</v>
      </c>
      <c r="AG5" s="145">
        <v>3688.2863062532833</v>
      </c>
    </row>
    <row r="6" spans="1:43" s="133" customFormat="1" x14ac:dyDescent="0.2">
      <c r="A6" s="133" t="str">
        <f t="shared" si="0"/>
        <v>DAPWest Europe Total</v>
      </c>
      <c r="B6" s="140" t="s">
        <v>37</v>
      </c>
      <c r="C6" s="140" t="s">
        <v>37</v>
      </c>
      <c r="D6" s="140" t="s">
        <v>37</v>
      </c>
      <c r="E6" s="146">
        <v>1431.583899</v>
      </c>
      <c r="F6" s="146">
        <v>1697.0233840000001</v>
      </c>
      <c r="G6" s="146">
        <v>1283.0097750000002</v>
      </c>
      <c r="H6" s="146">
        <v>1512.3231030000002</v>
      </c>
      <c r="I6" s="146">
        <v>1724.8041609999998</v>
      </c>
      <c r="J6" s="146">
        <v>1499.4292590000002</v>
      </c>
      <c r="K6" s="146">
        <v>1213.9263619999999</v>
      </c>
      <c r="L6" s="146">
        <v>1274.3782470000001</v>
      </c>
      <c r="M6" s="146">
        <v>1385.5365949999996</v>
      </c>
      <c r="N6" s="146">
        <v>1014.5719919999998</v>
      </c>
      <c r="O6" s="146">
        <v>1256.1373440000002</v>
      </c>
      <c r="P6" s="146">
        <v>1402.094664</v>
      </c>
      <c r="Q6" s="146">
        <v>1315.4592359999999</v>
      </c>
      <c r="R6" s="146">
        <v>1381.3548390000001</v>
      </c>
      <c r="S6" s="146">
        <v>1592.7619439999999</v>
      </c>
      <c r="T6" s="146">
        <v>1494.379332</v>
      </c>
      <c r="U6" s="146">
        <v>1391.8821059999998</v>
      </c>
      <c r="V6" s="146">
        <v>1631.6814820775883</v>
      </c>
      <c r="W6" s="146">
        <v>1262.1144341373433</v>
      </c>
      <c r="X6" s="146">
        <v>1645.3600077441131</v>
      </c>
      <c r="Y6" s="146">
        <v>1439.9075659999999</v>
      </c>
      <c r="Z6" s="146">
        <v>1412.2878839999998</v>
      </c>
      <c r="AA6" s="146">
        <v>1180.0284655</v>
      </c>
      <c r="AB6" s="146">
        <v>1192.2304864999999</v>
      </c>
      <c r="AC6" s="146">
        <v>1261.7069562004185</v>
      </c>
      <c r="AD6" s="146">
        <v>1292.558010006288</v>
      </c>
      <c r="AE6" s="146">
        <v>1313.0775187663894</v>
      </c>
      <c r="AF6" s="146">
        <v>1324.134126947429</v>
      </c>
      <c r="AG6" s="146">
        <v>1335.4603256349815</v>
      </c>
    </row>
    <row r="7" spans="1:43" x14ac:dyDescent="0.2">
      <c r="A7" s="133" t="str">
        <f t="shared" si="0"/>
        <v>DAPAustria</v>
      </c>
      <c r="B7" s="129" t="s">
        <v>254</v>
      </c>
      <c r="C7" s="129" t="s">
        <v>255</v>
      </c>
      <c r="D7" s="129" t="s">
        <v>40</v>
      </c>
      <c r="E7" s="147">
        <v>130</v>
      </c>
      <c r="F7" s="147">
        <v>137</v>
      </c>
      <c r="G7" s="147">
        <v>56</v>
      </c>
      <c r="H7" s="147">
        <v>80</v>
      </c>
      <c r="I7" s="147">
        <v>65</v>
      </c>
      <c r="J7" s="147">
        <v>100</v>
      </c>
      <c r="K7" s="147">
        <v>150</v>
      </c>
      <c r="L7" s="147">
        <v>150</v>
      </c>
      <c r="M7" s="147">
        <v>150</v>
      </c>
      <c r="N7" s="147">
        <v>150</v>
      </c>
      <c r="O7" s="147">
        <v>130</v>
      </c>
      <c r="P7" s="147">
        <v>150</v>
      </c>
      <c r="Q7" s="147">
        <v>150</v>
      </c>
      <c r="R7" s="147">
        <v>150</v>
      </c>
      <c r="S7" s="147">
        <v>165.02722599999998</v>
      </c>
      <c r="T7" s="147">
        <v>164.973176</v>
      </c>
      <c r="U7" s="147">
        <v>147.44320499999998</v>
      </c>
      <c r="V7" s="147">
        <v>127.36113896490984</v>
      </c>
      <c r="W7" s="147">
        <v>123</v>
      </c>
      <c r="X7" s="147">
        <v>89.139622500000087</v>
      </c>
      <c r="Y7" s="147">
        <v>67.973282999999924</v>
      </c>
      <c r="Z7" s="147">
        <v>94.656273499999884</v>
      </c>
      <c r="AA7" s="147">
        <v>90</v>
      </c>
      <c r="AB7" s="147">
        <v>91</v>
      </c>
      <c r="AC7" s="147">
        <v>102.00993430027874</v>
      </c>
      <c r="AD7" s="147">
        <v>105.68473261521149</v>
      </c>
      <c r="AE7" s="147">
        <v>108.2362864550428</v>
      </c>
      <c r="AF7" s="147">
        <v>109.76002213603138</v>
      </c>
      <c r="AG7" s="147">
        <v>111.32073027217582</v>
      </c>
    </row>
    <row r="8" spans="1:43" x14ac:dyDescent="0.2">
      <c r="A8" s="133" t="str">
        <f t="shared" si="0"/>
        <v>DAPBelgium</v>
      </c>
      <c r="B8" s="129" t="s">
        <v>254</v>
      </c>
      <c r="C8" s="129" t="s">
        <v>255</v>
      </c>
      <c r="D8" s="129" t="s">
        <v>42</v>
      </c>
      <c r="E8" s="147">
        <v>143.34151599999996</v>
      </c>
      <c r="F8" s="147">
        <v>114.58773100000001</v>
      </c>
      <c r="G8" s="147">
        <v>195</v>
      </c>
      <c r="H8" s="147">
        <v>83.361154999999954</v>
      </c>
      <c r="I8" s="147">
        <v>83.44598000000002</v>
      </c>
      <c r="J8" s="147">
        <v>190.61739</v>
      </c>
      <c r="K8" s="147">
        <v>85</v>
      </c>
      <c r="L8" s="147">
        <v>176.78852800000001</v>
      </c>
      <c r="M8" s="147">
        <v>120.01900000000002</v>
      </c>
      <c r="N8" s="147">
        <v>36.076008999999999</v>
      </c>
      <c r="O8" s="147">
        <v>101.85599999999999</v>
      </c>
      <c r="P8" s="147">
        <v>113.19438499999998</v>
      </c>
      <c r="Q8" s="147">
        <v>138.53485499999999</v>
      </c>
      <c r="R8" s="147">
        <v>86.918520000000001</v>
      </c>
      <c r="S8" s="147">
        <v>309.34864399999998</v>
      </c>
      <c r="T8" s="147">
        <v>257.04924099999999</v>
      </c>
      <c r="U8" s="147">
        <v>224.121071</v>
      </c>
      <c r="V8" s="147">
        <v>254.50167611267835</v>
      </c>
      <c r="W8" s="147">
        <v>187</v>
      </c>
      <c r="X8" s="147">
        <v>279.85545574411299</v>
      </c>
      <c r="Y8" s="147">
        <v>210.33988099999999</v>
      </c>
      <c r="Z8" s="147">
        <v>191.313131</v>
      </c>
      <c r="AA8" s="147">
        <v>177.53172499999999</v>
      </c>
      <c r="AB8" s="147">
        <v>254.38130200000001</v>
      </c>
      <c r="AC8" s="147">
        <v>261.02760028814407</v>
      </c>
      <c r="AD8" s="147">
        <v>270.11251513132288</v>
      </c>
      <c r="AE8" s="147">
        <v>276.2099669438868</v>
      </c>
      <c r="AF8" s="147">
        <v>279.57146112473845</v>
      </c>
      <c r="AG8" s="147">
        <v>283.00966163260432</v>
      </c>
    </row>
    <row r="9" spans="1:43" x14ac:dyDescent="0.2">
      <c r="A9" s="133" t="str">
        <f t="shared" si="0"/>
        <v>DAPCyprus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row>
    <row r="10" spans="1:43" x14ac:dyDescent="0.2">
      <c r="A10" s="133" t="str">
        <f t="shared" si="0"/>
        <v>DAPDenmark</v>
      </c>
      <c r="B10" s="129" t="s">
        <v>254</v>
      </c>
      <c r="C10" s="129" t="s">
        <v>255</v>
      </c>
      <c r="D10" s="129" t="s">
        <v>46</v>
      </c>
      <c r="E10" s="147">
        <v>0</v>
      </c>
      <c r="F10" s="147">
        <v>0</v>
      </c>
      <c r="G10" s="147">
        <v>0</v>
      </c>
      <c r="H10" s="147">
        <v>0</v>
      </c>
      <c r="I10" s="147">
        <v>0</v>
      </c>
      <c r="J10" s="147">
        <v>0</v>
      </c>
      <c r="K10" s="147">
        <v>0</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row>
    <row r="11" spans="1:43" x14ac:dyDescent="0.2">
      <c r="A11" s="133" t="str">
        <f t="shared" si="0"/>
        <v>DAPFinland</v>
      </c>
      <c r="B11" s="129" t="s">
        <v>254</v>
      </c>
      <c r="C11" s="129" t="s">
        <v>255</v>
      </c>
      <c r="D11" s="129" t="s">
        <v>49</v>
      </c>
      <c r="E11" s="147">
        <v>6.7499460000000013</v>
      </c>
      <c r="F11" s="147">
        <v>44.107367999999994</v>
      </c>
      <c r="G11" s="147">
        <v>10.819000000000001</v>
      </c>
      <c r="H11" s="147">
        <v>23.843999999999998</v>
      </c>
      <c r="I11" s="147">
        <v>13.527000000000001</v>
      </c>
      <c r="J11" s="147">
        <v>35.340199999999996</v>
      </c>
      <c r="K11" s="147">
        <v>8.6489999999999991</v>
      </c>
      <c r="L11" s="147">
        <v>16.416</v>
      </c>
      <c r="M11" s="147">
        <v>7.0069999999999997</v>
      </c>
      <c r="N11" s="147">
        <v>1.9710000000000001</v>
      </c>
      <c r="O11" s="147">
        <v>15.762</v>
      </c>
      <c r="P11" s="147">
        <v>41.599000000000004</v>
      </c>
      <c r="Q11" s="147">
        <v>55.422587999999998</v>
      </c>
      <c r="R11" s="147">
        <v>35.450573999999996</v>
      </c>
      <c r="S11" s="147">
        <v>46.831865000000001</v>
      </c>
      <c r="T11" s="147">
        <v>34.154040000000002</v>
      </c>
      <c r="U11" s="147">
        <v>28.139113999999999</v>
      </c>
      <c r="V11" s="147">
        <v>36.272584000000002</v>
      </c>
      <c r="W11" s="147">
        <v>51.718000000000004</v>
      </c>
      <c r="X11" s="147">
        <v>63.762999999999998</v>
      </c>
      <c r="Y11" s="147">
        <v>43.219000000000001</v>
      </c>
      <c r="Z11" s="147">
        <v>62.859224000000005</v>
      </c>
      <c r="AA11" s="147">
        <v>93.201198000000005</v>
      </c>
      <c r="AB11" s="147">
        <v>62.569129999999994</v>
      </c>
      <c r="AC11" s="147">
        <v>64.22847107274572</v>
      </c>
      <c r="AD11" s="147">
        <v>66.496646783212242</v>
      </c>
      <c r="AE11" s="147">
        <v>68.01896067780882</v>
      </c>
      <c r="AF11" s="147">
        <v>68.85820458746494</v>
      </c>
      <c r="AG11" s="147">
        <v>69.716599301589341</v>
      </c>
    </row>
    <row r="12" spans="1:43" x14ac:dyDescent="0.2">
      <c r="A12" s="133" t="str">
        <f t="shared" si="0"/>
        <v>DAPFrance</v>
      </c>
      <c r="B12" s="129" t="s">
        <v>254</v>
      </c>
      <c r="C12" s="129" t="s">
        <v>255</v>
      </c>
      <c r="D12" s="129" t="s">
        <v>31</v>
      </c>
      <c r="E12" s="147">
        <v>350</v>
      </c>
      <c r="F12" s="147">
        <v>458</v>
      </c>
      <c r="G12" s="147">
        <v>304.92</v>
      </c>
      <c r="H12" s="147">
        <v>441.286</v>
      </c>
      <c r="I12" s="147">
        <v>492.43299999999999</v>
      </c>
      <c r="J12" s="147">
        <v>426.33500000000004</v>
      </c>
      <c r="K12" s="147">
        <v>148.34584000000001</v>
      </c>
      <c r="L12" s="147">
        <v>95.376999999999995</v>
      </c>
      <c r="M12" s="147">
        <v>331.84844800000002</v>
      </c>
      <c r="N12" s="147">
        <v>95.291448000000003</v>
      </c>
      <c r="O12" s="147">
        <v>145.52000000000001</v>
      </c>
      <c r="P12" s="147">
        <v>190.23400000000001</v>
      </c>
      <c r="Q12" s="147">
        <v>152.72</v>
      </c>
      <c r="R12" s="147">
        <v>129.84602000000001</v>
      </c>
      <c r="S12" s="147">
        <v>105.06910000000001</v>
      </c>
      <c r="T12" s="147">
        <v>117.871296</v>
      </c>
      <c r="U12" s="147">
        <v>100.58191000000001</v>
      </c>
      <c r="V12" s="147">
        <v>114.83810000000001</v>
      </c>
      <c r="W12" s="147">
        <v>86.09281</v>
      </c>
      <c r="X12" s="147">
        <v>110.570944</v>
      </c>
      <c r="Y12" s="147">
        <v>148.07110399999999</v>
      </c>
      <c r="Z12" s="147">
        <v>186.699647</v>
      </c>
      <c r="AA12" s="147">
        <v>119.366361</v>
      </c>
      <c r="AB12" s="147">
        <v>80.162710000000004</v>
      </c>
      <c r="AC12" s="147">
        <v>84.457040017445763</v>
      </c>
      <c r="AD12" s="147">
        <v>84.029087247436593</v>
      </c>
      <c r="AE12" s="147">
        <v>83.475507416158933</v>
      </c>
      <c r="AF12" s="147">
        <v>82.80506552221641</v>
      </c>
      <c r="AG12" s="147">
        <v>82.135525027402309</v>
      </c>
    </row>
    <row r="13" spans="1:43" x14ac:dyDescent="0.2">
      <c r="A13" s="133" t="str">
        <f t="shared" si="0"/>
        <v>DAPGermany</v>
      </c>
      <c r="B13" s="129" t="s">
        <v>254</v>
      </c>
      <c r="C13" s="129" t="s">
        <v>255</v>
      </c>
      <c r="D13" s="129" t="s">
        <v>32</v>
      </c>
      <c r="E13" s="147">
        <v>19.503</v>
      </c>
      <c r="F13" s="147">
        <v>41.320181000000005</v>
      </c>
      <c r="G13" s="147">
        <v>13.416436999999998</v>
      </c>
      <c r="H13" s="147">
        <v>28.92774</v>
      </c>
      <c r="I13" s="147">
        <v>51.687000000000005</v>
      </c>
      <c r="J13" s="147">
        <v>12.940000000000001</v>
      </c>
      <c r="K13" s="147">
        <v>21.727</v>
      </c>
      <c r="L13" s="147">
        <v>32.086129999999997</v>
      </c>
      <c r="M13" s="147">
        <v>32.775751</v>
      </c>
      <c r="N13" s="147">
        <v>12.024999999999999</v>
      </c>
      <c r="O13" s="147">
        <v>10.176000000000002</v>
      </c>
      <c r="P13" s="147">
        <v>155.68779799999999</v>
      </c>
      <c r="Q13" s="147">
        <v>173.50524799999997</v>
      </c>
      <c r="R13" s="147">
        <v>187.08084699999998</v>
      </c>
      <c r="S13" s="147">
        <v>167.81365399999996</v>
      </c>
      <c r="T13" s="147">
        <v>124.66877699999998</v>
      </c>
      <c r="U13" s="147">
        <v>148.42158499999999</v>
      </c>
      <c r="V13" s="147">
        <v>148.54567</v>
      </c>
      <c r="W13" s="147">
        <v>128.08734999999999</v>
      </c>
      <c r="X13" s="147">
        <v>167.60178999999994</v>
      </c>
      <c r="Y13" s="147">
        <v>144.18791999999999</v>
      </c>
      <c r="Z13" s="147">
        <v>98.535840000000007</v>
      </c>
      <c r="AA13" s="147">
        <v>20.620000000000005</v>
      </c>
      <c r="AB13" s="147">
        <v>7.0800000000000054</v>
      </c>
      <c r="AC13" s="147">
        <v>7.6003264768877585</v>
      </c>
      <c r="AD13" s="147">
        <v>8.2739310273762925</v>
      </c>
      <c r="AE13" s="147">
        <v>8.7543629924974908</v>
      </c>
      <c r="AF13" s="147">
        <v>9.0580182460097092</v>
      </c>
      <c r="AG13" s="147">
        <v>9.3663385486336495</v>
      </c>
    </row>
    <row r="14" spans="1:43" x14ac:dyDescent="0.2">
      <c r="A14" s="133" t="str">
        <f t="shared" si="0"/>
        <v>DAPGreece</v>
      </c>
      <c r="B14" s="129" t="s">
        <v>254</v>
      </c>
      <c r="C14" s="129" t="s">
        <v>255</v>
      </c>
      <c r="D14" s="129" t="s">
        <v>33</v>
      </c>
      <c r="E14" s="147">
        <v>290</v>
      </c>
      <c r="F14" s="147">
        <v>287.96800000000002</v>
      </c>
      <c r="G14" s="147">
        <v>215.063692</v>
      </c>
      <c r="H14" s="147">
        <v>234.90606299999999</v>
      </c>
      <c r="I14" s="147">
        <v>273.62118099999998</v>
      </c>
      <c r="J14" s="147">
        <v>169.304801</v>
      </c>
      <c r="K14" s="147">
        <v>250</v>
      </c>
      <c r="L14" s="147">
        <v>230</v>
      </c>
      <c r="M14" s="147">
        <v>230</v>
      </c>
      <c r="N14" s="147">
        <v>230</v>
      </c>
      <c r="O14" s="147">
        <v>228.98039399999999</v>
      </c>
      <c r="P14" s="147">
        <v>208.15688</v>
      </c>
      <c r="Q14" s="147">
        <v>127.58566400000001</v>
      </c>
      <c r="R14" s="147">
        <v>192.75336899999999</v>
      </c>
      <c r="S14" s="147">
        <v>220.69890100000001</v>
      </c>
      <c r="T14" s="147">
        <v>270.49435999999997</v>
      </c>
      <c r="U14" s="147">
        <v>241.219527</v>
      </c>
      <c r="V14" s="147">
        <v>414.09394099999997</v>
      </c>
      <c r="W14" s="147">
        <v>196.04673</v>
      </c>
      <c r="X14" s="147">
        <v>270.676513</v>
      </c>
      <c r="Y14" s="147">
        <v>294.907015</v>
      </c>
      <c r="Z14" s="147">
        <v>240.077035</v>
      </c>
      <c r="AA14" s="147">
        <v>200</v>
      </c>
      <c r="AB14" s="147">
        <v>330.28425500000003</v>
      </c>
      <c r="AC14" s="147">
        <v>335.88080862169966</v>
      </c>
      <c r="AD14" s="147">
        <v>343.53081331064391</v>
      </c>
      <c r="AE14" s="147">
        <v>348.66520760733334</v>
      </c>
      <c r="AF14" s="147">
        <v>351.4957730764948</v>
      </c>
      <c r="AG14" s="147">
        <v>354.3909295485945</v>
      </c>
    </row>
    <row r="15" spans="1:43" x14ac:dyDescent="0.2">
      <c r="A15" s="133" t="str">
        <f t="shared" si="0"/>
        <v>DAPIceland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row>
    <row r="16" spans="1:43" x14ac:dyDescent="0.2">
      <c r="A16" s="133" t="str">
        <f t="shared" si="0"/>
        <v>DAPIreland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0"/>
        <v>DAPItaly</v>
      </c>
      <c r="B17" s="129" t="s">
        <v>254</v>
      </c>
      <c r="C17" s="129" t="s">
        <v>255</v>
      </c>
      <c r="D17" s="129" t="s">
        <v>35</v>
      </c>
      <c r="E17" s="147">
        <v>44.227725999999997</v>
      </c>
      <c r="F17" s="147">
        <v>74.231999999999999</v>
      </c>
      <c r="G17" s="147">
        <v>77.61</v>
      </c>
      <c r="H17" s="147">
        <v>128.911</v>
      </c>
      <c r="I17" s="147">
        <v>119.821</v>
      </c>
      <c r="J17" s="147">
        <v>65.899000000000001</v>
      </c>
      <c r="K17" s="147">
        <v>62.923999999999999</v>
      </c>
      <c r="L17" s="147">
        <v>74.242999999999995</v>
      </c>
      <c r="M17" s="147">
        <v>118.626</v>
      </c>
      <c r="N17" s="147">
        <v>95.948999999999998</v>
      </c>
      <c r="O17" s="147">
        <v>191.804</v>
      </c>
      <c r="P17" s="147">
        <v>129.744</v>
      </c>
      <c r="Q17" s="147">
        <v>119.05200000000001</v>
      </c>
      <c r="R17" s="147">
        <v>124.79900000000001</v>
      </c>
      <c r="S17" s="147">
        <v>126.527</v>
      </c>
      <c r="T17" s="147">
        <v>126.264</v>
      </c>
      <c r="U17" s="147">
        <v>134.142</v>
      </c>
      <c r="V17" s="147">
        <v>141.404</v>
      </c>
      <c r="W17" s="147">
        <v>67.602000000000004</v>
      </c>
      <c r="X17" s="147">
        <v>88.233000000000004</v>
      </c>
      <c r="Y17" s="147">
        <v>74.271000000000001</v>
      </c>
      <c r="Z17" s="147">
        <v>111.16600000000005</v>
      </c>
      <c r="AA17" s="147">
        <v>102.08799999999999</v>
      </c>
      <c r="AB17" s="147">
        <v>73.28</v>
      </c>
      <c r="AC17" s="147">
        <v>75.428312451089013</v>
      </c>
      <c r="AD17" s="147">
        <v>78.368308210577766</v>
      </c>
      <c r="AE17" s="147">
        <v>80.338442391327192</v>
      </c>
      <c r="AF17" s="147">
        <v>81.420342636742703</v>
      </c>
      <c r="AG17" s="147">
        <v>82.527007546989751</v>
      </c>
    </row>
    <row r="18" spans="1:33" x14ac:dyDescent="0.2">
      <c r="A18" s="133" t="str">
        <f>CONCATENATE("DAP",D18)</f>
        <v>DAPLuxembourg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t="str">
        <f t="shared" si="0"/>
        <v>DAPMalta</v>
      </c>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0"/>
        <v>DAPNetherlands</v>
      </c>
      <c r="B20" s="129" t="s">
        <v>254</v>
      </c>
      <c r="C20" s="129" t="s">
        <v>255</v>
      </c>
      <c r="D20" s="129" t="s">
        <v>51</v>
      </c>
      <c r="E20" s="147">
        <v>195</v>
      </c>
      <c r="F20" s="147">
        <v>258</v>
      </c>
      <c r="G20" s="147">
        <v>118</v>
      </c>
      <c r="H20" s="147">
        <v>240</v>
      </c>
      <c r="I20" s="147">
        <v>240</v>
      </c>
      <c r="J20" s="147">
        <v>243.01</v>
      </c>
      <c r="K20" s="147">
        <v>205</v>
      </c>
      <c r="L20" s="147">
        <v>179</v>
      </c>
      <c r="M20" s="147">
        <v>120</v>
      </c>
      <c r="N20" s="147">
        <v>120</v>
      </c>
      <c r="O20" s="147">
        <v>120</v>
      </c>
      <c r="P20" s="147">
        <v>120</v>
      </c>
      <c r="Q20" s="147">
        <v>120</v>
      </c>
      <c r="R20" s="147">
        <v>100</v>
      </c>
      <c r="S20" s="147">
        <v>68.388898999999924</v>
      </c>
      <c r="T20" s="147">
        <v>93.329598000000004</v>
      </c>
      <c r="U20" s="147">
        <v>25.366814999999917</v>
      </c>
      <c r="V20" s="147">
        <v>36.103772000000049</v>
      </c>
      <c r="W20" s="147">
        <v>35.960171000000003</v>
      </c>
      <c r="X20" s="147">
        <v>97.139622500000087</v>
      </c>
      <c r="Y20" s="147">
        <v>75.973282999999924</v>
      </c>
      <c r="Z20" s="147">
        <v>102.65627349999988</v>
      </c>
      <c r="AA20" s="147">
        <v>60.253181499999926</v>
      </c>
      <c r="AB20" s="147">
        <v>17.850089499999967</v>
      </c>
      <c r="AC20" s="147">
        <v>54.43289599706447</v>
      </c>
      <c r="AD20" s="147">
        <v>57.979987481970134</v>
      </c>
      <c r="AE20" s="147">
        <v>60.360661354792121</v>
      </c>
      <c r="AF20" s="147">
        <v>61.67311475598293</v>
      </c>
      <c r="AG20" s="147">
        <v>63.015517184114223</v>
      </c>
    </row>
    <row r="21" spans="1:33" x14ac:dyDescent="0.2">
      <c r="A21" s="133" t="str">
        <f t="shared" si="0"/>
        <v>DAPNorway</v>
      </c>
      <c r="B21" s="129" t="s">
        <v>254</v>
      </c>
      <c r="C21" s="129" t="s">
        <v>255</v>
      </c>
      <c r="D21" s="129" t="s">
        <v>52</v>
      </c>
      <c r="E21" s="147">
        <v>76.028985000000006</v>
      </c>
      <c r="F21" s="147">
        <v>60.908504000000001</v>
      </c>
      <c r="G21" s="147">
        <v>52.995925</v>
      </c>
      <c r="H21" s="147">
        <v>46.975144999999998</v>
      </c>
      <c r="I21" s="147">
        <v>27.090000000000003</v>
      </c>
      <c r="J21" s="147">
        <v>23.278867999999999</v>
      </c>
      <c r="K21" s="147">
        <v>37.978521999999998</v>
      </c>
      <c r="L21" s="147">
        <v>41.102588999999995</v>
      </c>
      <c r="M21" s="147">
        <v>65.807045000000002</v>
      </c>
      <c r="N21" s="147">
        <v>27.679946999999999</v>
      </c>
      <c r="O21" s="147">
        <v>61.013800000000003</v>
      </c>
      <c r="P21" s="147">
        <v>29.073601000000004</v>
      </c>
      <c r="Q21" s="147">
        <v>12.120881000000001</v>
      </c>
      <c r="R21" s="147">
        <v>17.062508999999999</v>
      </c>
      <c r="S21" s="147">
        <v>16.486654999999999</v>
      </c>
      <c r="T21" s="147">
        <v>55.829844000000001</v>
      </c>
      <c r="U21" s="147">
        <v>93.494878999999997</v>
      </c>
      <c r="V21" s="147">
        <v>83.782600000000002</v>
      </c>
      <c r="W21" s="147">
        <v>107.23137313734327</v>
      </c>
      <c r="X21" s="147">
        <v>214.67506000000003</v>
      </c>
      <c r="Y21" s="147">
        <v>142.39008000000001</v>
      </c>
      <c r="Z21" s="147">
        <v>54.158459999999998</v>
      </c>
      <c r="AA21" s="147">
        <v>83.91</v>
      </c>
      <c r="AB21" s="147">
        <v>25.35</v>
      </c>
      <c r="AC21" s="147">
        <v>25.658222902062423</v>
      </c>
      <c r="AD21" s="147">
        <v>26.079536947348291</v>
      </c>
      <c r="AE21" s="147">
        <v>26.36230702647741</v>
      </c>
      <c r="AF21" s="147">
        <v>26.51819673331411</v>
      </c>
      <c r="AG21" s="147">
        <v>26.677643705517763</v>
      </c>
    </row>
    <row r="22" spans="1:33" x14ac:dyDescent="0.2">
      <c r="A22" s="133" t="str">
        <f t="shared" si="0"/>
        <v>DAPPortugal</v>
      </c>
      <c r="B22" s="129" t="s">
        <v>254</v>
      </c>
      <c r="C22" s="129" t="s">
        <v>255</v>
      </c>
      <c r="D22" s="129" t="s">
        <v>53</v>
      </c>
      <c r="E22" s="147">
        <v>124.72649999999999</v>
      </c>
      <c r="F22" s="147">
        <v>153.28900000000002</v>
      </c>
      <c r="G22" s="147">
        <v>197.024</v>
      </c>
      <c r="H22" s="147">
        <v>157.53900000000002</v>
      </c>
      <c r="I22" s="147">
        <v>301.41699999999997</v>
      </c>
      <c r="J22" s="147">
        <v>201.87100000000001</v>
      </c>
      <c r="K22" s="147">
        <v>198.33799999999999</v>
      </c>
      <c r="L22" s="147">
        <v>238.482</v>
      </c>
      <c r="M22" s="147">
        <v>181.36870099999999</v>
      </c>
      <c r="N22" s="147">
        <v>222.670041</v>
      </c>
      <c r="O22" s="147">
        <v>220</v>
      </c>
      <c r="P22" s="147">
        <v>236</v>
      </c>
      <c r="Q22" s="147">
        <v>242</v>
      </c>
      <c r="R22" s="147">
        <v>282.56900000000002</v>
      </c>
      <c r="S22" s="147">
        <v>313.935</v>
      </c>
      <c r="T22" s="147">
        <v>201.54900000000001</v>
      </c>
      <c r="U22" s="147">
        <v>200</v>
      </c>
      <c r="V22" s="147">
        <v>200</v>
      </c>
      <c r="W22" s="147">
        <v>200</v>
      </c>
      <c r="X22" s="147">
        <v>200</v>
      </c>
      <c r="Y22" s="147">
        <v>200</v>
      </c>
      <c r="Z22" s="147">
        <v>200</v>
      </c>
      <c r="AA22" s="147">
        <v>200</v>
      </c>
      <c r="AB22" s="147">
        <v>200</v>
      </c>
      <c r="AC22" s="147">
        <v>200.02144159318695</v>
      </c>
      <c r="AD22" s="147">
        <v>200.05075039633726</v>
      </c>
      <c r="AE22" s="147">
        <v>200.07042135836366</v>
      </c>
      <c r="AF22" s="147">
        <v>200.08126585970882</v>
      </c>
      <c r="AG22" s="147">
        <v>200.09235782299254</v>
      </c>
    </row>
    <row r="23" spans="1:33" x14ac:dyDescent="0.2">
      <c r="A23" s="133" t="str">
        <f t="shared" si="0"/>
        <v>DAPSpain</v>
      </c>
      <c r="B23" s="129" t="s">
        <v>254</v>
      </c>
      <c r="C23" s="129" t="s">
        <v>255</v>
      </c>
      <c r="D23" s="129" t="s">
        <v>54</v>
      </c>
      <c r="E23" s="147">
        <v>4.4720000000000004</v>
      </c>
      <c r="F23" s="147">
        <v>8.875</v>
      </c>
      <c r="G23" s="147">
        <v>7.056</v>
      </c>
      <c r="H23" s="147">
        <v>7.5730000000000004</v>
      </c>
      <c r="I23" s="147">
        <v>18.762</v>
      </c>
      <c r="J23" s="147">
        <v>12.833</v>
      </c>
      <c r="K23" s="147">
        <v>10.34</v>
      </c>
      <c r="L23" s="147">
        <v>9.3230000000000004</v>
      </c>
      <c r="M23" s="147">
        <v>7.6680000000000001</v>
      </c>
      <c r="N23" s="147">
        <v>2.641</v>
      </c>
      <c r="O23" s="147">
        <v>7.3239999999999998</v>
      </c>
      <c r="P23" s="147">
        <v>8.4049999999999994</v>
      </c>
      <c r="Q23" s="147">
        <v>9.5180000000000007</v>
      </c>
      <c r="R23" s="147">
        <v>56.875</v>
      </c>
      <c r="S23" s="147">
        <v>28.635000000000002</v>
      </c>
      <c r="T23" s="147">
        <v>28.196000000000002</v>
      </c>
      <c r="U23" s="147">
        <v>30.952000000000002</v>
      </c>
      <c r="V23" s="147">
        <v>44.777999999999999</v>
      </c>
      <c r="W23" s="147">
        <v>58.375999999999998</v>
      </c>
      <c r="X23" s="147">
        <v>39.704999999999998</v>
      </c>
      <c r="Y23" s="147">
        <v>17.273</v>
      </c>
      <c r="Z23" s="147">
        <v>50.165999999999997</v>
      </c>
      <c r="AA23" s="147">
        <v>13.611000000000001</v>
      </c>
      <c r="AB23" s="147">
        <v>31.273</v>
      </c>
      <c r="AC23" s="147">
        <v>31.95259819931195</v>
      </c>
      <c r="AD23" s="147">
        <v>32.893877063383222</v>
      </c>
      <c r="AE23" s="147">
        <v>33.516416441501079</v>
      </c>
      <c r="AF23" s="147">
        <v>33.846917166434046</v>
      </c>
      <c r="AG23" s="147">
        <v>34.18483859423587</v>
      </c>
    </row>
    <row r="24" spans="1:33" x14ac:dyDescent="0.2">
      <c r="A24" s="133" t="str">
        <f t="shared" si="0"/>
        <v>DAPSweden</v>
      </c>
      <c r="B24" s="129" t="s">
        <v>254</v>
      </c>
      <c r="C24" s="129" t="s">
        <v>255</v>
      </c>
      <c r="D24" s="129" t="s">
        <v>55</v>
      </c>
      <c r="E24" s="147">
        <v>16.044</v>
      </c>
      <c r="F24" s="147">
        <v>15.7356</v>
      </c>
      <c r="G24" s="147">
        <v>16.467300000000002</v>
      </c>
      <c r="H24" s="147">
        <v>0</v>
      </c>
      <c r="I24" s="147">
        <v>0</v>
      </c>
      <c r="J24" s="147">
        <v>0</v>
      </c>
      <c r="K24" s="147">
        <v>0</v>
      </c>
      <c r="L24" s="147">
        <v>0</v>
      </c>
      <c r="M24" s="147">
        <v>0</v>
      </c>
      <c r="N24" s="147">
        <v>0</v>
      </c>
      <c r="O24" s="147">
        <v>0</v>
      </c>
      <c r="P24" s="147">
        <v>0</v>
      </c>
      <c r="Q24" s="147">
        <v>0</v>
      </c>
      <c r="R24" s="147">
        <v>0</v>
      </c>
      <c r="S24" s="147">
        <v>0</v>
      </c>
      <c r="T24" s="147">
        <v>0</v>
      </c>
      <c r="U24" s="147">
        <v>0</v>
      </c>
      <c r="V24" s="147">
        <v>0</v>
      </c>
      <c r="W24" s="147">
        <v>0</v>
      </c>
      <c r="X24" s="147">
        <v>0</v>
      </c>
      <c r="Y24" s="147">
        <v>0.30199999999999999</v>
      </c>
      <c r="Z24" s="147">
        <v>0</v>
      </c>
      <c r="AA24" s="147">
        <v>0.44700000000000001</v>
      </c>
      <c r="AB24" s="147">
        <v>0</v>
      </c>
      <c r="AC24" s="147">
        <v>0</v>
      </c>
      <c r="AD24" s="147">
        <v>0</v>
      </c>
      <c r="AE24" s="147">
        <v>0</v>
      </c>
      <c r="AF24" s="147">
        <v>0</v>
      </c>
      <c r="AG24" s="147">
        <v>0</v>
      </c>
    </row>
    <row r="25" spans="1:33" x14ac:dyDescent="0.2">
      <c r="A25" s="133" t="str">
        <f t="shared" si="0"/>
        <v>DAPSwitzerland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0"/>
        <v>DAPUnited Kingdom</v>
      </c>
      <c r="B26" s="129" t="s">
        <v>254</v>
      </c>
      <c r="C26" s="129" t="s">
        <v>255</v>
      </c>
      <c r="D26" s="129" t="s">
        <v>57</v>
      </c>
      <c r="E26" s="147">
        <v>31.490226</v>
      </c>
      <c r="F26" s="147">
        <v>43</v>
      </c>
      <c r="G26" s="147">
        <v>18.637421</v>
      </c>
      <c r="H26" s="147">
        <v>39</v>
      </c>
      <c r="I26" s="147">
        <v>38</v>
      </c>
      <c r="J26" s="147">
        <v>18</v>
      </c>
      <c r="K26" s="147">
        <v>35.624000000000002</v>
      </c>
      <c r="L26" s="147">
        <v>31.56</v>
      </c>
      <c r="M26" s="147">
        <v>20.416650000000001</v>
      </c>
      <c r="N26" s="147">
        <v>20.268547000000002</v>
      </c>
      <c r="O26" s="147">
        <v>23.701149999999998</v>
      </c>
      <c r="P26" s="147">
        <v>20</v>
      </c>
      <c r="Q26" s="147">
        <v>15</v>
      </c>
      <c r="R26" s="147">
        <v>18</v>
      </c>
      <c r="S26" s="147">
        <v>24</v>
      </c>
      <c r="T26" s="147">
        <v>20</v>
      </c>
      <c r="U26" s="147">
        <v>18</v>
      </c>
      <c r="V26" s="147">
        <v>30</v>
      </c>
      <c r="W26" s="147">
        <v>21</v>
      </c>
      <c r="X26" s="147">
        <v>24</v>
      </c>
      <c r="Y26" s="147">
        <v>21</v>
      </c>
      <c r="Z26" s="147">
        <v>20</v>
      </c>
      <c r="AA26" s="147">
        <v>19</v>
      </c>
      <c r="AB26" s="147">
        <v>19</v>
      </c>
      <c r="AC26" s="147">
        <v>19.009304280501922</v>
      </c>
      <c r="AD26" s="147">
        <v>19.057823791468088</v>
      </c>
      <c r="AE26" s="147">
        <v>19.068978101199974</v>
      </c>
      <c r="AF26" s="147">
        <v>19.045745102290777</v>
      </c>
      <c r="AG26" s="147">
        <v>19.023176450131427</v>
      </c>
    </row>
    <row r="27" spans="1:33" s="133" customFormat="1" x14ac:dyDescent="0.2">
      <c r="A27" s="133" t="str">
        <f t="shared" si="0"/>
        <v>DAPEast Europe Total</v>
      </c>
      <c r="B27" s="140" t="s">
        <v>58</v>
      </c>
      <c r="C27" s="140" t="s">
        <v>58</v>
      </c>
      <c r="D27" s="140" t="s">
        <v>58</v>
      </c>
      <c r="E27" s="146">
        <v>1142.6890000000001</v>
      </c>
      <c r="F27" s="146">
        <v>946.43352299999992</v>
      </c>
      <c r="G27" s="146">
        <v>953.49812270544089</v>
      </c>
      <c r="H27" s="146">
        <v>844.21237318238627</v>
      </c>
      <c r="I27" s="146">
        <v>1317.3864256402469</v>
      </c>
      <c r="J27" s="146">
        <v>1266.9900286602008</v>
      </c>
      <c r="K27" s="146">
        <v>1154.7905887325344</v>
      </c>
      <c r="L27" s="146">
        <v>1086.3873479160645</v>
      </c>
      <c r="M27" s="146">
        <v>783.36116699999991</v>
      </c>
      <c r="N27" s="146">
        <v>576.58020400000009</v>
      </c>
      <c r="O27" s="146">
        <v>792.36865799999998</v>
      </c>
      <c r="P27" s="146">
        <v>930.67990400000019</v>
      </c>
      <c r="Q27" s="146">
        <v>669.91749099999981</v>
      </c>
      <c r="R27" s="146">
        <v>515.0697399999998</v>
      </c>
      <c r="S27" s="146">
        <v>537.28751499999998</v>
      </c>
      <c r="T27" s="146">
        <v>594.93926599999998</v>
      </c>
      <c r="U27" s="146">
        <v>558.36408300000016</v>
      </c>
      <c r="V27" s="146">
        <v>562.58463440889648</v>
      </c>
      <c r="W27" s="146">
        <v>628.73089000000004</v>
      </c>
      <c r="X27" s="146">
        <v>732.77581892381136</v>
      </c>
      <c r="Y27" s="146">
        <v>934.6346707017093</v>
      </c>
      <c r="Z27" s="146">
        <v>1126.9414338886672</v>
      </c>
      <c r="AA27" s="146">
        <v>563.30047500000001</v>
      </c>
      <c r="AB27" s="146">
        <v>499.73556900000005</v>
      </c>
      <c r="AC27" s="146">
        <v>548.52453284732781</v>
      </c>
      <c r="AD27" s="146">
        <v>565.71319076575719</v>
      </c>
      <c r="AE27" s="146">
        <v>579.1764738934545</v>
      </c>
      <c r="AF27" s="146">
        <v>589.25062850159497</v>
      </c>
      <c r="AG27" s="146">
        <v>599.58353204386731</v>
      </c>
    </row>
    <row r="28" spans="1:33" x14ac:dyDescent="0.2">
      <c r="A28" s="133" t="str">
        <f t="shared" si="0"/>
        <v>DAPAlbania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0"/>
        <v>DAPBosnia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row>
    <row r="30" spans="1:33" x14ac:dyDescent="0.2">
      <c r="A30" s="133" t="str">
        <f t="shared" si="0"/>
        <v>DAPBulgaria</v>
      </c>
      <c r="B30" s="129" t="s">
        <v>254</v>
      </c>
      <c r="C30" s="129" t="s">
        <v>257</v>
      </c>
      <c r="D30" s="129" t="s">
        <v>61</v>
      </c>
      <c r="E30" s="147">
        <v>354.339</v>
      </c>
      <c r="F30" s="147">
        <v>327.952</v>
      </c>
      <c r="G30" s="147">
        <v>319.36</v>
      </c>
      <c r="H30" s="147">
        <v>271.02681200000012</v>
      </c>
      <c r="I30" s="147">
        <v>384.95879500000001</v>
      </c>
      <c r="J30" s="147">
        <v>359</v>
      </c>
      <c r="K30" s="147">
        <v>286</v>
      </c>
      <c r="L30" s="147">
        <v>283.52699999999999</v>
      </c>
      <c r="M30" s="147">
        <v>179.20599999999996</v>
      </c>
      <c r="N30" s="147">
        <v>147.87700000000012</v>
      </c>
      <c r="O30" s="147">
        <v>166.43299999999999</v>
      </c>
      <c r="P30" s="147">
        <v>257.79700000000003</v>
      </c>
      <c r="Q30" s="147">
        <v>82.624999999999858</v>
      </c>
      <c r="R30" s="147">
        <v>133.04499999999999</v>
      </c>
      <c r="S30" s="147">
        <v>122.53</v>
      </c>
      <c r="T30" s="147">
        <v>96.706000000000017</v>
      </c>
      <c r="U30" s="147">
        <v>98.040999999999997</v>
      </c>
      <c r="V30" s="147">
        <v>72.352072408896618</v>
      </c>
      <c r="W30" s="147">
        <v>95</v>
      </c>
      <c r="X30" s="147">
        <v>60</v>
      </c>
      <c r="Y30" s="147">
        <v>60</v>
      </c>
      <c r="Z30" s="147">
        <v>98.599559999999997</v>
      </c>
      <c r="AA30" s="147">
        <v>70.606735</v>
      </c>
      <c r="AB30" s="147">
        <v>179.052269</v>
      </c>
      <c r="AC30" s="147">
        <v>183.71958517052843</v>
      </c>
      <c r="AD30" s="147">
        <v>190.09303983467478</v>
      </c>
      <c r="AE30" s="147">
        <v>194.37671265673961</v>
      </c>
      <c r="AF30" s="147">
        <v>196.74655061133603</v>
      </c>
      <c r="AG30" s="147">
        <v>199.17021000476581</v>
      </c>
    </row>
    <row r="31" spans="1:33" x14ac:dyDescent="0.2">
      <c r="A31" s="133" t="str">
        <f t="shared" si="0"/>
        <v>DAPCroatia</v>
      </c>
      <c r="B31" s="129" t="s">
        <v>254</v>
      </c>
      <c r="C31" s="129" t="s">
        <v>257</v>
      </c>
      <c r="D31" s="129" t="s">
        <v>62</v>
      </c>
      <c r="E31" s="147">
        <v>15</v>
      </c>
      <c r="F31" s="147">
        <v>18.989720999999893</v>
      </c>
      <c r="G31" s="147">
        <v>16.513999999999999</v>
      </c>
      <c r="H31" s="147">
        <v>24.413999999999998</v>
      </c>
      <c r="I31" s="147">
        <v>41.509867000000064</v>
      </c>
      <c r="J31" s="147">
        <v>57.685000000000009</v>
      </c>
      <c r="K31" s="147">
        <v>47.912000000000006</v>
      </c>
      <c r="L31" s="147">
        <v>49.584999999999994</v>
      </c>
      <c r="M31" s="147">
        <v>16.291</v>
      </c>
      <c r="N31" s="147">
        <v>63.317999999999998</v>
      </c>
      <c r="O31" s="147">
        <v>5.8559999999999999</v>
      </c>
      <c r="P31" s="147">
        <v>53.548999999999999</v>
      </c>
      <c r="Q31" s="147">
        <v>88.876000000000005</v>
      </c>
      <c r="R31" s="147">
        <v>75.259</v>
      </c>
      <c r="S31" s="147">
        <v>24.553999999999998</v>
      </c>
      <c r="T31" s="147">
        <v>65.739000000000004</v>
      </c>
      <c r="U31" s="147">
        <v>49.609000000000002</v>
      </c>
      <c r="V31" s="147">
        <v>34.311999999999998</v>
      </c>
      <c r="W31" s="147">
        <v>55.174999999999997</v>
      </c>
      <c r="X31" s="147">
        <v>9.0809999999999995</v>
      </c>
      <c r="Y31" s="147">
        <v>6.2510000000000003</v>
      </c>
      <c r="Z31" s="147">
        <v>3.5169999999999999</v>
      </c>
      <c r="AA31" s="147">
        <v>6.74</v>
      </c>
      <c r="AB31" s="147">
        <v>4.0250000000000004</v>
      </c>
      <c r="AC31" s="147">
        <v>4.1304211665025097</v>
      </c>
      <c r="AD31" s="147">
        <v>4.274522781991589</v>
      </c>
      <c r="AE31" s="147">
        <v>4.3712383452879244</v>
      </c>
      <c r="AF31" s="147">
        <v>4.424557143568304</v>
      </c>
      <c r="AG31" s="147">
        <v>4.4790926297133211</v>
      </c>
    </row>
    <row r="32" spans="1:33" x14ac:dyDescent="0.2">
      <c r="A32" s="133" t="str">
        <f t="shared" si="0"/>
        <v>DAPCzech Republic</v>
      </c>
      <c r="B32" s="129" t="s">
        <v>254</v>
      </c>
      <c r="C32" s="129" t="s">
        <v>257</v>
      </c>
      <c r="D32" s="129" t="s">
        <v>63</v>
      </c>
      <c r="E32" s="147">
        <v>5</v>
      </c>
      <c r="F32" s="147">
        <v>5</v>
      </c>
      <c r="G32" s="147">
        <v>5</v>
      </c>
      <c r="H32" s="147">
        <v>5</v>
      </c>
      <c r="I32" s="147">
        <v>5</v>
      </c>
      <c r="J32" s="147">
        <v>5</v>
      </c>
      <c r="K32" s="147">
        <v>5</v>
      </c>
      <c r="L32" s="147">
        <v>5</v>
      </c>
      <c r="M32" s="147">
        <v>5</v>
      </c>
      <c r="N32" s="147">
        <v>5</v>
      </c>
      <c r="O32" s="147">
        <v>5</v>
      </c>
      <c r="P32" s="147">
        <v>0</v>
      </c>
      <c r="Q32" s="147">
        <v>0</v>
      </c>
      <c r="R32" s="147">
        <v>0</v>
      </c>
      <c r="S32" s="147">
        <v>0</v>
      </c>
      <c r="T32" s="147">
        <v>0</v>
      </c>
      <c r="U32" s="147">
        <v>0</v>
      </c>
      <c r="V32" s="147">
        <v>0</v>
      </c>
      <c r="W32" s="147">
        <v>0</v>
      </c>
      <c r="X32" s="147">
        <v>0</v>
      </c>
      <c r="Y32" s="147">
        <v>0</v>
      </c>
      <c r="Z32" s="147">
        <v>0</v>
      </c>
      <c r="AA32" s="147">
        <v>0</v>
      </c>
      <c r="AB32" s="147">
        <v>1</v>
      </c>
      <c r="AC32" s="147">
        <v>1</v>
      </c>
      <c r="AD32" s="147">
        <v>1</v>
      </c>
      <c r="AE32" s="147">
        <v>1</v>
      </c>
      <c r="AF32" s="147">
        <v>1</v>
      </c>
      <c r="AG32" s="147">
        <v>1</v>
      </c>
    </row>
    <row r="33" spans="1:33" x14ac:dyDescent="0.2">
      <c r="A33" s="133" t="str">
        <f t="shared" si="0"/>
        <v>DAPEstonia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0"/>
        <v>DAPGeorgia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0"/>
        <v>DAPHungary</v>
      </c>
      <c r="B35" s="129" t="s">
        <v>254</v>
      </c>
      <c r="C35" s="129" t="s">
        <v>257</v>
      </c>
      <c r="D35" s="129" t="s">
        <v>66</v>
      </c>
      <c r="E35" s="147">
        <v>0</v>
      </c>
      <c r="F35" s="147">
        <v>4.992</v>
      </c>
      <c r="G35" s="147">
        <v>4.679916705440843</v>
      </c>
      <c r="H35" s="147">
        <v>4.7901891823860989</v>
      </c>
      <c r="I35" s="147">
        <v>7.2387636402468321</v>
      </c>
      <c r="J35" s="147">
        <v>3.2017476602009141</v>
      </c>
      <c r="K35" s="147">
        <v>6.663564732534458</v>
      </c>
      <c r="L35" s="147">
        <v>4.2266039160647138</v>
      </c>
      <c r="M35" s="147">
        <v>0</v>
      </c>
      <c r="N35" s="147">
        <v>0</v>
      </c>
      <c r="O35" s="147">
        <v>0</v>
      </c>
      <c r="P35" s="147">
        <v>0</v>
      </c>
      <c r="Q35" s="147">
        <v>0</v>
      </c>
      <c r="R35" s="147">
        <v>0</v>
      </c>
      <c r="S35" s="147">
        <v>0</v>
      </c>
      <c r="T35" s="147">
        <v>3.335</v>
      </c>
      <c r="U35" s="147">
        <v>6.0949999999999998</v>
      </c>
      <c r="V35" s="147">
        <v>17.337</v>
      </c>
      <c r="W35" s="147">
        <v>21.204999999999998</v>
      </c>
      <c r="X35" s="147">
        <v>33.418999999999997</v>
      </c>
      <c r="Y35" s="147">
        <v>28.418999999999997</v>
      </c>
      <c r="Z35" s="147">
        <v>23.418999999999997</v>
      </c>
      <c r="AA35" s="147">
        <v>7.7320000000000002</v>
      </c>
      <c r="AB35" s="147">
        <v>7</v>
      </c>
      <c r="AC35" s="147">
        <v>6.9394335706385011</v>
      </c>
      <c r="AD35" s="147">
        <v>6.8818480182287178</v>
      </c>
      <c r="AE35" s="147">
        <v>6.8270966339833752</v>
      </c>
      <c r="AF35" s="147">
        <v>6.7750399296307044</v>
      </c>
      <c r="AG35" s="147">
        <v>6.7255452820448465</v>
      </c>
    </row>
    <row r="36" spans="1:33" x14ac:dyDescent="0.2">
      <c r="A36" s="133" t="str">
        <f t="shared" si="0"/>
        <v>DAPLatvia</v>
      </c>
      <c r="B36" s="129" t="s">
        <v>254</v>
      </c>
      <c r="C36" s="129" t="s">
        <v>257</v>
      </c>
      <c r="D36" s="129" t="s">
        <v>67</v>
      </c>
      <c r="E36" s="147">
        <v>0</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0"/>
        <v>DAPLithuania</v>
      </c>
      <c r="B37" s="129" t="s">
        <v>254</v>
      </c>
      <c r="C37" s="129" t="s">
        <v>257</v>
      </c>
      <c r="D37" s="129" t="s">
        <v>68</v>
      </c>
      <c r="E37" s="147">
        <v>24.225000000000001</v>
      </c>
      <c r="F37" s="147">
        <v>40.894000000000005</v>
      </c>
      <c r="G37" s="147">
        <v>35.649000000000001</v>
      </c>
      <c r="H37" s="147">
        <v>10.808</v>
      </c>
      <c r="I37" s="147">
        <v>49.318000000000005</v>
      </c>
      <c r="J37" s="147">
        <v>39.848999999999997</v>
      </c>
      <c r="K37" s="147">
        <v>26.72</v>
      </c>
      <c r="L37" s="147">
        <v>30.757999999999996</v>
      </c>
      <c r="M37" s="147">
        <v>0</v>
      </c>
      <c r="N37" s="147">
        <v>0</v>
      </c>
      <c r="O37" s="147">
        <v>0</v>
      </c>
      <c r="P37" s="147">
        <v>3.7499999999999999E-3</v>
      </c>
      <c r="Q37" s="147">
        <v>0</v>
      </c>
      <c r="R37" s="147">
        <v>0</v>
      </c>
      <c r="S37" s="147">
        <v>0</v>
      </c>
      <c r="T37" s="147">
        <v>0</v>
      </c>
      <c r="U37" s="147">
        <v>0</v>
      </c>
      <c r="V37" s="147">
        <v>0</v>
      </c>
      <c r="W37" s="147">
        <v>4.1059999999999999</v>
      </c>
      <c r="X37" s="147">
        <v>94.602000000000004</v>
      </c>
      <c r="Y37" s="147">
        <v>214.8158</v>
      </c>
      <c r="Z37" s="147">
        <v>334.18470000000002</v>
      </c>
      <c r="AA37" s="147">
        <v>121.87674000000001</v>
      </c>
      <c r="AB37" s="147">
        <v>82.322300000000013</v>
      </c>
      <c r="AC37" s="147">
        <v>95.134426998526635</v>
      </c>
      <c r="AD37" s="147">
        <v>98.158932656955614</v>
      </c>
      <c r="AE37" s="147">
        <v>100.18886665495499</v>
      </c>
      <c r="AF37" s="147">
        <v>101.30795894654598</v>
      </c>
      <c r="AG37" s="147">
        <v>102.4525879354089</v>
      </c>
    </row>
    <row r="38" spans="1:33" x14ac:dyDescent="0.2">
      <c r="A38" s="133" t="str">
        <f t="shared" si="0"/>
        <v>DAPMacedonia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0"/>
        <v>DAPMoldova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0"/>
        <v>DAPMontenegro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0"/>
        <v>DAPPoland</v>
      </c>
      <c r="B41" s="129" t="s">
        <v>254</v>
      </c>
      <c r="C41" s="129" t="s">
        <v>257</v>
      </c>
      <c r="D41" s="129" t="s">
        <v>72</v>
      </c>
      <c r="E41" s="147">
        <v>550</v>
      </c>
      <c r="F41" s="147">
        <v>380</v>
      </c>
      <c r="G41" s="147">
        <v>400</v>
      </c>
      <c r="H41" s="147">
        <v>350</v>
      </c>
      <c r="I41" s="147">
        <v>550</v>
      </c>
      <c r="J41" s="147">
        <v>550</v>
      </c>
      <c r="K41" s="147">
        <v>550</v>
      </c>
      <c r="L41" s="147">
        <v>542</v>
      </c>
      <c r="M41" s="147">
        <v>479</v>
      </c>
      <c r="N41" s="147">
        <v>213</v>
      </c>
      <c r="O41" s="147">
        <v>450</v>
      </c>
      <c r="P41" s="147">
        <v>534.61300000000006</v>
      </c>
      <c r="Q41" s="147">
        <v>345.53</v>
      </c>
      <c r="R41" s="147">
        <v>248.92399999999981</v>
      </c>
      <c r="S41" s="147">
        <v>313.47900000000004</v>
      </c>
      <c r="T41" s="147">
        <v>344.4609999999999</v>
      </c>
      <c r="U41" s="147">
        <v>333.20300000000009</v>
      </c>
      <c r="V41" s="147">
        <v>346.73199999999986</v>
      </c>
      <c r="W41" s="147">
        <v>271.69000000000005</v>
      </c>
      <c r="X41" s="147">
        <v>251.51499999999982</v>
      </c>
      <c r="Y41" s="147">
        <v>365.35199999999998</v>
      </c>
      <c r="Z41" s="147">
        <v>368.18399999999997</v>
      </c>
      <c r="AA41" s="147">
        <v>180.29499999999996</v>
      </c>
      <c r="AB41" s="147">
        <v>64.816000000000059</v>
      </c>
      <c r="AC41" s="147">
        <v>66.424782025698448</v>
      </c>
      <c r="AD41" s="147">
        <v>68.271097118710969</v>
      </c>
      <c r="AE41" s="147">
        <v>69.980649684437424</v>
      </c>
      <c r="AF41" s="147">
        <v>71.57163695753411</v>
      </c>
      <c r="AG41" s="147">
        <v>73.223671161058405</v>
      </c>
    </row>
    <row r="42" spans="1:33" x14ac:dyDescent="0.2">
      <c r="A42" s="133" t="str">
        <f t="shared" si="0"/>
        <v>DAPRomania</v>
      </c>
      <c r="B42" s="129" t="s">
        <v>254</v>
      </c>
      <c r="C42" s="129" t="s">
        <v>257</v>
      </c>
      <c r="D42" s="129" t="s">
        <v>73</v>
      </c>
      <c r="E42" s="147">
        <v>79.699000000000012</v>
      </c>
      <c r="F42" s="147">
        <v>98.919501999999994</v>
      </c>
      <c r="G42" s="147">
        <v>112.27463</v>
      </c>
      <c r="H42" s="147">
        <v>87.714999999999975</v>
      </c>
      <c r="I42" s="147">
        <v>188.8839999999999</v>
      </c>
      <c r="J42" s="147">
        <v>173.71899999999999</v>
      </c>
      <c r="K42" s="147">
        <v>155.93100000000001</v>
      </c>
      <c r="L42" s="147">
        <v>76.473000000000013</v>
      </c>
      <c r="M42" s="147">
        <v>60.79400000000004</v>
      </c>
      <c r="N42" s="147">
        <v>92.12299999999999</v>
      </c>
      <c r="O42" s="147">
        <v>113.56700000000001</v>
      </c>
      <c r="P42" s="147">
        <v>62.202999999999975</v>
      </c>
      <c r="Q42" s="147">
        <v>127.37500000000003</v>
      </c>
      <c r="R42" s="147">
        <v>24.974000000000018</v>
      </c>
      <c r="S42" s="147">
        <v>13.882000000000005</v>
      </c>
      <c r="T42" s="147">
        <v>35.87299999999999</v>
      </c>
      <c r="U42" s="147">
        <v>3.3259999999999934</v>
      </c>
      <c r="V42" s="147">
        <v>0</v>
      </c>
      <c r="W42" s="147">
        <v>0</v>
      </c>
      <c r="X42" s="147">
        <v>0</v>
      </c>
      <c r="Y42" s="147">
        <v>0</v>
      </c>
      <c r="Z42" s="147">
        <v>0</v>
      </c>
      <c r="AA42" s="147">
        <v>0</v>
      </c>
      <c r="AB42" s="147">
        <v>0</v>
      </c>
      <c r="AC42" s="147">
        <v>0</v>
      </c>
      <c r="AD42" s="147">
        <v>0</v>
      </c>
      <c r="AE42" s="147">
        <v>0</v>
      </c>
      <c r="AF42" s="147">
        <v>0</v>
      </c>
      <c r="AG42" s="147">
        <v>0</v>
      </c>
    </row>
    <row r="43" spans="1:33" x14ac:dyDescent="0.2">
      <c r="A43" s="133" t="str">
        <f t="shared" si="0"/>
        <v>DAPSerbia</v>
      </c>
      <c r="B43" s="129" t="s">
        <v>254</v>
      </c>
      <c r="C43" s="129" t="s">
        <v>257</v>
      </c>
      <c r="D43" s="129" t="s">
        <v>74</v>
      </c>
      <c r="E43" s="147">
        <v>0</v>
      </c>
      <c r="F43" s="147">
        <v>2.9999999999999997E-4</v>
      </c>
      <c r="G43" s="147">
        <v>5.7600000000000001E-4</v>
      </c>
      <c r="H43" s="147">
        <v>5.0372E-2</v>
      </c>
      <c r="I43" s="147">
        <v>3</v>
      </c>
      <c r="J43" s="147">
        <v>2.7942810000000002</v>
      </c>
      <c r="K43" s="147">
        <v>0.81102399999999997</v>
      </c>
      <c r="L43" s="147">
        <v>0.60474400000000006</v>
      </c>
      <c r="M43" s="147">
        <v>1.621167</v>
      </c>
      <c r="N43" s="147">
        <v>8.8203999999999991E-2</v>
      </c>
      <c r="O43" s="147">
        <v>1.8799999999999999E-4</v>
      </c>
      <c r="P43" s="147">
        <v>1.1941539999999999</v>
      </c>
      <c r="Q43" s="147">
        <v>4.0004910000000002</v>
      </c>
      <c r="R43" s="147">
        <v>11.760739999999998</v>
      </c>
      <c r="S43" s="147">
        <v>22.019514999999998</v>
      </c>
      <c r="T43" s="147">
        <v>28.369266</v>
      </c>
      <c r="U43" s="147">
        <v>24.335083000000001</v>
      </c>
      <c r="V43" s="147">
        <v>47.951561999999996</v>
      </c>
      <c r="W43" s="147">
        <v>67.834890000000001</v>
      </c>
      <c r="X43" s="147">
        <v>120.48390000000003</v>
      </c>
      <c r="Y43" s="147">
        <v>113.89208000000001</v>
      </c>
      <c r="Z43" s="147">
        <v>129.13954000000001</v>
      </c>
      <c r="AA43" s="147">
        <v>76.050000000000011</v>
      </c>
      <c r="AB43" s="147">
        <v>61.52</v>
      </c>
      <c r="AC43" s="147">
        <v>62.663479349754255</v>
      </c>
      <c r="AD43" s="147">
        <v>64.32330787448609</v>
      </c>
      <c r="AE43" s="147">
        <v>65.368197533377497</v>
      </c>
      <c r="AF43" s="147">
        <v>65.850314161099149</v>
      </c>
      <c r="AG43" s="147">
        <v>66.355684210472873</v>
      </c>
    </row>
    <row r="44" spans="1:33" x14ac:dyDescent="0.2">
      <c r="A44" s="133" t="str">
        <f t="shared" si="0"/>
        <v>DAPSlovakia</v>
      </c>
      <c r="B44" s="129" t="s">
        <v>254</v>
      </c>
      <c r="C44" s="129" t="s">
        <v>257</v>
      </c>
      <c r="D44" s="129" t="s">
        <v>75</v>
      </c>
      <c r="E44" s="147">
        <v>14.426</v>
      </c>
      <c r="F44" s="147">
        <v>9.6859999999999999</v>
      </c>
      <c r="G44" s="147">
        <v>20.020000000000003</v>
      </c>
      <c r="H44" s="147">
        <v>30.408000000000001</v>
      </c>
      <c r="I44" s="147">
        <v>27.477</v>
      </c>
      <c r="J44" s="147">
        <v>15.741</v>
      </c>
      <c r="K44" s="147">
        <v>15.752999999999998</v>
      </c>
      <c r="L44" s="147">
        <v>24.213000000000001</v>
      </c>
      <c r="M44" s="147">
        <v>1.4489999999999998</v>
      </c>
      <c r="N44" s="147">
        <v>0.17399999999999999</v>
      </c>
      <c r="O44" s="147">
        <v>1.51247</v>
      </c>
      <c r="P44" s="147">
        <v>1.3199999999999998</v>
      </c>
      <c r="Q44" s="147">
        <v>1.5109999999999999</v>
      </c>
      <c r="R44" s="147">
        <v>1.107</v>
      </c>
      <c r="S44" s="147">
        <v>0.82299999999999995</v>
      </c>
      <c r="T44" s="147">
        <v>0.45600000000000002</v>
      </c>
      <c r="U44" s="147">
        <v>0.35500000000000004</v>
      </c>
      <c r="V44" s="147">
        <v>0</v>
      </c>
      <c r="W44" s="147">
        <v>0</v>
      </c>
      <c r="X44" s="147">
        <v>0</v>
      </c>
      <c r="Y44" s="147">
        <v>0</v>
      </c>
      <c r="Z44" s="147">
        <v>0</v>
      </c>
      <c r="AA44" s="147">
        <v>0</v>
      </c>
      <c r="AB44" s="147">
        <v>0</v>
      </c>
      <c r="AC44" s="147">
        <v>0</v>
      </c>
      <c r="AD44" s="147">
        <v>0</v>
      </c>
      <c r="AE44" s="147">
        <v>0</v>
      </c>
      <c r="AF44" s="147">
        <v>0</v>
      </c>
      <c r="AG44" s="147">
        <v>0</v>
      </c>
    </row>
    <row r="45" spans="1:33" x14ac:dyDescent="0.2">
      <c r="A45" s="133" t="str">
        <f t="shared" si="0"/>
        <v>DAPSlovenia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row>
    <row r="46" spans="1:33" x14ac:dyDescent="0.2">
      <c r="A46" s="133" t="str">
        <f t="shared" si="0"/>
        <v>DAPUkraine</v>
      </c>
      <c r="B46" s="129" t="s">
        <v>254</v>
      </c>
      <c r="C46" s="129" t="s">
        <v>257</v>
      </c>
      <c r="D46" s="129" t="s">
        <v>77</v>
      </c>
      <c r="E46" s="147">
        <v>100</v>
      </c>
      <c r="F46" s="147">
        <v>60</v>
      </c>
      <c r="G46" s="147">
        <v>40</v>
      </c>
      <c r="H46" s="147">
        <v>60</v>
      </c>
      <c r="I46" s="147">
        <v>60</v>
      </c>
      <c r="J46" s="147">
        <v>60</v>
      </c>
      <c r="K46" s="147">
        <v>60</v>
      </c>
      <c r="L46" s="147">
        <v>70</v>
      </c>
      <c r="M46" s="147">
        <v>40</v>
      </c>
      <c r="N46" s="147">
        <v>55</v>
      </c>
      <c r="O46" s="147">
        <v>50</v>
      </c>
      <c r="P46" s="147">
        <v>20</v>
      </c>
      <c r="Q46" s="147">
        <v>20</v>
      </c>
      <c r="R46" s="147">
        <v>20</v>
      </c>
      <c r="S46" s="147">
        <v>40</v>
      </c>
      <c r="T46" s="147">
        <v>20</v>
      </c>
      <c r="U46" s="147">
        <v>43.4</v>
      </c>
      <c r="V46" s="147">
        <v>43.9</v>
      </c>
      <c r="W46" s="147">
        <v>113.72</v>
      </c>
      <c r="X46" s="147">
        <v>163.67491892381145</v>
      </c>
      <c r="Y46" s="147">
        <v>145.90479070170932</v>
      </c>
      <c r="Z46" s="147">
        <v>169.89763388866714</v>
      </c>
      <c r="AA46" s="147">
        <v>100</v>
      </c>
      <c r="AB46" s="147">
        <v>100</v>
      </c>
      <c r="AC46" s="147">
        <v>128.51240456567908</v>
      </c>
      <c r="AD46" s="147">
        <v>132.71044248070953</v>
      </c>
      <c r="AE46" s="147">
        <v>137.06371238467366</v>
      </c>
      <c r="AF46" s="147">
        <v>141.57457075188074</v>
      </c>
      <c r="AG46" s="147">
        <v>146.17674082040321</v>
      </c>
    </row>
    <row r="47" spans="1:33" s="133" customFormat="1" x14ac:dyDescent="0.2">
      <c r="A47" s="133" t="str">
        <f t="shared" si="0"/>
        <v>DAPCIS Total</v>
      </c>
      <c r="B47" s="140" t="s">
        <v>78</v>
      </c>
      <c r="C47" s="140" t="s">
        <v>78</v>
      </c>
      <c r="D47" s="140" t="s">
        <v>78</v>
      </c>
      <c r="E47" s="146">
        <v>656.73151393076921</v>
      </c>
      <c r="F47" s="146">
        <v>862.36130782692305</v>
      </c>
      <c r="G47" s="146">
        <v>755.80299849999994</v>
      </c>
      <c r="H47" s="146">
        <v>979.92132376189227</v>
      </c>
      <c r="I47" s="146">
        <v>995.15211753606172</v>
      </c>
      <c r="J47" s="146">
        <v>979.73166945395405</v>
      </c>
      <c r="K47" s="146">
        <v>601.22201936103284</v>
      </c>
      <c r="L47" s="146">
        <v>729.45491906240954</v>
      </c>
      <c r="M47" s="146">
        <v>754.74388651453899</v>
      </c>
      <c r="N47" s="146">
        <v>454.3136853692202</v>
      </c>
      <c r="O47" s="146">
        <v>539.64397692307693</v>
      </c>
      <c r="P47" s="146">
        <v>634.93988245667151</v>
      </c>
      <c r="Q47" s="146">
        <v>808.06191799999999</v>
      </c>
      <c r="R47" s="146">
        <v>863.25680000000011</v>
      </c>
      <c r="S47" s="146">
        <v>717.20300000000009</v>
      </c>
      <c r="T47" s="146">
        <v>779.38905300000033</v>
      </c>
      <c r="U47" s="146">
        <v>1030.9752050000004</v>
      </c>
      <c r="V47" s="146">
        <v>963.75612147361039</v>
      </c>
      <c r="W47" s="146">
        <v>1009.7785299999999</v>
      </c>
      <c r="X47" s="146">
        <v>1249.294500526069</v>
      </c>
      <c r="Y47" s="146">
        <v>1519.6346596917761</v>
      </c>
      <c r="Z47" s="146">
        <v>1182.3490196489938</v>
      </c>
      <c r="AA47" s="146">
        <v>1613.1755961479626</v>
      </c>
      <c r="AB47" s="146">
        <v>1577.2651000000003</v>
      </c>
      <c r="AC47" s="146">
        <v>1608.0451801740137</v>
      </c>
      <c r="AD47" s="146">
        <v>1691.2708557268784</v>
      </c>
      <c r="AE47" s="146">
        <v>1715.7265223077038</v>
      </c>
      <c r="AF47" s="146">
        <v>1721.9011750239417</v>
      </c>
      <c r="AG47" s="146">
        <v>1753.2424485744345</v>
      </c>
    </row>
    <row r="48" spans="1:33" x14ac:dyDescent="0.2">
      <c r="A48" s="133" t="str">
        <f t="shared" si="0"/>
        <v>DAPArmenia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0"/>
        <v>DAPAzerbaijan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0"/>
        <v>DAPBelarus</v>
      </c>
      <c r="B50" s="129" t="s">
        <v>254</v>
      </c>
      <c r="C50" s="129" t="s">
        <v>258</v>
      </c>
      <c r="D50" s="129" t="s">
        <v>81</v>
      </c>
      <c r="E50" s="147">
        <v>5.2507447000000003</v>
      </c>
      <c r="F50" s="147">
        <v>7.2593847500000015</v>
      </c>
      <c r="G50" s="147">
        <v>7.9489984999999992</v>
      </c>
      <c r="H50" s="147">
        <v>8.7564894000000013</v>
      </c>
      <c r="I50" s="147">
        <v>7.0117000000000012</v>
      </c>
      <c r="J50" s="147">
        <v>8.0872000000000011</v>
      </c>
      <c r="K50" s="147">
        <v>10.5181</v>
      </c>
      <c r="L50" s="147">
        <v>8.6112500000000001</v>
      </c>
      <c r="M50" s="147">
        <v>9.224400000000001</v>
      </c>
      <c r="N50" s="147">
        <v>14.0749</v>
      </c>
      <c r="O50" s="147">
        <v>15.732700000000001</v>
      </c>
      <c r="P50" s="147">
        <v>17.13195</v>
      </c>
      <c r="Q50" s="147">
        <v>19.256100000000004</v>
      </c>
      <c r="R50" s="147">
        <v>21.336300000000001</v>
      </c>
      <c r="S50" s="147">
        <v>31.528050000000004</v>
      </c>
      <c r="T50" s="147">
        <v>38.990800000000007</v>
      </c>
      <c r="U50" s="147">
        <v>45.041424999999997</v>
      </c>
      <c r="V50" s="147">
        <v>43.890300000000003</v>
      </c>
      <c r="W50" s="147">
        <v>82.455569999999994</v>
      </c>
      <c r="X50" s="147">
        <v>85.104350100000005</v>
      </c>
      <c r="Y50" s="147">
        <v>106.7217282</v>
      </c>
      <c r="Z50" s="147">
        <v>104.96082350103096</v>
      </c>
      <c r="AA50" s="147">
        <v>28.787400000000002</v>
      </c>
      <c r="AB50" s="147">
        <v>18.755099999999995</v>
      </c>
      <c r="AC50" s="147">
        <v>19.504601602800655</v>
      </c>
      <c r="AD50" s="147">
        <v>20.499516449736454</v>
      </c>
      <c r="AE50" s="147">
        <v>21.193784197166892</v>
      </c>
      <c r="AF50" s="147">
        <v>21.612715407236166</v>
      </c>
      <c r="AG50" s="147">
        <v>22.039366055000322</v>
      </c>
    </row>
    <row r="51" spans="1:33" x14ac:dyDescent="0.2">
      <c r="A51" s="133" t="str">
        <f t="shared" si="0"/>
        <v>DAPKazakhstan</v>
      </c>
      <c r="B51" s="129" t="s">
        <v>254</v>
      </c>
      <c r="C51" s="129" t="s">
        <v>258</v>
      </c>
      <c r="D51" s="129" t="s">
        <v>82</v>
      </c>
      <c r="E51" s="147">
        <v>13.48076923076923</v>
      </c>
      <c r="F51" s="147">
        <v>8.1019230769230752</v>
      </c>
      <c r="G51" s="147">
        <v>12.853999999999999</v>
      </c>
      <c r="H51" s="147">
        <v>2.0661</v>
      </c>
      <c r="I51" s="147">
        <v>10</v>
      </c>
      <c r="J51" s="147">
        <v>10</v>
      </c>
      <c r="K51" s="147">
        <v>0</v>
      </c>
      <c r="L51" s="147">
        <v>2.8846153846153868</v>
      </c>
      <c r="M51" s="147">
        <v>36.346153846153847</v>
      </c>
      <c r="N51" s="147">
        <v>0</v>
      </c>
      <c r="O51" s="147">
        <v>15.083076923076931</v>
      </c>
      <c r="P51" s="147">
        <v>3.7126999999999981</v>
      </c>
      <c r="Q51" s="147">
        <v>8.7141180000000009</v>
      </c>
      <c r="R51" s="147">
        <v>10.569000000000003</v>
      </c>
      <c r="S51" s="147">
        <v>0</v>
      </c>
      <c r="T51" s="147">
        <v>0</v>
      </c>
      <c r="U51" s="147">
        <v>0</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0"/>
        <v>DAPKyrgyzstan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0"/>
        <v>DAPRussia</v>
      </c>
      <c r="B53" s="129" t="s">
        <v>254</v>
      </c>
      <c r="C53" s="129" t="s">
        <v>258</v>
      </c>
      <c r="D53" s="129" t="s">
        <v>84</v>
      </c>
      <c r="E53" s="147">
        <v>550</v>
      </c>
      <c r="F53" s="147">
        <v>750</v>
      </c>
      <c r="G53" s="147">
        <v>650</v>
      </c>
      <c r="H53" s="147">
        <v>879.0987343618923</v>
      </c>
      <c r="I53" s="147">
        <v>895.1404175360617</v>
      </c>
      <c r="J53" s="147">
        <v>831.20968684525837</v>
      </c>
      <c r="K53" s="147">
        <v>492.87783240451114</v>
      </c>
      <c r="L53" s="147">
        <v>587.52427106909852</v>
      </c>
      <c r="M53" s="147">
        <v>589.60811527708074</v>
      </c>
      <c r="N53" s="147">
        <v>342.41269841269843</v>
      </c>
      <c r="O53" s="147">
        <v>358.15</v>
      </c>
      <c r="P53" s="147">
        <v>456.43713245667152</v>
      </c>
      <c r="Q53" s="147">
        <v>670.69999999999993</v>
      </c>
      <c r="R53" s="147">
        <v>746.95</v>
      </c>
      <c r="S53" s="147">
        <v>600.46500000000003</v>
      </c>
      <c r="T53" s="147">
        <v>656.54</v>
      </c>
      <c r="U53" s="147">
        <v>897.94</v>
      </c>
      <c r="V53" s="147">
        <v>835.80200000000002</v>
      </c>
      <c r="W53" s="147">
        <v>843.32295999999997</v>
      </c>
      <c r="X53" s="147">
        <v>1088.5657186399999</v>
      </c>
      <c r="Y53" s="147">
        <v>1337.78</v>
      </c>
      <c r="Z53" s="147">
        <v>1002.2</v>
      </c>
      <c r="AA53" s="147">
        <v>1509.1999999999998</v>
      </c>
      <c r="AB53" s="147">
        <v>1558.5100000000002</v>
      </c>
      <c r="AC53" s="147">
        <v>1588.540578571213</v>
      </c>
      <c r="AD53" s="147">
        <v>1670.771339277142</v>
      </c>
      <c r="AE53" s="147">
        <v>1694.5327381105369</v>
      </c>
      <c r="AF53" s="147">
        <v>1700.2884596167055</v>
      </c>
      <c r="AG53" s="147">
        <v>1731.2030825194342</v>
      </c>
    </row>
    <row r="54" spans="1:33" x14ac:dyDescent="0.2">
      <c r="A54" s="133" t="str">
        <f t="shared" si="0"/>
        <v>DAPTajikistan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0"/>
        <v>DAPTurkmenistan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0"/>
        <v>DAPUzbekistan</v>
      </c>
      <c r="B56" s="129" t="s">
        <v>254</v>
      </c>
      <c r="C56" s="129" t="s">
        <v>258</v>
      </c>
      <c r="D56" s="129" t="s">
        <v>87</v>
      </c>
      <c r="E56" s="147">
        <v>88</v>
      </c>
      <c r="F56" s="147">
        <v>97</v>
      </c>
      <c r="G56" s="147">
        <v>85</v>
      </c>
      <c r="H56" s="147">
        <v>90</v>
      </c>
      <c r="I56" s="147">
        <v>83</v>
      </c>
      <c r="J56" s="147">
        <v>130.43478260869566</v>
      </c>
      <c r="K56" s="147">
        <v>97.826086956521735</v>
      </c>
      <c r="L56" s="147">
        <v>130.43478260869566</v>
      </c>
      <c r="M56" s="147">
        <v>119.56521739130434</v>
      </c>
      <c r="N56" s="147">
        <v>97.826086956521735</v>
      </c>
      <c r="O56" s="147">
        <v>150.67819999999998</v>
      </c>
      <c r="P56" s="147">
        <v>157.65809999999999</v>
      </c>
      <c r="Q56" s="147">
        <v>109.3917</v>
      </c>
      <c r="R56" s="147">
        <v>84.401499999999999</v>
      </c>
      <c r="S56" s="147">
        <v>85.209950000000006</v>
      </c>
      <c r="T56" s="147">
        <v>83.85825300000036</v>
      </c>
      <c r="U56" s="147">
        <v>87.993780000000399</v>
      </c>
      <c r="V56" s="147">
        <v>84.063821473610332</v>
      </c>
      <c r="W56" s="147">
        <v>84</v>
      </c>
      <c r="X56" s="147">
        <v>75.62443178606911</v>
      </c>
      <c r="Y56" s="147">
        <v>75.132931491776219</v>
      </c>
      <c r="Z56" s="147">
        <v>75.188196147962756</v>
      </c>
      <c r="AA56" s="147">
        <v>75.188196147962756</v>
      </c>
      <c r="AB56" s="147">
        <v>0</v>
      </c>
      <c r="AC56" s="147">
        <v>0</v>
      </c>
      <c r="AD56" s="147">
        <v>0</v>
      </c>
      <c r="AE56" s="147">
        <v>0</v>
      </c>
      <c r="AF56" s="147">
        <v>0</v>
      </c>
      <c r="AG56" s="147">
        <v>0</v>
      </c>
    </row>
    <row r="57" spans="1:33" s="133" customFormat="1" x14ac:dyDescent="0.2">
      <c r="A57" s="133" t="str">
        <f t="shared" si="0"/>
        <v>DAPAfrica Total</v>
      </c>
      <c r="B57" s="137" t="s">
        <v>88</v>
      </c>
      <c r="C57" s="137" t="s">
        <v>88</v>
      </c>
      <c r="D57" s="137" t="s">
        <v>88</v>
      </c>
      <c r="E57" s="145">
        <v>92.045590000000004</v>
      </c>
      <c r="F57" s="145">
        <v>13.057144999999998</v>
      </c>
      <c r="G57" s="145">
        <v>20.845288999999998</v>
      </c>
      <c r="H57" s="145">
        <v>20.167911</v>
      </c>
      <c r="I57" s="145">
        <v>35.154217000000003</v>
      </c>
      <c r="J57" s="145">
        <v>20.125519999999998</v>
      </c>
      <c r="K57" s="145">
        <v>23.490566999999999</v>
      </c>
      <c r="L57" s="145">
        <v>25.260039000000003</v>
      </c>
      <c r="M57" s="145">
        <v>26.875870999999997</v>
      </c>
      <c r="N57" s="145">
        <v>24.920456000000001</v>
      </c>
      <c r="O57" s="145">
        <v>23.986193999999998</v>
      </c>
      <c r="P57" s="145">
        <v>74.534981999999999</v>
      </c>
      <c r="Q57" s="145">
        <v>108.87023499999999</v>
      </c>
      <c r="R57" s="145">
        <v>235.32295128571428</v>
      </c>
      <c r="S57" s="145">
        <v>349.32028953153156</v>
      </c>
      <c r="T57" s="145">
        <v>564.96515371428552</v>
      </c>
      <c r="U57" s="145">
        <v>951.51412195798321</v>
      </c>
      <c r="V57" s="145">
        <v>1290.1197655055555</v>
      </c>
      <c r="W57" s="145">
        <v>803.11999117811433</v>
      </c>
      <c r="X57" s="145">
        <v>1105.5529963418958</v>
      </c>
      <c r="Y57" s="145">
        <v>1404.7256291315061</v>
      </c>
      <c r="Z57" s="145">
        <v>1455.013099072554</v>
      </c>
      <c r="AA57" s="145">
        <v>1249.9414090725543</v>
      </c>
      <c r="AB57" s="145">
        <v>1152.69</v>
      </c>
      <c r="AC57" s="145">
        <v>1263.9765602587208</v>
      </c>
      <c r="AD57" s="145">
        <v>1334.9049404608938</v>
      </c>
      <c r="AE57" s="145">
        <v>1391.368380875552</v>
      </c>
      <c r="AF57" s="145">
        <v>1434.0570130749961</v>
      </c>
      <c r="AG57" s="145">
        <v>1452.4953604793229</v>
      </c>
    </row>
    <row r="58" spans="1:33" s="133" customFormat="1" x14ac:dyDescent="0.2">
      <c r="A58" s="133" t="str">
        <f t="shared" si="0"/>
        <v>DAPNorth Africa Total</v>
      </c>
      <c r="B58" s="140" t="s">
        <v>89</v>
      </c>
      <c r="C58" s="140" t="s">
        <v>89</v>
      </c>
      <c r="D58" s="140" t="s">
        <v>89</v>
      </c>
      <c r="E58" s="146">
        <v>3.7349999999999999</v>
      </c>
      <c r="F58" s="146">
        <v>4.01</v>
      </c>
      <c r="G58" s="146">
        <v>1.4000000000000001E-4</v>
      </c>
      <c r="H58" s="146">
        <v>0.02</v>
      </c>
      <c r="I58" s="146">
        <v>15.460362</v>
      </c>
      <c r="J58" s="146">
        <v>1.1999999999999999E-3</v>
      </c>
      <c r="K58" s="146">
        <v>4.25</v>
      </c>
      <c r="L58" s="146">
        <v>7.5140000000000002</v>
      </c>
      <c r="M58" s="146">
        <v>9.1395999999999979</v>
      </c>
      <c r="N58" s="146">
        <v>3.5621280000000004</v>
      </c>
      <c r="O58" s="146">
        <v>2.399</v>
      </c>
      <c r="P58" s="146">
        <v>44.757689999999997</v>
      </c>
      <c r="Q58" s="146">
        <v>72.317663999999994</v>
      </c>
      <c r="R58" s="146">
        <v>161.80473028571427</v>
      </c>
      <c r="S58" s="146">
        <v>315.58773153153152</v>
      </c>
      <c r="T58" s="146">
        <v>533.5342857142856</v>
      </c>
      <c r="U58" s="146">
        <v>918.44939495798326</v>
      </c>
      <c r="V58" s="146">
        <v>1259.3983845055557</v>
      </c>
      <c r="W58" s="146">
        <v>779.11999117811433</v>
      </c>
      <c r="X58" s="146">
        <v>1080.7794650899536</v>
      </c>
      <c r="Y58" s="146">
        <v>1379.7636426533597</v>
      </c>
      <c r="Z58" s="146">
        <v>1429.4453448354031</v>
      </c>
      <c r="AA58" s="146">
        <v>1224.3736548354034</v>
      </c>
      <c r="AB58" s="146">
        <v>1127.69</v>
      </c>
      <c r="AC58" s="146">
        <v>1238.8901982861623</v>
      </c>
      <c r="AD58" s="146">
        <v>1309.7005291423131</v>
      </c>
      <c r="AE58" s="146">
        <v>1366.084739293254</v>
      </c>
      <c r="AF58" s="146">
        <v>1408.7296922511689</v>
      </c>
      <c r="AG58" s="146">
        <v>1427.1233636922695</v>
      </c>
    </row>
    <row r="59" spans="1:33" x14ac:dyDescent="0.2">
      <c r="A59" s="133" t="str">
        <f t="shared" si="0"/>
        <v>DAPAlgeria</v>
      </c>
      <c r="B59" s="129" t="s">
        <v>259</v>
      </c>
      <c r="C59" s="129" t="s">
        <v>260</v>
      </c>
      <c r="D59" s="129" t="s">
        <v>90</v>
      </c>
      <c r="E59" s="147">
        <v>0</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0"/>
        <v>DAPEgypt</v>
      </c>
      <c r="B60" s="129" t="s">
        <v>259</v>
      </c>
      <c r="C60" s="129" t="s">
        <v>260</v>
      </c>
      <c r="D60" s="129" t="s">
        <v>91</v>
      </c>
      <c r="E60" s="147">
        <v>0</v>
      </c>
      <c r="F60" s="147">
        <v>4.01</v>
      </c>
      <c r="G60" s="147">
        <v>8.0000000000000007E-5</v>
      </c>
      <c r="H60" s="147">
        <v>0.02</v>
      </c>
      <c r="I60" s="147">
        <v>15.460362</v>
      </c>
      <c r="J60" s="147">
        <v>0</v>
      </c>
      <c r="K60" s="147">
        <v>4.25</v>
      </c>
      <c r="L60" s="147">
        <v>6.2140000000000004</v>
      </c>
      <c r="M60" s="147">
        <v>8.9799999999999986</v>
      </c>
      <c r="N60" s="147">
        <v>3.2085280000000003</v>
      </c>
      <c r="O60" s="147">
        <v>2.371</v>
      </c>
      <c r="P60" s="147">
        <v>44.682989999999997</v>
      </c>
      <c r="Q60" s="147">
        <v>2.3176639999999997</v>
      </c>
      <c r="R60" s="147">
        <v>0.39401600000000003</v>
      </c>
      <c r="S60" s="147">
        <v>5.62E-2</v>
      </c>
      <c r="T60" s="147">
        <v>1.92</v>
      </c>
      <c r="U60" s="147">
        <v>4.1619999999999999</v>
      </c>
      <c r="V60" s="147">
        <v>4.1660000000000004</v>
      </c>
      <c r="W60" s="147">
        <v>1.6443520780858101</v>
      </c>
      <c r="X60" s="147">
        <v>0</v>
      </c>
      <c r="Y60" s="147">
        <v>0.59468265335975456</v>
      </c>
      <c r="Z60" s="147">
        <v>2.7036548354034102</v>
      </c>
      <c r="AA60" s="147">
        <v>2.7036548354034102</v>
      </c>
      <c r="AB60" s="147">
        <v>0</v>
      </c>
      <c r="AC60" s="147">
        <v>0</v>
      </c>
      <c r="AD60" s="147">
        <v>0</v>
      </c>
      <c r="AE60" s="147">
        <v>0</v>
      </c>
      <c r="AF60" s="147">
        <v>0</v>
      </c>
      <c r="AG60" s="147">
        <v>0</v>
      </c>
    </row>
    <row r="61" spans="1:33" x14ac:dyDescent="0.2">
      <c r="A61" s="133" t="str">
        <f t="shared" si="0"/>
        <v>DAPLibya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0"/>
        <v>DAPMorocco</v>
      </c>
      <c r="B62" s="129" t="s">
        <v>259</v>
      </c>
      <c r="C62" s="129" t="s">
        <v>260</v>
      </c>
      <c r="D62" s="129" t="s">
        <v>93</v>
      </c>
      <c r="E62" s="147">
        <v>3.7349999999999999</v>
      </c>
      <c r="F62" s="147">
        <v>0</v>
      </c>
      <c r="G62" s="147">
        <v>6.0000000000000002E-5</v>
      </c>
      <c r="H62" s="147">
        <v>0</v>
      </c>
      <c r="I62" s="147">
        <v>0</v>
      </c>
      <c r="J62" s="147">
        <v>1.1999999999999999E-3</v>
      </c>
      <c r="K62" s="147">
        <v>0</v>
      </c>
      <c r="L62" s="147">
        <v>1.3</v>
      </c>
      <c r="M62" s="147">
        <v>0.15959999999999999</v>
      </c>
      <c r="N62" s="147">
        <v>0.35360000000000003</v>
      </c>
      <c r="O62" s="147">
        <v>2.8000000000000001E-2</v>
      </c>
      <c r="P62" s="147">
        <v>7.4700000000000003E-2</v>
      </c>
      <c r="Q62" s="147">
        <v>70</v>
      </c>
      <c r="R62" s="147">
        <v>161.41071428571428</v>
      </c>
      <c r="S62" s="147">
        <v>315.53153153153153</v>
      </c>
      <c r="T62" s="147">
        <v>531.61428571428564</v>
      </c>
      <c r="U62" s="147">
        <v>914.28739495798322</v>
      </c>
      <c r="V62" s="147">
        <v>1255.2323845055557</v>
      </c>
      <c r="W62" s="147">
        <v>777.4756391000285</v>
      </c>
      <c r="X62" s="147">
        <v>1080.7794650899536</v>
      </c>
      <c r="Y62" s="147">
        <v>1379.16896</v>
      </c>
      <c r="Z62" s="147">
        <v>1426.7416899999998</v>
      </c>
      <c r="AA62" s="147">
        <v>1221.67</v>
      </c>
      <c r="AB62" s="147">
        <v>1127.69</v>
      </c>
      <c r="AC62" s="147">
        <v>1238.8901982861623</v>
      </c>
      <c r="AD62" s="147">
        <v>1309.7005291423131</v>
      </c>
      <c r="AE62" s="147">
        <v>1366.084739293254</v>
      </c>
      <c r="AF62" s="147">
        <v>1408.7296922511689</v>
      </c>
      <c r="AG62" s="147">
        <v>1427.1233636922695</v>
      </c>
    </row>
    <row r="63" spans="1:33" x14ac:dyDescent="0.2">
      <c r="A63" s="133" t="str">
        <f t="shared" si="0"/>
        <v>DAPSudan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0"/>
        <v>DAPTunisia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0"/>
        <v>DAPEast Africa Total</v>
      </c>
      <c r="B65" s="140" t="s">
        <v>96</v>
      </c>
      <c r="C65" s="140" t="s">
        <v>96</v>
      </c>
      <c r="D65" s="140" t="s">
        <v>96</v>
      </c>
      <c r="E65" s="146">
        <v>10.427</v>
      </c>
      <c r="F65" s="146">
        <v>0</v>
      </c>
      <c r="G65" s="146">
        <v>1.20645</v>
      </c>
      <c r="H65" s="146">
        <v>0.03</v>
      </c>
      <c r="I65" s="146">
        <v>9.1870000000000007E-3</v>
      </c>
      <c r="J65" s="146">
        <v>8.7799999999999996E-3</v>
      </c>
      <c r="K65" s="146">
        <v>1.9099999999999999E-2</v>
      </c>
      <c r="L65" s="146">
        <v>7.2500000000000009E-2</v>
      </c>
      <c r="M65" s="146">
        <v>8.8999999999999996E-2</v>
      </c>
      <c r="N65" s="146">
        <v>1.8688</v>
      </c>
      <c r="O65" s="146">
        <v>3.1229999999999998</v>
      </c>
      <c r="P65" s="146">
        <v>7.1779500000000001</v>
      </c>
      <c r="Q65" s="146">
        <v>14.541423</v>
      </c>
      <c r="R65" s="146">
        <v>25.874077</v>
      </c>
      <c r="S65" s="146">
        <v>1.422504</v>
      </c>
      <c r="T65" s="146">
        <v>5.4459999999999997</v>
      </c>
      <c r="U65" s="146">
        <v>7.6187039999999993</v>
      </c>
      <c r="V65" s="146">
        <v>6.0670950000000001</v>
      </c>
      <c r="W65" s="146">
        <v>0</v>
      </c>
      <c r="X65" s="146">
        <v>0</v>
      </c>
      <c r="Y65" s="146">
        <v>0</v>
      </c>
      <c r="Z65" s="146">
        <v>0</v>
      </c>
      <c r="AA65" s="146">
        <v>0</v>
      </c>
      <c r="AB65" s="146">
        <v>0</v>
      </c>
      <c r="AC65" s="146">
        <v>0</v>
      </c>
      <c r="AD65" s="146">
        <v>0</v>
      </c>
      <c r="AE65" s="146">
        <v>0</v>
      </c>
      <c r="AF65" s="146">
        <v>0</v>
      </c>
      <c r="AG65" s="146">
        <v>0</v>
      </c>
    </row>
    <row r="66" spans="1:33" x14ac:dyDescent="0.2">
      <c r="A66" s="133" t="str">
        <f t="shared" si="0"/>
        <v>DAPBurundi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0"/>
        <v>DAPComoros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DAPDjibouti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0"/>
        <v>DAPEritrea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CONCATENATE("DAP",D70)</f>
        <v>DAPEthiopia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1"/>
        <v>DAPKenya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1"/>
        <v>DAPMadagascar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1"/>
        <v>DAPMalawi</v>
      </c>
      <c r="B73" s="129" t="s">
        <v>259</v>
      </c>
      <c r="C73" s="129" t="s">
        <v>261</v>
      </c>
      <c r="D73" s="129" t="s">
        <v>104</v>
      </c>
      <c r="E73" s="147">
        <v>0</v>
      </c>
      <c r="F73" s="147">
        <v>0</v>
      </c>
      <c r="G73" s="147">
        <v>0</v>
      </c>
      <c r="H73" s="147">
        <v>0</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1"/>
        <v>DAPMauritius</v>
      </c>
      <c r="B74" s="129" t="s">
        <v>259</v>
      </c>
      <c r="C74" s="129" t="s">
        <v>261</v>
      </c>
      <c r="D74" s="129" t="s">
        <v>105</v>
      </c>
      <c r="E74" s="147">
        <v>0</v>
      </c>
      <c r="F74" s="147">
        <v>0</v>
      </c>
      <c r="G74" s="147">
        <v>0</v>
      </c>
      <c r="H74" s="147">
        <v>0</v>
      </c>
      <c r="I74" s="147">
        <v>0</v>
      </c>
      <c r="J74" s="147">
        <v>8.7799999999999996E-3</v>
      </c>
      <c r="K74" s="147">
        <v>1.9099999999999999E-2</v>
      </c>
      <c r="L74" s="147">
        <v>2.2499999999999999E-2</v>
      </c>
      <c r="M74" s="147">
        <v>1E-3</v>
      </c>
      <c r="N74" s="147">
        <v>0</v>
      </c>
      <c r="O74" s="147">
        <v>0</v>
      </c>
      <c r="P74" s="147">
        <v>0</v>
      </c>
      <c r="Q74" s="147">
        <v>0</v>
      </c>
      <c r="R74" s="147">
        <v>0</v>
      </c>
      <c r="S74" s="147">
        <v>0</v>
      </c>
      <c r="T74" s="147">
        <v>0.52500000000000002</v>
      </c>
      <c r="U74" s="147">
        <v>4.5008039999999996</v>
      </c>
      <c r="V74" s="147">
        <v>2.895E-3</v>
      </c>
      <c r="W74" s="147">
        <v>0</v>
      </c>
      <c r="X74" s="147">
        <v>0</v>
      </c>
      <c r="Y74" s="147">
        <v>0</v>
      </c>
      <c r="Z74" s="147">
        <v>0</v>
      </c>
      <c r="AA74" s="147">
        <v>0</v>
      </c>
      <c r="AB74" s="147">
        <v>0</v>
      </c>
      <c r="AC74" s="147">
        <v>0</v>
      </c>
      <c r="AD74" s="147">
        <v>0</v>
      </c>
      <c r="AE74" s="147">
        <v>0</v>
      </c>
      <c r="AF74" s="147">
        <v>0</v>
      </c>
      <c r="AG74" s="147">
        <v>0</v>
      </c>
    </row>
    <row r="75" spans="1:33" x14ac:dyDescent="0.2">
      <c r="A75" s="133" t="str">
        <f t="shared" si="1"/>
        <v>DAPMozambique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1"/>
        <v>DAPReunion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1"/>
        <v>DAPRwanda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1"/>
        <v>DAPSeychelles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1"/>
        <v>DAPSomalia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DAPTanzania</v>
      </c>
      <c r="B80" s="129" t="s">
        <v>259</v>
      </c>
      <c r="C80" s="129" t="s">
        <v>261</v>
      </c>
      <c r="D80" s="129" t="s">
        <v>111</v>
      </c>
      <c r="E80" s="147">
        <v>5.0000000000000001E-3</v>
      </c>
      <c r="F80" s="147">
        <v>0</v>
      </c>
      <c r="G80" s="147">
        <v>0</v>
      </c>
      <c r="H80" s="147">
        <v>0</v>
      </c>
      <c r="I80" s="147">
        <v>0</v>
      </c>
      <c r="J80" s="147">
        <v>0</v>
      </c>
      <c r="K80" s="147">
        <v>0</v>
      </c>
      <c r="L80" s="147">
        <v>0</v>
      </c>
      <c r="M80" s="147">
        <v>2.8000000000000001E-2</v>
      </c>
      <c r="N80" s="147">
        <v>0</v>
      </c>
      <c r="O80" s="147">
        <v>3.0910000000000002</v>
      </c>
      <c r="P80" s="147">
        <v>2.1779500000000001</v>
      </c>
      <c r="Q80" s="147">
        <v>13.131423</v>
      </c>
      <c r="R80" s="147">
        <v>19.029</v>
      </c>
      <c r="S80" s="147">
        <v>3.9999999999999998E-6</v>
      </c>
      <c r="T80" s="147">
        <v>1.1299999999999999</v>
      </c>
      <c r="U80" s="147">
        <v>5.7700000000000001E-2</v>
      </c>
      <c r="V80" s="147">
        <v>3.004</v>
      </c>
      <c r="W80" s="147">
        <v>0</v>
      </c>
      <c r="X80" s="147">
        <v>0</v>
      </c>
      <c r="Y80" s="147">
        <v>0</v>
      </c>
      <c r="Z80" s="147">
        <v>0</v>
      </c>
      <c r="AA80" s="147">
        <v>0</v>
      </c>
      <c r="AB80" s="147">
        <v>0</v>
      </c>
      <c r="AC80" s="147">
        <v>0</v>
      </c>
      <c r="AD80" s="147">
        <v>0</v>
      </c>
      <c r="AE80" s="147">
        <v>0</v>
      </c>
      <c r="AF80" s="147">
        <v>0</v>
      </c>
      <c r="AG80" s="147">
        <v>0</v>
      </c>
    </row>
    <row r="81" spans="1:33" x14ac:dyDescent="0.2">
      <c r="A81" s="133" t="str">
        <f t="shared" si="1"/>
        <v>DAPUganda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1"/>
        <v>DAPZambia</v>
      </c>
      <c r="B82" s="129" t="s">
        <v>259</v>
      </c>
      <c r="C82" s="129" t="s">
        <v>261</v>
      </c>
      <c r="D82" s="129" t="s">
        <v>113</v>
      </c>
      <c r="E82" s="147">
        <v>3.5000000000000003E-2</v>
      </c>
      <c r="F82" s="147">
        <v>0</v>
      </c>
      <c r="G82" s="147">
        <v>1.20645</v>
      </c>
      <c r="H82" s="147">
        <v>0.03</v>
      </c>
      <c r="I82" s="147">
        <v>0</v>
      </c>
      <c r="J82" s="147">
        <v>0</v>
      </c>
      <c r="K82" s="147">
        <v>0</v>
      </c>
      <c r="L82" s="147">
        <v>0.05</v>
      </c>
      <c r="M82" s="147">
        <v>0.06</v>
      </c>
      <c r="N82" s="147">
        <v>1.8688</v>
      </c>
      <c r="O82" s="147">
        <v>2E-3</v>
      </c>
      <c r="P82" s="147">
        <v>0</v>
      </c>
      <c r="Q82" s="147">
        <v>0</v>
      </c>
      <c r="R82" s="147">
        <v>0.66500000000000004</v>
      </c>
      <c r="S82" s="147">
        <v>1.2500000000000001E-2</v>
      </c>
      <c r="T82" s="147">
        <v>1E-3</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1"/>
        <v>DAPZimbabwe</v>
      </c>
      <c r="B83" s="129" t="s">
        <v>259</v>
      </c>
      <c r="C83" s="129" t="s">
        <v>261</v>
      </c>
      <c r="D83" s="129" t="s">
        <v>114</v>
      </c>
      <c r="E83" s="147">
        <v>10.387</v>
      </c>
      <c r="F83" s="147">
        <v>0</v>
      </c>
      <c r="G83" s="147">
        <v>0</v>
      </c>
      <c r="H83" s="147">
        <v>0</v>
      </c>
      <c r="I83" s="147">
        <v>9.1870000000000007E-3</v>
      </c>
      <c r="J83" s="147">
        <v>0</v>
      </c>
      <c r="K83" s="147">
        <v>0</v>
      </c>
      <c r="L83" s="147">
        <v>0</v>
      </c>
      <c r="M83" s="147">
        <v>0</v>
      </c>
      <c r="N83" s="147">
        <v>0</v>
      </c>
      <c r="O83" s="147">
        <v>0.03</v>
      </c>
      <c r="P83" s="147">
        <v>5</v>
      </c>
      <c r="Q83" s="147">
        <v>1.41</v>
      </c>
      <c r="R83" s="147">
        <v>6.1800769999999998</v>
      </c>
      <c r="S83" s="147">
        <v>1.41</v>
      </c>
      <c r="T83" s="147">
        <v>3.79</v>
      </c>
      <c r="U83" s="147">
        <v>3.0602</v>
      </c>
      <c r="V83" s="147">
        <v>3.0602</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1"/>
        <v>DAPWest Africa Total</v>
      </c>
      <c r="B84" s="140" t="s">
        <v>115</v>
      </c>
      <c r="C84" s="140" t="s">
        <v>115</v>
      </c>
      <c r="D84" s="140" t="s">
        <v>115</v>
      </c>
      <c r="E84" s="146">
        <v>0</v>
      </c>
      <c r="F84" s="146">
        <v>0</v>
      </c>
      <c r="G84" s="146">
        <v>0</v>
      </c>
      <c r="H84" s="146">
        <v>0</v>
      </c>
      <c r="I84" s="146">
        <v>0</v>
      </c>
      <c r="J84" s="146">
        <v>0</v>
      </c>
      <c r="K84" s="146">
        <v>0</v>
      </c>
      <c r="L84" s="146">
        <v>0</v>
      </c>
      <c r="M84" s="146">
        <v>0</v>
      </c>
      <c r="N84" s="146">
        <v>0</v>
      </c>
      <c r="O84" s="146">
        <v>0</v>
      </c>
      <c r="P84" s="146">
        <v>0</v>
      </c>
      <c r="Q84" s="146">
        <v>0</v>
      </c>
      <c r="R84" s="146">
        <v>0</v>
      </c>
      <c r="S84" s="146">
        <v>0</v>
      </c>
      <c r="T84" s="146">
        <v>0</v>
      </c>
      <c r="U84" s="146">
        <v>0</v>
      </c>
      <c r="V84" s="146">
        <v>0</v>
      </c>
      <c r="W84" s="146">
        <v>0</v>
      </c>
      <c r="X84" s="146">
        <v>0</v>
      </c>
      <c r="Y84" s="146">
        <v>0</v>
      </c>
      <c r="Z84" s="146">
        <v>0</v>
      </c>
      <c r="AA84" s="146">
        <v>0</v>
      </c>
      <c r="AB84" s="146">
        <v>0</v>
      </c>
      <c r="AC84" s="146">
        <v>0</v>
      </c>
      <c r="AD84" s="146">
        <v>0</v>
      </c>
      <c r="AE84" s="146">
        <v>0</v>
      </c>
      <c r="AF84" s="146">
        <v>0</v>
      </c>
      <c r="AG84" s="146">
        <v>0</v>
      </c>
    </row>
    <row r="85" spans="1:33" x14ac:dyDescent="0.2">
      <c r="A85" s="133" t="str">
        <f t="shared" si="1"/>
        <v>DAPBenin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1"/>
        <v>DAPBurkina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DAPCape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1"/>
        <v>DAPCote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1"/>
        <v>DAPGambia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1"/>
        <v>DAPGhana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1"/>
        <v>DAPGuinea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1"/>
        <v>DAPGuinea-Bissau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DAPLiberia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DAPMali</v>
      </c>
      <c r="B94" s="129" t="s">
        <v>259</v>
      </c>
      <c r="C94" s="129" t="s">
        <v>262</v>
      </c>
      <c r="D94" s="129" t="s">
        <v>125</v>
      </c>
      <c r="E94" s="147">
        <v>0</v>
      </c>
      <c r="F94" s="147">
        <v>0</v>
      </c>
      <c r="G94" s="147">
        <v>0</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1"/>
        <v>DAPMauritania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1"/>
        <v>DAPNiger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DAPNigeria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1"/>
        <v>DAPSenegal</v>
      </c>
      <c r="B98" s="129" t="s">
        <v>259</v>
      </c>
      <c r="C98" s="129" t="s">
        <v>262</v>
      </c>
      <c r="D98" s="129" t="s">
        <v>129</v>
      </c>
      <c r="E98" s="147">
        <v>0</v>
      </c>
      <c r="F98" s="147">
        <v>0</v>
      </c>
      <c r="G98" s="147">
        <v>0</v>
      </c>
      <c r="H98" s="147">
        <v>0</v>
      </c>
      <c r="I98" s="147">
        <v>0</v>
      </c>
      <c r="J98" s="147">
        <v>0</v>
      </c>
      <c r="K98" s="147">
        <v>0</v>
      </c>
      <c r="L98" s="147">
        <v>0</v>
      </c>
      <c r="M98" s="147">
        <v>0</v>
      </c>
      <c r="N98" s="147">
        <v>0</v>
      </c>
      <c r="O98" s="147">
        <v>0</v>
      </c>
      <c r="P98" s="147">
        <v>0</v>
      </c>
      <c r="Q98" s="147">
        <v>0</v>
      </c>
      <c r="R98" s="147">
        <v>0</v>
      </c>
      <c r="S98" s="147">
        <v>0</v>
      </c>
      <c r="T98" s="147">
        <v>0</v>
      </c>
      <c r="U98" s="147">
        <v>0</v>
      </c>
      <c r="V98" s="147">
        <v>0</v>
      </c>
      <c r="W98" s="147">
        <v>0</v>
      </c>
      <c r="X98" s="147">
        <v>0</v>
      </c>
      <c r="Y98" s="147">
        <v>0</v>
      </c>
      <c r="Z98" s="147">
        <v>0</v>
      </c>
      <c r="AA98" s="147">
        <v>0</v>
      </c>
      <c r="AB98" s="147">
        <v>0</v>
      </c>
      <c r="AC98" s="147">
        <v>0</v>
      </c>
      <c r="AD98" s="147">
        <v>0</v>
      </c>
      <c r="AE98" s="147">
        <v>0</v>
      </c>
      <c r="AF98" s="147">
        <v>0</v>
      </c>
      <c r="AG98" s="147">
        <v>0</v>
      </c>
    </row>
    <row r="99" spans="1:33" x14ac:dyDescent="0.2">
      <c r="A99" s="133" t="str">
        <f t="shared" si="1"/>
        <v>DAPSierra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1"/>
        <v>DAPTogo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DAPCentral Africa Total</v>
      </c>
      <c r="B101" s="140" t="s">
        <v>132</v>
      </c>
      <c r="C101" s="140" t="s">
        <v>132</v>
      </c>
      <c r="D101" s="140" t="s">
        <v>132</v>
      </c>
      <c r="E101" s="146">
        <v>0</v>
      </c>
      <c r="F101" s="146">
        <v>0</v>
      </c>
      <c r="G101" s="146">
        <v>0</v>
      </c>
      <c r="H101" s="146">
        <v>0</v>
      </c>
      <c r="I101" s="146">
        <v>0</v>
      </c>
      <c r="J101" s="146">
        <v>0</v>
      </c>
      <c r="K101" s="146">
        <v>0</v>
      </c>
      <c r="L101" s="146">
        <v>0</v>
      </c>
      <c r="M101" s="146">
        <v>0</v>
      </c>
      <c r="N101" s="146">
        <v>0</v>
      </c>
      <c r="O101" s="146">
        <v>0</v>
      </c>
      <c r="P101" s="146">
        <v>0</v>
      </c>
      <c r="Q101" s="146">
        <v>0</v>
      </c>
      <c r="R101" s="146">
        <v>0</v>
      </c>
      <c r="S101" s="146">
        <v>0</v>
      </c>
      <c r="T101" s="146">
        <v>0</v>
      </c>
      <c r="U101" s="146">
        <v>0</v>
      </c>
      <c r="V101" s="146">
        <v>0</v>
      </c>
      <c r="W101" s="146">
        <v>0</v>
      </c>
      <c r="X101" s="146">
        <v>0</v>
      </c>
      <c r="Y101" s="146">
        <v>0</v>
      </c>
      <c r="Z101" s="146">
        <v>0</v>
      </c>
      <c r="AA101" s="146">
        <v>0</v>
      </c>
      <c r="AB101" s="146">
        <v>0</v>
      </c>
      <c r="AC101" s="146">
        <v>0</v>
      </c>
      <c r="AD101" s="146">
        <v>0</v>
      </c>
      <c r="AE101" s="146">
        <v>0</v>
      </c>
      <c r="AF101" s="146">
        <v>0</v>
      </c>
      <c r="AG101" s="146">
        <v>0</v>
      </c>
    </row>
    <row r="102" spans="1:33" x14ac:dyDescent="0.2">
      <c r="A102" s="133" t="str">
        <f t="shared" si="1"/>
        <v>DAPAngola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1"/>
        <v>DAPCameroon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1"/>
        <v>DAPCentral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DAPChad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1"/>
        <v>DAPCongo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1"/>
        <v>DAPDR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1"/>
        <v>DAPEquatorial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1"/>
        <v>DAPGabon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1"/>
        <v>DAPSouth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DAPSouthern Africa Total</v>
      </c>
      <c r="B111" s="140" t="s">
        <v>142</v>
      </c>
      <c r="C111" s="140" t="s">
        <v>142</v>
      </c>
      <c r="D111" s="140" t="s">
        <v>142</v>
      </c>
      <c r="E111" s="146">
        <v>77.883589999999998</v>
      </c>
      <c r="F111" s="146">
        <v>9.0471449999999987</v>
      </c>
      <c r="G111" s="146">
        <v>19.638698999999999</v>
      </c>
      <c r="H111" s="146">
        <v>20.117910999999999</v>
      </c>
      <c r="I111" s="146">
        <v>19.684668000000002</v>
      </c>
      <c r="J111" s="146">
        <v>20.115539999999999</v>
      </c>
      <c r="K111" s="146">
        <v>19.221467000000001</v>
      </c>
      <c r="L111" s="146">
        <v>17.673539000000002</v>
      </c>
      <c r="M111" s="146">
        <v>17.647271</v>
      </c>
      <c r="N111" s="146">
        <v>19.489528</v>
      </c>
      <c r="O111" s="146">
        <v>18.464193999999999</v>
      </c>
      <c r="P111" s="146">
        <v>22.599342</v>
      </c>
      <c r="Q111" s="146">
        <v>22.011148000000002</v>
      </c>
      <c r="R111" s="146">
        <v>47.644143999999997</v>
      </c>
      <c r="S111" s="146">
        <v>32.310054000000008</v>
      </c>
      <c r="T111" s="146">
        <v>25.984867999999999</v>
      </c>
      <c r="U111" s="146">
        <v>25.446023</v>
      </c>
      <c r="V111" s="146">
        <v>24.654285999999999</v>
      </c>
      <c r="W111" s="146">
        <v>24</v>
      </c>
      <c r="X111" s="146">
        <v>24.773531251942174</v>
      </c>
      <c r="Y111" s="146">
        <v>24.961986478146379</v>
      </c>
      <c r="Z111" s="146">
        <v>25.567754237150922</v>
      </c>
      <c r="AA111" s="146">
        <v>25.567754237150922</v>
      </c>
      <c r="AB111" s="146">
        <v>25</v>
      </c>
      <c r="AC111" s="146">
        <v>25.086361972558556</v>
      </c>
      <c r="AD111" s="146">
        <v>25.204411318580682</v>
      </c>
      <c r="AE111" s="146">
        <v>25.283641582298021</v>
      </c>
      <c r="AF111" s="146">
        <v>25.327320823827144</v>
      </c>
      <c r="AG111" s="146">
        <v>25.371996787053288</v>
      </c>
    </row>
    <row r="112" spans="1:33" x14ac:dyDescent="0.2">
      <c r="A112" s="133" t="str">
        <f t="shared" si="1"/>
        <v>DAPBotswana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1"/>
        <v>DAPLesotho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1"/>
        <v>DAPNamibia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1"/>
        <v>DAPSouth Africa</v>
      </c>
      <c r="B115" s="129" t="s">
        <v>259</v>
      </c>
      <c r="C115" s="129" t="s">
        <v>264</v>
      </c>
      <c r="D115" s="129" t="s">
        <v>146</v>
      </c>
      <c r="E115" s="147">
        <v>77.883589999999998</v>
      </c>
      <c r="F115" s="147">
        <v>9.0471449999999987</v>
      </c>
      <c r="G115" s="147">
        <v>19.638698999999999</v>
      </c>
      <c r="H115" s="147">
        <v>20.117910999999999</v>
      </c>
      <c r="I115" s="147">
        <v>19.684668000000002</v>
      </c>
      <c r="J115" s="147">
        <v>20.115539999999999</v>
      </c>
      <c r="K115" s="147">
        <v>19.221467000000001</v>
      </c>
      <c r="L115" s="147">
        <v>17.673539000000002</v>
      </c>
      <c r="M115" s="147">
        <v>17.647271</v>
      </c>
      <c r="N115" s="147">
        <v>19.489528</v>
      </c>
      <c r="O115" s="147">
        <v>18.464193999999999</v>
      </c>
      <c r="P115" s="147">
        <v>22.599342</v>
      </c>
      <c r="Q115" s="147">
        <v>22.011148000000002</v>
      </c>
      <c r="R115" s="147">
        <v>47.644143999999997</v>
      </c>
      <c r="S115" s="147">
        <v>32.310054000000008</v>
      </c>
      <c r="T115" s="147">
        <v>25.984867999999999</v>
      </c>
      <c r="U115" s="147">
        <v>25.446023</v>
      </c>
      <c r="V115" s="147">
        <v>24.654285999999999</v>
      </c>
      <c r="W115" s="147">
        <v>24</v>
      </c>
      <c r="X115" s="147">
        <v>24.773531251942174</v>
      </c>
      <c r="Y115" s="147">
        <v>24.961986478146379</v>
      </c>
      <c r="Z115" s="147">
        <v>25.567754237150922</v>
      </c>
      <c r="AA115" s="147">
        <v>25.567754237150922</v>
      </c>
      <c r="AB115" s="147">
        <v>25</v>
      </c>
      <c r="AC115" s="147">
        <v>25.086361972558556</v>
      </c>
      <c r="AD115" s="147">
        <v>25.204411318580682</v>
      </c>
      <c r="AE115" s="147">
        <v>25.283641582298021</v>
      </c>
      <c r="AF115" s="147">
        <v>25.327320823827144</v>
      </c>
      <c r="AG115" s="147">
        <v>25.371996787053288</v>
      </c>
    </row>
    <row r="116" spans="1:33" x14ac:dyDescent="0.2">
      <c r="A116" s="133" t="str">
        <f t="shared" si="1"/>
        <v>DAPSwaziland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1"/>
        <v>DAPNorth America Total</v>
      </c>
      <c r="B117" s="137" t="s">
        <v>148</v>
      </c>
      <c r="C117" s="137" t="s">
        <v>148</v>
      </c>
      <c r="D117" s="137" t="s">
        <v>148</v>
      </c>
      <c r="E117" s="145">
        <v>118.08999536743639</v>
      </c>
      <c r="F117" s="145">
        <v>116.52921399127919</v>
      </c>
      <c r="G117" s="145">
        <v>117.68745784068706</v>
      </c>
      <c r="H117" s="145">
        <v>134.00680049285018</v>
      </c>
      <c r="I117" s="145">
        <v>131.20007698428174</v>
      </c>
      <c r="J117" s="145">
        <v>131.02456793137071</v>
      </c>
      <c r="K117" s="145">
        <v>222.28428898615013</v>
      </c>
      <c r="L117" s="145">
        <v>195.15332498754455</v>
      </c>
      <c r="M117" s="145">
        <v>384.91184598406056</v>
      </c>
      <c r="N117" s="145">
        <v>438.63097590822372</v>
      </c>
      <c r="O117" s="145">
        <v>1007.2378788248924</v>
      </c>
      <c r="P117" s="145">
        <v>1284.7293500841679</v>
      </c>
      <c r="Q117" s="145">
        <v>1351.4185339653429</v>
      </c>
      <c r="R117" s="145">
        <v>1943.6532385122168</v>
      </c>
      <c r="S117" s="145">
        <v>2037.6078934373641</v>
      </c>
      <c r="T117" s="145">
        <v>1944.3975802914347</v>
      </c>
      <c r="U117" s="145">
        <v>2465.1218698527323</v>
      </c>
      <c r="V117" s="145">
        <v>2866.0814399859623</v>
      </c>
      <c r="W117" s="145">
        <v>3056.3286043433454</v>
      </c>
      <c r="X117" s="145">
        <v>2938.5741105117886</v>
      </c>
      <c r="Y117" s="145">
        <v>3311.0454916481294</v>
      </c>
      <c r="Z117" s="145">
        <v>3460.146160619468</v>
      </c>
      <c r="AA117" s="145">
        <v>2969.146160619468</v>
      </c>
      <c r="AB117" s="145">
        <v>3213</v>
      </c>
      <c r="AC117" s="145">
        <v>3314.9693254409885</v>
      </c>
      <c r="AD117" s="145">
        <v>3342.2050613488163</v>
      </c>
      <c r="AE117" s="145">
        <v>3364.9189438950011</v>
      </c>
      <c r="AF117" s="145">
        <v>3371.1454141674571</v>
      </c>
      <c r="AG117" s="145">
        <v>3377.4054455971068</v>
      </c>
    </row>
    <row r="118" spans="1:33" s="133" customFormat="1" x14ac:dyDescent="0.2">
      <c r="A118" s="133" t="str">
        <f t="shared" si="1"/>
        <v>DAPNorth America Total</v>
      </c>
      <c r="B118" s="140" t="s">
        <v>148</v>
      </c>
      <c r="C118" s="140" t="s">
        <v>148</v>
      </c>
      <c r="D118" s="140" t="s">
        <v>148</v>
      </c>
      <c r="E118" s="146">
        <v>118.08999536743639</v>
      </c>
      <c r="F118" s="146">
        <v>116.52921399127919</v>
      </c>
      <c r="G118" s="146">
        <v>117.68745784068706</v>
      </c>
      <c r="H118" s="146">
        <v>134.00680049285018</v>
      </c>
      <c r="I118" s="146">
        <v>131.20007698428174</v>
      </c>
      <c r="J118" s="146">
        <v>131.02456793137071</v>
      </c>
      <c r="K118" s="146">
        <v>222.28428898615013</v>
      </c>
      <c r="L118" s="146">
        <v>195.15332498754455</v>
      </c>
      <c r="M118" s="146">
        <v>384.91184598406056</v>
      </c>
      <c r="N118" s="146">
        <v>438.63097590822372</v>
      </c>
      <c r="O118" s="146">
        <v>1007.2378788248924</v>
      </c>
      <c r="P118" s="146">
        <v>1284.7293500841679</v>
      </c>
      <c r="Q118" s="146">
        <v>1351.4185339653429</v>
      </c>
      <c r="R118" s="146">
        <v>1943.6532385122168</v>
      </c>
      <c r="S118" s="146">
        <v>2037.6078934373641</v>
      </c>
      <c r="T118" s="146">
        <v>1944.3975802914347</v>
      </c>
      <c r="U118" s="146">
        <v>2465.1218698527323</v>
      </c>
      <c r="V118" s="146">
        <v>2866.0814399859623</v>
      </c>
      <c r="W118" s="146">
        <v>3056.3286043433454</v>
      </c>
      <c r="X118" s="146">
        <v>2938.5741105117886</v>
      </c>
      <c r="Y118" s="146">
        <v>3311.0454916481294</v>
      </c>
      <c r="Z118" s="146">
        <v>3460.146160619468</v>
      </c>
      <c r="AA118" s="146">
        <v>2969.146160619468</v>
      </c>
      <c r="AB118" s="146">
        <v>3213</v>
      </c>
      <c r="AC118" s="146">
        <v>3314.9693254409885</v>
      </c>
      <c r="AD118" s="146">
        <v>3342.2050613488163</v>
      </c>
      <c r="AE118" s="146">
        <v>3364.9189438950011</v>
      </c>
      <c r="AF118" s="146">
        <v>3371.1454141674571</v>
      </c>
      <c r="AG118" s="146">
        <v>3377.4054455971068</v>
      </c>
    </row>
    <row r="119" spans="1:33" x14ac:dyDescent="0.2">
      <c r="A119" s="133" t="str">
        <f t="shared" si="1"/>
        <v>DAPCanada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0.14616061946805317</v>
      </c>
      <c r="AA119" s="147">
        <v>0.14616061946805317</v>
      </c>
      <c r="AB119" s="147">
        <v>0</v>
      </c>
      <c r="AC119" s="147">
        <v>0</v>
      </c>
      <c r="AD119" s="147">
        <v>0</v>
      </c>
      <c r="AE119" s="147">
        <v>0</v>
      </c>
      <c r="AF119" s="147">
        <v>0</v>
      </c>
      <c r="AG119" s="147">
        <v>0</v>
      </c>
    </row>
    <row r="120" spans="1:33" x14ac:dyDescent="0.2">
      <c r="A120" s="133" t="str">
        <f t="shared" si="1"/>
        <v>DAPUnited States</v>
      </c>
      <c r="B120" s="129" t="s">
        <v>265</v>
      </c>
      <c r="C120" s="129" t="s">
        <v>265</v>
      </c>
      <c r="D120" s="129" t="s">
        <v>150</v>
      </c>
      <c r="E120" s="147">
        <v>118.08999536743639</v>
      </c>
      <c r="F120" s="147">
        <v>116.52921399127919</v>
      </c>
      <c r="G120" s="147">
        <v>117.68745784068706</v>
      </c>
      <c r="H120" s="147">
        <v>134.00680049285018</v>
      </c>
      <c r="I120" s="147">
        <v>131.20007698428174</v>
      </c>
      <c r="J120" s="147">
        <v>131.02456793137071</v>
      </c>
      <c r="K120" s="147">
        <v>222.28428898615013</v>
      </c>
      <c r="L120" s="147">
        <v>195.15332498754455</v>
      </c>
      <c r="M120" s="147">
        <v>384.91184598406056</v>
      </c>
      <c r="N120" s="147">
        <v>438.63097590822372</v>
      </c>
      <c r="O120" s="147">
        <v>1007.2378788248924</v>
      </c>
      <c r="P120" s="147">
        <v>1284.7293500841679</v>
      </c>
      <c r="Q120" s="147">
        <v>1351.4185339653429</v>
      </c>
      <c r="R120" s="147">
        <v>1943.6532385122168</v>
      </c>
      <c r="S120" s="147">
        <v>2037.6078934373641</v>
      </c>
      <c r="T120" s="147">
        <v>1944.3975802914347</v>
      </c>
      <c r="U120" s="147">
        <v>2465.1218698527323</v>
      </c>
      <c r="V120" s="147">
        <v>2866.0814399859623</v>
      </c>
      <c r="W120" s="147">
        <v>3056.3286043433454</v>
      </c>
      <c r="X120" s="147">
        <v>2938.5741105117886</v>
      </c>
      <c r="Y120" s="147">
        <v>3311.0454916481294</v>
      </c>
      <c r="Z120" s="147">
        <v>3460</v>
      </c>
      <c r="AA120" s="147">
        <v>2969</v>
      </c>
      <c r="AB120" s="147">
        <v>3213</v>
      </c>
      <c r="AC120" s="147">
        <v>3314.9693254409885</v>
      </c>
      <c r="AD120" s="147">
        <v>3342.2050613488163</v>
      </c>
      <c r="AE120" s="147">
        <v>3364.9189438950011</v>
      </c>
      <c r="AF120" s="147">
        <v>3371.1454141674571</v>
      </c>
      <c r="AG120" s="147">
        <v>3377.4054455971068</v>
      </c>
    </row>
    <row r="121" spans="1:33" s="133" customFormat="1" x14ac:dyDescent="0.2">
      <c r="A121" s="133" t="str">
        <f t="shared" si="1"/>
        <v>DAPCentral &amp; South America Total</v>
      </c>
      <c r="B121" s="137" t="s">
        <v>151</v>
      </c>
      <c r="C121" s="137" t="s">
        <v>151</v>
      </c>
      <c r="D121" s="137" t="s">
        <v>151</v>
      </c>
      <c r="E121" s="145">
        <v>301.26414000000005</v>
      </c>
      <c r="F121" s="145">
        <v>291.43289599999997</v>
      </c>
      <c r="G121" s="145">
        <v>294.53221299999996</v>
      </c>
      <c r="H121" s="145">
        <v>283.65498200000002</v>
      </c>
      <c r="I121" s="145">
        <v>306.43973999999997</v>
      </c>
      <c r="J121" s="145">
        <v>296.71475299999997</v>
      </c>
      <c r="K121" s="145">
        <v>307.40999199999999</v>
      </c>
      <c r="L121" s="145">
        <v>303.96404699999999</v>
      </c>
      <c r="M121" s="145">
        <v>248.55269300000003</v>
      </c>
      <c r="N121" s="145">
        <v>274.62810099999996</v>
      </c>
      <c r="O121" s="145">
        <v>275.70569499999999</v>
      </c>
      <c r="P121" s="145">
        <v>255.573206</v>
      </c>
      <c r="Q121" s="145">
        <v>230.997198</v>
      </c>
      <c r="R121" s="145">
        <v>199.21765999999997</v>
      </c>
      <c r="S121" s="145">
        <v>181.06831300000002</v>
      </c>
      <c r="T121" s="145">
        <v>173.63495699999999</v>
      </c>
      <c r="U121" s="145">
        <v>195.98103199999997</v>
      </c>
      <c r="V121" s="145">
        <v>171.36012434728991</v>
      </c>
      <c r="W121" s="145">
        <v>187.52713740011467</v>
      </c>
      <c r="X121" s="145">
        <v>106.73414288593068</v>
      </c>
      <c r="Y121" s="145">
        <v>115.61143690597254</v>
      </c>
      <c r="Z121" s="145">
        <v>133.85388479562937</v>
      </c>
      <c r="AA121" s="145">
        <v>118.85388479562934</v>
      </c>
      <c r="AB121" s="145">
        <v>127.85388479562934</v>
      </c>
      <c r="AC121" s="145">
        <v>141.27891803640054</v>
      </c>
      <c r="AD121" s="145">
        <v>156.58385397095842</v>
      </c>
      <c r="AE121" s="145">
        <v>166.3302388702825</v>
      </c>
      <c r="AF121" s="145">
        <v>170.36458397621502</v>
      </c>
      <c r="AG121" s="145">
        <v>174.49551302273377</v>
      </c>
    </row>
    <row r="122" spans="1:33" s="133" customFormat="1" x14ac:dyDescent="0.2">
      <c r="A122" s="133" t="str">
        <f t="shared" si="1"/>
        <v>DAPCaribbean Total</v>
      </c>
      <c r="B122" s="140" t="s">
        <v>152</v>
      </c>
      <c r="C122" s="140" t="s">
        <v>152</v>
      </c>
      <c r="D122" s="140" t="s">
        <v>152</v>
      </c>
      <c r="E122" s="146">
        <v>0</v>
      </c>
      <c r="F122" s="146">
        <v>0</v>
      </c>
      <c r="G122" s="146">
        <v>0</v>
      </c>
      <c r="H122" s="146">
        <v>0</v>
      </c>
      <c r="I122" s="146">
        <v>0</v>
      </c>
      <c r="J122" s="146">
        <v>0</v>
      </c>
      <c r="K122" s="146">
        <v>0</v>
      </c>
      <c r="L122" s="146">
        <v>0</v>
      </c>
      <c r="M122" s="146">
        <v>0</v>
      </c>
      <c r="N122" s="146">
        <v>0</v>
      </c>
      <c r="O122" s="146">
        <v>0</v>
      </c>
      <c r="P122" s="146">
        <v>0</v>
      </c>
      <c r="Q122" s="146">
        <v>0</v>
      </c>
      <c r="R122" s="146">
        <v>0</v>
      </c>
      <c r="S122" s="146">
        <v>0</v>
      </c>
      <c r="T122" s="146">
        <v>0</v>
      </c>
      <c r="U122" s="146">
        <v>0</v>
      </c>
      <c r="V122" s="146">
        <v>0</v>
      </c>
      <c r="W122" s="146">
        <v>0</v>
      </c>
      <c r="X122" s="146">
        <v>0</v>
      </c>
      <c r="Y122" s="146">
        <v>0</v>
      </c>
      <c r="Z122" s="146">
        <v>0</v>
      </c>
      <c r="AA122" s="146">
        <v>0</v>
      </c>
      <c r="AB122" s="146">
        <v>0</v>
      </c>
      <c r="AC122" s="146">
        <v>0</v>
      </c>
      <c r="AD122" s="146">
        <v>0</v>
      </c>
      <c r="AE122" s="146">
        <v>0</v>
      </c>
      <c r="AF122" s="146">
        <v>0</v>
      </c>
      <c r="AG122" s="146">
        <v>0</v>
      </c>
    </row>
    <row r="123" spans="1:33" x14ac:dyDescent="0.2">
      <c r="A123" s="133" t="str">
        <f t="shared" si="1"/>
        <v>DAPBahamas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1"/>
        <v>DAPCuba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1"/>
        <v>DAPDominican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1"/>
        <v>DAPHaiti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1"/>
        <v>DAPJamaica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1"/>
        <v>DAPLesser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1"/>
        <v>DAPPuerto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1"/>
        <v>DAPTrinidad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1"/>
        <v>DAPCentral America Total</v>
      </c>
      <c r="B131" s="140" t="s">
        <v>161</v>
      </c>
      <c r="C131" s="140" t="s">
        <v>161</v>
      </c>
      <c r="D131" s="140" t="s">
        <v>161</v>
      </c>
      <c r="E131" s="146">
        <v>6.1842000000000001E-2</v>
      </c>
      <c r="F131" s="146">
        <v>0.301898</v>
      </c>
      <c r="G131" s="146">
        <v>1.222364</v>
      </c>
      <c r="H131" s="146">
        <v>2.7886630000000001</v>
      </c>
      <c r="I131" s="146">
        <v>3.4195950000000002</v>
      </c>
      <c r="J131" s="146">
        <v>1.4809600000000001</v>
      </c>
      <c r="K131" s="146">
        <v>1.5106250000000001</v>
      </c>
      <c r="L131" s="146">
        <v>0.61112999999999995</v>
      </c>
      <c r="M131" s="146">
        <v>0.35724300000000003</v>
      </c>
      <c r="N131" s="146">
        <v>7.2384000000000004E-2</v>
      </c>
      <c r="O131" s="146">
        <v>0.28121099999999999</v>
      </c>
      <c r="P131" s="146">
        <v>4.4476000000000002E-2</v>
      </c>
      <c r="Q131" s="146">
        <v>3.021582</v>
      </c>
      <c r="R131" s="146">
        <v>0.48147400000000001</v>
      </c>
      <c r="S131" s="146">
        <v>2.084015</v>
      </c>
      <c r="T131" s="146">
        <v>0.977329</v>
      </c>
      <c r="U131" s="146">
        <v>2.1493090000000001</v>
      </c>
      <c r="V131" s="146">
        <v>1.9232183441695763</v>
      </c>
      <c r="W131" s="146">
        <v>2.0024144001146778</v>
      </c>
      <c r="X131" s="146">
        <v>2</v>
      </c>
      <c r="Y131" s="146">
        <v>2</v>
      </c>
      <c r="Z131" s="146">
        <v>2</v>
      </c>
      <c r="AA131" s="146">
        <v>2</v>
      </c>
      <c r="AB131" s="146">
        <v>2</v>
      </c>
      <c r="AC131" s="146">
        <v>2</v>
      </c>
      <c r="AD131" s="146">
        <v>2</v>
      </c>
      <c r="AE131" s="146">
        <v>2</v>
      </c>
      <c r="AF131" s="146">
        <v>2</v>
      </c>
      <c r="AG131" s="146">
        <v>2</v>
      </c>
    </row>
    <row r="132" spans="1:33" x14ac:dyDescent="0.2">
      <c r="A132" s="133" t="str">
        <f t="shared" si="1"/>
        <v>DAPBelize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1"/>
        <v>DAPCosta Rica</v>
      </c>
      <c r="B133" s="129" t="s">
        <v>266</v>
      </c>
      <c r="C133" s="129" t="s">
        <v>268</v>
      </c>
      <c r="D133" s="129" t="s">
        <v>163</v>
      </c>
      <c r="E133" s="147">
        <v>6.1842000000000001E-2</v>
      </c>
      <c r="F133" s="147">
        <v>0.301898</v>
      </c>
      <c r="G133" s="147">
        <v>1.222364</v>
      </c>
      <c r="H133" s="147">
        <v>2.7886630000000001</v>
      </c>
      <c r="I133" s="147">
        <v>3.4195950000000002</v>
      </c>
      <c r="J133" s="147">
        <v>1.4809600000000001</v>
      </c>
      <c r="K133" s="147">
        <v>1.5106250000000001</v>
      </c>
      <c r="L133" s="147">
        <v>0.61112999999999995</v>
      </c>
      <c r="M133" s="147">
        <v>0.35724300000000003</v>
      </c>
      <c r="N133" s="147">
        <v>7.2384000000000004E-2</v>
      </c>
      <c r="O133" s="147">
        <v>0.28121099999999999</v>
      </c>
      <c r="P133" s="147">
        <v>4.4476000000000002E-2</v>
      </c>
      <c r="Q133" s="147">
        <v>3.021582</v>
      </c>
      <c r="R133" s="147">
        <v>0.48147400000000001</v>
      </c>
      <c r="S133" s="147">
        <v>2.084015</v>
      </c>
      <c r="T133" s="147">
        <v>0.977329</v>
      </c>
      <c r="U133" s="147">
        <v>2.1493090000000001</v>
      </c>
      <c r="V133" s="147">
        <v>1.9232183441695763</v>
      </c>
      <c r="W133" s="147">
        <v>2.0024144001146778</v>
      </c>
      <c r="X133" s="147">
        <v>2</v>
      </c>
      <c r="Y133" s="147">
        <v>2</v>
      </c>
      <c r="Z133" s="147">
        <v>2</v>
      </c>
      <c r="AA133" s="147">
        <v>2</v>
      </c>
      <c r="AB133" s="147">
        <v>2</v>
      </c>
      <c r="AC133" s="147">
        <v>2</v>
      </c>
      <c r="AD133" s="147">
        <v>2</v>
      </c>
      <c r="AE133" s="147">
        <v>2</v>
      </c>
      <c r="AF133" s="147">
        <v>2</v>
      </c>
      <c r="AG133" s="147">
        <v>2</v>
      </c>
    </row>
    <row r="134" spans="1:33" x14ac:dyDescent="0.2">
      <c r="A134" s="133" t="str">
        <f t="shared" ref="A134:A197" si="2">CONCATENATE("DAP",D134)</f>
        <v>DAPEl Salvador</v>
      </c>
      <c r="B134" s="129" t="s">
        <v>266</v>
      </c>
      <c r="C134" s="129" t="s">
        <v>268</v>
      </c>
      <c r="D134" s="129" t="s">
        <v>164</v>
      </c>
      <c r="E134" s="147">
        <v>0</v>
      </c>
      <c r="F134" s="147">
        <v>0</v>
      </c>
      <c r="G134" s="147">
        <v>0</v>
      </c>
      <c r="H134" s="147">
        <v>0</v>
      </c>
      <c r="I134" s="147">
        <v>0</v>
      </c>
      <c r="J134" s="147">
        <v>0</v>
      </c>
      <c r="K134" s="147">
        <v>0</v>
      </c>
      <c r="L134" s="147">
        <v>0</v>
      </c>
      <c r="M134" s="147">
        <v>0</v>
      </c>
      <c r="N134" s="147">
        <v>0</v>
      </c>
      <c r="O134" s="147">
        <v>0</v>
      </c>
      <c r="P134" s="147">
        <v>0</v>
      </c>
      <c r="Q134" s="147">
        <v>0</v>
      </c>
      <c r="R134" s="147">
        <v>0</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row>
    <row r="135" spans="1:33" x14ac:dyDescent="0.2">
      <c r="A135" s="133" t="str">
        <f t="shared" si="2"/>
        <v>DAPGuatemala</v>
      </c>
      <c r="B135" s="129" t="s">
        <v>266</v>
      </c>
      <c r="C135" s="129" t="s">
        <v>268</v>
      </c>
      <c r="D135" s="129" t="s">
        <v>165</v>
      </c>
      <c r="E135" s="147">
        <v>0</v>
      </c>
      <c r="F135" s="147">
        <v>0</v>
      </c>
      <c r="G135" s="147">
        <v>0</v>
      </c>
      <c r="H135" s="147">
        <v>0</v>
      </c>
      <c r="I135" s="147">
        <v>0</v>
      </c>
      <c r="J135" s="147">
        <v>0</v>
      </c>
      <c r="K135" s="147">
        <v>0</v>
      </c>
      <c r="L135" s="147">
        <v>0</v>
      </c>
      <c r="M135" s="147">
        <v>0</v>
      </c>
      <c r="N135" s="147">
        <v>0</v>
      </c>
      <c r="O135" s="147">
        <v>0</v>
      </c>
      <c r="P135" s="147">
        <v>0</v>
      </c>
      <c r="Q135" s="147">
        <v>0</v>
      </c>
      <c r="R135" s="147">
        <v>0</v>
      </c>
      <c r="S135" s="147">
        <v>0</v>
      </c>
      <c r="T135" s="147">
        <v>0</v>
      </c>
      <c r="U135" s="147">
        <v>0</v>
      </c>
      <c r="V135" s="147">
        <v>0</v>
      </c>
      <c r="W135" s="147">
        <v>0</v>
      </c>
      <c r="X135" s="147">
        <v>0</v>
      </c>
      <c r="Y135" s="147">
        <v>0</v>
      </c>
      <c r="Z135" s="147">
        <v>0</v>
      </c>
      <c r="AA135" s="147">
        <v>0</v>
      </c>
      <c r="AB135" s="147">
        <v>0</v>
      </c>
      <c r="AC135" s="147">
        <v>0</v>
      </c>
      <c r="AD135" s="147">
        <v>0</v>
      </c>
      <c r="AE135" s="147">
        <v>0</v>
      </c>
      <c r="AF135" s="147">
        <v>0</v>
      </c>
      <c r="AG135" s="147">
        <v>0</v>
      </c>
    </row>
    <row r="136" spans="1:33" x14ac:dyDescent="0.2">
      <c r="A136" s="133" t="str">
        <f t="shared" si="2"/>
        <v>DAPHonduras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row>
    <row r="137" spans="1:33" x14ac:dyDescent="0.2">
      <c r="A137" s="133" t="str">
        <f t="shared" si="2"/>
        <v>DAPMexico</v>
      </c>
      <c r="B137" s="129" t="s">
        <v>266</v>
      </c>
      <c r="C137" s="129" t="s">
        <v>268</v>
      </c>
      <c r="D137" s="129" t="s">
        <v>167</v>
      </c>
      <c r="E137" s="147">
        <v>0</v>
      </c>
      <c r="F137" s="147">
        <v>0</v>
      </c>
      <c r="G137" s="147">
        <v>0</v>
      </c>
      <c r="H137" s="147">
        <v>0</v>
      </c>
      <c r="I137" s="147">
        <v>0</v>
      </c>
      <c r="J137" s="147">
        <v>0</v>
      </c>
      <c r="K137" s="147">
        <v>0</v>
      </c>
      <c r="L137" s="147">
        <v>0</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47">
        <v>0</v>
      </c>
      <c r="AG137" s="147">
        <v>0</v>
      </c>
    </row>
    <row r="138" spans="1:33" x14ac:dyDescent="0.2">
      <c r="A138" s="133" t="str">
        <f t="shared" si="2"/>
        <v>DAPNicaragua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2"/>
        <v>DAPPanama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2"/>
        <v>DAPSouth America Total</v>
      </c>
      <c r="B140" s="140" t="s">
        <v>170</v>
      </c>
      <c r="C140" s="140" t="s">
        <v>170</v>
      </c>
      <c r="D140" s="140" t="s">
        <v>170</v>
      </c>
      <c r="E140" s="146">
        <v>301.20229799999998</v>
      </c>
      <c r="F140" s="146">
        <v>291.13099799999998</v>
      </c>
      <c r="G140" s="146">
        <v>293.30984899999999</v>
      </c>
      <c r="H140" s="146">
        <v>280.86631899999998</v>
      </c>
      <c r="I140" s="146">
        <v>303.02014499999996</v>
      </c>
      <c r="J140" s="146">
        <v>295.23379299999999</v>
      </c>
      <c r="K140" s="146">
        <v>305.89936699999998</v>
      </c>
      <c r="L140" s="146">
        <v>303.35291699999999</v>
      </c>
      <c r="M140" s="146">
        <v>248.19545000000002</v>
      </c>
      <c r="N140" s="146">
        <v>274.55571699999996</v>
      </c>
      <c r="O140" s="146">
        <v>275.42448400000001</v>
      </c>
      <c r="P140" s="146">
        <v>255.52873</v>
      </c>
      <c r="Q140" s="146">
        <v>227.975616</v>
      </c>
      <c r="R140" s="146">
        <v>198.73618599999998</v>
      </c>
      <c r="S140" s="146">
        <v>178.98429800000002</v>
      </c>
      <c r="T140" s="146">
        <v>172.65762799999999</v>
      </c>
      <c r="U140" s="146">
        <v>193.83172299999998</v>
      </c>
      <c r="V140" s="146">
        <v>169.43690600312033</v>
      </c>
      <c r="W140" s="146">
        <v>185.52472299999999</v>
      </c>
      <c r="X140" s="146">
        <v>104.73414288593068</v>
      </c>
      <c r="Y140" s="146">
        <v>113.61143690597254</v>
      </c>
      <c r="Z140" s="146">
        <v>131.85388479562937</v>
      </c>
      <c r="AA140" s="146">
        <v>116.85388479562934</v>
      </c>
      <c r="AB140" s="146">
        <v>125.85388479562934</v>
      </c>
      <c r="AC140" s="146">
        <v>139.27891803640054</v>
      </c>
      <c r="AD140" s="146">
        <v>154.58385397095842</v>
      </c>
      <c r="AE140" s="146">
        <v>164.3302388702825</v>
      </c>
      <c r="AF140" s="146">
        <v>168.36458397621502</v>
      </c>
      <c r="AG140" s="146">
        <v>172.49551302273377</v>
      </c>
    </row>
    <row r="141" spans="1:33" x14ac:dyDescent="0.2">
      <c r="A141" s="133" t="str">
        <f t="shared" si="2"/>
        <v>DAPArgentina</v>
      </c>
      <c r="B141" s="129" t="s">
        <v>266</v>
      </c>
      <c r="C141" s="129" t="s">
        <v>269</v>
      </c>
      <c r="D141" s="129" t="s">
        <v>171</v>
      </c>
      <c r="E141" s="147">
        <v>0</v>
      </c>
      <c r="F141" s="147">
        <v>0</v>
      </c>
      <c r="G141" s="147">
        <v>0</v>
      </c>
      <c r="H141" s="147">
        <v>0</v>
      </c>
      <c r="I141" s="147">
        <v>0</v>
      </c>
      <c r="J141" s="147">
        <v>0</v>
      </c>
      <c r="K141" s="147">
        <v>0</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row>
    <row r="142" spans="1:33" x14ac:dyDescent="0.2">
      <c r="A142" s="133" t="str">
        <f t="shared" si="2"/>
        <v>DAPBolivia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2"/>
        <v>DAPBrazil</v>
      </c>
      <c r="B143" s="129" t="s">
        <v>266</v>
      </c>
      <c r="C143" s="129" t="s">
        <v>269</v>
      </c>
      <c r="D143" s="129" t="s">
        <v>173</v>
      </c>
      <c r="E143" s="147">
        <v>250</v>
      </c>
      <c r="F143" s="147">
        <v>250</v>
      </c>
      <c r="G143" s="147">
        <v>250</v>
      </c>
      <c r="H143" s="147">
        <v>250</v>
      </c>
      <c r="I143" s="147">
        <v>276.48899999999998</v>
      </c>
      <c r="J143" s="147">
        <v>286.22000000000003</v>
      </c>
      <c r="K143" s="147">
        <v>285.11700000000002</v>
      </c>
      <c r="L143" s="147">
        <v>280.673</v>
      </c>
      <c r="M143" s="147">
        <v>222.90100000000001</v>
      </c>
      <c r="N143" s="147">
        <v>238.26</v>
      </c>
      <c r="O143" s="147">
        <v>237.77500000000001</v>
      </c>
      <c r="P143" s="147">
        <v>207.62799999999999</v>
      </c>
      <c r="Q143" s="147">
        <v>180.71600000000001</v>
      </c>
      <c r="R143" s="147">
        <v>163.58099999999999</v>
      </c>
      <c r="S143" s="147">
        <v>151.62200000000001</v>
      </c>
      <c r="T143" s="147">
        <v>140.547</v>
      </c>
      <c r="U143" s="147">
        <v>160.95599999999999</v>
      </c>
      <c r="V143" s="147">
        <v>144.27099999999999</v>
      </c>
      <c r="W143" s="147">
        <v>159.649</v>
      </c>
      <c r="X143" s="147">
        <v>78.055000000000007</v>
      </c>
      <c r="Y143" s="147">
        <v>86.119</v>
      </c>
      <c r="Z143" s="147">
        <v>101</v>
      </c>
      <c r="AA143" s="147">
        <v>86</v>
      </c>
      <c r="AB143" s="147">
        <v>95</v>
      </c>
      <c r="AC143" s="147">
        <v>108.45004635461032</v>
      </c>
      <c r="AD143" s="147">
        <v>123.77978265770366</v>
      </c>
      <c r="AE143" s="147">
        <v>133.55075698973292</v>
      </c>
      <c r="AF143" s="147">
        <v>137.60948238662354</v>
      </c>
      <c r="AG143" s="147">
        <v>141.76458436117719</v>
      </c>
    </row>
    <row r="144" spans="1:33" x14ac:dyDescent="0.2">
      <c r="A144" s="133" t="str">
        <f t="shared" si="2"/>
        <v>DAPChile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row>
    <row r="145" spans="1:33" x14ac:dyDescent="0.2">
      <c r="A145" s="133" t="str">
        <f t="shared" si="2"/>
        <v>DAPColombia</v>
      </c>
      <c r="B145" s="129" t="s">
        <v>266</v>
      </c>
      <c r="C145" s="129" t="s">
        <v>269</v>
      </c>
      <c r="D145" s="129" t="s">
        <v>175</v>
      </c>
      <c r="E145" s="147">
        <v>27.292428000000001</v>
      </c>
      <c r="F145" s="147">
        <v>27.639417999999999</v>
      </c>
      <c r="G145" s="147">
        <v>27.516793</v>
      </c>
      <c r="H145" s="147">
        <v>26.897069000000002</v>
      </c>
      <c r="I145" s="147">
        <v>25.529806000000001</v>
      </c>
      <c r="J145" s="147">
        <v>4.085</v>
      </c>
      <c r="K145" s="147">
        <v>16.853999999999999</v>
      </c>
      <c r="L145" s="147">
        <v>18.631</v>
      </c>
      <c r="M145" s="147">
        <v>20</v>
      </c>
      <c r="N145" s="147">
        <v>30.686</v>
      </c>
      <c r="O145" s="147">
        <v>24.654</v>
      </c>
      <c r="P145" s="147">
        <v>34.15</v>
      </c>
      <c r="Q145" s="147">
        <v>37.69</v>
      </c>
      <c r="R145" s="147">
        <v>28.634</v>
      </c>
      <c r="S145" s="147">
        <v>21.437000000000001</v>
      </c>
      <c r="T145" s="147">
        <v>30</v>
      </c>
      <c r="U145" s="147">
        <v>30</v>
      </c>
      <c r="V145" s="147">
        <v>22.290183003120354</v>
      </c>
      <c r="W145" s="147">
        <v>23</v>
      </c>
      <c r="X145" s="147">
        <v>23.840256278422608</v>
      </c>
      <c r="Y145" s="147">
        <v>24.592114307106762</v>
      </c>
      <c r="Z145" s="147">
        <v>27.913016757233084</v>
      </c>
      <c r="AA145" s="147">
        <v>27.913016757233084</v>
      </c>
      <c r="AB145" s="147">
        <v>27.913016757233084</v>
      </c>
      <c r="AC145" s="147">
        <v>27.913016757233088</v>
      </c>
      <c r="AD145" s="147">
        <v>27.913016757233088</v>
      </c>
      <c r="AE145" s="147">
        <v>27.913016757233088</v>
      </c>
      <c r="AF145" s="147">
        <v>27.913016757233088</v>
      </c>
      <c r="AG145" s="147">
        <v>27.913016757233088</v>
      </c>
    </row>
    <row r="146" spans="1:33" x14ac:dyDescent="0.2">
      <c r="A146" s="133" t="str">
        <f t="shared" si="2"/>
        <v>DAPEcuador</v>
      </c>
      <c r="B146" s="129" t="s">
        <v>266</v>
      </c>
      <c r="C146" s="129" t="s">
        <v>269</v>
      </c>
      <c r="D146" s="129" t="s">
        <v>176</v>
      </c>
      <c r="E146" s="147">
        <v>0</v>
      </c>
      <c r="F146" s="147">
        <v>0</v>
      </c>
      <c r="G146" s="147">
        <v>0</v>
      </c>
      <c r="H146" s="147">
        <v>0</v>
      </c>
      <c r="I146" s="147">
        <v>0</v>
      </c>
      <c r="J146" s="147">
        <v>0</v>
      </c>
      <c r="K146" s="147">
        <v>0</v>
      </c>
      <c r="L146" s="147">
        <v>0</v>
      </c>
      <c r="M146" s="147">
        <v>0</v>
      </c>
      <c r="N146" s="147">
        <v>0</v>
      </c>
      <c r="O146" s="147">
        <v>0</v>
      </c>
      <c r="P146" s="147">
        <v>0</v>
      </c>
      <c r="Q146" s="147">
        <v>0</v>
      </c>
      <c r="R146" s="147">
        <v>0</v>
      </c>
      <c r="S146" s="147">
        <v>0</v>
      </c>
      <c r="T146" s="147">
        <v>0</v>
      </c>
      <c r="U146" s="147">
        <v>0</v>
      </c>
      <c r="V146" s="147">
        <v>0</v>
      </c>
      <c r="W146" s="147">
        <v>0</v>
      </c>
      <c r="X146" s="147">
        <v>0</v>
      </c>
      <c r="Y146" s="147">
        <v>0</v>
      </c>
      <c r="Z146" s="147">
        <v>0</v>
      </c>
      <c r="AA146" s="147">
        <v>0</v>
      </c>
      <c r="AB146" s="147">
        <v>0</v>
      </c>
      <c r="AC146" s="147">
        <v>0</v>
      </c>
      <c r="AD146" s="147">
        <v>0</v>
      </c>
      <c r="AE146" s="147">
        <v>0</v>
      </c>
      <c r="AF146" s="147">
        <v>0</v>
      </c>
      <c r="AG146" s="147">
        <v>0</v>
      </c>
    </row>
    <row r="147" spans="1:33" x14ac:dyDescent="0.2">
      <c r="A147" s="133" t="str">
        <f t="shared" si="2"/>
        <v>DAPFrench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DAPGuyana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2"/>
        <v>DAPParaguay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2"/>
        <v>DAPPeru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2"/>
        <v>DAPSuriname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2"/>
        <v>DAPUruguay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2"/>
        <v>DAPVenezuela</v>
      </c>
      <c r="B153" s="129" t="s">
        <v>266</v>
      </c>
      <c r="C153" s="129" t="s">
        <v>269</v>
      </c>
      <c r="D153" s="129" t="s">
        <v>183</v>
      </c>
      <c r="E153" s="147">
        <v>23.909869999999998</v>
      </c>
      <c r="F153" s="147">
        <v>13.491579999999999</v>
      </c>
      <c r="G153" s="147">
        <v>15.793056</v>
      </c>
      <c r="H153" s="147">
        <v>3.9692499999999997</v>
      </c>
      <c r="I153" s="147">
        <v>1.001339</v>
      </c>
      <c r="J153" s="147">
        <v>4.9287930000000006</v>
      </c>
      <c r="K153" s="147">
        <v>3.9283670000000002</v>
      </c>
      <c r="L153" s="147">
        <v>4.0489169999999994</v>
      </c>
      <c r="M153" s="147">
        <v>5.2944500000000003</v>
      </c>
      <c r="N153" s="147">
        <v>5.6097169999999998</v>
      </c>
      <c r="O153" s="147">
        <v>12.995483999999999</v>
      </c>
      <c r="P153" s="147">
        <v>13.750730000000001</v>
      </c>
      <c r="Q153" s="147">
        <v>9.5696159999999999</v>
      </c>
      <c r="R153" s="147">
        <v>6.5211860000000001</v>
      </c>
      <c r="S153" s="147">
        <v>5.9252979999999997</v>
      </c>
      <c r="T153" s="147">
        <v>2.1106280000000002</v>
      </c>
      <c r="U153" s="147">
        <v>2.8757229999999998</v>
      </c>
      <c r="V153" s="147">
        <v>2.8757229999999998</v>
      </c>
      <c r="W153" s="147">
        <v>2.8757229999999998</v>
      </c>
      <c r="X153" s="147">
        <v>2.8388866075080683</v>
      </c>
      <c r="Y153" s="147">
        <v>2.9003225988657855</v>
      </c>
      <c r="Z153" s="147">
        <v>2.9408680383962675</v>
      </c>
      <c r="AA153" s="147">
        <v>2.9408680383962675</v>
      </c>
      <c r="AB153" s="147">
        <v>2.9408680383962675</v>
      </c>
      <c r="AC153" s="147">
        <v>2.9158549245571219</v>
      </c>
      <c r="AD153" s="147">
        <v>2.8910545560216625</v>
      </c>
      <c r="AE153" s="147">
        <v>2.8664651233164857</v>
      </c>
      <c r="AF153" s="147">
        <v>2.8420848323583932</v>
      </c>
      <c r="AG153" s="147">
        <v>2.8179119043234935</v>
      </c>
    </row>
    <row r="154" spans="1:33" s="133" customFormat="1" x14ac:dyDescent="0.2">
      <c r="A154" s="133" t="str">
        <f t="shared" si="2"/>
        <v>DAPAsia Total</v>
      </c>
      <c r="B154" s="137" t="s">
        <v>184</v>
      </c>
      <c r="C154" s="137" t="s">
        <v>184</v>
      </c>
      <c r="D154" s="137" t="s">
        <v>184</v>
      </c>
      <c r="E154" s="145">
        <v>3731.4667004682137</v>
      </c>
      <c r="F154" s="145">
        <v>3981.819718085811</v>
      </c>
      <c r="G154" s="145">
        <v>3976.4311594919022</v>
      </c>
      <c r="H154" s="145">
        <v>3878.3415643425187</v>
      </c>
      <c r="I154" s="145">
        <v>3996.4308050000004</v>
      </c>
      <c r="J154" s="145">
        <v>4257.3531809999995</v>
      </c>
      <c r="K154" s="145">
        <v>4940.2442529999998</v>
      </c>
      <c r="L154" s="145">
        <v>4660.2416839999987</v>
      </c>
      <c r="M154" s="145">
        <v>5570.2197889999998</v>
      </c>
      <c r="N154" s="145">
        <v>5460.3197820000005</v>
      </c>
      <c r="O154" s="145">
        <v>6458.7794210000002</v>
      </c>
      <c r="P154" s="145">
        <v>9247.8137478695608</v>
      </c>
      <c r="Q154" s="145">
        <v>6432.5387596956534</v>
      </c>
      <c r="R154" s="145">
        <v>6433.3209686956534</v>
      </c>
      <c r="S154" s="145">
        <v>7066.2012074347822</v>
      </c>
      <c r="T154" s="145">
        <v>8112.8778379999994</v>
      </c>
      <c r="U154" s="145">
        <v>7723.5941380000004</v>
      </c>
      <c r="V154" s="145">
        <v>7912.9734301974504</v>
      </c>
      <c r="W154" s="145">
        <v>8068.515356536228</v>
      </c>
      <c r="X154" s="145">
        <v>8972.3332962867316</v>
      </c>
      <c r="Y154" s="145">
        <v>10197.591090400452</v>
      </c>
      <c r="Z154" s="145">
        <v>9829.8828550626458</v>
      </c>
      <c r="AA154" s="145">
        <v>9682.7500801947881</v>
      </c>
      <c r="AB154" s="145">
        <v>10129.56321271394</v>
      </c>
      <c r="AC154" s="145">
        <v>10275.604272486482</v>
      </c>
      <c r="AD154" s="145">
        <v>10428.789064688664</v>
      </c>
      <c r="AE154" s="145">
        <v>10566.992997196925</v>
      </c>
      <c r="AF154" s="145">
        <v>10692.562615227476</v>
      </c>
      <c r="AG154" s="145">
        <v>10820.045866896397</v>
      </c>
    </row>
    <row r="155" spans="1:33" s="133" customFormat="1" x14ac:dyDescent="0.2">
      <c r="A155" s="133" t="str">
        <f t="shared" si="2"/>
        <v>DAPMiddle East Total</v>
      </c>
      <c r="B155" s="140" t="s">
        <v>185</v>
      </c>
      <c r="C155" s="140" t="s">
        <v>185</v>
      </c>
      <c r="D155" s="140" t="s">
        <v>185</v>
      </c>
      <c r="E155" s="146">
        <v>501.477014</v>
      </c>
      <c r="F155" s="146">
        <v>475.38270499999999</v>
      </c>
      <c r="G155" s="146">
        <v>520.69543899999996</v>
      </c>
      <c r="H155" s="146">
        <v>549.83275800000001</v>
      </c>
      <c r="I155" s="146">
        <v>621.4466910000001</v>
      </c>
      <c r="J155" s="146">
        <v>671.40291500000001</v>
      </c>
      <c r="K155" s="146">
        <v>817.75914699999998</v>
      </c>
      <c r="L155" s="146">
        <v>895.04713100000004</v>
      </c>
      <c r="M155" s="146">
        <v>1635.8473429999999</v>
      </c>
      <c r="N155" s="146">
        <v>794.50181400000008</v>
      </c>
      <c r="O155" s="146">
        <v>1048.7379900000001</v>
      </c>
      <c r="P155" s="146">
        <v>985.19187186956526</v>
      </c>
      <c r="Q155" s="146">
        <v>888.96531669565218</v>
      </c>
      <c r="R155" s="146">
        <v>920.24992069565224</v>
      </c>
      <c r="S155" s="146">
        <v>1032.7730264347827</v>
      </c>
      <c r="T155" s="146">
        <v>1089.712984</v>
      </c>
      <c r="U155" s="146">
        <v>1112.0029629999999</v>
      </c>
      <c r="V155" s="146">
        <v>1251.9801248641179</v>
      </c>
      <c r="W155" s="146">
        <v>1291.093175</v>
      </c>
      <c r="X155" s="146">
        <v>1450.2399135255</v>
      </c>
      <c r="Y155" s="146">
        <v>1442.516162734102</v>
      </c>
      <c r="Z155" s="146">
        <v>1673.5147960104855</v>
      </c>
      <c r="AA155" s="146">
        <v>1060.3099030104854</v>
      </c>
      <c r="AB155" s="146">
        <v>1023.3026440104854</v>
      </c>
      <c r="AC155" s="146">
        <v>1080.8132090236804</v>
      </c>
      <c r="AD155" s="146">
        <v>1097.7716250600783</v>
      </c>
      <c r="AE155" s="146">
        <v>1109.3461039691565</v>
      </c>
      <c r="AF155" s="146">
        <v>1115.9900425476278</v>
      </c>
      <c r="AG155" s="146">
        <v>1122.7743371170866</v>
      </c>
    </row>
    <row r="156" spans="1:33" x14ac:dyDescent="0.2">
      <c r="A156" s="133" t="str">
        <f t="shared" si="2"/>
        <v>DAPBahrain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DAPIran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2"/>
        <v>DAPIraq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2"/>
        <v>DAPIsrael</v>
      </c>
      <c r="B159" s="129" t="s">
        <v>270</v>
      </c>
      <c r="C159" s="129" t="s">
        <v>271</v>
      </c>
      <c r="D159" s="129" t="s">
        <v>189</v>
      </c>
      <c r="E159" s="147">
        <v>100.47701400000001</v>
      </c>
      <c r="F159" s="147">
        <v>74.382705000000016</v>
      </c>
      <c r="G159" s="147">
        <v>119.69543899999999</v>
      </c>
      <c r="H159" s="147">
        <v>146.64353799999998</v>
      </c>
      <c r="I159" s="147">
        <v>181.27507100000003</v>
      </c>
      <c r="J159" s="147">
        <v>56.505297000000006</v>
      </c>
      <c r="K159" s="147">
        <v>58.947146999999994</v>
      </c>
      <c r="L159" s="147">
        <v>27.935379999999999</v>
      </c>
      <c r="M159" s="147">
        <v>21.286342999999999</v>
      </c>
      <c r="N159" s="147">
        <v>23.013514000000001</v>
      </c>
      <c r="O159" s="147">
        <v>30.635690000000004</v>
      </c>
      <c r="P159" s="147">
        <v>20.281131999999999</v>
      </c>
      <c r="Q159" s="147">
        <v>20.807735000000001</v>
      </c>
      <c r="R159" s="147">
        <v>21.954028000000001</v>
      </c>
      <c r="S159" s="147">
        <v>20.051609999999997</v>
      </c>
      <c r="T159" s="147">
        <v>19.510044000000001</v>
      </c>
      <c r="U159" s="147">
        <v>17.676265999999998</v>
      </c>
      <c r="V159" s="147">
        <v>14.788356864117951</v>
      </c>
      <c r="W159" s="147">
        <v>20</v>
      </c>
      <c r="X159" s="147">
        <v>19.998349525500117</v>
      </c>
      <c r="Y159" s="147">
        <v>20.088466734101786</v>
      </c>
      <c r="Z159" s="147">
        <v>20.69541601048552</v>
      </c>
      <c r="AA159" s="147">
        <v>20.69541601048552</v>
      </c>
      <c r="AB159" s="147">
        <v>20.69541601048552</v>
      </c>
      <c r="AC159" s="147">
        <v>20.69541601048552</v>
      </c>
      <c r="AD159" s="147">
        <v>20.69541601048552</v>
      </c>
      <c r="AE159" s="147">
        <v>20.69541601048552</v>
      </c>
      <c r="AF159" s="147">
        <v>20.69541601048552</v>
      </c>
      <c r="AG159" s="147">
        <v>20.69541601048552</v>
      </c>
    </row>
    <row r="160" spans="1:33" x14ac:dyDescent="0.2">
      <c r="A160" s="133" t="str">
        <f t="shared" si="2"/>
        <v>DAPJordan</v>
      </c>
      <c r="B160" s="129" t="s">
        <v>270</v>
      </c>
      <c r="C160" s="129" t="s">
        <v>271</v>
      </c>
      <c r="D160" s="129" t="s">
        <v>190</v>
      </c>
      <c r="E160" s="147">
        <v>0</v>
      </c>
      <c r="F160" s="147">
        <v>0</v>
      </c>
      <c r="G160" s="147">
        <v>0</v>
      </c>
      <c r="H160" s="147">
        <v>0</v>
      </c>
      <c r="I160" s="147">
        <v>0</v>
      </c>
      <c r="J160" s="147">
        <v>0</v>
      </c>
      <c r="K160" s="147">
        <v>0</v>
      </c>
      <c r="L160" s="147">
        <v>0</v>
      </c>
      <c r="M160" s="147">
        <v>0</v>
      </c>
      <c r="N160" s="147">
        <v>0</v>
      </c>
      <c r="O160" s="147">
        <v>0</v>
      </c>
      <c r="P160" s="147">
        <v>13.440760869565224</v>
      </c>
      <c r="Q160" s="147">
        <v>41.282608695652186</v>
      </c>
      <c r="R160" s="147">
        <v>50.782608695652186</v>
      </c>
      <c r="S160" s="147">
        <v>77.239130434782624</v>
      </c>
      <c r="T160" s="147">
        <v>41.31</v>
      </c>
      <c r="U160" s="147">
        <v>22.650000000000006</v>
      </c>
      <c r="V160" s="147">
        <v>47.493000000000009</v>
      </c>
      <c r="W160" s="147">
        <v>67</v>
      </c>
      <c r="X160" s="147">
        <v>59.22</v>
      </c>
      <c r="Y160" s="147">
        <v>68</v>
      </c>
      <c r="Z160" s="147">
        <v>103.63499999999999</v>
      </c>
      <c r="AA160" s="147">
        <v>93.48</v>
      </c>
      <c r="AB160" s="147">
        <v>31.65</v>
      </c>
      <c r="AC160" s="147">
        <v>32.413856757285131</v>
      </c>
      <c r="AD160" s="147">
        <v>33.45798286951532</v>
      </c>
      <c r="AE160" s="147">
        <v>34.15876089170488</v>
      </c>
      <c r="AF160" s="147">
        <v>34.545096252126264</v>
      </c>
      <c r="AG160" s="147">
        <v>34.940247444109225</v>
      </c>
    </row>
    <row r="161" spans="1:33" x14ac:dyDescent="0.2">
      <c r="A161" s="133" t="str">
        <f t="shared" si="2"/>
        <v>DAPKuwait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2"/>
        <v>DAPLebanon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2"/>
        <v>DAPOman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2"/>
        <v>DAPQatar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2"/>
        <v>DAPSaudi Arabia</v>
      </c>
      <c r="B165" s="129" t="s">
        <v>270</v>
      </c>
      <c r="C165" s="129" t="s">
        <v>271</v>
      </c>
      <c r="D165" s="129" t="s">
        <v>195</v>
      </c>
      <c r="E165" s="147">
        <v>0</v>
      </c>
      <c r="F165" s="147">
        <v>0</v>
      </c>
      <c r="G165" s="147">
        <v>0</v>
      </c>
      <c r="H165" s="147">
        <v>0</v>
      </c>
      <c r="I165" s="147">
        <v>0</v>
      </c>
      <c r="J165" s="147">
        <v>0</v>
      </c>
      <c r="K165" s="147">
        <v>0</v>
      </c>
      <c r="L165" s="147">
        <v>0</v>
      </c>
      <c r="M165" s="147">
        <v>0</v>
      </c>
      <c r="N165" s="147">
        <v>0</v>
      </c>
      <c r="O165" s="147">
        <v>0</v>
      </c>
      <c r="P165" s="147">
        <v>0</v>
      </c>
      <c r="Q165" s="147">
        <v>0</v>
      </c>
      <c r="R165" s="147">
        <v>0</v>
      </c>
      <c r="S165" s="147">
        <v>0</v>
      </c>
      <c r="T165" s="147">
        <v>0</v>
      </c>
      <c r="U165" s="147">
        <v>0</v>
      </c>
      <c r="V165" s="147">
        <v>1</v>
      </c>
      <c r="W165" s="147">
        <v>2</v>
      </c>
      <c r="X165" s="147">
        <v>0.21600000000000003</v>
      </c>
      <c r="Y165" s="147">
        <v>136.4</v>
      </c>
      <c r="Z165" s="147">
        <v>248</v>
      </c>
      <c r="AA165" s="147">
        <v>193.07</v>
      </c>
      <c r="AB165" s="147">
        <v>290.25</v>
      </c>
      <c r="AC165" s="147">
        <v>298.60045504856845</v>
      </c>
      <c r="AD165" s="147">
        <v>310.05900434942271</v>
      </c>
      <c r="AE165" s="147">
        <v>317.7147579029027</v>
      </c>
      <c r="AF165" s="147">
        <v>321.88800103642092</v>
      </c>
      <c r="AG165" s="147">
        <v>326.16100265511568</v>
      </c>
    </row>
    <row r="166" spans="1:33" x14ac:dyDescent="0.2">
      <c r="A166" s="133" t="str">
        <f t="shared" si="2"/>
        <v>DAPSyria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2"/>
        <v>DAPTurkey</v>
      </c>
      <c r="B167" s="129" t="s">
        <v>270</v>
      </c>
      <c r="C167" s="129" t="s">
        <v>271</v>
      </c>
      <c r="D167" s="129" t="s">
        <v>197</v>
      </c>
      <c r="E167" s="147">
        <v>401</v>
      </c>
      <c r="F167" s="147">
        <v>401</v>
      </c>
      <c r="G167" s="147">
        <v>401</v>
      </c>
      <c r="H167" s="147">
        <v>403.18921999999998</v>
      </c>
      <c r="I167" s="147">
        <v>440.17162000000002</v>
      </c>
      <c r="J167" s="147">
        <v>614.89761799999997</v>
      </c>
      <c r="K167" s="147">
        <v>758.81200000000001</v>
      </c>
      <c r="L167" s="147">
        <v>867.11175100000003</v>
      </c>
      <c r="M167" s="147">
        <v>1614.5609999999999</v>
      </c>
      <c r="N167" s="147">
        <v>771.48830000000009</v>
      </c>
      <c r="O167" s="147">
        <v>1018.1023</v>
      </c>
      <c r="P167" s="147">
        <v>922.00807900000007</v>
      </c>
      <c r="Q167" s="147">
        <v>824.49910199999999</v>
      </c>
      <c r="R167" s="147">
        <v>847.513284</v>
      </c>
      <c r="S167" s="147">
        <v>935.48228599999993</v>
      </c>
      <c r="T167" s="147">
        <v>1028.89294</v>
      </c>
      <c r="U167" s="147">
        <v>1071.6766969999999</v>
      </c>
      <c r="V167" s="147">
        <v>1188.698768</v>
      </c>
      <c r="W167" s="147">
        <v>1202.093175</v>
      </c>
      <c r="X167" s="147">
        <v>1370.805564</v>
      </c>
      <c r="Y167" s="147">
        <v>1218.0276960000001</v>
      </c>
      <c r="Z167" s="147">
        <v>1301.1843799999999</v>
      </c>
      <c r="AA167" s="147">
        <v>753.06448699999999</v>
      </c>
      <c r="AB167" s="147">
        <v>680.70722799999999</v>
      </c>
      <c r="AC167" s="147">
        <v>729.10348120734147</v>
      </c>
      <c r="AD167" s="147">
        <v>733.55922183065491</v>
      </c>
      <c r="AE167" s="147">
        <v>736.77716916406348</v>
      </c>
      <c r="AF167" s="147">
        <v>738.86152924859516</v>
      </c>
      <c r="AG167" s="147">
        <v>740.9776710073761</v>
      </c>
    </row>
    <row r="168" spans="1:33" x14ac:dyDescent="0.2">
      <c r="A168" s="133" t="str">
        <f t="shared" si="2"/>
        <v>DAPUnited Arab Emirates</v>
      </c>
      <c r="B168" s="129" t="s">
        <v>270</v>
      </c>
      <c r="C168" s="129" t="s">
        <v>271</v>
      </c>
      <c r="D168" s="129" t="s">
        <v>198</v>
      </c>
      <c r="E168" s="147">
        <v>0</v>
      </c>
      <c r="F168" s="147">
        <v>0</v>
      </c>
      <c r="G168" s="147">
        <v>0</v>
      </c>
      <c r="H168" s="147">
        <v>0</v>
      </c>
      <c r="I168" s="147">
        <v>0</v>
      </c>
      <c r="J168" s="147">
        <v>0</v>
      </c>
      <c r="K168" s="147">
        <v>0</v>
      </c>
      <c r="L168" s="147">
        <v>0</v>
      </c>
      <c r="M168" s="147">
        <v>0</v>
      </c>
      <c r="N168" s="147">
        <v>0</v>
      </c>
      <c r="O168" s="147">
        <v>0</v>
      </c>
      <c r="P168" s="147">
        <v>29.461899999999996</v>
      </c>
      <c r="Q168" s="147">
        <v>2.3758709999999983</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2"/>
        <v>DAPYemen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2"/>
        <v>DAPSouth Asia Total</v>
      </c>
      <c r="B170" s="140" t="s">
        <v>200</v>
      </c>
      <c r="C170" s="140" t="s">
        <v>200</v>
      </c>
      <c r="D170" s="140" t="s">
        <v>200</v>
      </c>
      <c r="E170" s="146">
        <v>2636.2750000000001</v>
      </c>
      <c r="F170" s="146">
        <v>2732.616</v>
      </c>
      <c r="G170" s="146">
        <v>2704.9309999999996</v>
      </c>
      <c r="H170" s="146">
        <v>2531.8890000000001</v>
      </c>
      <c r="I170" s="146">
        <v>2528.277</v>
      </c>
      <c r="J170" s="146">
        <v>2984.4300000000003</v>
      </c>
      <c r="K170" s="146">
        <v>3359.9760000000006</v>
      </c>
      <c r="L170" s="146">
        <v>2680.9249999999997</v>
      </c>
      <c r="M170" s="146">
        <v>3094.3460000000005</v>
      </c>
      <c r="N170" s="146">
        <v>4113.7179999999998</v>
      </c>
      <c r="O170" s="146">
        <v>4020.9749999999999</v>
      </c>
      <c r="P170" s="146">
        <v>4437.1179999999995</v>
      </c>
      <c r="Q170" s="146">
        <v>3939.7320000000004</v>
      </c>
      <c r="R170" s="146">
        <v>4133.826</v>
      </c>
      <c r="S170" s="146">
        <v>4482.71</v>
      </c>
      <c r="T170" s="146">
        <v>5176.75</v>
      </c>
      <c r="U170" s="146">
        <v>4991.625</v>
      </c>
      <c r="V170" s="146">
        <v>5038.0999999999995</v>
      </c>
      <c r="W170" s="146">
        <v>4882.7749999999996</v>
      </c>
      <c r="X170" s="146">
        <v>5443.4</v>
      </c>
      <c r="Y170" s="146">
        <v>6464.0168826069876</v>
      </c>
      <c r="Z170" s="146">
        <v>6083</v>
      </c>
      <c r="AA170" s="146">
        <v>6747</v>
      </c>
      <c r="AB170" s="146">
        <v>7024</v>
      </c>
      <c r="AC170" s="146">
        <v>7076.2671218525411</v>
      </c>
      <c r="AD170" s="146">
        <v>7144.2083877141395</v>
      </c>
      <c r="AE170" s="146">
        <v>7223.3304903376638</v>
      </c>
      <c r="AF170" s="146">
        <v>7303.7305098528741</v>
      </c>
      <c r="AG170" s="146">
        <v>7385.005640787178</v>
      </c>
    </row>
    <row r="171" spans="1:33" x14ac:dyDescent="0.2">
      <c r="A171" s="133" t="str">
        <f t="shared" si="2"/>
        <v>DAPAfghanistan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2"/>
        <v>DAPBangladesh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2"/>
        <v>DAPBhutan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DAPIndia</v>
      </c>
      <c r="B174" s="129" t="s">
        <v>270</v>
      </c>
      <c r="C174" s="129" t="s">
        <v>272</v>
      </c>
      <c r="D174" s="129" t="s">
        <v>204</v>
      </c>
      <c r="E174" s="147">
        <v>2351.7750000000001</v>
      </c>
      <c r="F174" s="147">
        <v>2426.9250000000002</v>
      </c>
      <c r="G174" s="147">
        <v>2400.0749999999998</v>
      </c>
      <c r="H174" s="147">
        <v>2168.4</v>
      </c>
      <c r="I174" s="147">
        <v>2189.375</v>
      </c>
      <c r="J174" s="147">
        <v>2585.0250000000001</v>
      </c>
      <c r="K174" s="147">
        <v>2991.1250000000005</v>
      </c>
      <c r="L174" s="147">
        <v>2314.9249999999997</v>
      </c>
      <c r="M174" s="147">
        <v>2762.0750000000003</v>
      </c>
      <c r="N174" s="147">
        <v>3768.3249999999998</v>
      </c>
      <c r="O174" s="147">
        <v>3730.9749999999999</v>
      </c>
      <c r="P174" s="147">
        <v>4032.3999999999996</v>
      </c>
      <c r="Q174" s="147">
        <v>3574.0000000000005</v>
      </c>
      <c r="R174" s="147">
        <v>3721.6499999999996</v>
      </c>
      <c r="S174" s="147">
        <v>4015.5499999999997</v>
      </c>
      <c r="T174" s="147">
        <v>4494.75</v>
      </c>
      <c r="U174" s="147">
        <v>4363.625</v>
      </c>
      <c r="V174" s="147">
        <v>4371.0999999999995</v>
      </c>
      <c r="W174" s="147">
        <v>4406.7749999999996</v>
      </c>
      <c r="X174" s="147">
        <v>4978.3999999999996</v>
      </c>
      <c r="Y174" s="147">
        <v>5577.0168826069876</v>
      </c>
      <c r="Z174" s="147">
        <v>5212</v>
      </c>
      <c r="AA174" s="147">
        <v>5815</v>
      </c>
      <c r="AB174" s="147">
        <v>6247</v>
      </c>
      <c r="AC174" s="147">
        <v>6284.47</v>
      </c>
      <c r="AD174" s="147">
        <v>6337.3146999999999</v>
      </c>
      <c r="AE174" s="147">
        <v>6400.6878470000001</v>
      </c>
      <c r="AF174" s="147">
        <v>6464.6947254699999</v>
      </c>
      <c r="AG174" s="147">
        <v>6529.3416727247004</v>
      </c>
    </row>
    <row r="175" spans="1:33" x14ac:dyDescent="0.2">
      <c r="A175" s="133" t="str">
        <f t="shared" si="2"/>
        <v>DAPMaldives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2"/>
        <v>DAPNepal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2"/>
        <v>DAPPakistan</v>
      </c>
      <c r="B177" s="129" t="s">
        <v>270</v>
      </c>
      <c r="C177" s="129" t="s">
        <v>272</v>
      </c>
      <c r="D177" s="129" t="s">
        <v>207</v>
      </c>
      <c r="E177" s="147">
        <v>284.5</v>
      </c>
      <c r="F177" s="147">
        <v>305.69099999999997</v>
      </c>
      <c r="G177" s="147">
        <v>304.85599999999999</v>
      </c>
      <c r="H177" s="147">
        <v>363.48899999999998</v>
      </c>
      <c r="I177" s="147">
        <v>338.90199999999999</v>
      </c>
      <c r="J177" s="147">
        <v>399.40499999999997</v>
      </c>
      <c r="K177" s="147">
        <v>368.851</v>
      </c>
      <c r="L177" s="147">
        <v>366</v>
      </c>
      <c r="M177" s="147">
        <v>332.27100000000002</v>
      </c>
      <c r="N177" s="147">
        <v>345.39300000000003</v>
      </c>
      <c r="O177" s="147">
        <v>290</v>
      </c>
      <c r="P177" s="147">
        <v>404.71800000000002</v>
      </c>
      <c r="Q177" s="147">
        <v>365.73200000000003</v>
      </c>
      <c r="R177" s="147">
        <v>412.17599999999999</v>
      </c>
      <c r="S177" s="147">
        <v>467.16</v>
      </c>
      <c r="T177" s="147">
        <v>682</v>
      </c>
      <c r="U177" s="147">
        <v>628</v>
      </c>
      <c r="V177" s="147">
        <v>667</v>
      </c>
      <c r="W177" s="147">
        <v>476</v>
      </c>
      <c r="X177" s="147">
        <v>465</v>
      </c>
      <c r="Y177" s="147">
        <v>887</v>
      </c>
      <c r="Z177" s="147">
        <v>871</v>
      </c>
      <c r="AA177" s="147">
        <v>932</v>
      </c>
      <c r="AB177" s="147">
        <v>777</v>
      </c>
      <c r="AC177" s="147">
        <v>791.79712185254095</v>
      </c>
      <c r="AD177" s="147">
        <v>806.8936877141399</v>
      </c>
      <c r="AE177" s="147">
        <v>822.64264333766357</v>
      </c>
      <c r="AF177" s="147">
        <v>839.03578438287377</v>
      </c>
      <c r="AG177" s="147">
        <v>855.66396806247792</v>
      </c>
    </row>
    <row r="178" spans="1:33" x14ac:dyDescent="0.2">
      <c r="A178" s="133" t="str">
        <f t="shared" si="2"/>
        <v>DAPSri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2"/>
        <v>DAPSouth-East Asia Total</v>
      </c>
      <c r="B179" s="140" t="s">
        <v>209</v>
      </c>
      <c r="C179" s="140" t="s">
        <v>209</v>
      </c>
      <c r="D179" s="140" t="s">
        <v>209</v>
      </c>
      <c r="E179" s="146">
        <v>258.36372446821366</v>
      </c>
      <c r="F179" s="146">
        <v>415.68876008581094</v>
      </c>
      <c r="G179" s="146">
        <v>358.47282049190233</v>
      </c>
      <c r="H179" s="146">
        <v>248.56393434251871</v>
      </c>
      <c r="I179" s="146">
        <v>284.90469999999999</v>
      </c>
      <c r="J179" s="146">
        <v>223.552189</v>
      </c>
      <c r="K179" s="146">
        <v>194.50328500000001</v>
      </c>
      <c r="L179" s="146">
        <v>204.53405799999999</v>
      </c>
      <c r="M179" s="146">
        <v>93.97789800000001</v>
      </c>
      <c r="N179" s="146">
        <v>97.577709999999996</v>
      </c>
      <c r="O179" s="146">
        <v>199.39467400000001</v>
      </c>
      <c r="P179" s="146">
        <v>171.83109999999999</v>
      </c>
      <c r="Q179" s="146">
        <v>226.92125800000002</v>
      </c>
      <c r="R179" s="146">
        <v>210.47727599999999</v>
      </c>
      <c r="S179" s="146">
        <v>166.462613</v>
      </c>
      <c r="T179" s="146">
        <v>54.353352000000001</v>
      </c>
      <c r="U179" s="146">
        <v>96.501822000000004</v>
      </c>
      <c r="V179" s="146">
        <v>383.02520199999998</v>
      </c>
      <c r="W179" s="146">
        <v>284.11859388098304</v>
      </c>
      <c r="X179" s="146">
        <v>304.884972</v>
      </c>
      <c r="Y179" s="146">
        <v>439.41524199999998</v>
      </c>
      <c r="Z179" s="146">
        <v>249.983061780376</v>
      </c>
      <c r="AA179" s="146">
        <v>70.404991780375994</v>
      </c>
      <c r="AB179" s="146">
        <v>291.477491780376</v>
      </c>
      <c r="AC179" s="146">
        <v>284.18083869801353</v>
      </c>
      <c r="AD179" s="146">
        <v>294.68113071216175</v>
      </c>
      <c r="AE179" s="146">
        <v>301.56360239214513</v>
      </c>
      <c r="AF179" s="146">
        <v>305.1288957487393</v>
      </c>
      <c r="AG179" s="146">
        <v>308.75255220385708</v>
      </c>
    </row>
    <row r="180" spans="1:33" x14ac:dyDescent="0.2">
      <c r="A180" s="133" t="str">
        <f t="shared" si="2"/>
        <v>DAPBrunei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2"/>
        <v>DAPCambodia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2"/>
        <v>DAPEast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DAPIndonesia</v>
      </c>
      <c r="B183" s="129" t="s">
        <v>270</v>
      </c>
      <c r="C183" s="129" t="s">
        <v>273</v>
      </c>
      <c r="D183" s="129" t="s">
        <v>213</v>
      </c>
      <c r="E183" s="147">
        <v>0</v>
      </c>
      <c r="F183" s="147">
        <v>0</v>
      </c>
      <c r="G183" s="147">
        <v>0</v>
      </c>
      <c r="H183" s="147">
        <v>0</v>
      </c>
      <c r="I183" s="147">
        <v>0.02</v>
      </c>
      <c r="J183" s="147">
        <v>1.0699E-2</v>
      </c>
      <c r="K183" s="147">
        <v>0</v>
      </c>
      <c r="L183" s="147">
        <v>0.29999900000000002</v>
      </c>
      <c r="M183" s="147">
        <v>1.388117</v>
      </c>
      <c r="N183" s="147">
        <v>0.87531899999999996</v>
      </c>
      <c r="O183" s="147">
        <v>146.490512</v>
      </c>
      <c r="P183" s="147">
        <v>26.747969999999999</v>
      </c>
      <c r="Q183" s="147">
        <v>2.2503799999999998</v>
      </c>
      <c r="R183" s="147">
        <v>131.613979</v>
      </c>
      <c r="S183" s="147">
        <v>76.245185000000006</v>
      </c>
      <c r="T183" s="147">
        <v>0.76980000000000004</v>
      </c>
      <c r="U183" s="147">
        <v>58.192224000000003</v>
      </c>
      <c r="V183" s="147">
        <v>198.71232000000001</v>
      </c>
      <c r="W183" s="147">
        <v>74.096368999999413</v>
      </c>
      <c r="X183" s="147">
        <v>189.70400000000001</v>
      </c>
      <c r="Y183" s="147">
        <v>315.89410999999996</v>
      </c>
      <c r="Z183" s="147">
        <v>161.01088000000001</v>
      </c>
      <c r="AA183" s="147">
        <v>43.25</v>
      </c>
      <c r="AB183" s="147">
        <v>266.01</v>
      </c>
      <c r="AC183" s="147">
        <v>273.14471347773377</v>
      </c>
      <c r="AD183" s="147">
        <v>282.99369742002921</v>
      </c>
      <c r="AE183" s="147">
        <v>289.45942340766271</v>
      </c>
      <c r="AF183" s="147">
        <v>292.8229470543447</v>
      </c>
      <c r="AG183" s="147">
        <v>296.2397406575854</v>
      </c>
    </row>
    <row r="184" spans="1:33" x14ac:dyDescent="0.2">
      <c r="A184" s="133" t="str">
        <f t="shared" si="2"/>
        <v>DAPLaos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2"/>
        <v>DAPMalaysia</v>
      </c>
      <c r="B185" s="129" t="s">
        <v>270</v>
      </c>
      <c r="C185" s="129" t="s">
        <v>273</v>
      </c>
      <c r="D185" s="129" t="s">
        <v>215</v>
      </c>
      <c r="E185" s="147">
        <v>1.2050000000000001</v>
      </c>
      <c r="F185" s="147">
        <v>1.6739999999999999</v>
      </c>
      <c r="G185" s="147">
        <v>0.90700000000000003</v>
      </c>
      <c r="H185" s="147">
        <v>0.76300000000000001</v>
      </c>
      <c r="I185" s="147">
        <v>3.383</v>
      </c>
      <c r="J185" s="147">
        <v>0.86099999999999999</v>
      </c>
      <c r="K185" s="147">
        <v>2.7130000000000001</v>
      </c>
      <c r="L185" s="147">
        <v>3.4689999999999999</v>
      </c>
      <c r="M185" s="147">
        <v>12.947340000000001</v>
      </c>
      <c r="N185" s="147">
        <v>15.526783</v>
      </c>
      <c r="O185" s="147">
        <v>10.159366</v>
      </c>
      <c r="P185" s="147">
        <v>5.661187</v>
      </c>
      <c r="Q185" s="147">
        <v>20.227395000000001</v>
      </c>
      <c r="R185" s="147">
        <v>4.3964690000000006</v>
      </c>
      <c r="S185" s="147">
        <v>5.2269249999999996</v>
      </c>
      <c r="T185" s="147">
        <v>3.9441999999999999</v>
      </c>
      <c r="U185" s="147">
        <v>2.3463320000000003</v>
      </c>
      <c r="V185" s="147">
        <v>2.3463320000000003</v>
      </c>
      <c r="W185" s="147">
        <v>2.3463320000000003</v>
      </c>
      <c r="X185" s="147">
        <v>2.3463320000000003</v>
      </c>
      <c r="Y185" s="147">
        <v>2.3463320000000003</v>
      </c>
      <c r="Z185" s="147">
        <v>2.2774917803759891</v>
      </c>
      <c r="AA185" s="147">
        <v>2.2774917803759891</v>
      </c>
      <c r="AB185" s="147">
        <v>2.2774917803759891</v>
      </c>
      <c r="AC185" s="147">
        <v>2.2925005028228824</v>
      </c>
      <c r="AD185" s="147">
        <v>2.3078904379099043</v>
      </c>
      <c r="AE185" s="147">
        <v>2.3246378989514014</v>
      </c>
      <c r="AF185" s="147">
        <v>2.3426639699645548</v>
      </c>
      <c r="AG185" s="147">
        <v>2.3607867024869549</v>
      </c>
    </row>
    <row r="186" spans="1:33" x14ac:dyDescent="0.2">
      <c r="A186" s="133" t="str">
        <f t="shared" si="2"/>
        <v>DAPMyanmar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2"/>
        <v>DAPPhilippines</v>
      </c>
      <c r="B187" s="129" t="s">
        <v>270</v>
      </c>
      <c r="C187" s="129" t="s">
        <v>273</v>
      </c>
      <c r="D187" s="129" t="s">
        <v>217</v>
      </c>
      <c r="E187" s="147">
        <v>250.39372446821366</v>
      </c>
      <c r="F187" s="147">
        <v>410.79846008581097</v>
      </c>
      <c r="G187" s="147">
        <v>346.24644549190236</v>
      </c>
      <c r="H187" s="147">
        <v>220.92543434251871</v>
      </c>
      <c r="I187" s="147">
        <v>244.32</v>
      </c>
      <c r="J187" s="147">
        <v>178.928</v>
      </c>
      <c r="K187" s="147">
        <v>140.71199999999999</v>
      </c>
      <c r="L187" s="147">
        <v>170.98</v>
      </c>
      <c r="M187" s="147">
        <v>55.808999999999997</v>
      </c>
      <c r="N187" s="147">
        <v>50.723999999999997</v>
      </c>
      <c r="O187" s="147">
        <v>10.291</v>
      </c>
      <c r="P187" s="147">
        <v>103.514</v>
      </c>
      <c r="Q187" s="147">
        <v>173.36600000000001</v>
      </c>
      <c r="R187" s="147">
        <v>70.59</v>
      </c>
      <c r="S187" s="147">
        <v>66.072999999999993</v>
      </c>
      <c r="T187" s="147">
        <v>41.728999999999999</v>
      </c>
      <c r="U187" s="147">
        <v>17.385000000000002</v>
      </c>
      <c r="V187" s="147">
        <v>151.07050000000001</v>
      </c>
      <c r="W187" s="147">
        <v>168.07410999999999</v>
      </c>
      <c r="X187" s="147">
        <v>83.43441</v>
      </c>
      <c r="Y187" s="147">
        <v>85.774570000000011</v>
      </c>
      <c r="Z187" s="147">
        <v>51.100099999999998</v>
      </c>
      <c r="AA187" s="147">
        <v>3.7499999999999999E-2</v>
      </c>
      <c r="AB187" s="147">
        <v>0</v>
      </c>
      <c r="AC187" s="147">
        <v>0</v>
      </c>
      <c r="AD187" s="147">
        <v>0</v>
      </c>
      <c r="AE187" s="147">
        <v>0</v>
      </c>
      <c r="AF187" s="147">
        <v>0</v>
      </c>
      <c r="AG187" s="147">
        <v>0</v>
      </c>
    </row>
    <row r="188" spans="1:33" x14ac:dyDescent="0.2">
      <c r="A188" s="133" t="str">
        <f t="shared" si="2"/>
        <v>DAPSingapore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2"/>
        <v>DAPThailand</v>
      </c>
      <c r="B189" s="129" t="s">
        <v>270</v>
      </c>
      <c r="C189" s="129" t="s">
        <v>273</v>
      </c>
      <c r="D189" s="129" t="s">
        <v>219</v>
      </c>
      <c r="E189" s="147">
        <v>6.7649999999999997</v>
      </c>
      <c r="F189" s="147">
        <v>3.2162999999999995</v>
      </c>
      <c r="G189" s="147">
        <v>11.319374999999999</v>
      </c>
      <c r="H189" s="147">
        <v>26.875499999999999</v>
      </c>
      <c r="I189" s="147">
        <v>37.181699999999999</v>
      </c>
      <c r="J189" s="147">
        <v>43.752490000000002</v>
      </c>
      <c r="K189" s="147">
        <v>51.078285000000008</v>
      </c>
      <c r="L189" s="147">
        <v>29.785059</v>
      </c>
      <c r="M189" s="147">
        <v>23.833441000000001</v>
      </c>
      <c r="N189" s="147">
        <v>30.451608</v>
      </c>
      <c r="O189" s="147">
        <v>32.453796000000004</v>
      </c>
      <c r="P189" s="147">
        <v>35.907942999999996</v>
      </c>
      <c r="Q189" s="147">
        <v>31.077482999999997</v>
      </c>
      <c r="R189" s="147">
        <v>3.8768280000000002</v>
      </c>
      <c r="S189" s="147">
        <v>18.917503</v>
      </c>
      <c r="T189" s="147">
        <v>7.9103519999999996</v>
      </c>
      <c r="U189" s="147">
        <v>18.578265999999999</v>
      </c>
      <c r="V189" s="147">
        <v>30.896049999999999</v>
      </c>
      <c r="W189" s="147">
        <v>39.601782880983656</v>
      </c>
      <c r="X189" s="147">
        <v>29.400230000000004</v>
      </c>
      <c r="Y189" s="147">
        <v>35.400230000000008</v>
      </c>
      <c r="Z189" s="147">
        <v>35.594590000000011</v>
      </c>
      <c r="AA189" s="147">
        <v>24.840000000000003</v>
      </c>
      <c r="AB189" s="147">
        <v>23.19</v>
      </c>
      <c r="AC189" s="147">
        <v>8.7436247174568962</v>
      </c>
      <c r="AD189" s="147">
        <v>9.3795428542226205</v>
      </c>
      <c r="AE189" s="147">
        <v>9.7795410855310365</v>
      </c>
      <c r="AF189" s="147">
        <v>9.9632847244300251</v>
      </c>
      <c r="AG189" s="147">
        <v>10.152024843784716</v>
      </c>
    </row>
    <row r="190" spans="1:33" x14ac:dyDescent="0.2">
      <c r="A190" s="133" t="str">
        <f t="shared" si="2"/>
        <v>DAPVietnam</v>
      </c>
      <c r="B190" s="129" t="s">
        <v>270</v>
      </c>
      <c r="C190" s="129" t="s">
        <v>273</v>
      </c>
      <c r="D190" s="129" t="s">
        <v>220</v>
      </c>
      <c r="E190" s="147">
        <v>0</v>
      </c>
      <c r="F190" s="147">
        <v>0</v>
      </c>
      <c r="G190" s="147">
        <v>0</v>
      </c>
      <c r="H190" s="147">
        <v>0</v>
      </c>
      <c r="I190" s="147">
        <v>0</v>
      </c>
      <c r="J190" s="147">
        <v>0</v>
      </c>
      <c r="K190" s="147">
        <v>0</v>
      </c>
      <c r="L190" s="147">
        <v>0</v>
      </c>
      <c r="M190" s="147">
        <v>0</v>
      </c>
      <c r="N190" s="147">
        <v>0</v>
      </c>
      <c r="O190" s="147">
        <v>0</v>
      </c>
      <c r="P190" s="147">
        <v>0</v>
      </c>
      <c r="Q190" s="147">
        <v>0</v>
      </c>
      <c r="R190" s="147">
        <v>0</v>
      </c>
      <c r="S190" s="147">
        <v>0</v>
      </c>
      <c r="T190" s="147">
        <v>0</v>
      </c>
      <c r="U190" s="147">
        <v>0</v>
      </c>
      <c r="V190" s="147">
        <v>0</v>
      </c>
      <c r="W190" s="147">
        <v>0</v>
      </c>
      <c r="X190" s="147">
        <v>0</v>
      </c>
      <c r="Y190" s="147">
        <v>0</v>
      </c>
      <c r="Z190" s="147">
        <v>0</v>
      </c>
      <c r="AA190" s="147">
        <v>0</v>
      </c>
      <c r="AB190" s="147">
        <v>0</v>
      </c>
      <c r="AC190" s="147">
        <v>0</v>
      </c>
      <c r="AD190" s="147">
        <v>0</v>
      </c>
      <c r="AE190" s="147">
        <v>0</v>
      </c>
      <c r="AF190" s="147">
        <v>0</v>
      </c>
      <c r="AG190" s="147">
        <v>0</v>
      </c>
    </row>
    <row r="191" spans="1:33" s="133" customFormat="1" x14ac:dyDescent="0.2">
      <c r="A191" s="133" t="str">
        <f t="shared" si="2"/>
        <v>DAPEast Asia Total</v>
      </c>
      <c r="B191" s="140" t="s">
        <v>221</v>
      </c>
      <c r="C191" s="140" t="s">
        <v>221</v>
      </c>
      <c r="D191" s="140" t="s">
        <v>221</v>
      </c>
      <c r="E191" s="146">
        <v>335.35096200000004</v>
      </c>
      <c r="F191" s="146">
        <v>358.13225299999999</v>
      </c>
      <c r="G191" s="146">
        <v>392.33189999999996</v>
      </c>
      <c r="H191" s="146">
        <v>548.05587200000002</v>
      </c>
      <c r="I191" s="146">
        <v>561.80241400000011</v>
      </c>
      <c r="J191" s="146">
        <v>377.96807699999999</v>
      </c>
      <c r="K191" s="146">
        <v>568.00582099999997</v>
      </c>
      <c r="L191" s="146">
        <v>879.73549500000013</v>
      </c>
      <c r="M191" s="146">
        <v>746.04854799999998</v>
      </c>
      <c r="N191" s="146">
        <v>454.52225799999997</v>
      </c>
      <c r="O191" s="146">
        <v>1189.6717570000001</v>
      </c>
      <c r="P191" s="146">
        <v>3653.6727759999967</v>
      </c>
      <c r="Q191" s="146">
        <v>1376.9201850000006</v>
      </c>
      <c r="R191" s="146">
        <v>1168.7677719999999</v>
      </c>
      <c r="S191" s="146">
        <v>1384.2555680000007</v>
      </c>
      <c r="T191" s="146">
        <v>1792.0615019999991</v>
      </c>
      <c r="U191" s="146">
        <v>1523.4643529999998</v>
      </c>
      <c r="V191" s="146">
        <v>1239.8681033333332</v>
      </c>
      <c r="W191" s="146">
        <v>1610.5285876552457</v>
      </c>
      <c r="X191" s="146">
        <v>1773.8084107612328</v>
      </c>
      <c r="Y191" s="146">
        <v>1851.6428030593643</v>
      </c>
      <c r="Z191" s="146">
        <v>1823.3849972717837</v>
      </c>
      <c r="AA191" s="146">
        <v>1805.0351854039261</v>
      </c>
      <c r="AB191" s="146">
        <v>1790.7830769230768</v>
      </c>
      <c r="AC191" s="146">
        <v>1834.3431029122453</v>
      </c>
      <c r="AD191" s="146">
        <v>1892.1279212022837</v>
      </c>
      <c r="AE191" s="146">
        <v>1932.7528004979595</v>
      </c>
      <c r="AF191" s="146">
        <v>1967.7131670782348</v>
      </c>
      <c r="AG191" s="146">
        <v>2003.5133367882745</v>
      </c>
    </row>
    <row r="192" spans="1:33" x14ac:dyDescent="0.2">
      <c r="A192" s="133" t="str">
        <f t="shared" si="2"/>
        <v>DAPChina</v>
      </c>
      <c r="B192" s="129" t="s">
        <v>270</v>
      </c>
      <c r="C192" s="129" t="s">
        <v>274</v>
      </c>
      <c r="D192" s="129" t="s">
        <v>222</v>
      </c>
      <c r="E192" s="147">
        <v>2.003787</v>
      </c>
      <c r="F192" s="147">
        <v>5.5367710000000008</v>
      </c>
      <c r="G192" s="147">
        <v>7.5476260000000002</v>
      </c>
      <c r="H192" s="147">
        <v>10.897112</v>
      </c>
      <c r="I192" s="147">
        <v>2.7864140000000002</v>
      </c>
      <c r="J192" s="147">
        <v>10.324077000000001</v>
      </c>
      <c r="K192" s="147">
        <v>111.75130800000001</v>
      </c>
      <c r="L192" s="147">
        <v>395.93343000000004</v>
      </c>
      <c r="M192" s="147">
        <v>445.61814799999996</v>
      </c>
      <c r="N192" s="147">
        <v>76.059338999999994</v>
      </c>
      <c r="O192" s="147">
        <v>748.94418799999994</v>
      </c>
      <c r="P192" s="147">
        <v>3074.5662059999968</v>
      </c>
      <c r="Q192" s="147">
        <v>886.5608720000007</v>
      </c>
      <c r="R192" s="147">
        <v>751.45749999999998</v>
      </c>
      <c r="S192" s="147">
        <v>1059.0010310000007</v>
      </c>
      <c r="T192" s="147">
        <v>1476.8188619999989</v>
      </c>
      <c r="U192" s="147">
        <v>1194.8999999999999</v>
      </c>
      <c r="V192" s="147">
        <v>879.67210333333321</v>
      </c>
      <c r="W192" s="147">
        <v>1255.7558144444445</v>
      </c>
      <c r="X192" s="147">
        <v>1406.3298709384615</v>
      </c>
      <c r="Y192" s="147">
        <v>1500.3309825923075</v>
      </c>
      <c r="Z192" s="147">
        <v>1475.6831836038461</v>
      </c>
      <c r="AA192" s="147">
        <v>1451.0353846153848</v>
      </c>
      <c r="AB192" s="147">
        <v>1400.7830769230768</v>
      </c>
      <c r="AC192" s="147">
        <v>1433.1565472667642</v>
      </c>
      <c r="AD192" s="147">
        <v>1475.6503116465435</v>
      </c>
      <c r="AE192" s="147">
        <v>1506.0124129205708</v>
      </c>
      <c r="AF192" s="147">
        <v>1535.3149621601565</v>
      </c>
      <c r="AG192" s="147">
        <v>1565.328208137</v>
      </c>
    </row>
    <row r="193" spans="1:33" x14ac:dyDescent="0.2">
      <c r="A193" s="133" t="str">
        <f t="shared" si="2"/>
        <v>DAPJapan</v>
      </c>
      <c r="B193" s="129" t="s">
        <v>270</v>
      </c>
      <c r="C193" s="129" t="s">
        <v>274</v>
      </c>
      <c r="D193" s="129" t="s">
        <v>223</v>
      </c>
      <c r="E193" s="147">
        <v>0</v>
      </c>
      <c r="F193" s="147">
        <v>0</v>
      </c>
      <c r="G193" s="147">
        <v>0</v>
      </c>
      <c r="H193" s="147">
        <v>0</v>
      </c>
      <c r="I193" s="147">
        <v>0</v>
      </c>
      <c r="J193" s="147">
        <v>0</v>
      </c>
      <c r="K193" s="147">
        <v>0</v>
      </c>
      <c r="L193" s="147">
        <v>0</v>
      </c>
      <c r="M193" s="147">
        <v>0</v>
      </c>
      <c r="N193" s="147">
        <v>0</v>
      </c>
      <c r="O193" s="147">
        <v>0</v>
      </c>
      <c r="P193" s="147">
        <v>0</v>
      </c>
      <c r="Q193" s="147">
        <v>0</v>
      </c>
      <c r="R193" s="147">
        <v>0</v>
      </c>
      <c r="S193" s="147">
        <v>0</v>
      </c>
      <c r="T193" s="147">
        <v>0</v>
      </c>
      <c r="U193" s="147">
        <v>0</v>
      </c>
      <c r="V193" s="147">
        <v>0</v>
      </c>
      <c r="W193" s="147">
        <v>0</v>
      </c>
      <c r="X193" s="147">
        <v>0</v>
      </c>
      <c r="Y193" s="147">
        <v>0</v>
      </c>
      <c r="Z193" s="147">
        <v>0</v>
      </c>
      <c r="AA193" s="147">
        <v>0</v>
      </c>
      <c r="AB193" s="147">
        <v>0</v>
      </c>
      <c r="AC193" s="147">
        <v>0</v>
      </c>
      <c r="AD193" s="147">
        <v>0</v>
      </c>
      <c r="AE193" s="147">
        <v>0</v>
      </c>
      <c r="AF193" s="147">
        <v>0</v>
      </c>
      <c r="AG193" s="147">
        <v>0</v>
      </c>
    </row>
    <row r="194" spans="1:33" x14ac:dyDescent="0.2">
      <c r="A194" s="133" t="str">
        <f t="shared" si="2"/>
        <v>DAPMongolia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2"/>
        <v>DAPNorth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2"/>
        <v>DAPSouth Korea</v>
      </c>
      <c r="B196" s="129" t="s">
        <v>270</v>
      </c>
      <c r="C196" s="129" t="s">
        <v>274</v>
      </c>
      <c r="D196" s="129" t="s">
        <v>226</v>
      </c>
      <c r="E196" s="147">
        <v>333.34717500000005</v>
      </c>
      <c r="F196" s="147">
        <v>352.595482</v>
      </c>
      <c r="G196" s="147">
        <v>384.78427399999998</v>
      </c>
      <c r="H196" s="147">
        <v>537.15876000000003</v>
      </c>
      <c r="I196" s="147">
        <v>559.01600000000008</v>
      </c>
      <c r="J196" s="147">
        <v>367.64400000000001</v>
      </c>
      <c r="K196" s="147">
        <v>456.25451299999997</v>
      </c>
      <c r="L196" s="147">
        <v>483.80206500000008</v>
      </c>
      <c r="M196" s="147">
        <v>300.43039999999996</v>
      </c>
      <c r="N196" s="147">
        <v>378.46291899999994</v>
      </c>
      <c r="O196" s="147">
        <v>440.72756900000007</v>
      </c>
      <c r="P196" s="147">
        <v>579.10656999999992</v>
      </c>
      <c r="Q196" s="147">
        <v>490.35931299999993</v>
      </c>
      <c r="R196" s="147">
        <v>417.310272</v>
      </c>
      <c r="S196" s="147">
        <v>325.25453699999997</v>
      </c>
      <c r="T196" s="147">
        <v>315.24264000000005</v>
      </c>
      <c r="U196" s="147">
        <v>328.56435299999998</v>
      </c>
      <c r="V196" s="147">
        <v>360.19599999999997</v>
      </c>
      <c r="W196" s="147">
        <v>354.77277321080118</v>
      </c>
      <c r="X196" s="147">
        <v>367.47853982277132</v>
      </c>
      <c r="Y196" s="147">
        <v>351.31182046705675</v>
      </c>
      <c r="Z196" s="147">
        <v>347.70181366793753</v>
      </c>
      <c r="AA196" s="147">
        <v>353.99980078854128</v>
      </c>
      <c r="AB196" s="147">
        <v>390</v>
      </c>
      <c r="AC196" s="147">
        <v>401.18655564548101</v>
      </c>
      <c r="AD196" s="147">
        <v>416.47760955574023</v>
      </c>
      <c r="AE196" s="147">
        <v>426.74038757738879</v>
      </c>
      <c r="AF196" s="147">
        <v>432.39820491807842</v>
      </c>
      <c r="AG196" s="147">
        <v>438.18512865127445</v>
      </c>
    </row>
    <row r="197" spans="1:33" x14ac:dyDescent="0.2">
      <c r="A197" s="133" t="str">
        <f t="shared" si="2"/>
        <v>DAPTaiwan</v>
      </c>
      <c r="B197" s="129" t="s">
        <v>270</v>
      </c>
      <c r="C197" s="129" t="s">
        <v>274</v>
      </c>
      <c r="D197" s="129" t="s">
        <v>284</v>
      </c>
      <c r="E197" s="147">
        <v>0</v>
      </c>
      <c r="F197" s="147">
        <v>0</v>
      </c>
      <c r="G197" s="147">
        <v>0</v>
      </c>
      <c r="H197" s="147">
        <v>0</v>
      </c>
      <c r="I197" s="147">
        <v>0</v>
      </c>
      <c r="J197" s="147">
        <v>0</v>
      </c>
      <c r="K197" s="147">
        <v>0</v>
      </c>
      <c r="L197" s="147">
        <v>0</v>
      </c>
      <c r="M197" s="147">
        <v>0</v>
      </c>
      <c r="N197" s="147">
        <v>0</v>
      </c>
      <c r="O197" s="147">
        <v>0</v>
      </c>
      <c r="P197" s="147">
        <v>0</v>
      </c>
      <c r="Q197" s="147">
        <v>0</v>
      </c>
      <c r="R197" s="147">
        <v>0</v>
      </c>
      <c r="S197" s="147">
        <v>0</v>
      </c>
      <c r="T197" s="147">
        <v>0</v>
      </c>
      <c r="U197" s="147">
        <v>0</v>
      </c>
      <c r="V197" s="147">
        <v>0</v>
      </c>
      <c r="W197" s="147">
        <v>0</v>
      </c>
      <c r="X197" s="147">
        <v>0</v>
      </c>
      <c r="Y197" s="147">
        <v>0</v>
      </c>
      <c r="Z197" s="147">
        <v>0</v>
      </c>
      <c r="AA197" s="147">
        <v>0</v>
      </c>
      <c r="AB197" s="147">
        <v>0</v>
      </c>
      <c r="AC197" s="147">
        <v>0</v>
      </c>
      <c r="AD197" s="147">
        <v>0</v>
      </c>
      <c r="AE197" s="147">
        <v>0</v>
      </c>
      <c r="AF197" s="147">
        <v>0</v>
      </c>
      <c r="AG197" s="147">
        <v>0</v>
      </c>
    </row>
    <row r="198" spans="1:33" s="133" customFormat="1" x14ac:dyDescent="0.2">
      <c r="A198" s="133" t="str">
        <f t="shared" ref="A198:A209" si="3">CONCATENATE("DAP",D198)</f>
        <v>DAPOceania Total</v>
      </c>
      <c r="B198" s="137" t="s">
        <v>228</v>
      </c>
      <c r="C198" s="137" t="s">
        <v>228</v>
      </c>
      <c r="D198" s="137" t="s">
        <v>228</v>
      </c>
      <c r="E198" s="145">
        <v>0</v>
      </c>
      <c r="F198" s="145">
        <v>0</v>
      </c>
      <c r="G198" s="145">
        <v>0</v>
      </c>
      <c r="H198" s="145">
        <v>0</v>
      </c>
      <c r="I198" s="145">
        <v>0</v>
      </c>
      <c r="J198" s="145">
        <v>0</v>
      </c>
      <c r="K198" s="145">
        <v>0</v>
      </c>
      <c r="L198" s="145">
        <v>0</v>
      </c>
      <c r="M198" s="145">
        <v>0</v>
      </c>
      <c r="N198" s="145">
        <v>0</v>
      </c>
      <c r="O198" s="145">
        <v>0</v>
      </c>
      <c r="P198" s="145">
        <v>0</v>
      </c>
      <c r="Q198" s="145">
        <v>0</v>
      </c>
      <c r="R198" s="145">
        <v>0</v>
      </c>
      <c r="S198" s="145">
        <v>0</v>
      </c>
      <c r="T198" s="145">
        <v>0</v>
      </c>
      <c r="U198" s="145">
        <v>0</v>
      </c>
      <c r="V198" s="145">
        <v>0</v>
      </c>
      <c r="W198" s="145">
        <v>0</v>
      </c>
      <c r="X198" s="145">
        <v>0</v>
      </c>
      <c r="Y198" s="145">
        <v>0</v>
      </c>
      <c r="Z198" s="145">
        <v>0</v>
      </c>
      <c r="AA198" s="145">
        <v>0</v>
      </c>
      <c r="AB198" s="145">
        <v>0</v>
      </c>
      <c r="AC198" s="145">
        <v>0</v>
      </c>
      <c r="AD198" s="145">
        <v>0</v>
      </c>
      <c r="AE198" s="145">
        <v>0</v>
      </c>
      <c r="AF198" s="145">
        <v>0</v>
      </c>
      <c r="AG198" s="145">
        <v>0</v>
      </c>
    </row>
    <row r="199" spans="1:33" s="133" customFormat="1" x14ac:dyDescent="0.2">
      <c r="A199" s="133" t="str">
        <f t="shared" si="3"/>
        <v>DAPOceania Total</v>
      </c>
      <c r="B199" s="140" t="s">
        <v>228</v>
      </c>
      <c r="C199" s="140" t="s">
        <v>228</v>
      </c>
      <c r="D199" s="140" t="s">
        <v>228</v>
      </c>
      <c r="E199" s="146">
        <v>0</v>
      </c>
      <c r="F199" s="146">
        <v>0</v>
      </c>
      <c r="G199" s="146">
        <v>0</v>
      </c>
      <c r="H199" s="146">
        <v>0</v>
      </c>
      <c r="I199" s="146">
        <v>0</v>
      </c>
      <c r="J199" s="146">
        <v>0</v>
      </c>
      <c r="K199" s="146">
        <v>0</v>
      </c>
      <c r="L199" s="146">
        <v>0</v>
      </c>
      <c r="M199" s="146">
        <v>0</v>
      </c>
      <c r="N199" s="146">
        <v>0</v>
      </c>
      <c r="O199" s="146">
        <v>0</v>
      </c>
      <c r="P199" s="146">
        <v>0</v>
      </c>
      <c r="Q199" s="146">
        <v>0</v>
      </c>
      <c r="R199" s="146">
        <v>0</v>
      </c>
      <c r="S199" s="146">
        <v>0</v>
      </c>
      <c r="T199" s="146">
        <v>0</v>
      </c>
      <c r="U199" s="146">
        <v>0</v>
      </c>
      <c r="V199" s="146">
        <v>0</v>
      </c>
      <c r="W199" s="146">
        <v>0</v>
      </c>
      <c r="X199" s="146">
        <v>0</v>
      </c>
      <c r="Y199" s="146">
        <v>0</v>
      </c>
      <c r="Z199" s="146">
        <v>0</v>
      </c>
      <c r="AA199" s="146">
        <v>0</v>
      </c>
      <c r="AB199" s="146">
        <v>0</v>
      </c>
      <c r="AC199" s="146">
        <v>0</v>
      </c>
      <c r="AD199" s="146">
        <v>0</v>
      </c>
      <c r="AE199" s="146">
        <v>0</v>
      </c>
      <c r="AF199" s="146">
        <v>0</v>
      </c>
      <c r="AG199" s="146">
        <v>0</v>
      </c>
    </row>
    <row r="200" spans="1:33" x14ac:dyDescent="0.2">
      <c r="A200" s="133" t="str">
        <f t="shared" si="3"/>
        <v>DAPAustralia</v>
      </c>
      <c r="B200" s="129" t="s">
        <v>275</v>
      </c>
      <c r="C200" s="129" t="s">
        <v>275</v>
      </c>
      <c r="D200" s="129" t="s">
        <v>229</v>
      </c>
      <c r="E200" s="147">
        <v>0</v>
      </c>
      <c r="F200" s="147">
        <v>0</v>
      </c>
      <c r="G200" s="147">
        <v>0</v>
      </c>
      <c r="H200" s="147">
        <v>0</v>
      </c>
      <c r="I200" s="147">
        <v>0</v>
      </c>
      <c r="J200" s="147">
        <v>0</v>
      </c>
      <c r="K200" s="147">
        <v>0</v>
      </c>
      <c r="L200" s="147">
        <v>0</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47">
        <v>0</v>
      </c>
      <c r="AG200" s="147">
        <v>0</v>
      </c>
    </row>
    <row r="201" spans="1:33" x14ac:dyDescent="0.2">
      <c r="A201" s="133" t="str">
        <f t="shared" si="3"/>
        <v>DAPChristmas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DAPFiji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3"/>
        <v>DAPNauru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DAPNew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3"/>
        <v>DAPNew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3"/>
        <v>DAPPapua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3"/>
        <v>DAPPolynesia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3"/>
        <v>DAPSolomon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DAPVanuatu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Q209"/>
  <sheetViews>
    <sheetView showGridLines="0" topLeftCell="B1" zoomScaleNormal="100"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290</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CONCATENATE("DAP",D4)</f>
        <v>DAPWorld Total</v>
      </c>
      <c r="B4" s="134" t="s">
        <v>26</v>
      </c>
      <c r="C4" s="134" t="s">
        <v>26</v>
      </c>
      <c r="D4" s="134" t="s">
        <v>26</v>
      </c>
      <c r="E4" s="135">
        <v>7473.8708387664201</v>
      </c>
      <c r="F4" s="135">
        <v>7908.6571629040145</v>
      </c>
      <c r="G4" s="135">
        <v>7401.9397085380306</v>
      </c>
      <c r="H4" s="135">
        <v>7652.3559007796466</v>
      </c>
      <c r="I4" s="135">
        <v>8506.5675431605905</v>
      </c>
      <c r="J4" s="135">
        <v>8451.3689790455246</v>
      </c>
      <c r="K4" s="135">
        <v>8463.6710270797194</v>
      </c>
      <c r="L4" s="135">
        <v>8274.8560449660163</v>
      </c>
      <c r="M4" s="135">
        <v>9153.9786834985989</v>
      </c>
      <c r="N4" s="135">
        <v>8244.3499082774415</v>
      </c>
      <c r="O4" s="135">
        <v>10354.28993974797</v>
      </c>
      <c r="P4" s="135">
        <v>13931.725160627795</v>
      </c>
      <c r="Q4" s="135">
        <v>10916.88931783491</v>
      </c>
      <c r="R4" s="135">
        <v>11571.072361667495</v>
      </c>
      <c r="S4" s="135">
        <v>12481.545985012372</v>
      </c>
      <c r="T4" s="135">
        <v>13664.267421005721</v>
      </c>
      <c r="U4" s="135">
        <v>14317.495772810713</v>
      </c>
      <c r="V4" s="135">
        <v>15398.556997996353</v>
      </c>
      <c r="W4" s="135">
        <v>15016.114943595145</v>
      </c>
      <c r="X4" s="135">
        <v>16750.380033220343</v>
      </c>
      <c r="Y4" s="135">
        <v>18923.150544479544</v>
      </c>
      <c r="Z4" s="135">
        <v>18600.404037087959</v>
      </c>
      <c r="AA4" s="135">
        <v>17377.196071330403</v>
      </c>
      <c r="AB4" s="135">
        <v>17892.33825300957</v>
      </c>
      <c r="AC4" s="135">
        <v>18414.105745444354</v>
      </c>
      <c r="AD4" s="135">
        <v>18812.024976968267</v>
      </c>
      <c r="AE4" s="135">
        <v>19097.591075805311</v>
      </c>
      <c r="AF4" s="135">
        <v>19303.415556919113</v>
      </c>
      <c r="AG4" s="135">
        <v>19512.728492248847</v>
      </c>
    </row>
    <row r="5" spans="1:43" s="133" customFormat="1" x14ac:dyDescent="0.2">
      <c r="A5" s="133" t="str">
        <f t="shared" ref="A5:A69" si="0">CONCATENATE("DAP",D5)</f>
        <v>DAPEurope &amp; CIS Total</v>
      </c>
      <c r="B5" s="137" t="s">
        <v>29</v>
      </c>
      <c r="C5" s="137" t="s">
        <v>29</v>
      </c>
      <c r="D5" s="137" t="s">
        <v>29</v>
      </c>
      <c r="E5" s="145">
        <v>2663.6767039307688</v>
      </c>
      <c r="F5" s="145">
        <v>2825.2089798269235</v>
      </c>
      <c r="G5" s="145">
        <v>2285.611572205441</v>
      </c>
      <c r="H5" s="145">
        <v>2589.0718769442774</v>
      </c>
      <c r="I5" s="145">
        <v>2856.7844421763079</v>
      </c>
      <c r="J5" s="145">
        <v>2771.0741701141551</v>
      </c>
      <c r="K5" s="145">
        <v>2278.1383280935675</v>
      </c>
      <c r="L5" s="145">
        <v>2191.8414699784735</v>
      </c>
      <c r="M5" s="145">
        <v>2224.1294895145393</v>
      </c>
      <c r="N5" s="145">
        <v>1611.0957493692197</v>
      </c>
      <c r="O5" s="145">
        <v>2074.8070409230763</v>
      </c>
      <c r="P5" s="145">
        <v>2455.2321824566716</v>
      </c>
      <c r="Q5" s="145">
        <v>1972.783322</v>
      </c>
      <c r="R5" s="145">
        <v>2185.72001</v>
      </c>
      <c r="S5" s="145">
        <v>2268.3680979999999</v>
      </c>
      <c r="T5" s="145">
        <v>2188.1307240000006</v>
      </c>
      <c r="U5" s="145">
        <v>2153.4650020000004</v>
      </c>
      <c r="V5" s="145">
        <v>2408.264634960095</v>
      </c>
      <c r="W5" s="145">
        <v>2260.4826462267438</v>
      </c>
      <c r="X5" s="145">
        <v>2733.3864771939925</v>
      </c>
      <c r="Y5" s="145">
        <v>2826.499716393485</v>
      </c>
      <c r="Z5" s="145">
        <v>3002.8101075376608</v>
      </c>
      <c r="AA5" s="145">
        <v>2140.684536647962</v>
      </c>
      <c r="AB5" s="145">
        <v>2064.5811555000009</v>
      </c>
      <c r="AC5" s="145">
        <v>2274.3213889199556</v>
      </c>
      <c r="AD5" s="145">
        <v>2281.819343909789</v>
      </c>
      <c r="AE5" s="145">
        <v>2290.0098250084825</v>
      </c>
      <c r="AF5" s="145">
        <v>2298.866709824686</v>
      </c>
      <c r="AG5" s="145">
        <v>2307.9669472739097</v>
      </c>
    </row>
    <row r="6" spans="1:43" s="133" customFormat="1" x14ac:dyDescent="0.2">
      <c r="A6" s="133" t="str">
        <f t="shared" si="0"/>
        <v>DAPWest Europe Total</v>
      </c>
      <c r="B6" s="140" t="s">
        <v>37</v>
      </c>
      <c r="C6" s="140" t="s">
        <v>37</v>
      </c>
      <c r="D6" s="140" t="s">
        <v>37</v>
      </c>
      <c r="E6" s="146">
        <v>1523.3303969999999</v>
      </c>
      <c r="F6" s="146">
        <v>1851.7538379999999</v>
      </c>
      <c r="G6" s="146">
        <v>1258.0909260000001</v>
      </c>
      <c r="H6" s="146">
        <v>1629.0058609999999</v>
      </c>
      <c r="I6" s="146">
        <v>1701.2266119999999</v>
      </c>
      <c r="J6" s="146">
        <v>1574.437586</v>
      </c>
      <c r="K6" s="146">
        <v>1244.4306870000003</v>
      </c>
      <c r="L6" s="146">
        <v>1108.6573229999999</v>
      </c>
      <c r="M6" s="146">
        <v>1226.927042</v>
      </c>
      <c r="N6" s="146">
        <v>956.67531499999996</v>
      </c>
      <c r="O6" s="146">
        <v>1112.8797529999999</v>
      </c>
      <c r="P6" s="146">
        <v>1264.3953280000001</v>
      </c>
      <c r="Q6" s="146">
        <v>1038.4159350000004</v>
      </c>
      <c r="R6" s="146">
        <v>1286.4239249999998</v>
      </c>
      <c r="S6" s="146">
        <v>1353.9708579999999</v>
      </c>
      <c r="T6" s="146">
        <v>1180.8536449999999</v>
      </c>
      <c r="U6" s="146">
        <v>1107.4516929999998</v>
      </c>
      <c r="V6" s="146">
        <v>1299.0257790775881</v>
      </c>
      <c r="W6" s="146">
        <v>998.60021152417369</v>
      </c>
      <c r="X6" s="146">
        <v>1252.8307277441131</v>
      </c>
      <c r="Y6" s="146">
        <v>1083.3924359999996</v>
      </c>
      <c r="Z6" s="146">
        <v>1125.0756939999997</v>
      </c>
      <c r="AA6" s="146">
        <v>791.07846549999999</v>
      </c>
      <c r="AB6" s="146">
        <v>960.4804865000001</v>
      </c>
      <c r="AC6" s="146">
        <v>980.92936732628846</v>
      </c>
      <c r="AD6" s="146">
        <v>976.39579769304498</v>
      </c>
      <c r="AE6" s="146">
        <v>971.98514927052202</v>
      </c>
      <c r="AF6" s="146">
        <v>967.67871074100981</v>
      </c>
      <c r="AG6" s="146">
        <v>963.36587591468071</v>
      </c>
    </row>
    <row r="7" spans="1:43" x14ac:dyDescent="0.2">
      <c r="A7" s="133" t="str">
        <f t="shared" si="0"/>
        <v>DAPAustria</v>
      </c>
      <c r="B7" s="129" t="s">
        <v>254</v>
      </c>
      <c r="C7" s="129" t="s">
        <v>255</v>
      </c>
      <c r="D7" s="129" t="s">
        <v>40</v>
      </c>
      <c r="E7" s="147">
        <v>104.51781999999999</v>
      </c>
      <c r="F7" s="147">
        <v>118.32380000000001</v>
      </c>
      <c r="G7" s="147">
        <v>43.396999999999998</v>
      </c>
      <c r="H7" s="147">
        <v>74.835000000000008</v>
      </c>
      <c r="I7" s="147">
        <v>50.891999999999996</v>
      </c>
      <c r="J7" s="147">
        <v>72.882800000000003</v>
      </c>
      <c r="K7" s="147">
        <v>130.9434</v>
      </c>
      <c r="L7" s="147">
        <v>121.31979899999999</v>
      </c>
      <c r="M7" s="147">
        <v>85.217462000000012</v>
      </c>
      <c r="N7" s="147">
        <v>106.24982599999998</v>
      </c>
      <c r="O7" s="147">
        <v>35.18119999999999</v>
      </c>
      <c r="P7" s="147">
        <v>53.504351999999983</v>
      </c>
      <c r="Q7" s="147">
        <v>39.284014999999982</v>
      </c>
      <c r="R7" s="147">
        <v>71.769624000000007</v>
      </c>
      <c r="S7" s="147">
        <v>49.615599999999986</v>
      </c>
      <c r="T7" s="147">
        <v>50.003455000000002</v>
      </c>
      <c r="U7" s="147">
        <v>50.116579999999985</v>
      </c>
      <c r="V7" s="147">
        <v>45.652523964909847</v>
      </c>
      <c r="W7" s="147">
        <v>49.030873899822652</v>
      </c>
      <c r="X7" s="147">
        <v>89.23562250000009</v>
      </c>
      <c r="Y7" s="147">
        <v>68.066882999999919</v>
      </c>
      <c r="Z7" s="147">
        <v>94.656273499999884</v>
      </c>
      <c r="AA7" s="147">
        <v>22.58</v>
      </c>
      <c r="AB7" s="147">
        <v>7.7800000000000011</v>
      </c>
      <c r="AC7" s="147">
        <v>17.90045573150794</v>
      </c>
      <c r="AD7" s="147">
        <v>18.181996193591036</v>
      </c>
      <c r="AE7" s="147">
        <v>18.472426695117704</v>
      </c>
      <c r="AF7" s="147">
        <v>18.77202795169352</v>
      </c>
      <c r="AG7" s="147">
        <v>19.081089542917493</v>
      </c>
    </row>
    <row r="8" spans="1:43" x14ac:dyDescent="0.2">
      <c r="A8" s="133" t="str">
        <f t="shared" si="0"/>
        <v>DAPBelgium</v>
      </c>
      <c r="B8" s="129" t="s">
        <v>254</v>
      </c>
      <c r="C8" s="129" t="s">
        <v>255</v>
      </c>
      <c r="D8" s="129" t="s">
        <v>42</v>
      </c>
      <c r="E8" s="147">
        <v>24.324138999999775</v>
      </c>
      <c r="F8" s="147">
        <v>50.411380999999977</v>
      </c>
      <c r="G8" s="147">
        <v>84.833999999999975</v>
      </c>
      <c r="H8" s="147">
        <v>7.8901549999999361</v>
      </c>
      <c r="I8" s="147">
        <v>27.007520000000028</v>
      </c>
      <c r="J8" s="147">
        <v>61.983733000000001</v>
      </c>
      <c r="K8" s="147">
        <v>12.803290000000004</v>
      </c>
      <c r="L8" s="147">
        <v>72</v>
      </c>
      <c r="M8" s="147">
        <v>35.000000000000014</v>
      </c>
      <c r="N8" s="147">
        <v>5.742009000000003</v>
      </c>
      <c r="O8" s="147">
        <v>35</v>
      </c>
      <c r="P8" s="147">
        <v>35.000000000000014</v>
      </c>
      <c r="Q8" s="147">
        <v>25.486158999999986</v>
      </c>
      <c r="R8" s="147">
        <v>35</v>
      </c>
      <c r="S8" s="147">
        <v>152.19364399999995</v>
      </c>
      <c r="T8" s="147">
        <v>45.521241000000003</v>
      </c>
      <c r="U8" s="147">
        <v>44.855070999999924</v>
      </c>
      <c r="V8" s="147">
        <v>45.459676112678324</v>
      </c>
      <c r="W8" s="147">
        <v>35.69188699999998</v>
      </c>
      <c r="X8" s="147">
        <v>168.16187574411299</v>
      </c>
      <c r="Y8" s="147">
        <v>72.948980999999975</v>
      </c>
      <c r="Z8" s="147">
        <v>16.53338100000002</v>
      </c>
      <c r="AA8" s="147">
        <v>31.911724999999961</v>
      </c>
      <c r="AB8" s="147">
        <v>68.991302000000019</v>
      </c>
      <c r="AC8" s="147">
        <v>68.991302000000019</v>
      </c>
      <c r="AD8" s="147">
        <v>68.991302000000019</v>
      </c>
      <c r="AE8" s="147">
        <v>68.991302000000019</v>
      </c>
      <c r="AF8" s="147">
        <v>68.991302000000019</v>
      </c>
      <c r="AG8" s="147">
        <v>68.991302000000019</v>
      </c>
    </row>
    <row r="9" spans="1:43" x14ac:dyDescent="0.2">
      <c r="A9" s="133" t="str">
        <f t="shared" si="0"/>
        <v>DAPCyprus</v>
      </c>
      <c r="B9" s="129" t="s">
        <v>254</v>
      </c>
      <c r="C9" s="129" t="s">
        <v>255</v>
      </c>
      <c r="D9" s="129" t="s">
        <v>44</v>
      </c>
      <c r="E9" s="147">
        <v>40.603000000000002</v>
      </c>
      <c r="F9" s="147">
        <v>43.585999999999999</v>
      </c>
      <c r="G9" s="147">
        <v>37.135000000000005</v>
      </c>
      <c r="H9" s="147">
        <v>37.222000000000001</v>
      </c>
      <c r="I9" s="147">
        <v>27.339999999999996</v>
      </c>
      <c r="J9" s="147">
        <v>22.966000000000001</v>
      </c>
      <c r="K9" s="147">
        <v>27.245000000000001</v>
      </c>
      <c r="L9" s="147">
        <v>17.797000000000001</v>
      </c>
      <c r="M9" s="147">
        <v>16.603999999999999</v>
      </c>
      <c r="N9" s="147">
        <v>18.024999999999999</v>
      </c>
      <c r="O9" s="147">
        <v>22.96</v>
      </c>
      <c r="P9" s="147">
        <v>10.085999999999999</v>
      </c>
      <c r="Q9" s="147">
        <v>18.731999999999999</v>
      </c>
      <c r="R9" s="147">
        <v>7.1780000000000008</v>
      </c>
      <c r="S9" s="147">
        <v>6.8360000000000003</v>
      </c>
      <c r="T9" s="147">
        <v>10.119999999999997</v>
      </c>
      <c r="U9" s="147">
        <v>6.0439999999999987</v>
      </c>
      <c r="V9" s="147">
        <v>5.2749999999999995</v>
      </c>
      <c r="W9" s="147">
        <v>11.303000027615017</v>
      </c>
      <c r="X9" s="147">
        <v>36.555149999999998</v>
      </c>
      <c r="Y9" s="147">
        <v>31.451779999999999</v>
      </c>
      <c r="Z9" s="147">
        <v>17.96069</v>
      </c>
      <c r="AA9" s="147">
        <v>10.209999999999999</v>
      </c>
      <c r="AB9" s="147">
        <v>12.7</v>
      </c>
      <c r="AC9" s="147">
        <v>12.7</v>
      </c>
      <c r="AD9" s="147">
        <v>12.7</v>
      </c>
      <c r="AE9" s="147">
        <v>12.7</v>
      </c>
      <c r="AF9" s="147">
        <v>12.7</v>
      </c>
      <c r="AG9" s="147">
        <v>12.7</v>
      </c>
    </row>
    <row r="10" spans="1:43" x14ac:dyDescent="0.2">
      <c r="A10" s="133" t="str">
        <f t="shared" si="0"/>
        <v>DAPDenmark</v>
      </c>
      <c r="B10" s="129" t="s">
        <v>254</v>
      </c>
      <c r="C10" s="129" t="s">
        <v>255</v>
      </c>
      <c r="D10" s="129" t="s">
        <v>46</v>
      </c>
      <c r="E10" s="147">
        <v>5.1708589999999983</v>
      </c>
      <c r="F10" s="147">
        <v>24.435000000000002</v>
      </c>
      <c r="G10" s="147">
        <v>10.630205999999999</v>
      </c>
      <c r="H10" s="147">
        <v>7.717969999999994</v>
      </c>
      <c r="I10" s="147">
        <v>16.603103999999998</v>
      </c>
      <c r="J10" s="147">
        <v>23.080845</v>
      </c>
      <c r="K10" s="147">
        <v>3.1784600000000003</v>
      </c>
      <c r="L10" s="147">
        <v>0.6311479999999996</v>
      </c>
      <c r="M10" s="147">
        <v>9.4140000000000015</v>
      </c>
      <c r="N10" s="147">
        <v>18.933</v>
      </c>
      <c r="O10" s="147">
        <v>39.122</v>
      </c>
      <c r="P10" s="147">
        <v>29.214000000000002</v>
      </c>
      <c r="Q10" s="147">
        <v>28.172861999999999</v>
      </c>
      <c r="R10" s="147">
        <v>25.646474999999999</v>
      </c>
      <c r="S10" s="147">
        <v>16.477999999999998</v>
      </c>
      <c r="T10" s="147">
        <v>37.668391</v>
      </c>
      <c r="U10" s="147">
        <v>5.4902519999999999</v>
      </c>
      <c r="V10" s="147">
        <v>16.54</v>
      </c>
      <c r="W10" s="147">
        <v>13.834880613155937</v>
      </c>
      <c r="X10" s="147">
        <v>5.9812399999999997</v>
      </c>
      <c r="Y10" s="147">
        <v>25.708009999999998</v>
      </c>
      <c r="Z10" s="147">
        <v>23.511129999999998</v>
      </c>
      <c r="AA10" s="147">
        <v>10.130000000000001</v>
      </c>
      <c r="AB10" s="147">
        <v>1.28</v>
      </c>
      <c r="AC10" s="147">
        <v>1.28</v>
      </c>
      <c r="AD10" s="147">
        <v>1.28</v>
      </c>
      <c r="AE10" s="147">
        <v>1.28</v>
      </c>
      <c r="AF10" s="147">
        <v>1.28</v>
      </c>
      <c r="AG10" s="147">
        <v>1.28</v>
      </c>
    </row>
    <row r="11" spans="1:43" x14ac:dyDescent="0.2">
      <c r="A11" s="133" t="str">
        <f t="shared" si="0"/>
        <v>DAPFinland</v>
      </c>
      <c r="B11" s="129" t="s">
        <v>254</v>
      </c>
      <c r="C11" s="129" t="s">
        <v>255</v>
      </c>
      <c r="D11" s="129" t="s">
        <v>49</v>
      </c>
      <c r="E11" s="147">
        <v>4.6000000000000263E-2</v>
      </c>
      <c r="F11" s="147">
        <v>1.1000000000002785E-2</v>
      </c>
      <c r="G11" s="147">
        <v>0.69999999999999929</v>
      </c>
      <c r="H11" s="147">
        <v>21.151999999999997</v>
      </c>
      <c r="I11" s="147">
        <v>0.35999999999999943</v>
      </c>
      <c r="J11" s="147">
        <v>0.31499999999999773</v>
      </c>
      <c r="K11" s="147">
        <v>0.70899999999999963</v>
      </c>
      <c r="L11" s="147">
        <v>0.19699999999999918</v>
      </c>
      <c r="M11" s="147">
        <v>1.3789999999999996</v>
      </c>
      <c r="N11" s="147">
        <v>0.34200000000000008</v>
      </c>
      <c r="O11" s="147">
        <v>0.31200000000000117</v>
      </c>
      <c r="P11" s="147">
        <v>0.35900000000000176</v>
      </c>
      <c r="Q11" s="147">
        <v>7.3999999999998067E-2</v>
      </c>
      <c r="R11" s="147">
        <v>7.8000000000002956E-2</v>
      </c>
      <c r="S11" s="147">
        <v>1.2000000000000455E-2</v>
      </c>
      <c r="T11" s="147">
        <v>1.2999999999998124E-2</v>
      </c>
      <c r="U11" s="147">
        <v>0.6720000000000006</v>
      </c>
      <c r="V11" s="147">
        <v>0.34400000000000119</v>
      </c>
      <c r="W11" s="147">
        <v>7.5699737354487127</v>
      </c>
      <c r="X11" s="147">
        <v>4.7541000000000082</v>
      </c>
      <c r="Y11" s="147">
        <v>11.546939999999999</v>
      </c>
      <c r="Z11" s="147">
        <v>29.91952400000001</v>
      </c>
      <c r="AA11" s="147">
        <v>40.471198000000001</v>
      </c>
      <c r="AB11" s="147">
        <v>8.8391299999999973</v>
      </c>
      <c r="AC11" s="147">
        <v>8.8391299999999973</v>
      </c>
      <c r="AD11" s="147">
        <v>8.8391299999999973</v>
      </c>
      <c r="AE11" s="147">
        <v>8.8391299999999973</v>
      </c>
      <c r="AF11" s="147">
        <v>8.8391299999999973</v>
      </c>
      <c r="AG11" s="147">
        <v>8.8391299999999973</v>
      </c>
    </row>
    <row r="12" spans="1:43" x14ac:dyDescent="0.2">
      <c r="A12" s="133" t="str">
        <f t="shared" si="0"/>
        <v>DAPFrance</v>
      </c>
      <c r="B12" s="129" t="s">
        <v>254</v>
      </c>
      <c r="C12" s="129" t="s">
        <v>255</v>
      </c>
      <c r="D12" s="129" t="s">
        <v>31</v>
      </c>
      <c r="E12" s="147">
        <v>317.40750400000002</v>
      </c>
      <c r="F12" s="147">
        <v>451.19600000000003</v>
      </c>
      <c r="G12" s="147">
        <v>303.19907799999999</v>
      </c>
      <c r="H12" s="147">
        <v>409.40499999999997</v>
      </c>
      <c r="I12" s="147">
        <v>448.89999999999992</v>
      </c>
      <c r="J12" s="147">
        <v>389.67455500000005</v>
      </c>
      <c r="K12" s="147">
        <v>176.48884000000004</v>
      </c>
      <c r="L12" s="147">
        <v>79.708000000000027</v>
      </c>
      <c r="M12" s="147">
        <v>341.96244799999999</v>
      </c>
      <c r="N12" s="147">
        <v>118.118112</v>
      </c>
      <c r="O12" s="147">
        <v>173.45700000000002</v>
      </c>
      <c r="P12" s="147">
        <v>257.99099999999999</v>
      </c>
      <c r="Q12" s="147">
        <v>209.10899999999998</v>
      </c>
      <c r="R12" s="147">
        <v>188.18202000000002</v>
      </c>
      <c r="S12" s="147">
        <v>168.996352</v>
      </c>
      <c r="T12" s="147">
        <v>263.89937000000003</v>
      </c>
      <c r="U12" s="147">
        <v>211.741457</v>
      </c>
      <c r="V12" s="147">
        <v>231.26609999999997</v>
      </c>
      <c r="W12" s="147">
        <v>193.2231954213274</v>
      </c>
      <c r="X12" s="147">
        <v>94.192173999999994</v>
      </c>
      <c r="Y12" s="147">
        <v>145.686904</v>
      </c>
      <c r="Z12" s="147">
        <v>178.27248699999998</v>
      </c>
      <c r="AA12" s="147">
        <v>235.89636100000001</v>
      </c>
      <c r="AB12" s="147">
        <v>218.90271000000001</v>
      </c>
      <c r="AC12" s="147">
        <v>231.40143193627338</v>
      </c>
      <c r="AD12" s="147">
        <v>228.73849552568061</v>
      </c>
      <c r="AE12" s="147">
        <v>226.11606098766742</v>
      </c>
      <c r="AF12" s="147">
        <v>223.52503957094817</v>
      </c>
      <c r="AG12" s="147">
        <v>220.92569049702993</v>
      </c>
    </row>
    <row r="13" spans="1:43" x14ac:dyDescent="0.2">
      <c r="A13" s="133" t="str">
        <f t="shared" si="0"/>
        <v>DAPGermany</v>
      </c>
      <c r="B13" s="129" t="s">
        <v>254</v>
      </c>
      <c r="C13" s="129" t="s">
        <v>255</v>
      </c>
      <c r="D13" s="129" t="s">
        <v>32</v>
      </c>
      <c r="E13" s="147">
        <v>192.685</v>
      </c>
      <c r="F13" s="147">
        <v>175.57400000000001</v>
      </c>
      <c r="G13" s="147">
        <v>124.19468499999996</v>
      </c>
      <c r="H13" s="147">
        <v>134.67099999999999</v>
      </c>
      <c r="I13" s="147">
        <v>94.527999999999992</v>
      </c>
      <c r="J13" s="147">
        <v>187.96758700000004</v>
      </c>
      <c r="K13" s="147">
        <v>90.472379000000117</v>
      </c>
      <c r="L13" s="147">
        <v>123.29192600000002</v>
      </c>
      <c r="M13" s="147">
        <v>73.837999999999994</v>
      </c>
      <c r="N13" s="147">
        <v>28.027000000000001</v>
      </c>
      <c r="O13" s="147">
        <v>58.542820999999904</v>
      </c>
      <c r="P13" s="147">
        <v>234.72979799999999</v>
      </c>
      <c r="Q13" s="147">
        <v>196.06667399999995</v>
      </c>
      <c r="R13" s="147">
        <v>227.27733999999995</v>
      </c>
      <c r="S13" s="147">
        <v>214.47065399999997</v>
      </c>
      <c r="T13" s="147">
        <v>183.04481699999999</v>
      </c>
      <c r="U13" s="147">
        <v>199.350585</v>
      </c>
      <c r="V13" s="147">
        <v>190.42289499999998</v>
      </c>
      <c r="W13" s="147">
        <v>169.37216699999999</v>
      </c>
      <c r="X13" s="147">
        <v>217.11999999999995</v>
      </c>
      <c r="Y13" s="147">
        <v>191.39</v>
      </c>
      <c r="Z13" s="147">
        <v>149.9</v>
      </c>
      <c r="AA13" s="147">
        <v>95.69</v>
      </c>
      <c r="AB13" s="147">
        <v>103.87</v>
      </c>
      <c r="AC13" s="147">
        <v>102.41641338443583</v>
      </c>
      <c r="AD13" s="147">
        <v>100.98243212912432</v>
      </c>
      <c r="AE13" s="147">
        <v>99.60372433936783</v>
      </c>
      <c r="AF13" s="147">
        <v>98.273678855329109</v>
      </c>
      <c r="AG13" s="147">
        <v>96.946546217761323</v>
      </c>
    </row>
    <row r="14" spans="1:43" x14ac:dyDescent="0.2">
      <c r="A14" s="133" t="str">
        <f t="shared" si="0"/>
        <v>DAPGreece</v>
      </c>
      <c r="B14" s="129" t="s">
        <v>254</v>
      </c>
      <c r="C14" s="129" t="s">
        <v>255</v>
      </c>
      <c r="D14" s="129" t="s">
        <v>33</v>
      </c>
      <c r="E14" s="147">
        <v>311.39700000000005</v>
      </c>
      <c r="F14" s="147">
        <v>296.35645</v>
      </c>
      <c r="G14" s="147">
        <v>204.67439200000001</v>
      </c>
      <c r="H14" s="147">
        <v>238.522063</v>
      </c>
      <c r="I14" s="147">
        <v>194.04618099999996</v>
      </c>
      <c r="J14" s="147">
        <v>150.21580099999997</v>
      </c>
      <c r="K14" s="147">
        <v>252.297</v>
      </c>
      <c r="L14" s="147">
        <v>162.68900000000002</v>
      </c>
      <c r="M14" s="147">
        <v>199.14729999999997</v>
      </c>
      <c r="N14" s="147">
        <v>205.45499999999998</v>
      </c>
      <c r="O14" s="147">
        <v>170.98167799999987</v>
      </c>
      <c r="P14" s="147">
        <v>151.98287999999999</v>
      </c>
      <c r="Q14" s="147">
        <v>118.64533000000065</v>
      </c>
      <c r="R14" s="147">
        <v>195.98636900000002</v>
      </c>
      <c r="S14" s="147">
        <v>182.45090100000004</v>
      </c>
      <c r="T14" s="147">
        <v>176.51635999999993</v>
      </c>
      <c r="U14" s="147">
        <v>183.08652700000005</v>
      </c>
      <c r="V14" s="147">
        <v>345.21194100000002</v>
      </c>
      <c r="W14" s="147">
        <v>96.371623</v>
      </c>
      <c r="X14" s="147">
        <v>133.63643299999998</v>
      </c>
      <c r="Y14" s="147">
        <v>144.25444499999998</v>
      </c>
      <c r="Z14" s="147">
        <v>148.67685499999996</v>
      </c>
      <c r="AA14" s="147">
        <v>42.449999999999989</v>
      </c>
      <c r="AB14" s="147">
        <v>173.16425500000005</v>
      </c>
      <c r="AC14" s="147">
        <v>173.16425500000005</v>
      </c>
      <c r="AD14" s="147">
        <v>173.16425500000005</v>
      </c>
      <c r="AE14" s="147">
        <v>173.16425500000005</v>
      </c>
      <c r="AF14" s="147">
        <v>173.16425500000005</v>
      </c>
      <c r="AG14" s="147">
        <v>173.16425500000005</v>
      </c>
    </row>
    <row r="15" spans="1:43" x14ac:dyDescent="0.2">
      <c r="A15" s="133" t="str">
        <f t="shared" si="0"/>
        <v>DAPIceland</v>
      </c>
      <c r="B15" s="129" t="s">
        <v>254</v>
      </c>
      <c r="C15" s="129" t="s">
        <v>255</v>
      </c>
      <c r="D15" s="129" t="s">
        <v>34</v>
      </c>
      <c r="E15" s="147">
        <v>2.9490669999999999</v>
      </c>
      <c r="F15" s="147">
        <v>1.0680000000000001</v>
      </c>
      <c r="G15" s="147">
        <v>0.83199999999999996</v>
      </c>
      <c r="H15" s="147">
        <v>0.67600000000000005</v>
      </c>
      <c r="I15" s="147">
        <v>1.0189999999999999</v>
      </c>
      <c r="J15" s="147">
        <v>1.931413</v>
      </c>
      <c r="K15" s="147">
        <v>5.9727999999999994</v>
      </c>
      <c r="L15" s="147">
        <v>7.2404000000000002</v>
      </c>
      <c r="M15" s="147">
        <v>5.6738349999999995</v>
      </c>
      <c r="N15" s="147">
        <v>5.9187250000000002</v>
      </c>
      <c r="O15" s="147">
        <v>5.2354180000000001</v>
      </c>
      <c r="P15" s="147">
        <v>8.0158000000000005</v>
      </c>
      <c r="Q15" s="147">
        <v>8.4691849999999995</v>
      </c>
      <c r="R15" s="147">
        <v>7.4437890000000007</v>
      </c>
      <c r="S15" s="147">
        <v>16.641683</v>
      </c>
      <c r="T15" s="147">
        <v>11.223884</v>
      </c>
      <c r="U15" s="147">
        <v>7.4535070000000001</v>
      </c>
      <c r="V15" s="147">
        <v>11.886317999999999</v>
      </c>
      <c r="W15" s="147">
        <v>10.813414999999999</v>
      </c>
      <c r="X15" s="147">
        <v>6.7760999999999996</v>
      </c>
      <c r="Y15" s="147">
        <v>4.2647999999999993</v>
      </c>
      <c r="Z15" s="147">
        <v>7.3742099999999997</v>
      </c>
      <c r="AA15" s="147">
        <v>8.92</v>
      </c>
      <c r="AB15" s="147">
        <v>6.4399999999999995</v>
      </c>
      <c r="AC15" s="147">
        <v>6.4399999999999995</v>
      </c>
      <c r="AD15" s="147">
        <v>6.4399999999999995</v>
      </c>
      <c r="AE15" s="147">
        <v>6.4399999999999995</v>
      </c>
      <c r="AF15" s="147">
        <v>6.4399999999999995</v>
      </c>
      <c r="AG15" s="147">
        <v>6.4399999999999995</v>
      </c>
    </row>
    <row r="16" spans="1:43" x14ac:dyDescent="0.2">
      <c r="A16" s="133" t="str">
        <f t="shared" si="0"/>
        <v>DAPIreland</v>
      </c>
      <c r="B16" s="129" t="s">
        <v>254</v>
      </c>
      <c r="C16" s="129" t="s">
        <v>255</v>
      </c>
      <c r="D16" s="129" t="s">
        <v>256</v>
      </c>
      <c r="E16" s="147">
        <v>24.157999999999998</v>
      </c>
      <c r="F16" s="147">
        <v>7.1779999999999999</v>
      </c>
      <c r="G16" s="147">
        <v>4.6649999999999991</v>
      </c>
      <c r="H16" s="147">
        <v>5.5860000000000003</v>
      </c>
      <c r="I16" s="147">
        <v>8.0000000000000002E-3</v>
      </c>
      <c r="J16" s="147">
        <v>2.4999999999999998E-2</v>
      </c>
      <c r="K16" s="147">
        <v>0.52800000000000002</v>
      </c>
      <c r="L16" s="147">
        <v>1.3159999999999998</v>
      </c>
      <c r="M16" s="147">
        <v>9.0000000000000011E-3</v>
      </c>
      <c r="N16" s="147">
        <v>14.609287999999999</v>
      </c>
      <c r="O16" s="147">
        <v>10.944717999999998</v>
      </c>
      <c r="P16" s="147">
        <v>2.1920000000000002</v>
      </c>
      <c r="Q16" s="147">
        <v>4.718</v>
      </c>
      <c r="R16" s="147">
        <v>13.800599999999999</v>
      </c>
      <c r="S16" s="147">
        <v>7.1260000000000003</v>
      </c>
      <c r="T16" s="147">
        <v>6.7229999999999999</v>
      </c>
      <c r="U16" s="147">
        <v>5.1640000000000006</v>
      </c>
      <c r="V16" s="147">
        <v>7.3070000000000004</v>
      </c>
      <c r="W16" s="147">
        <v>6.6597810000000006</v>
      </c>
      <c r="X16" s="147">
        <v>6.4999999999999997E-4</v>
      </c>
      <c r="Y16" s="147">
        <v>0</v>
      </c>
      <c r="Z16" s="147">
        <v>0</v>
      </c>
      <c r="AA16" s="147">
        <v>7.41</v>
      </c>
      <c r="AB16" s="147">
        <v>0.87000000000000011</v>
      </c>
      <c r="AC16" s="147">
        <v>0.87000000000000011</v>
      </c>
      <c r="AD16" s="147">
        <v>0.87000000000000011</v>
      </c>
      <c r="AE16" s="147">
        <v>0.87000000000000011</v>
      </c>
      <c r="AF16" s="147">
        <v>0.87000000000000011</v>
      </c>
      <c r="AG16" s="147">
        <v>0.87000000000000011</v>
      </c>
    </row>
    <row r="17" spans="1:33" x14ac:dyDescent="0.2">
      <c r="A17" s="133" t="str">
        <f t="shared" si="0"/>
        <v>DAPItaly</v>
      </c>
      <c r="B17" s="129" t="s">
        <v>254</v>
      </c>
      <c r="C17" s="129" t="s">
        <v>255</v>
      </c>
      <c r="D17" s="129" t="s">
        <v>35</v>
      </c>
      <c r="E17" s="147">
        <v>104.950289</v>
      </c>
      <c r="F17" s="147">
        <v>91.180535999999961</v>
      </c>
      <c r="G17" s="147">
        <v>90.163000000000011</v>
      </c>
      <c r="H17" s="147">
        <v>149.32877200000001</v>
      </c>
      <c r="I17" s="147">
        <v>152.26575</v>
      </c>
      <c r="J17" s="147">
        <v>90.97</v>
      </c>
      <c r="K17" s="147">
        <v>77.566999999999993</v>
      </c>
      <c r="L17" s="147">
        <v>89.33450000000002</v>
      </c>
      <c r="M17" s="147">
        <v>144.98475100000002</v>
      </c>
      <c r="N17" s="147">
        <v>81.539512000000002</v>
      </c>
      <c r="O17" s="147">
        <v>171.52600000000001</v>
      </c>
      <c r="P17" s="147">
        <v>81.016972999999979</v>
      </c>
      <c r="Q17" s="147">
        <v>51.596000000000004</v>
      </c>
      <c r="R17" s="147">
        <v>81.50332299999998</v>
      </c>
      <c r="S17" s="147">
        <v>69.753375999999989</v>
      </c>
      <c r="T17" s="147">
        <v>90.51623699999999</v>
      </c>
      <c r="U17" s="147">
        <v>110.31194999999998</v>
      </c>
      <c r="V17" s="147">
        <v>122.89619099999997</v>
      </c>
      <c r="W17" s="147">
        <v>72.735958000000011</v>
      </c>
      <c r="X17" s="147">
        <v>66.505309999999994</v>
      </c>
      <c r="Y17" s="147">
        <v>35.644540000000006</v>
      </c>
      <c r="Z17" s="147">
        <v>39.687830000000076</v>
      </c>
      <c r="AA17" s="147">
        <v>8.9579999999999842</v>
      </c>
      <c r="AB17" s="147">
        <v>45.33</v>
      </c>
      <c r="AC17" s="147">
        <v>44.802311078934984</v>
      </c>
      <c r="AD17" s="147">
        <v>44.271086364281452</v>
      </c>
      <c r="AE17" s="147">
        <v>43.744286480218598</v>
      </c>
      <c r="AF17" s="147">
        <v>43.220320298542866</v>
      </c>
      <c r="AG17" s="147">
        <v>42.688635318471974</v>
      </c>
    </row>
    <row r="18" spans="1:33" x14ac:dyDescent="0.2">
      <c r="A18" s="133" t="str">
        <f>CONCATENATE("DAP",D18)</f>
        <v>DAPLuxembourg</v>
      </c>
      <c r="B18" s="129" t="s">
        <v>254</v>
      </c>
      <c r="C18" s="129" t="s">
        <v>255</v>
      </c>
      <c r="D18" s="129" t="s">
        <v>36</v>
      </c>
      <c r="E18" s="147">
        <v>3.9279999999999999</v>
      </c>
      <c r="F18" s="147">
        <v>2.5989999999999998</v>
      </c>
      <c r="G18" s="147">
        <v>1.3719999999999999</v>
      </c>
      <c r="H18" s="147">
        <v>2.7330000000000001</v>
      </c>
      <c r="I18" s="147">
        <v>4.3129999999999997</v>
      </c>
      <c r="J18" s="147">
        <v>4.6500000000000004</v>
      </c>
      <c r="K18" s="147">
        <v>3.7439999999999998</v>
      </c>
      <c r="L18" s="147">
        <v>8.7289999999999992</v>
      </c>
      <c r="M18" s="147">
        <v>7.4159999999999995</v>
      </c>
      <c r="N18" s="147">
        <v>0.33100000000000007</v>
      </c>
      <c r="O18" s="147">
        <v>3.5760000000000005</v>
      </c>
      <c r="P18" s="147">
        <v>1.877</v>
      </c>
      <c r="Q18" s="147">
        <v>1.718</v>
      </c>
      <c r="R18" s="147">
        <v>3.1310000000000002</v>
      </c>
      <c r="S18" s="147">
        <v>2.0989999999999998</v>
      </c>
      <c r="T18" s="147">
        <v>0.63500000000000012</v>
      </c>
      <c r="U18" s="147">
        <v>1.046</v>
      </c>
      <c r="V18" s="147">
        <v>0.72600000000000009</v>
      </c>
      <c r="W18" s="147">
        <v>0.32435800000000004</v>
      </c>
      <c r="X18" s="147">
        <v>0.83652999999999988</v>
      </c>
      <c r="Y18" s="147">
        <v>0.89072000000000018</v>
      </c>
      <c r="Z18" s="147">
        <v>0.40069000000000005</v>
      </c>
      <c r="AA18" s="147">
        <v>0</v>
      </c>
      <c r="AB18" s="147">
        <v>0</v>
      </c>
      <c r="AC18" s="147">
        <v>0</v>
      </c>
      <c r="AD18" s="147">
        <v>0</v>
      </c>
      <c r="AE18" s="147">
        <v>0</v>
      </c>
      <c r="AF18" s="147">
        <v>0</v>
      </c>
      <c r="AG18" s="147">
        <v>0</v>
      </c>
    </row>
    <row r="19" spans="1:33" x14ac:dyDescent="0.2">
      <c r="A19" s="133" t="str">
        <f t="shared" si="0"/>
        <v>DAPMalta</v>
      </c>
      <c r="B19" s="129" t="s">
        <v>254</v>
      </c>
      <c r="C19" s="129" t="s">
        <v>255</v>
      </c>
      <c r="D19" s="129" t="s">
        <v>50</v>
      </c>
      <c r="E19" s="147">
        <v>0</v>
      </c>
      <c r="F19" s="147">
        <v>0</v>
      </c>
      <c r="G19" s="147">
        <v>0</v>
      </c>
      <c r="H19" s="147">
        <v>2E-3</v>
      </c>
      <c r="I19" s="147">
        <v>1.0999999999999999E-2</v>
      </c>
      <c r="J19" s="147">
        <v>0</v>
      </c>
      <c r="K19" s="147">
        <v>0.01</v>
      </c>
      <c r="L19" s="147">
        <v>4.0000000000000001E-3</v>
      </c>
      <c r="M19" s="147">
        <v>0</v>
      </c>
      <c r="N19" s="147">
        <v>0</v>
      </c>
      <c r="O19" s="147">
        <v>1E-3</v>
      </c>
      <c r="P19" s="147">
        <v>1E-3</v>
      </c>
      <c r="Q19" s="147">
        <v>3.0000000000000001E-3</v>
      </c>
      <c r="R19" s="147">
        <v>0</v>
      </c>
      <c r="S19" s="147">
        <v>2E-3</v>
      </c>
      <c r="T19" s="147">
        <v>1.2E-2</v>
      </c>
      <c r="U19" s="147">
        <v>1.2E-2</v>
      </c>
      <c r="V19" s="147">
        <v>1E-3</v>
      </c>
      <c r="W19" s="147">
        <v>1.9110000000000002E-3</v>
      </c>
      <c r="X19" s="147">
        <v>1.5200000000000001E-3</v>
      </c>
      <c r="Y19" s="147">
        <v>1.5999700000000001</v>
      </c>
      <c r="Z19" s="147">
        <v>9.400000000000003E-4</v>
      </c>
      <c r="AA19" s="147">
        <v>0.03</v>
      </c>
      <c r="AB19" s="147">
        <v>0</v>
      </c>
      <c r="AC19" s="147">
        <v>0</v>
      </c>
      <c r="AD19" s="147">
        <v>0</v>
      </c>
      <c r="AE19" s="147">
        <v>0</v>
      </c>
      <c r="AF19" s="147">
        <v>0</v>
      </c>
      <c r="AG19" s="147">
        <v>0</v>
      </c>
    </row>
    <row r="20" spans="1:33" x14ac:dyDescent="0.2">
      <c r="A20" s="133" t="str">
        <f t="shared" si="0"/>
        <v>DAPNetherlands</v>
      </c>
      <c r="B20" s="129" t="s">
        <v>254</v>
      </c>
      <c r="C20" s="129" t="s">
        <v>255</v>
      </c>
      <c r="D20" s="129" t="s">
        <v>51</v>
      </c>
      <c r="E20" s="147">
        <v>99.48399999999998</v>
      </c>
      <c r="F20" s="147">
        <v>221.47300000000001</v>
      </c>
      <c r="G20" s="147">
        <v>70.617390999999998</v>
      </c>
      <c r="H20" s="147">
        <v>187.12827699999997</v>
      </c>
      <c r="I20" s="147">
        <v>222.04500000000002</v>
      </c>
      <c r="J20" s="147">
        <v>253.45799999999997</v>
      </c>
      <c r="K20" s="147">
        <v>164.94765699999996</v>
      </c>
      <c r="L20" s="147">
        <v>126.20700000000001</v>
      </c>
      <c r="M20" s="147">
        <v>85.466915999999998</v>
      </c>
      <c r="N20" s="147">
        <v>97.188000000000017</v>
      </c>
      <c r="O20" s="147">
        <v>97.060338000000002</v>
      </c>
      <c r="P20" s="147">
        <v>90.687635999999998</v>
      </c>
      <c r="Q20" s="147">
        <v>50.424809999999994</v>
      </c>
      <c r="R20" s="147">
        <v>51.25678400000001</v>
      </c>
      <c r="S20" s="147">
        <v>48.389095999999924</v>
      </c>
      <c r="T20" s="147">
        <v>19.781645999999981</v>
      </c>
      <c r="U20" s="147">
        <v>8.9628149999999138</v>
      </c>
      <c r="V20" s="147">
        <v>11.354772000000054</v>
      </c>
      <c r="W20" s="147">
        <v>28.971339000000004</v>
      </c>
      <c r="X20" s="147">
        <v>113.94607250000008</v>
      </c>
      <c r="Y20" s="147">
        <v>79.88940299999993</v>
      </c>
      <c r="Z20" s="147">
        <v>155.89957349999986</v>
      </c>
      <c r="AA20" s="147">
        <v>2.0731814999998903</v>
      </c>
      <c r="AB20" s="147">
        <v>16.620089499999963</v>
      </c>
      <c r="AC20" s="147">
        <v>16.620089499999963</v>
      </c>
      <c r="AD20" s="147">
        <v>16.620089499999963</v>
      </c>
      <c r="AE20" s="147">
        <v>16.620089499999963</v>
      </c>
      <c r="AF20" s="147">
        <v>16.620089499999963</v>
      </c>
      <c r="AG20" s="147">
        <v>16.620089499999963</v>
      </c>
    </row>
    <row r="21" spans="1:33" x14ac:dyDescent="0.2">
      <c r="A21" s="133" t="str">
        <f t="shared" si="0"/>
        <v>DAPNorway</v>
      </c>
      <c r="B21" s="129" t="s">
        <v>254</v>
      </c>
      <c r="C21" s="129" t="s">
        <v>255</v>
      </c>
      <c r="D21" s="129" t="s">
        <v>52</v>
      </c>
      <c r="E21" s="147">
        <v>36.500489000000016</v>
      </c>
      <c r="F21" s="147">
        <v>17.085570999999995</v>
      </c>
      <c r="G21" s="147">
        <v>25.710770999999994</v>
      </c>
      <c r="H21" s="147">
        <v>21.981538</v>
      </c>
      <c r="I21" s="147">
        <v>13.803973999999997</v>
      </c>
      <c r="J21" s="147">
        <v>1.7710860000000004</v>
      </c>
      <c r="K21" s="147">
        <v>5.3538000000003194E-2</v>
      </c>
      <c r="L21" s="147">
        <v>3.5125000000000739E-2</v>
      </c>
      <c r="M21" s="147">
        <v>4.8721000000000458E-2</v>
      </c>
      <c r="N21" s="147">
        <v>9.9599999999995248E-3</v>
      </c>
      <c r="O21" s="147">
        <v>1.696799999999854E-2</v>
      </c>
      <c r="P21" s="147">
        <v>0.61493199999999959</v>
      </c>
      <c r="Q21" s="147">
        <v>3.06999999999924E-3</v>
      </c>
      <c r="R21" s="147">
        <v>5.8375999999999095E-2</v>
      </c>
      <c r="S21" s="147">
        <v>7.2310000000001651E-2</v>
      </c>
      <c r="T21" s="147">
        <v>6.3465000000000771E-2</v>
      </c>
      <c r="U21" s="147">
        <v>0.62611200000000622</v>
      </c>
      <c r="V21" s="147">
        <v>0.1983809999999977</v>
      </c>
      <c r="W21" s="147">
        <v>0.26325400257412923</v>
      </c>
      <c r="X21" s="147">
        <v>15.277060000000006</v>
      </c>
      <c r="Y21" s="147">
        <v>15.01755</v>
      </c>
      <c r="Z21" s="147">
        <v>15.119689999999999</v>
      </c>
      <c r="AA21" s="147">
        <v>15.049999999999997</v>
      </c>
      <c r="AB21" s="147">
        <v>15.440000000000003</v>
      </c>
      <c r="AC21" s="147">
        <v>15.440000000000003</v>
      </c>
      <c r="AD21" s="147">
        <v>15.440000000000003</v>
      </c>
      <c r="AE21" s="147">
        <v>15.440000000000003</v>
      </c>
      <c r="AF21" s="147">
        <v>15.440000000000003</v>
      </c>
      <c r="AG21" s="147">
        <v>15.440000000000003</v>
      </c>
    </row>
    <row r="22" spans="1:33" x14ac:dyDescent="0.2">
      <c r="A22" s="133" t="str">
        <f t="shared" si="0"/>
        <v>DAPPortugal</v>
      </c>
      <c r="B22" s="129" t="s">
        <v>254</v>
      </c>
      <c r="C22" s="129" t="s">
        <v>255</v>
      </c>
      <c r="D22" s="129" t="s">
        <v>53</v>
      </c>
      <c r="E22" s="147">
        <v>134.64349999999999</v>
      </c>
      <c r="F22" s="147">
        <v>165.363</v>
      </c>
      <c r="G22" s="147">
        <v>201.71700000000001</v>
      </c>
      <c r="H22" s="147">
        <v>179.92000000000002</v>
      </c>
      <c r="I22" s="147">
        <v>312.60599999999999</v>
      </c>
      <c r="J22" s="147">
        <v>211.33</v>
      </c>
      <c r="K22" s="147">
        <v>210.267</v>
      </c>
      <c r="L22" s="147">
        <v>248.56699999999998</v>
      </c>
      <c r="M22" s="147">
        <v>188.79357599999997</v>
      </c>
      <c r="N22" s="147">
        <v>233.86404100000001</v>
      </c>
      <c r="O22" s="147">
        <v>230.10600000000002</v>
      </c>
      <c r="P22" s="147">
        <v>248.501</v>
      </c>
      <c r="Q22" s="147">
        <v>243.685</v>
      </c>
      <c r="R22" s="147">
        <v>293.34699999999998</v>
      </c>
      <c r="S22" s="147">
        <v>326.69540000000001</v>
      </c>
      <c r="T22" s="147">
        <v>213.07600000000002</v>
      </c>
      <c r="U22" s="147">
        <v>209.49100000000001</v>
      </c>
      <c r="V22" s="147">
        <v>208.815</v>
      </c>
      <c r="W22" s="147">
        <v>210.24198200000001</v>
      </c>
      <c r="X22" s="147">
        <v>210.30967999999999</v>
      </c>
      <c r="Y22" s="147">
        <v>208.49064999999999</v>
      </c>
      <c r="Z22" s="147">
        <v>211.26217000000003</v>
      </c>
      <c r="AA22" s="147">
        <v>207.59</v>
      </c>
      <c r="AB22" s="147">
        <v>206.76</v>
      </c>
      <c r="AC22" s="147">
        <v>206.76</v>
      </c>
      <c r="AD22" s="147">
        <v>206.76</v>
      </c>
      <c r="AE22" s="147">
        <v>206.76</v>
      </c>
      <c r="AF22" s="147">
        <v>206.76</v>
      </c>
      <c r="AG22" s="147">
        <v>206.76</v>
      </c>
    </row>
    <row r="23" spans="1:33" x14ac:dyDescent="0.2">
      <c r="A23" s="133" t="str">
        <f t="shared" si="0"/>
        <v>DAPSpain</v>
      </c>
      <c r="B23" s="129" t="s">
        <v>254</v>
      </c>
      <c r="C23" s="129" t="s">
        <v>255</v>
      </c>
      <c r="D23" s="129" t="s">
        <v>54</v>
      </c>
      <c r="E23" s="147">
        <v>34.725999999999999</v>
      </c>
      <c r="F23" s="147">
        <v>64.235479999999995</v>
      </c>
      <c r="G23" s="147">
        <v>10.569734000000002</v>
      </c>
      <c r="H23" s="147">
        <v>36.349000000000004</v>
      </c>
      <c r="I23" s="147">
        <v>33.341000000000001</v>
      </c>
      <c r="J23" s="147">
        <v>27.662999999999997</v>
      </c>
      <c r="K23" s="147">
        <v>21.385999999999999</v>
      </c>
      <c r="L23" s="147">
        <v>11.892240000000005</v>
      </c>
      <c r="M23" s="147">
        <v>5.4300000000000033</v>
      </c>
      <c r="N23" s="147">
        <v>1.4340000000000002</v>
      </c>
      <c r="O23" s="147">
        <v>11.708999999999998</v>
      </c>
      <c r="P23" s="147">
        <v>12.957641999999996</v>
      </c>
      <c r="Q23" s="147">
        <v>18.408766000000007</v>
      </c>
      <c r="R23" s="147">
        <v>60.337479999999999</v>
      </c>
      <c r="S23" s="147">
        <v>53.500999999999998</v>
      </c>
      <c r="T23" s="147">
        <v>47.444999999999993</v>
      </c>
      <c r="U23" s="147">
        <v>38.280999999999992</v>
      </c>
      <c r="V23" s="147">
        <v>29.504000000000005</v>
      </c>
      <c r="W23" s="147">
        <v>66.259062000000014</v>
      </c>
      <c r="X23" s="147">
        <v>32.240200000000002</v>
      </c>
      <c r="Y23" s="147">
        <v>19.557729999999996</v>
      </c>
      <c r="Z23" s="147">
        <v>4.8370299999999986</v>
      </c>
      <c r="AA23" s="147">
        <v>9.5910000000000011</v>
      </c>
      <c r="AB23" s="147">
        <v>19.693000000000005</v>
      </c>
      <c r="AC23" s="147">
        <v>19.60255533511474</v>
      </c>
      <c r="AD23" s="147">
        <v>19.512074814265556</v>
      </c>
      <c r="AE23" s="147">
        <v>19.426576276376622</v>
      </c>
      <c r="AF23" s="147">
        <v>19.345282983797411</v>
      </c>
      <c r="AG23" s="147">
        <v>19.261809172001108</v>
      </c>
    </row>
    <row r="24" spans="1:33" x14ac:dyDescent="0.2">
      <c r="A24" s="133" t="str">
        <f t="shared" si="0"/>
        <v>DAPSweden</v>
      </c>
      <c r="B24" s="129" t="s">
        <v>254</v>
      </c>
      <c r="C24" s="129" t="s">
        <v>255</v>
      </c>
      <c r="D24" s="129" t="s">
        <v>55</v>
      </c>
      <c r="E24" s="147">
        <v>28.76285</v>
      </c>
      <c r="F24" s="147">
        <v>31.717599999999997</v>
      </c>
      <c r="G24" s="147">
        <v>21.706299999999999</v>
      </c>
      <c r="H24" s="147">
        <v>12.292999999999999</v>
      </c>
      <c r="I24" s="147">
        <v>20.999604999999999</v>
      </c>
      <c r="J24" s="147">
        <v>19.602</v>
      </c>
      <c r="K24" s="147">
        <v>0.438</v>
      </c>
      <c r="L24" s="147">
        <v>5.6550000000000002</v>
      </c>
      <c r="M24" s="147">
        <v>1.921</v>
      </c>
      <c r="N24" s="147">
        <v>0.29016700000000001</v>
      </c>
      <c r="O24" s="147">
        <v>11.844000000000001</v>
      </c>
      <c r="P24" s="147">
        <v>0.35736499999999971</v>
      </c>
      <c r="Q24" s="147">
        <v>0.34799999999999998</v>
      </c>
      <c r="R24" s="147">
        <v>0.24860400000000002</v>
      </c>
      <c r="S24" s="147">
        <v>2.0695899999999998</v>
      </c>
      <c r="T24" s="147">
        <v>0.73592600000000008</v>
      </c>
      <c r="U24" s="147">
        <v>0.24290999999999996</v>
      </c>
      <c r="V24" s="147">
        <v>0.67000000000000015</v>
      </c>
      <c r="W24" s="147">
        <v>0.48306499840684053</v>
      </c>
      <c r="X24" s="147">
        <v>15.351039999999998</v>
      </c>
      <c r="Y24" s="147">
        <v>0.3886</v>
      </c>
      <c r="Z24" s="147">
        <v>5.914509999999999</v>
      </c>
      <c r="AA24" s="147">
        <v>24.026999999999997</v>
      </c>
      <c r="AB24" s="147">
        <v>30.140000000000004</v>
      </c>
      <c r="AC24" s="147">
        <v>30.140000000000004</v>
      </c>
      <c r="AD24" s="147">
        <v>30.140000000000004</v>
      </c>
      <c r="AE24" s="147">
        <v>30.140000000000004</v>
      </c>
      <c r="AF24" s="147">
        <v>30.140000000000004</v>
      </c>
      <c r="AG24" s="147">
        <v>30.140000000000004</v>
      </c>
    </row>
    <row r="25" spans="1:33" x14ac:dyDescent="0.2">
      <c r="A25" s="133" t="str">
        <f t="shared" si="0"/>
        <v>DAPSwitzerland</v>
      </c>
      <c r="B25" s="129" t="s">
        <v>254</v>
      </c>
      <c r="C25" s="129" t="s">
        <v>255</v>
      </c>
      <c r="D25" s="129" t="s">
        <v>56</v>
      </c>
      <c r="E25" s="147">
        <v>0.28300200000000003</v>
      </c>
      <c r="F25" s="147">
        <v>0.35102</v>
      </c>
      <c r="G25" s="147">
        <v>0.34282899999999999</v>
      </c>
      <c r="H25" s="147">
        <v>0.29958600000000002</v>
      </c>
      <c r="I25" s="147">
        <v>0.40805199999999997</v>
      </c>
      <c r="J25" s="147">
        <v>0.31476600000000005</v>
      </c>
      <c r="K25" s="147">
        <v>0.45932299999999998</v>
      </c>
      <c r="L25" s="147">
        <v>0.54718499999999992</v>
      </c>
      <c r="M25" s="147">
        <v>0.52538300000000004</v>
      </c>
      <c r="N25" s="147">
        <v>0.986128</v>
      </c>
      <c r="O25" s="147">
        <v>1.9744620000000002</v>
      </c>
      <c r="P25" s="147">
        <v>3.3799499999999996</v>
      </c>
      <c r="Q25" s="147">
        <v>4.1990049999999997</v>
      </c>
      <c r="R25" s="147">
        <v>4.1346959999999999</v>
      </c>
      <c r="S25" s="147">
        <v>4.908151000000001</v>
      </c>
      <c r="T25" s="147">
        <v>4.7628529999999998</v>
      </c>
      <c r="U25" s="147">
        <v>5.8859269999999988</v>
      </c>
      <c r="V25" s="147">
        <v>6.3689810000000007</v>
      </c>
      <c r="W25" s="147">
        <v>6.050917677403155</v>
      </c>
      <c r="X25" s="147">
        <v>4.4890999999999996</v>
      </c>
      <c r="Y25" s="147">
        <v>4.8996899999999988</v>
      </c>
      <c r="Z25" s="147">
        <v>3.6987700000000006</v>
      </c>
      <c r="AA25" s="147">
        <v>2.8899999999999997</v>
      </c>
      <c r="AB25" s="147">
        <v>7</v>
      </c>
      <c r="AC25" s="147">
        <v>7</v>
      </c>
      <c r="AD25" s="147">
        <v>7</v>
      </c>
      <c r="AE25" s="147">
        <v>7</v>
      </c>
      <c r="AF25" s="147">
        <v>7</v>
      </c>
      <c r="AG25" s="147">
        <v>7</v>
      </c>
    </row>
    <row r="26" spans="1:33" x14ac:dyDescent="0.2">
      <c r="A26" s="133" t="str">
        <f t="shared" si="0"/>
        <v>DAPUnited Kingdom</v>
      </c>
      <c r="B26" s="129" t="s">
        <v>254</v>
      </c>
      <c r="C26" s="129" t="s">
        <v>255</v>
      </c>
      <c r="D26" s="129" t="s">
        <v>57</v>
      </c>
      <c r="E26" s="147">
        <v>56.793878000000007</v>
      </c>
      <c r="F26" s="147">
        <v>89.608999999999995</v>
      </c>
      <c r="G26" s="147">
        <v>21.630540000000231</v>
      </c>
      <c r="H26" s="147">
        <v>101.29350000000001</v>
      </c>
      <c r="I26" s="147">
        <v>80.729426000000004</v>
      </c>
      <c r="J26" s="147">
        <v>53.635999999999996</v>
      </c>
      <c r="K26" s="147">
        <v>64.92</v>
      </c>
      <c r="L26" s="147">
        <v>31.496000000000002</v>
      </c>
      <c r="M26" s="147">
        <v>24.095649999999999</v>
      </c>
      <c r="N26" s="147">
        <v>19.612547000000003</v>
      </c>
      <c r="O26" s="147">
        <v>33.329149999999998</v>
      </c>
      <c r="P26" s="147">
        <v>41.926999999999992</v>
      </c>
      <c r="Q26" s="147">
        <v>19.273059</v>
      </c>
      <c r="R26" s="147">
        <v>20.044445000000003</v>
      </c>
      <c r="S26" s="147">
        <v>31.660101000000004</v>
      </c>
      <c r="T26" s="147">
        <v>19.091999999999999</v>
      </c>
      <c r="U26" s="147">
        <v>18.618000000000002</v>
      </c>
      <c r="V26" s="147">
        <v>19.126000000000001</v>
      </c>
      <c r="W26" s="147">
        <v>19.397568148420039</v>
      </c>
      <c r="X26" s="147">
        <v>37.46087</v>
      </c>
      <c r="Y26" s="147">
        <v>21.694839999999999</v>
      </c>
      <c r="Z26" s="147">
        <v>21.449940000000002</v>
      </c>
      <c r="AA26" s="147">
        <v>15.2</v>
      </c>
      <c r="AB26" s="147">
        <v>16.66</v>
      </c>
      <c r="AC26" s="147">
        <v>16.561423360021564</v>
      </c>
      <c r="AD26" s="147">
        <v>16.464936166101829</v>
      </c>
      <c r="AE26" s="147">
        <v>16.377297991773588</v>
      </c>
      <c r="AF26" s="147">
        <v>16.297584580698558</v>
      </c>
      <c r="AG26" s="147">
        <v>16.217328666498869</v>
      </c>
    </row>
    <row r="27" spans="1:33" s="133" customFormat="1" x14ac:dyDescent="0.2">
      <c r="A27" s="133" t="str">
        <f t="shared" si="0"/>
        <v>DAPEast Europe Total</v>
      </c>
      <c r="B27" s="140" t="s">
        <v>58</v>
      </c>
      <c r="C27" s="140" t="s">
        <v>58</v>
      </c>
      <c r="D27" s="140" t="s">
        <v>58</v>
      </c>
      <c r="E27" s="146">
        <v>932.97244199999955</v>
      </c>
      <c r="F27" s="146">
        <v>776.21327699999995</v>
      </c>
      <c r="G27" s="146">
        <v>745.13265070544071</v>
      </c>
      <c r="H27" s="146">
        <v>748.2478881823863</v>
      </c>
      <c r="I27" s="146">
        <v>995.8645796402468</v>
      </c>
      <c r="J27" s="146">
        <v>961.90156066020097</v>
      </c>
      <c r="K27" s="146">
        <v>767.70159673253443</v>
      </c>
      <c r="L27" s="146">
        <v>827.51350191606468</v>
      </c>
      <c r="M27" s="146">
        <v>770.69183199999998</v>
      </c>
      <c r="N27" s="146">
        <v>497.86391200000008</v>
      </c>
      <c r="O27" s="146">
        <v>763.74570899999992</v>
      </c>
      <c r="P27" s="146">
        <v>1000.256216</v>
      </c>
      <c r="Q27" s="146">
        <v>734.03545399999985</v>
      </c>
      <c r="R27" s="146">
        <v>690.31111199999975</v>
      </c>
      <c r="S27" s="146">
        <v>731.40964200000019</v>
      </c>
      <c r="T27" s="146">
        <v>820.09078299999987</v>
      </c>
      <c r="U27" s="146">
        <v>875.88067700000011</v>
      </c>
      <c r="V27" s="146">
        <v>927.65213340889647</v>
      </c>
      <c r="W27" s="146">
        <v>976.32263927686995</v>
      </c>
      <c r="X27" s="146">
        <v>1077.7535189238113</v>
      </c>
      <c r="Y27" s="146">
        <v>1160.8227907017094</v>
      </c>
      <c r="Z27" s="146">
        <v>1241.2303138886673</v>
      </c>
      <c r="AA27" s="146">
        <v>1126.4004749999999</v>
      </c>
      <c r="AB27" s="146">
        <v>914.045569</v>
      </c>
      <c r="AC27" s="146">
        <v>1004.387757073514</v>
      </c>
      <c r="AD27" s="146">
        <v>1017.986169179965</v>
      </c>
      <c r="AE27" s="146">
        <v>1032.1814266641729</v>
      </c>
      <c r="AF27" s="146">
        <v>1046.9786747691689</v>
      </c>
      <c r="AG27" s="146">
        <v>1062.1517692021318</v>
      </c>
    </row>
    <row r="28" spans="1:33" x14ac:dyDescent="0.2">
      <c r="A28" s="133" t="str">
        <f t="shared" si="0"/>
        <v>DAPAlbania</v>
      </c>
      <c r="B28" s="129" t="s">
        <v>254</v>
      </c>
      <c r="C28" s="129" t="s">
        <v>257</v>
      </c>
      <c r="D28" s="129" t="s">
        <v>59</v>
      </c>
      <c r="E28" s="147">
        <v>5.5723000000000002E-2</v>
      </c>
      <c r="F28" s="147">
        <v>5.7090000000000002E-2</v>
      </c>
      <c r="G28" s="147">
        <v>4.5050000000000003E-3</v>
      </c>
      <c r="H28" s="147">
        <v>6.4509999999999998E-2</v>
      </c>
      <c r="I28" s="147">
        <v>7.4200000000000002E-2</v>
      </c>
      <c r="J28" s="147">
        <v>0.34360000000000002</v>
      </c>
      <c r="K28" s="147">
        <v>0.48640499999999998</v>
      </c>
      <c r="L28" s="147">
        <v>1.996686</v>
      </c>
      <c r="M28" s="147">
        <v>2.7266599999999999</v>
      </c>
      <c r="N28" s="147">
        <v>1.8348199999999999</v>
      </c>
      <c r="O28" s="147">
        <v>3.3136999999999999</v>
      </c>
      <c r="P28" s="147">
        <v>5.5947529999999999</v>
      </c>
      <c r="Q28" s="147">
        <v>3.6926300000000003</v>
      </c>
      <c r="R28" s="147">
        <v>1.8424450000000001</v>
      </c>
      <c r="S28" s="147">
        <v>0.85847700000000005</v>
      </c>
      <c r="T28" s="147">
        <v>0.34541900000000003</v>
      </c>
      <c r="U28" s="147">
        <v>0.63595400000000002</v>
      </c>
      <c r="V28" s="147">
        <v>0.36901099999999998</v>
      </c>
      <c r="W28" s="147">
        <v>0.21314800218725771</v>
      </c>
      <c r="X28" s="147">
        <v>0.53983000000000003</v>
      </c>
      <c r="Y28" s="147">
        <v>0.65930999999999995</v>
      </c>
      <c r="Z28" s="147">
        <v>0.47980000000000006</v>
      </c>
      <c r="AA28" s="147">
        <v>2.31</v>
      </c>
      <c r="AB28" s="147">
        <v>0.77</v>
      </c>
      <c r="AC28" s="147">
        <v>0.77</v>
      </c>
      <c r="AD28" s="147">
        <v>0.77</v>
      </c>
      <c r="AE28" s="147">
        <v>0.77</v>
      </c>
      <c r="AF28" s="147">
        <v>0.77</v>
      </c>
      <c r="AG28" s="147">
        <v>0.77</v>
      </c>
    </row>
    <row r="29" spans="1:33" x14ac:dyDescent="0.2">
      <c r="A29" s="133" t="str">
        <f t="shared" si="0"/>
        <v>DAPBosnia &amp; Herzegovina</v>
      </c>
      <c r="B29" s="129" t="s">
        <v>254</v>
      </c>
      <c r="C29" s="129" t="s">
        <v>257</v>
      </c>
      <c r="D29" s="129" t="s">
        <v>60</v>
      </c>
      <c r="E29" s="147">
        <v>0</v>
      </c>
      <c r="F29" s="147">
        <v>0</v>
      </c>
      <c r="G29" s="147">
        <v>0</v>
      </c>
      <c r="H29" s="147">
        <v>2.8700000000000002E-3</v>
      </c>
      <c r="I29" s="147">
        <v>0.175451</v>
      </c>
      <c r="J29" s="147">
        <v>8.3100000000000003E-4</v>
      </c>
      <c r="K29" s="147">
        <v>5.8050000000000003E-3</v>
      </c>
      <c r="L29" s="147">
        <v>3.6589000000000003E-2</v>
      </c>
      <c r="M29" s="147">
        <v>1.5883000000000001E-2</v>
      </c>
      <c r="N29" s="147">
        <v>0.22863</v>
      </c>
      <c r="O29" s="147">
        <v>0.24475</v>
      </c>
      <c r="P29" s="147">
        <v>0.81726299999999996</v>
      </c>
      <c r="Q29" s="147">
        <v>1.5450000000000001E-3</v>
      </c>
      <c r="R29" s="147">
        <v>3.7858999999999997E-2</v>
      </c>
      <c r="S29" s="147">
        <v>0.56435199999999996</v>
      </c>
      <c r="T29" s="147">
        <v>0.80127599999999999</v>
      </c>
      <c r="U29" s="147">
        <v>0.31884699999999999</v>
      </c>
      <c r="V29" s="147">
        <v>0.36611799999999994</v>
      </c>
      <c r="W29" s="147">
        <v>0.86217999999999995</v>
      </c>
      <c r="X29" s="147">
        <v>0.24659</v>
      </c>
      <c r="Y29" s="147">
        <v>0.2928</v>
      </c>
      <c r="Z29" s="147">
        <v>0.17910999999999999</v>
      </c>
      <c r="AA29" s="147">
        <v>0</v>
      </c>
      <c r="AB29" s="147">
        <v>0</v>
      </c>
      <c r="AC29" s="147">
        <v>0</v>
      </c>
      <c r="AD29" s="147">
        <v>0</v>
      </c>
      <c r="AE29" s="147">
        <v>0</v>
      </c>
      <c r="AF29" s="147">
        <v>0</v>
      </c>
      <c r="AG29" s="147">
        <v>0</v>
      </c>
    </row>
    <row r="30" spans="1:33" x14ac:dyDescent="0.2">
      <c r="A30" s="133" t="str">
        <f t="shared" si="0"/>
        <v>DAPBulgaria</v>
      </c>
      <c r="B30" s="129" t="s">
        <v>254</v>
      </c>
      <c r="C30" s="129" t="s">
        <v>257</v>
      </c>
      <c r="D30" s="129" t="s">
        <v>61</v>
      </c>
      <c r="E30" s="147">
        <v>184.99999999999997</v>
      </c>
      <c r="F30" s="147">
        <v>185</v>
      </c>
      <c r="G30" s="147">
        <v>179.50960500000002</v>
      </c>
      <c r="H30" s="147">
        <v>171.75681200000008</v>
      </c>
      <c r="I30" s="147">
        <v>241.77379500000004</v>
      </c>
      <c r="J30" s="147">
        <v>230.916</v>
      </c>
      <c r="K30" s="147">
        <v>271.36699999999996</v>
      </c>
      <c r="L30" s="147">
        <v>242.62299999999996</v>
      </c>
      <c r="M30" s="147">
        <v>197.56299999999996</v>
      </c>
      <c r="N30" s="147">
        <v>163.06100000000012</v>
      </c>
      <c r="O30" s="147">
        <v>140.74599999999998</v>
      </c>
      <c r="P30" s="147">
        <v>255.61599999999999</v>
      </c>
      <c r="Q30" s="147">
        <v>143.53099999999984</v>
      </c>
      <c r="R30" s="147">
        <v>185</v>
      </c>
      <c r="S30" s="147">
        <v>185</v>
      </c>
      <c r="T30" s="147">
        <v>185</v>
      </c>
      <c r="U30" s="147">
        <v>185</v>
      </c>
      <c r="V30" s="147">
        <v>168.58007240889663</v>
      </c>
      <c r="W30" s="147">
        <v>184.55609200000001</v>
      </c>
      <c r="X30" s="147">
        <v>55.085430000000002</v>
      </c>
      <c r="Y30" s="147">
        <v>23.972680000000025</v>
      </c>
      <c r="Z30" s="147">
        <v>125.89220999999999</v>
      </c>
      <c r="AA30" s="147">
        <v>197.04673499999998</v>
      </c>
      <c r="AB30" s="147">
        <v>146.64226899999994</v>
      </c>
      <c r="AC30" s="147">
        <v>146.75592628700255</v>
      </c>
      <c r="AD30" s="147">
        <v>146.87058070940202</v>
      </c>
      <c r="AE30" s="147">
        <v>146.9862410152428</v>
      </c>
      <c r="AF30" s="147">
        <v>147.10291602931747</v>
      </c>
      <c r="AG30" s="147">
        <v>147.22061465384007</v>
      </c>
    </row>
    <row r="31" spans="1:33" x14ac:dyDescent="0.2">
      <c r="A31" s="133" t="str">
        <f t="shared" si="0"/>
        <v>DAPCroatia</v>
      </c>
      <c r="B31" s="129" t="s">
        <v>254</v>
      </c>
      <c r="C31" s="129" t="s">
        <v>257</v>
      </c>
      <c r="D31" s="129" t="s">
        <v>62</v>
      </c>
      <c r="E31" s="147">
        <v>7.9999999999991189E-3</v>
      </c>
      <c r="F31" s="147">
        <v>1.0000000000001563E-2</v>
      </c>
      <c r="G31" s="147">
        <v>0</v>
      </c>
      <c r="H31" s="147">
        <v>1.0000000000012221E-3</v>
      </c>
      <c r="I31" s="147">
        <v>3.1999999999996476E-2</v>
      </c>
      <c r="J31" s="147">
        <v>1.125</v>
      </c>
      <c r="K31" s="147">
        <v>1.2999999999998124E-2</v>
      </c>
      <c r="L31" s="147">
        <v>2.1999999999998465E-2</v>
      </c>
      <c r="M31" s="147">
        <v>0.23699999999999832</v>
      </c>
      <c r="N31" s="147">
        <v>3.1999999999996476E-2</v>
      </c>
      <c r="O31" s="147">
        <v>4.0589999999999993</v>
      </c>
      <c r="P31" s="147">
        <v>5.2989999999999995</v>
      </c>
      <c r="Q31" s="147">
        <v>1.5180000000000007</v>
      </c>
      <c r="R31" s="147">
        <v>5.3330000000000126</v>
      </c>
      <c r="S31" s="147">
        <v>11.650999999999996</v>
      </c>
      <c r="T31" s="147">
        <v>5.8720000000000141</v>
      </c>
      <c r="U31" s="147">
        <v>4.57</v>
      </c>
      <c r="V31" s="147">
        <v>2.9099999999999966</v>
      </c>
      <c r="W31" s="147">
        <v>3.6243809999999996</v>
      </c>
      <c r="X31" s="147">
        <v>1.9715800000000003</v>
      </c>
      <c r="Y31" s="147">
        <v>1.5168400000000002</v>
      </c>
      <c r="Z31" s="147">
        <v>0.69450999999999974</v>
      </c>
      <c r="AA31" s="147">
        <v>2.7200000000000006</v>
      </c>
      <c r="AB31" s="147">
        <v>2.5450000000000013</v>
      </c>
      <c r="AC31" s="147">
        <v>2.5450000000000013</v>
      </c>
      <c r="AD31" s="147">
        <v>2.5450000000000013</v>
      </c>
      <c r="AE31" s="147">
        <v>2.5450000000000013</v>
      </c>
      <c r="AF31" s="147">
        <v>2.5450000000000013</v>
      </c>
      <c r="AG31" s="147">
        <v>2.5450000000000013</v>
      </c>
    </row>
    <row r="32" spans="1:33" x14ac:dyDescent="0.2">
      <c r="A32" s="133" t="str">
        <f t="shared" si="0"/>
        <v>DAPCzech Republic</v>
      </c>
      <c r="B32" s="129" t="s">
        <v>254</v>
      </c>
      <c r="C32" s="129" t="s">
        <v>257</v>
      </c>
      <c r="D32" s="129" t="s">
        <v>63</v>
      </c>
      <c r="E32" s="147">
        <v>15.939</v>
      </c>
      <c r="F32" s="147">
        <v>11.634</v>
      </c>
      <c r="G32" s="147">
        <v>19.226999999999997</v>
      </c>
      <c r="H32" s="147">
        <v>7.0090000000000003</v>
      </c>
      <c r="I32" s="147">
        <v>11.526</v>
      </c>
      <c r="J32" s="147">
        <v>7.6780000000000008</v>
      </c>
      <c r="K32" s="147">
        <v>11.068000000000001</v>
      </c>
      <c r="L32" s="147">
        <v>18.715</v>
      </c>
      <c r="M32" s="147">
        <v>17.356000000000002</v>
      </c>
      <c r="N32" s="147">
        <v>15.343</v>
      </c>
      <c r="O32" s="147">
        <v>21.378999999999998</v>
      </c>
      <c r="P32" s="147">
        <v>33.487000000000002</v>
      </c>
      <c r="Q32" s="147">
        <v>25.820999999999994</v>
      </c>
      <c r="R32" s="147">
        <v>21.815999999999999</v>
      </c>
      <c r="S32" s="147">
        <v>24.891999999999996</v>
      </c>
      <c r="T32" s="147">
        <v>26.111999999999998</v>
      </c>
      <c r="U32" s="147">
        <v>22.299999999999997</v>
      </c>
      <c r="V32" s="147">
        <v>17.659999999999997</v>
      </c>
      <c r="W32" s="147">
        <v>21.698398000000001</v>
      </c>
      <c r="X32" s="147">
        <v>12.182220000000001</v>
      </c>
      <c r="Y32" s="147">
        <v>11.016589999999999</v>
      </c>
      <c r="Z32" s="147">
        <v>17.157700000000002</v>
      </c>
      <c r="AA32" s="147">
        <v>23.879999999999995</v>
      </c>
      <c r="AB32" s="147">
        <v>30.199999999999996</v>
      </c>
      <c r="AC32" s="147">
        <v>30.199999999999996</v>
      </c>
      <c r="AD32" s="147">
        <v>30.199999999999996</v>
      </c>
      <c r="AE32" s="147">
        <v>30.199999999999996</v>
      </c>
      <c r="AF32" s="147">
        <v>30.199999999999996</v>
      </c>
      <c r="AG32" s="147">
        <v>30.199999999999996</v>
      </c>
    </row>
    <row r="33" spans="1:33" x14ac:dyDescent="0.2">
      <c r="A33" s="133" t="str">
        <f t="shared" si="0"/>
        <v>DAPEstonia</v>
      </c>
      <c r="B33" s="129" t="s">
        <v>254</v>
      </c>
      <c r="C33" s="129" t="s">
        <v>257</v>
      </c>
      <c r="D33" s="129" t="s">
        <v>64</v>
      </c>
      <c r="E33" s="147">
        <v>17.786999999999999</v>
      </c>
      <c r="F33" s="147">
        <v>9.2850000000000001</v>
      </c>
      <c r="G33" s="147">
        <v>4.7549999999999999</v>
      </c>
      <c r="H33" s="147">
        <v>17.018999999999998</v>
      </c>
      <c r="I33" s="147">
        <v>9.032</v>
      </c>
      <c r="J33" s="147">
        <v>8.5910000000000011</v>
      </c>
      <c r="K33" s="147">
        <v>19.440000000000001</v>
      </c>
      <c r="L33" s="147">
        <v>1.492</v>
      </c>
      <c r="M33" s="147">
        <v>5.5449999999999999</v>
      </c>
      <c r="N33" s="147">
        <v>3.7520000000000002</v>
      </c>
      <c r="O33" s="147">
        <v>0.57899999999999996</v>
      </c>
      <c r="P33" s="147">
        <v>3.0000000000000001E-3</v>
      </c>
      <c r="Q33" s="147">
        <v>4.2999999999999997E-2</v>
      </c>
      <c r="R33" s="147">
        <v>2.2869999999999999</v>
      </c>
      <c r="S33" s="147">
        <v>8.4359999999999999</v>
      </c>
      <c r="T33" s="147">
        <v>7.532</v>
      </c>
      <c r="U33" s="147">
        <v>1.226</v>
      </c>
      <c r="V33" s="147">
        <v>13.266999999999999</v>
      </c>
      <c r="W33" s="147">
        <v>4.5710980000000001</v>
      </c>
      <c r="X33" s="147">
        <v>0.16781000000000001</v>
      </c>
      <c r="Y33" s="147">
        <v>0.15987999999999999</v>
      </c>
      <c r="Z33" s="147">
        <v>0.19629999999999997</v>
      </c>
      <c r="AA33" s="147">
        <v>0.73</v>
      </c>
      <c r="AB33" s="147">
        <v>2.54</v>
      </c>
      <c r="AC33" s="147">
        <v>2.54</v>
      </c>
      <c r="AD33" s="147">
        <v>2.54</v>
      </c>
      <c r="AE33" s="147">
        <v>2.54</v>
      </c>
      <c r="AF33" s="147">
        <v>2.54</v>
      </c>
      <c r="AG33" s="147">
        <v>2.54</v>
      </c>
    </row>
    <row r="34" spans="1:33" x14ac:dyDescent="0.2">
      <c r="A34" s="133" t="str">
        <f t="shared" si="0"/>
        <v>DAPGeorgia</v>
      </c>
      <c r="B34" s="129" t="s">
        <v>254</v>
      </c>
      <c r="C34" s="129" t="s">
        <v>257</v>
      </c>
      <c r="D34" s="129" t="s">
        <v>65</v>
      </c>
      <c r="E34" s="147">
        <v>3.0000000000000001E-3</v>
      </c>
      <c r="F34" s="147">
        <v>0</v>
      </c>
      <c r="G34" s="147">
        <v>0</v>
      </c>
      <c r="H34" s="147">
        <v>0.31936300000000001</v>
      </c>
      <c r="I34" s="147">
        <v>5.0000000000000001E-4</v>
      </c>
      <c r="J34" s="147">
        <v>2.0000000000000001E-4</v>
      </c>
      <c r="K34" s="147">
        <v>0</v>
      </c>
      <c r="L34" s="147">
        <v>0</v>
      </c>
      <c r="M34" s="147">
        <v>1.3159999999999999E-3</v>
      </c>
      <c r="N34" s="147">
        <v>0.78457999999999994</v>
      </c>
      <c r="O34" s="147">
        <v>0.24435400000000002</v>
      </c>
      <c r="P34" s="147">
        <v>2.3278999999999996</v>
      </c>
      <c r="Q34" s="147">
        <v>10.814845999999999</v>
      </c>
      <c r="R34" s="147">
        <v>21.607336</v>
      </c>
      <c r="S34" s="147">
        <v>16.290013999999999</v>
      </c>
      <c r="T34" s="147">
        <v>7.6412979999999999</v>
      </c>
      <c r="U34" s="147">
        <v>12.650329000000001</v>
      </c>
      <c r="V34" s="147">
        <v>4.7526299999999999</v>
      </c>
      <c r="W34" s="147">
        <v>2.307293</v>
      </c>
      <c r="X34" s="147">
        <v>1.72271</v>
      </c>
      <c r="Y34" s="147">
        <v>1.64473</v>
      </c>
      <c r="Z34" s="147">
        <v>1.0151299999999999</v>
      </c>
      <c r="AA34" s="147">
        <v>1.3900000000000003</v>
      </c>
      <c r="AB34" s="147">
        <v>0.91000000000000014</v>
      </c>
      <c r="AC34" s="147">
        <v>0.91000000000000014</v>
      </c>
      <c r="AD34" s="147">
        <v>0.91000000000000014</v>
      </c>
      <c r="AE34" s="147">
        <v>0.91000000000000014</v>
      </c>
      <c r="AF34" s="147">
        <v>0.91000000000000014</v>
      </c>
      <c r="AG34" s="147">
        <v>0.91000000000000014</v>
      </c>
    </row>
    <row r="35" spans="1:33" x14ac:dyDescent="0.2">
      <c r="A35" s="133" t="str">
        <f t="shared" si="0"/>
        <v>DAPHungary</v>
      </c>
      <c r="B35" s="129" t="s">
        <v>254</v>
      </c>
      <c r="C35" s="129" t="s">
        <v>257</v>
      </c>
      <c r="D35" s="129" t="s">
        <v>66</v>
      </c>
      <c r="E35" s="147">
        <v>1.694</v>
      </c>
      <c r="F35" s="147">
        <v>5.3140029999999996</v>
      </c>
      <c r="G35" s="147">
        <v>5.2189167054408427</v>
      </c>
      <c r="H35" s="147">
        <v>21.258189182386097</v>
      </c>
      <c r="I35" s="147">
        <v>20.778763640246829</v>
      </c>
      <c r="J35" s="147">
        <v>13.241747660200913</v>
      </c>
      <c r="K35" s="147">
        <v>25.213980732534459</v>
      </c>
      <c r="L35" s="147">
        <v>12.957603916064713</v>
      </c>
      <c r="M35" s="147">
        <v>33.945000000000007</v>
      </c>
      <c r="N35" s="147">
        <v>21.606999999999999</v>
      </c>
      <c r="O35" s="147">
        <v>26.637</v>
      </c>
      <c r="P35" s="147">
        <v>31.22</v>
      </c>
      <c r="Q35" s="147">
        <v>33.161999999999999</v>
      </c>
      <c r="R35" s="147">
        <v>35.903999999999996</v>
      </c>
      <c r="S35" s="147">
        <v>38.472000000000016</v>
      </c>
      <c r="T35" s="147">
        <v>40.277999999999999</v>
      </c>
      <c r="U35" s="147">
        <v>34.16899999999999</v>
      </c>
      <c r="V35" s="147">
        <v>40.591999999999999</v>
      </c>
      <c r="W35" s="147">
        <v>40.876227999999998</v>
      </c>
      <c r="X35" s="147">
        <v>56.188589999999998</v>
      </c>
      <c r="Y35" s="147">
        <v>42.382419999999996</v>
      </c>
      <c r="Z35" s="147">
        <v>41.511709999999994</v>
      </c>
      <c r="AA35" s="147">
        <v>44.152000000000001</v>
      </c>
      <c r="AB35" s="147">
        <v>22.18</v>
      </c>
      <c r="AC35" s="147">
        <v>21.988090942394564</v>
      </c>
      <c r="AD35" s="147">
        <v>21.805627006330422</v>
      </c>
      <c r="AE35" s="147">
        <v>21.632143334535893</v>
      </c>
      <c r="AF35" s="147">
        <v>21.467197948458434</v>
      </c>
      <c r="AG35" s="147">
        <v>21.310370622250669</v>
      </c>
    </row>
    <row r="36" spans="1:33" x14ac:dyDescent="0.2">
      <c r="A36" s="133" t="str">
        <f t="shared" si="0"/>
        <v>DAPLatvia</v>
      </c>
      <c r="B36" s="129" t="s">
        <v>254</v>
      </c>
      <c r="C36" s="129" t="s">
        <v>257</v>
      </c>
      <c r="D36" s="129" t="s">
        <v>67</v>
      </c>
      <c r="E36" s="147">
        <v>14.586</v>
      </c>
      <c r="F36" s="147">
        <v>2.8660000000000014</v>
      </c>
      <c r="G36" s="147">
        <v>9.9280000000000008</v>
      </c>
      <c r="H36" s="147">
        <v>0.79899999999999993</v>
      </c>
      <c r="I36" s="147">
        <v>7.24</v>
      </c>
      <c r="J36" s="147">
        <v>15.495999999999999</v>
      </c>
      <c r="K36" s="147">
        <v>12.285999999999998</v>
      </c>
      <c r="L36" s="147">
        <v>2.9079999999999995</v>
      </c>
      <c r="M36" s="147">
        <v>2.6040000000000001</v>
      </c>
      <c r="N36" s="147">
        <v>9.1669999999999998</v>
      </c>
      <c r="O36" s="147">
        <v>4.7010000000000005</v>
      </c>
      <c r="P36" s="147">
        <v>0.66099999999999992</v>
      </c>
      <c r="Q36" s="147">
        <v>6.5120000000000005</v>
      </c>
      <c r="R36" s="147">
        <v>1.4429999999999998</v>
      </c>
      <c r="S36" s="147">
        <v>0.79800000000000004</v>
      </c>
      <c r="T36" s="147">
        <v>1.7689999999999997</v>
      </c>
      <c r="U36" s="147">
        <v>-9.0999999999999748E-2</v>
      </c>
      <c r="V36" s="147">
        <v>2.0469999999999997</v>
      </c>
      <c r="W36" s="147">
        <v>-0.38652800000000043</v>
      </c>
      <c r="X36" s="147">
        <v>0.23318</v>
      </c>
      <c r="Y36" s="147">
        <v>0.54796</v>
      </c>
      <c r="Z36" s="147">
        <v>2.0787200000000001</v>
      </c>
      <c r="AA36" s="147">
        <v>17.59</v>
      </c>
      <c r="AB36" s="147">
        <v>7.2</v>
      </c>
      <c r="AC36" s="147">
        <v>7.2</v>
      </c>
      <c r="AD36" s="147">
        <v>7.2</v>
      </c>
      <c r="AE36" s="147">
        <v>7.2</v>
      </c>
      <c r="AF36" s="147">
        <v>7.2</v>
      </c>
      <c r="AG36" s="147">
        <v>7.2</v>
      </c>
    </row>
    <row r="37" spans="1:33" x14ac:dyDescent="0.2">
      <c r="A37" s="133" t="str">
        <f t="shared" si="0"/>
        <v>DAPLithuania</v>
      </c>
      <c r="B37" s="129" t="s">
        <v>254</v>
      </c>
      <c r="C37" s="129" t="s">
        <v>257</v>
      </c>
      <c r="D37" s="129" t="s">
        <v>68</v>
      </c>
      <c r="E37" s="147">
        <v>8.1390000000000029</v>
      </c>
      <c r="F37" s="147">
        <v>7.625</v>
      </c>
      <c r="G37" s="147">
        <v>21.016999999999996</v>
      </c>
      <c r="H37" s="147">
        <v>22.398000000000003</v>
      </c>
      <c r="I37" s="147">
        <v>42.604999999999997</v>
      </c>
      <c r="J37" s="147">
        <v>58.167999999999999</v>
      </c>
      <c r="K37" s="147">
        <v>13.920000000000002</v>
      </c>
      <c r="L37" s="147">
        <v>4.0360000000000014</v>
      </c>
      <c r="M37" s="147">
        <v>10.814</v>
      </c>
      <c r="N37" s="147">
        <v>3.8260000000000001</v>
      </c>
      <c r="O37" s="147">
        <v>1.5499999999999998</v>
      </c>
      <c r="P37" s="147">
        <v>2.4377500000000012</v>
      </c>
      <c r="Q37" s="147">
        <v>1.2310000000000016</v>
      </c>
      <c r="R37" s="147">
        <v>1.5190000000000019</v>
      </c>
      <c r="S37" s="147">
        <v>1.6560000000000006</v>
      </c>
      <c r="T37" s="147">
        <v>1.3080000000000007</v>
      </c>
      <c r="U37" s="147">
        <v>0.90399999999999991</v>
      </c>
      <c r="V37" s="147">
        <v>6.2200000000000006</v>
      </c>
      <c r="W37" s="147">
        <v>5.7493399999999992</v>
      </c>
      <c r="X37" s="147">
        <v>25.796170000000004</v>
      </c>
      <c r="Y37" s="147">
        <v>33.088979999999964</v>
      </c>
      <c r="Z37" s="147">
        <v>24.098559999999964</v>
      </c>
      <c r="AA37" s="147">
        <v>37.456739999999982</v>
      </c>
      <c r="AB37" s="147">
        <v>9.0823000000000178</v>
      </c>
      <c r="AC37" s="147">
        <v>21.082300000000018</v>
      </c>
      <c r="AD37" s="147">
        <v>21.082300000000018</v>
      </c>
      <c r="AE37" s="147">
        <v>21.082300000000018</v>
      </c>
      <c r="AF37" s="147">
        <v>21.082300000000018</v>
      </c>
      <c r="AG37" s="147">
        <v>21.082300000000018</v>
      </c>
    </row>
    <row r="38" spans="1:33" x14ac:dyDescent="0.2">
      <c r="A38" s="133" t="str">
        <f t="shared" si="0"/>
        <v>DAPMacedonia</v>
      </c>
      <c r="B38" s="129" t="s">
        <v>254</v>
      </c>
      <c r="C38" s="129" t="s">
        <v>257</v>
      </c>
      <c r="D38" s="129" t="s">
        <v>69</v>
      </c>
      <c r="E38" s="147">
        <v>8.0719999999999992</v>
      </c>
      <c r="F38" s="147">
        <v>0.65500000000000003</v>
      </c>
      <c r="G38" s="147">
        <v>4.9720000000000004</v>
      </c>
      <c r="H38" s="147">
        <v>3.9327000000000001</v>
      </c>
      <c r="I38" s="147">
        <v>1.5402</v>
      </c>
      <c r="J38" s="147">
        <v>3.8241999999999994</v>
      </c>
      <c r="K38" s="147">
        <v>3.4972000000000003</v>
      </c>
      <c r="L38" s="147">
        <v>4.0606</v>
      </c>
      <c r="M38" s="147">
        <v>4.8173000000000004</v>
      </c>
      <c r="N38" s="147">
        <v>5.2439999999999998</v>
      </c>
      <c r="O38" s="147">
        <v>7.9017999999999997</v>
      </c>
      <c r="P38" s="147">
        <v>8.1735600000000002</v>
      </c>
      <c r="Q38" s="147">
        <v>5.938337999999999</v>
      </c>
      <c r="R38" s="147">
        <v>6.9069000000000011</v>
      </c>
      <c r="S38" s="147">
        <v>4.8718300000000001</v>
      </c>
      <c r="T38" s="147">
        <v>6.232056</v>
      </c>
      <c r="U38" s="147">
        <v>2.7309999999999999</v>
      </c>
      <c r="V38" s="147">
        <v>2.9837500000000006</v>
      </c>
      <c r="W38" s="147">
        <v>1.838005019747065</v>
      </c>
      <c r="X38" s="147">
        <v>1.6202100000000002</v>
      </c>
      <c r="Y38" s="147">
        <v>0.68611</v>
      </c>
      <c r="Z38" s="147">
        <v>1.0827099999999998</v>
      </c>
      <c r="AA38" s="147">
        <v>3.13</v>
      </c>
      <c r="AB38" s="147">
        <v>1.97</v>
      </c>
      <c r="AC38" s="147">
        <v>1.97</v>
      </c>
      <c r="AD38" s="147">
        <v>1.97</v>
      </c>
      <c r="AE38" s="147">
        <v>1.97</v>
      </c>
      <c r="AF38" s="147">
        <v>1.97</v>
      </c>
      <c r="AG38" s="147">
        <v>1.97</v>
      </c>
    </row>
    <row r="39" spans="1:33" x14ac:dyDescent="0.2">
      <c r="A39" s="133" t="str">
        <f t="shared" si="0"/>
        <v>DAPMoldova</v>
      </c>
      <c r="B39" s="129" t="s">
        <v>254</v>
      </c>
      <c r="C39" s="129" t="s">
        <v>257</v>
      </c>
      <c r="D39" s="129" t="s">
        <v>70</v>
      </c>
      <c r="E39" s="147">
        <v>6.9920999999999997E-2</v>
      </c>
      <c r="F39" s="147">
        <v>0.42020000000000002</v>
      </c>
      <c r="G39" s="147">
        <v>0.71830000000000005</v>
      </c>
      <c r="H39" s="147">
        <v>1.2684380000000002</v>
      </c>
      <c r="I39" s="147">
        <v>1.26363</v>
      </c>
      <c r="J39" s="147">
        <v>1.371556</v>
      </c>
      <c r="K39" s="147">
        <v>0.38403799999999999</v>
      </c>
      <c r="L39" s="147">
        <v>2.4975640000000001</v>
      </c>
      <c r="M39" s="147">
        <v>0.192</v>
      </c>
      <c r="N39" s="147">
        <v>0</v>
      </c>
      <c r="O39" s="147">
        <v>0.70599900000000004</v>
      </c>
      <c r="P39" s="147">
        <v>7.3114090000000003</v>
      </c>
      <c r="Q39" s="147">
        <v>8.4923280000000005</v>
      </c>
      <c r="R39" s="147">
        <v>10.671838000000001</v>
      </c>
      <c r="S39" s="147">
        <v>11.672370000000001</v>
      </c>
      <c r="T39" s="147">
        <v>10.487714</v>
      </c>
      <c r="U39" s="147">
        <v>7.6889950000000002</v>
      </c>
      <c r="V39" s="147">
        <v>14.876165</v>
      </c>
      <c r="W39" s="147">
        <v>24.548128000000002</v>
      </c>
      <c r="X39" s="147">
        <v>35.038399999999996</v>
      </c>
      <c r="Y39" s="147">
        <v>26.085909999999998</v>
      </c>
      <c r="Z39" s="147">
        <v>28.300150000000002</v>
      </c>
      <c r="AA39" s="147">
        <v>24.269999999999996</v>
      </c>
      <c r="AB39" s="147">
        <v>36.249999999999993</v>
      </c>
      <c r="AC39" s="147">
        <v>36.249999999999993</v>
      </c>
      <c r="AD39" s="147">
        <v>36.249999999999993</v>
      </c>
      <c r="AE39" s="147">
        <v>36.249999999999993</v>
      </c>
      <c r="AF39" s="147">
        <v>36.249999999999993</v>
      </c>
      <c r="AG39" s="147">
        <v>36.249999999999993</v>
      </c>
    </row>
    <row r="40" spans="1:33" x14ac:dyDescent="0.2">
      <c r="A40" s="133" t="str">
        <f t="shared" si="0"/>
        <v>DAPMontenegro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0"/>
        <v>DAPPoland</v>
      </c>
      <c r="B41" s="129" t="s">
        <v>254</v>
      </c>
      <c r="C41" s="129" t="s">
        <v>257</v>
      </c>
      <c r="D41" s="129" t="s">
        <v>72</v>
      </c>
      <c r="E41" s="147">
        <v>570.887968</v>
      </c>
      <c r="F41" s="147">
        <v>420.791</v>
      </c>
      <c r="G41" s="147">
        <v>430.48599999999999</v>
      </c>
      <c r="H41" s="147">
        <v>386.10300800000005</v>
      </c>
      <c r="I41" s="147">
        <v>511.46963899999997</v>
      </c>
      <c r="J41" s="147">
        <v>519.29899999999998</v>
      </c>
      <c r="K41" s="147">
        <v>248.55021599999998</v>
      </c>
      <c r="L41" s="147">
        <v>393.44799999999998</v>
      </c>
      <c r="M41" s="147">
        <v>358.29300000000001</v>
      </c>
      <c r="N41" s="147">
        <v>128.25199999999995</v>
      </c>
      <c r="O41" s="147">
        <v>400.78399999999999</v>
      </c>
      <c r="P41" s="147">
        <v>492.18599999999998</v>
      </c>
      <c r="Q41" s="147">
        <v>327.43318599999998</v>
      </c>
      <c r="R41" s="147">
        <v>254.28029999999978</v>
      </c>
      <c r="S41" s="147">
        <v>299.47073300000005</v>
      </c>
      <c r="T41" s="147">
        <v>368.78699999999992</v>
      </c>
      <c r="U41" s="147">
        <v>326.62700000000007</v>
      </c>
      <c r="V41" s="147">
        <v>351.29399999999981</v>
      </c>
      <c r="W41" s="147">
        <v>293.8235610000001</v>
      </c>
      <c r="X41" s="147">
        <v>241.97708999999981</v>
      </c>
      <c r="Y41" s="147">
        <v>335.35983999999996</v>
      </c>
      <c r="Z41" s="147">
        <v>323.10320999999999</v>
      </c>
      <c r="AA41" s="147">
        <v>178.61499999999995</v>
      </c>
      <c r="AB41" s="147">
        <v>90.306000000000068</v>
      </c>
      <c r="AC41" s="147">
        <v>92.396751827387732</v>
      </c>
      <c r="AD41" s="147">
        <v>94.597759879686535</v>
      </c>
      <c r="AE41" s="147">
        <v>96.95089526557561</v>
      </c>
      <c r="AF41" s="147">
        <v>99.455796628137676</v>
      </c>
      <c r="AG41" s="147">
        <v>102.06393053252802</v>
      </c>
    </row>
    <row r="42" spans="1:33" x14ac:dyDescent="0.2">
      <c r="A42" s="133" t="str">
        <f t="shared" si="0"/>
        <v>DAPRomania</v>
      </c>
      <c r="B42" s="129" t="s">
        <v>254</v>
      </c>
      <c r="C42" s="129" t="s">
        <v>257</v>
      </c>
      <c r="D42" s="129" t="s">
        <v>73</v>
      </c>
      <c r="E42" s="147">
        <v>48.703997000000015</v>
      </c>
      <c r="F42" s="147">
        <v>70</v>
      </c>
      <c r="G42" s="147">
        <v>18.527541000000014</v>
      </c>
      <c r="H42" s="147">
        <v>36.076999999999977</v>
      </c>
      <c r="I42" s="147">
        <v>78.696311999999892</v>
      </c>
      <c r="J42" s="147">
        <v>37.988017999999983</v>
      </c>
      <c r="K42" s="147">
        <v>70.000000000000014</v>
      </c>
      <c r="L42" s="147">
        <v>56.053699999999999</v>
      </c>
      <c r="M42" s="147">
        <v>58.410520000000048</v>
      </c>
      <c r="N42" s="147">
        <v>54.86821299999999</v>
      </c>
      <c r="O42" s="147">
        <v>65.088000000000008</v>
      </c>
      <c r="P42" s="147">
        <v>42.932999999999979</v>
      </c>
      <c r="Q42" s="147">
        <v>60.206000000000017</v>
      </c>
      <c r="R42" s="147">
        <v>49.97000000000002</v>
      </c>
      <c r="S42" s="147">
        <v>45.412000000000013</v>
      </c>
      <c r="T42" s="147">
        <v>67.054000000000002</v>
      </c>
      <c r="U42" s="147">
        <v>63.106999999999985</v>
      </c>
      <c r="V42" s="147">
        <v>69.337000000000018</v>
      </c>
      <c r="W42" s="147">
        <v>89.276333999999977</v>
      </c>
      <c r="X42" s="147">
        <v>181.89731</v>
      </c>
      <c r="Y42" s="147">
        <v>201.96257999999997</v>
      </c>
      <c r="Z42" s="147">
        <v>216.87079000000006</v>
      </c>
      <c r="AA42" s="147">
        <v>378.85000000000014</v>
      </c>
      <c r="AB42" s="147">
        <v>255.19000000000003</v>
      </c>
      <c r="AC42" s="147">
        <v>255.83720832481026</v>
      </c>
      <c r="AD42" s="147">
        <v>256.49177528815193</v>
      </c>
      <c r="AE42" s="147">
        <v>257.15378455637949</v>
      </c>
      <c r="AF42" s="147">
        <v>257.82332074711815</v>
      </c>
      <c r="AG42" s="147">
        <v>258.50046944007983</v>
      </c>
    </row>
    <row r="43" spans="1:33" x14ac:dyDescent="0.2">
      <c r="A43" s="133" t="str">
        <f t="shared" si="0"/>
        <v>DAPSerbia</v>
      </c>
      <c r="B43" s="129" t="s">
        <v>254</v>
      </c>
      <c r="C43" s="129" t="s">
        <v>257</v>
      </c>
      <c r="D43" s="129" t="s">
        <v>74</v>
      </c>
      <c r="E43" s="147">
        <v>0</v>
      </c>
      <c r="F43" s="147">
        <v>1.57114</v>
      </c>
      <c r="G43" s="147">
        <v>5.7603999999999995E-2</v>
      </c>
      <c r="H43" s="147">
        <v>16.322590000000002</v>
      </c>
      <c r="I43" s="147">
        <v>2.7770890000000001</v>
      </c>
      <c r="J43" s="147">
        <v>0.18561199999999989</v>
      </c>
      <c r="K43" s="147">
        <v>23.518841999999999</v>
      </c>
      <c r="L43" s="147">
        <v>25.166285999999999</v>
      </c>
      <c r="M43" s="147">
        <v>19.093610999999999</v>
      </c>
      <c r="N43" s="147">
        <v>18.45947</v>
      </c>
      <c r="O43" s="147">
        <v>10.657500000000001</v>
      </c>
      <c r="P43" s="147">
        <v>19.650797000000001</v>
      </c>
      <c r="Q43" s="147">
        <v>28.293546000000003</v>
      </c>
      <c r="R43" s="147">
        <v>6.8486089999999997</v>
      </c>
      <c r="S43" s="147">
        <v>6.2710089999999994</v>
      </c>
      <c r="T43" s="147">
        <v>9.9485440000000018</v>
      </c>
      <c r="U43" s="147">
        <v>10.160807999999999</v>
      </c>
      <c r="V43" s="147">
        <v>8.981856999999998</v>
      </c>
      <c r="W43" s="147">
        <v>16.588926999999991</v>
      </c>
      <c r="X43" s="147">
        <v>16.787620000000004</v>
      </c>
      <c r="Y43" s="147">
        <v>20.066050000000004</v>
      </c>
      <c r="Z43" s="147">
        <v>29.361610000000013</v>
      </c>
      <c r="AA43" s="147">
        <v>43.440000000000005</v>
      </c>
      <c r="AB43" s="147">
        <v>25.160000000000004</v>
      </c>
      <c r="AC43" s="147">
        <v>24.754276867947659</v>
      </c>
      <c r="AD43" s="147">
        <v>24.362039492372709</v>
      </c>
      <c r="AE43" s="147">
        <v>23.98283962269884</v>
      </c>
      <c r="AF43" s="147">
        <v>23.616243907668096</v>
      </c>
      <c r="AG43" s="147">
        <v>23.2618334001052</v>
      </c>
    </row>
    <row r="44" spans="1:33" x14ac:dyDescent="0.2">
      <c r="A44" s="133" t="str">
        <f t="shared" si="0"/>
        <v>DAPSlovakia</v>
      </c>
      <c r="B44" s="129" t="s">
        <v>254</v>
      </c>
      <c r="C44" s="129" t="s">
        <v>257</v>
      </c>
      <c r="D44" s="129" t="s">
        <v>75</v>
      </c>
      <c r="E44" s="147">
        <v>5.1890769999999993</v>
      </c>
      <c r="F44" s="147">
        <v>1.0180000000000007</v>
      </c>
      <c r="G44" s="147">
        <v>5.9000000000001052E-2</v>
      </c>
      <c r="H44" s="147">
        <v>1.8999999999998352E-2</v>
      </c>
      <c r="I44" s="147">
        <v>0.28000000000000114</v>
      </c>
      <c r="J44" s="147">
        <v>0.28800000000000026</v>
      </c>
      <c r="K44" s="147">
        <v>4.1689999999999987</v>
      </c>
      <c r="L44" s="147">
        <v>3.4529999999999994</v>
      </c>
      <c r="M44" s="147">
        <v>9.3409999999999993</v>
      </c>
      <c r="N44" s="147">
        <v>3.5089999999999999</v>
      </c>
      <c r="O44" s="147">
        <v>9.0589999999999993</v>
      </c>
      <c r="P44" s="147">
        <v>9.8530000000000015</v>
      </c>
      <c r="Q44" s="147">
        <v>8.2989999999999995</v>
      </c>
      <c r="R44" s="147">
        <v>6.9769999999999994</v>
      </c>
      <c r="S44" s="147">
        <v>16.507999999999999</v>
      </c>
      <c r="T44" s="147">
        <v>14.738999999999999</v>
      </c>
      <c r="U44" s="147">
        <v>13.888</v>
      </c>
      <c r="V44" s="147">
        <v>16.036999999999999</v>
      </c>
      <c r="W44" s="147">
        <v>12.809512999999999</v>
      </c>
      <c r="X44" s="147">
        <v>3.5775100000000006</v>
      </c>
      <c r="Y44" s="147">
        <v>2.9184899999999998</v>
      </c>
      <c r="Z44" s="147">
        <v>3.4389900000000004</v>
      </c>
      <c r="AA44" s="147">
        <v>10.07</v>
      </c>
      <c r="AB44" s="147">
        <v>12.460000000000003</v>
      </c>
      <c r="AC44" s="147">
        <v>12.460000000000003</v>
      </c>
      <c r="AD44" s="147">
        <v>12.460000000000003</v>
      </c>
      <c r="AE44" s="147">
        <v>12.460000000000003</v>
      </c>
      <c r="AF44" s="147">
        <v>12.460000000000003</v>
      </c>
      <c r="AG44" s="147">
        <v>12.460000000000003</v>
      </c>
    </row>
    <row r="45" spans="1:33" x14ac:dyDescent="0.2">
      <c r="A45" s="133" t="str">
        <f t="shared" si="0"/>
        <v>DAPSlovenia</v>
      </c>
      <c r="B45" s="129" t="s">
        <v>254</v>
      </c>
      <c r="C45" s="129" t="s">
        <v>257</v>
      </c>
      <c r="D45" s="129" t="s">
        <v>76</v>
      </c>
      <c r="E45" s="147">
        <v>0.376</v>
      </c>
      <c r="F45" s="147">
        <v>0.17500000000000002</v>
      </c>
      <c r="G45" s="147">
        <v>0.14600000000000002</v>
      </c>
      <c r="H45" s="147">
        <v>0.14699999999999999</v>
      </c>
      <c r="I45" s="147">
        <v>0.24</v>
      </c>
      <c r="J45" s="147">
        <v>0.65300000000000002</v>
      </c>
      <c r="K45" s="147">
        <v>0.54100000000000004</v>
      </c>
      <c r="L45" s="147">
        <v>0.41400000000000003</v>
      </c>
      <c r="M45" s="147">
        <v>0.16899999999999998</v>
      </c>
      <c r="N45" s="147">
        <v>3.4949999999999997</v>
      </c>
      <c r="O45" s="147">
        <v>1.851</v>
      </c>
      <c r="P45" s="147">
        <v>3.0059999999999998</v>
      </c>
      <c r="Q45" s="147">
        <v>3.82</v>
      </c>
      <c r="R45" s="147">
        <v>0.75700000000000012</v>
      </c>
      <c r="S45" s="147">
        <v>1.891</v>
      </c>
      <c r="T45" s="147">
        <v>1.252</v>
      </c>
      <c r="U45" s="147">
        <v>1.4309999999999998</v>
      </c>
      <c r="V45" s="147">
        <v>0.93799999999999994</v>
      </c>
      <c r="W45" s="147">
        <v>1.4351810000000003</v>
      </c>
      <c r="X45" s="147">
        <v>0.35543000000000002</v>
      </c>
      <c r="Y45" s="147">
        <v>0.25214999999999999</v>
      </c>
      <c r="Z45" s="147">
        <v>6.9226700000000001</v>
      </c>
      <c r="AA45" s="147">
        <v>0.55000000000000004</v>
      </c>
      <c r="AB45" s="147">
        <v>3.7800000000000002</v>
      </c>
      <c r="AC45" s="147">
        <v>3.7800000000000002</v>
      </c>
      <c r="AD45" s="147">
        <v>3.7800000000000002</v>
      </c>
      <c r="AE45" s="147">
        <v>3.7800000000000002</v>
      </c>
      <c r="AF45" s="147">
        <v>3.7800000000000002</v>
      </c>
      <c r="AG45" s="147">
        <v>3.7800000000000002</v>
      </c>
    </row>
    <row r="46" spans="1:33" x14ac:dyDescent="0.2">
      <c r="A46" s="133" t="str">
        <f t="shared" si="0"/>
        <v>DAPUkraine</v>
      </c>
      <c r="B46" s="129" t="s">
        <v>254</v>
      </c>
      <c r="C46" s="129" t="s">
        <v>257</v>
      </c>
      <c r="D46" s="129" t="s">
        <v>77</v>
      </c>
      <c r="E46" s="147">
        <v>56.461755999999482</v>
      </c>
      <c r="F46" s="147">
        <v>59.791843999999998</v>
      </c>
      <c r="G46" s="147">
        <v>50.506178999999996</v>
      </c>
      <c r="H46" s="147">
        <v>63.750408</v>
      </c>
      <c r="I46" s="147">
        <v>66.36</v>
      </c>
      <c r="J46" s="147">
        <v>62.731796000000003</v>
      </c>
      <c r="K46" s="147">
        <v>63.241109999999999</v>
      </c>
      <c r="L46" s="147">
        <v>57.633472999999995</v>
      </c>
      <c r="M46" s="147">
        <v>49.567542000000003</v>
      </c>
      <c r="N46" s="147">
        <v>64.400199000000001</v>
      </c>
      <c r="O46" s="147">
        <v>64.24460599999999</v>
      </c>
      <c r="P46" s="147">
        <v>79.678784000000007</v>
      </c>
      <c r="Q46" s="147">
        <v>65.22603500000001</v>
      </c>
      <c r="R46" s="147">
        <v>77.109825000000001</v>
      </c>
      <c r="S46" s="147">
        <v>56.694856999999999</v>
      </c>
      <c r="T46" s="147">
        <v>64.931475999999989</v>
      </c>
      <c r="U46" s="147">
        <v>188.56374399999999</v>
      </c>
      <c r="V46" s="147">
        <v>206.44053000000005</v>
      </c>
      <c r="W46" s="147">
        <v>271.93136025493527</v>
      </c>
      <c r="X46" s="147">
        <v>442.3658389238114</v>
      </c>
      <c r="Y46" s="147">
        <v>458.20947070170934</v>
      </c>
      <c r="Z46" s="147">
        <v>418.84643388866715</v>
      </c>
      <c r="AA46" s="147">
        <v>160.19999999999999</v>
      </c>
      <c r="AB46" s="147">
        <v>266.86</v>
      </c>
      <c r="AC46" s="147">
        <v>342.94820282397126</v>
      </c>
      <c r="AD46" s="147">
        <v>354.15108680402159</v>
      </c>
      <c r="AE46" s="147">
        <v>365.76822286974027</v>
      </c>
      <c r="AF46" s="147">
        <v>377.80589950846905</v>
      </c>
      <c r="AG46" s="147">
        <v>390.08725055332815</v>
      </c>
    </row>
    <row r="47" spans="1:33" s="133" customFormat="1" x14ac:dyDescent="0.2">
      <c r="A47" s="133" t="str">
        <f t="shared" si="0"/>
        <v>DAPCIS Total</v>
      </c>
      <c r="B47" s="140" t="s">
        <v>78</v>
      </c>
      <c r="C47" s="140" t="s">
        <v>78</v>
      </c>
      <c r="D47" s="140" t="s">
        <v>78</v>
      </c>
      <c r="E47" s="146">
        <v>207.37386493076923</v>
      </c>
      <c r="F47" s="146">
        <v>197.24186482692303</v>
      </c>
      <c r="G47" s="146">
        <v>282.38799549999999</v>
      </c>
      <c r="H47" s="146">
        <v>211.81812776189199</v>
      </c>
      <c r="I47" s="146">
        <v>159.69325053606138</v>
      </c>
      <c r="J47" s="146">
        <v>234.73502345395391</v>
      </c>
      <c r="K47" s="146">
        <v>266.00604436103288</v>
      </c>
      <c r="L47" s="146">
        <v>255.67064506240899</v>
      </c>
      <c r="M47" s="146">
        <v>226.5106155145389</v>
      </c>
      <c r="N47" s="146">
        <v>156.5565223692202</v>
      </c>
      <c r="O47" s="146">
        <v>198.18157892307696</v>
      </c>
      <c r="P47" s="146">
        <v>190.58063845667152</v>
      </c>
      <c r="Q47" s="146">
        <v>200.33193299999996</v>
      </c>
      <c r="R47" s="146">
        <v>208.98497300000008</v>
      </c>
      <c r="S47" s="146">
        <v>182.98759799999999</v>
      </c>
      <c r="T47" s="146">
        <v>187.18629600000034</v>
      </c>
      <c r="U47" s="146">
        <v>170.1326320000004</v>
      </c>
      <c r="V47" s="146">
        <v>181.58672247361031</v>
      </c>
      <c r="W47" s="146">
        <v>285.55979542570043</v>
      </c>
      <c r="X47" s="146">
        <v>402.8022305260688</v>
      </c>
      <c r="Y47" s="146">
        <v>582.28448969177634</v>
      </c>
      <c r="Z47" s="146">
        <v>636.50409964899382</v>
      </c>
      <c r="AA47" s="146">
        <v>223.20559614796247</v>
      </c>
      <c r="AB47" s="146">
        <v>190.05510000000004</v>
      </c>
      <c r="AC47" s="146">
        <v>289.00426452015239</v>
      </c>
      <c r="AD47" s="146">
        <v>287.43737703677834</v>
      </c>
      <c r="AE47" s="146">
        <v>285.84324907378715</v>
      </c>
      <c r="AF47" s="146">
        <v>284.20932431450683</v>
      </c>
      <c r="AG47" s="146">
        <v>282.44930215709667</v>
      </c>
    </row>
    <row r="48" spans="1:33" x14ac:dyDescent="0.2">
      <c r="A48" s="133" t="str">
        <f t="shared" si="0"/>
        <v>DAPArmenia</v>
      </c>
      <c r="B48" s="129" t="s">
        <v>254</v>
      </c>
      <c r="C48" s="129" t="s">
        <v>258</v>
      </c>
      <c r="D48" s="129" t="s">
        <v>79</v>
      </c>
      <c r="E48" s="147">
        <v>0</v>
      </c>
      <c r="F48" s="147">
        <v>0</v>
      </c>
      <c r="G48" s="147">
        <v>3.3374000000000001E-2</v>
      </c>
      <c r="H48" s="147">
        <v>2.0150000000000001E-2</v>
      </c>
      <c r="I48" s="147">
        <v>1.1025E-2</v>
      </c>
      <c r="J48" s="147">
        <v>0</v>
      </c>
      <c r="K48" s="147">
        <v>0</v>
      </c>
      <c r="L48" s="147">
        <v>0</v>
      </c>
      <c r="M48" s="147">
        <v>0</v>
      </c>
      <c r="N48" s="147">
        <v>0.25432299999999997</v>
      </c>
      <c r="O48" s="147">
        <v>1.475908</v>
      </c>
      <c r="P48" s="147">
        <v>8.1599999999999999E-4</v>
      </c>
      <c r="Q48" s="147">
        <v>1.2001220000000001</v>
      </c>
      <c r="R48" s="147">
        <v>0.50575999999999999</v>
      </c>
      <c r="S48" s="147">
        <v>5.1498000000000002E-2</v>
      </c>
      <c r="T48" s="147">
        <v>1.2499999999999999E-2</v>
      </c>
      <c r="U48" s="147">
        <v>7.4414999999999995E-2</v>
      </c>
      <c r="V48" s="147">
        <v>0.23142000000000001</v>
      </c>
      <c r="W48" s="147">
        <v>0.56677</v>
      </c>
      <c r="X48" s="147">
        <v>3.9410000000000001E-2</v>
      </c>
      <c r="Y48" s="147">
        <v>5.94E-3</v>
      </c>
      <c r="Z48" s="147">
        <v>2.3E-2</v>
      </c>
      <c r="AA48" s="147">
        <v>0.02</v>
      </c>
      <c r="AB48" s="147">
        <v>0</v>
      </c>
      <c r="AC48" s="147">
        <v>0</v>
      </c>
      <c r="AD48" s="147">
        <v>0</v>
      </c>
      <c r="AE48" s="147">
        <v>0</v>
      </c>
      <c r="AF48" s="147">
        <v>0</v>
      </c>
      <c r="AG48" s="147">
        <v>0</v>
      </c>
    </row>
    <row r="49" spans="1:33" x14ac:dyDescent="0.2">
      <c r="A49" s="133" t="str">
        <f t="shared" si="0"/>
        <v>DAPAzerbaijan</v>
      </c>
      <c r="B49" s="129" t="s">
        <v>254</v>
      </c>
      <c r="C49" s="129" t="s">
        <v>258</v>
      </c>
      <c r="D49" s="129" t="s">
        <v>80</v>
      </c>
      <c r="E49" s="147">
        <v>5.1215000000000002</v>
      </c>
      <c r="F49" s="147">
        <v>1E-3</v>
      </c>
      <c r="G49" s="147">
        <v>0</v>
      </c>
      <c r="H49" s="147">
        <v>0</v>
      </c>
      <c r="I49" s="147">
        <v>0.12720000000000001</v>
      </c>
      <c r="J49" s="147">
        <v>0.14169200000000001</v>
      </c>
      <c r="K49" s="147">
        <v>0.19928199999999999</v>
      </c>
      <c r="L49" s="147">
        <v>0.145396</v>
      </c>
      <c r="M49" s="147">
        <v>0</v>
      </c>
      <c r="N49" s="147">
        <v>0.76558800000000005</v>
      </c>
      <c r="O49" s="147">
        <v>4.1538999999999993</v>
      </c>
      <c r="P49" s="147">
        <v>4.8654549999999999</v>
      </c>
      <c r="Q49" s="147">
        <v>5.1384629999999998</v>
      </c>
      <c r="R49" s="147">
        <v>5.0953930000000005</v>
      </c>
      <c r="S49" s="147">
        <v>0.66089500000000001</v>
      </c>
      <c r="T49" s="147">
        <v>1.3308E-2</v>
      </c>
      <c r="U49" s="147">
        <v>1.1535369999999998</v>
      </c>
      <c r="V49" s="147">
        <v>0.93700000000000006</v>
      </c>
      <c r="W49" s="147">
        <v>0.23431701077004721</v>
      </c>
      <c r="X49" s="147">
        <v>0.31442000000000003</v>
      </c>
      <c r="Y49" s="147">
        <v>2.2591399999999999</v>
      </c>
      <c r="Z49" s="147">
        <v>2.9546899999999998</v>
      </c>
      <c r="AA49" s="147">
        <v>6</v>
      </c>
      <c r="AB49" s="147">
        <v>6.91</v>
      </c>
      <c r="AC49" s="147">
        <v>6.91</v>
      </c>
      <c r="AD49" s="147">
        <v>6.91</v>
      </c>
      <c r="AE49" s="147">
        <v>6.91</v>
      </c>
      <c r="AF49" s="147">
        <v>6.91</v>
      </c>
      <c r="AG49" s="147">
        <v>6.91</v>
      </c>
    </row>
    <row r="50" spans="1:33" x14ac:dyDescent="0.2">
      <c r="A50" s="133" t="str">
        <f t="shared" si="0"/>
        <v>DAPBelarus</v>
      </c>
      <c r="B50" s="129" t="s">
        <v>254</v>
      </c>
      <c r="C50" s="129" t="s">
        <v>258</v>
      </c>
      <c r="D50" s="129" t="s">
        <v>81</v>
      </c>
      <c r="E50" s="147">
        <v>8.5714547000000003</v>
      </c>
      <c r="F50" s="147">
        <v>8.1384637500000014</v>
      </c>
      <c r="G50" s="147">
        <v>25.8537645</v>
      </c>
      <c r="H50" s="147">
        <v>15.935168399999998</v>
      </c>
      <c r="I50" s="147">
        <v>21.626469</v>
      </c>
      <c r="J50" s="147">
        <v>10.424225</v>
      </c>
      <c r="K50" s="147">
        <v>57.606700000000011</v>
      </c>
      <c r="L50" s="147">
        <v>34.468559999999997</v>
      </c>
      <c r="M50" s="147">
        <v>52.417075000000004</v>
      </c>
      <c r="N50" s="147">
        <v>55.644245000000005</v>
      </c>
      <c r="O50" s="147">
        <v>77.037724999999995</v>
      </c>
      <c r="P50" s="147">
        <v>58.165811999999995</v>
      </c>
      <c r="Q50" s="147">
        <v>61.443530000000003</v>
      </c>
      <c r="R50" s="147">
        <v>66.907218</v>
      </c>
      <c r="S50" s="147">
        <v>77.929524000000001</v>
      </c>
      <c r="T50" s="147">
        <v>38.482879000000011</v>
      </c>
      <c r="U50" s="147">
        <v>0.20514399999999711</v>
      </c>
      <c r="V50" s="147">
        <v>8.7083410000000043</v>
      </c>
      <c r="W50" s="147">
        <v>9.7515005467373896</v>
      </c>
      <c r="X50" s="147">
        <v>28.384430099999996</v>
      </c>
      <c r="Y50" s="147">
        <v>24.796388199999996</v>
      </c>
      <c r="Z50" s="147">
        <v>58.42888350103096</v>
      </c>
      <c r="AA50" s="147">
        <v>53.787400000000005</v>
      </c>
      <c r="AB50" s="147">
        <v>36.295100000000005</v>
      </c>
      <c r="AC50" s="147">
        <v>35.505079674025978</v>
      </c>
      <c r="AD50" s="147">
        <v>34.71505934805171</v>
      </c>
      <c r="AE50" s="147">
        <v>33.925039022077442</v>
      </c>
      <c r="AF50" s="147">
        <v>33.135018696103415</v>
      </c>
      <c r="AG50" s="147">
        <v>32.34499837012914</v>
      </c>
    </row>
    <row r="51" spans="1:33" x14ac:dyDescent="0.2">
      <c r="A51" s="133" t="str">
        <f t="shared" si="0"/>
        <v>DAPKazakhstan</v>
      </c>
      <c r="B51" s="129" t="s">
        <v>254</v>
      </c>
      <c r="C51" s="129" t="s">
        <v>258</v>
      </c>
      <c r="D51" s="129" t="s">
        <v>82</v>
      </c>
      <c r="E51" s="147">
        <v>11.67266923076923</v>
      </c>
      <c r="F51" s="147">
        <v>6.1706660769230748</v>
      </c>
      <c r="G51" s="147">
        <v>0</v>
      </c>
      <c r="H51" s="147">
        <v>0</v>
      </c>
      <c r="I51" s="147">
        <v>3.2200000000000006</v>
      </c>
      <c r="J51" s="147">
        <v>10.112</v>
      </c>
      <c r="K51" s="147">
        <v>6.1360000000000001</v>
      </c>
      <c r="L51" s="147">
        <v>21.735615384615386</v>
      </c>
      <c r="M51" s="147">
        <v>27.703597846153844</v>
      </c>
      <c r="N51" s="147">
        <v>3.4339999999999997</v>
      </c>
      <c r="O51" s="147">
        <v>13.97507692307693</v>
      </c>
      <c r="P51" s="147">
        <v>0</v>
      </c>
      <c r="Q51" s="147">
        <v>0</v>
      </c>
      <c r="R51" s="147">
        <v>0</v>
      </c>
      <c r="S51" s="147">
        <v>4.3390000000000004</v>
      </c>
      <c r="T51" s="147">
        <v>1.9931999999999999</v>
      </c>
      <c r="U51" s="147">
        <v>9.1801999999999992</v>
      </c>
      <c r="V51" s="147">
        <v>8.8379999999999992</v>
      </c>
      <c r="W51" s="147">
        <v>14.739220000000001</v>
      </c>
      <c r="X51" s="147">
        <v>58.409110000000005</v>
      </c>
      <c r="Y51" s="147">
        <v>90.308170000000018</v>
      </c>
      <c r="Z51" s="147">
        <v>96.776389999999992</v>
      </c>
      <c r="AA51" s="147">
        <v>60.860000000000007</v>
      </c>
      <c r="AB51" s="147">
        <v>85.1</v>
      </c>
      <c r="AC51" s="147">
        <v>85.1</v>
      </c>
      <c r="AD51" s="147">
        <v>85.1</v>
      </c>
      <c r="AE51" s="147">
        <v>85.1</v>
      </c>
      <c r="AF51" s="147">
        <v>85.1</v>
      </c>
      <c r="AG51" s="147">
        <v>85.1</v>
      </c>
    </row>
    <row r="52" spans="1:33" x14ac:dyDescent="0.2">
      <c r="A52" s="133" t="str">
        <f t="shared" si="0"/>
        <v>DAPKyrgyzstan</v>
      </c>
      <c r="B52" s="129" t="s">
        <v>254</v>
      </c>
      <c r="C52" s="129" t="s">
        <v>258</v>
      </c>
      <c r="D52" s="129" t="s">
        <v>83</v>
      </c>
      <c r="E52" s="147">
        <v>0.33600000000000002</v>
      </c>
      <c r="F52" s="147">
        <v>0.167375</v>
      </c>
      <c r="G52" s="147">
        <v>0.192</v>
      </c>
      <c r="H52" s="147">
        <v>0.13487499999999999</v>
      </c>
      <c r="I52" s="147">
        <v>0.71199999999999997</v>
      </c>
      <c r="J52" s="147">
        <v>0.128</v>
      </c>
      <c r="K52" s="147">
        <v>3.0115210000000001</v>
      </c>
      <c r="L52" s="147">
        <v>2.410342</v>
      </c>
      <c r="M52" s="147">
        <v>0.452127</v>
      </c>
      <c r="N52" s="147">
        <v>0</v>
      </c>
      <c r="O52" s="147">
        <v>1.8272699999999999</v>
      </c>
      <c r="P52" s="147">
        <v>2.5926640000000001</v>
      </c>
      <c r="Q52" s="147">
        <v>5.1104419999999999</v>
      </c>
      <c r="R52" s="147">
        <v>7.7619999999999996</v>
      </c>
      <c r="S52" s="147">
        <v>0</v>
      </c>
      <c r="T52" s="147">
        <v>0.39510000000000001</v>
      </c>
      <c r="U52" s="147">
        <v>1.522761</v>
      </c>
      <c r="V52" s="147">
        <v>1.8766500000000002</v>
      </c>
      <c r="W52" s="147">
        <v>8.6975040000000003</v>
      </c>
      <c r="X52" s="147">
        <v>8.0000000000000007E-5</v>
      </c>
      <c r="Y52" s="147">
        <v>0.50446999999999997</v>
      </c>
      <c r="Z52" s="147">
        <v>0.32112000000000002</v>
      </c>
      <c r="AA52" s="147">
        <v>0.98</v>
      </c>
      <c r="AB52" s="147">
        <v>0.22</v>
      </c>
      <c r="AC52" s="147">
        <v>0.22</v>
      </c>
      <c r="AD52" s="147">
        <v>0.22</v>
      </c>
      <c r="AE52" s="147">
        <v>0.22</v>
      </c>
      <c r="AF52" s="147">
        <v>0.22</v>
      </c>
      <c r="AG52" s="147">
        <v>0.22</v>
      </c>
    </row>
    <row r="53" spans="1:33" x14ac:dyDescent="0.2">
      <c r="A53" s="133" t="str">
        <f t="shared" si="0"/>
        <v>DAPRussia</v>
      </c>
      <c r="B53" s="129" t="s">
        <v>254</v>
      </c>
      <c r="C53" s="129" t="s">
        <v>258</v>
      </c>
      <c r="D53" s="129" t="s">
        <v>84</v>
      </c>
      <c r="E53" s="147">
        <v>135.65624099999997</v>
      </c>
      <c r="F53" s="147">
        <v>115.38361999999995</v>
      </c>
      <c r="G53" s="147">
        <v>198.01775700000002</v>
      </c>
      <c r="H53" s="147">
        <v>136.88353436189198</v>
      </c>
      <c r="I53" s="147">
        <v>83.066556536061398</v>
      </c>
      <c r="J53" s="147">
        <v>133.44662384525827</v>
      </c>
      <c r="K53" s="147">
        <v>119.99245440451114</v>
      </c>
      <c r="L53" s="147">
        <v>107.82876806909798</v>
      </c>
      <c r="M53" s="147">
        <v>116.8274672770807</v>
      </c>
      <c r="N53" s="147">
        <v>26.968539412698476</v>
      </c>
      <c r="O53" s="147">
        <v>40.455699000000038</v>
      </c>
      <c r="P53" s="147">
        <v>70.444771456671504</v>
      </c>
      <c r="Q53" s="147">
        <v>75.817375999999967</v>
      </c>
      <c r="R53" s="147">
        <v>52.429102000000057</v>
      </c>
      <c r="S53" s="147">
        <v>42.668680999999992</v>
      </c>
      <c r="T53" s="147">
        <v>81.880366999999978</v>
      </c>
      <c r="U53" s="147">
        <v>85.912909000000013</v>
      </c>
      <c r="V53" s="147">
        <v>83.77801599999998</v>
      </c>
      <c r="W53" s="147">
        <v>182.17420986819297</v>
      </c>
      <c r="X53" s="147">
        <v>240.18535863999966</v>
      </c>
      <c r="Y53" s="147">
        <v>388.99483000000009</v>
      </c>
      <c r="Z53" s="147">
        <v>412.36368000000004</v>
      </c>
      <c r="AA53" s="147">
        <v>30.599999999999682</v>
      </c>
      <c r="AB53" s="147">
        <v>61.440000000000055</v>
      </c>
      <c r="AC53" s="147">
        <v>161.17918484612647</v>
      </c>
      <c r="AD53" s="147">
        <v>160.40231768872667</v>
      </c>
      <c r="AE53" s="147">
        <v>159.59821005170971</v>
      </c>
      <c r="AF53" s="147">
        <v>158.75430561840346</v>
      </c>
      <c r="AG53" s="147">
        <v>157.78430378696754</v>
      </c>
    </row>
    <row r="54" spans="1:33" x14ac:dyDescent="0.2">
      <c r="A54" s="133" t="str">
        <f t="shared" si="0"/>
        <v>DAPTajikistan</v>
      </c>
      <c r="B54" s="129" t="s">
        <v>254</v>
      </c>
      <c r="C54" s="129" t="s">
        <v>258</v>
      </c>
      <c r="D54" s="129" t="s">
        <v>85</v>
      </c>
      <c r="E54" s="147">
        <v>0</v>
      </c>
      <c r="F54" s="147">
        <v>7.3999999999999999E-4</v>
      </c>
      <c r="G54" s="147">
        <v>1.6820999999999999</v>
      </c>
      <c r="H54" s="147">
        <v>1.7444</v>
      </c>
      <c r="I54" s="147">
        <v>4.0720000000000001</v>
      </c>
      <c r="J54" s="147">
        <v>0.76500000000000001</v>
      </c>
      <c r="K54" s="147">
        <v>13.041</v>
      </c>
      <c r="L54" s="147">
        <v>1.623</v>
      </c>
      <c r="M54" s="147">
        <v>0</v>
      </c>
      <c r="N54" s="147">
        <v>0</v>
      </c>
      <c r="O54" s="147">
        <v>0</v>
      </c>
      <c r="P54" s="147">
        <v>0.16700000000000001</v>
      </c>
      <c r="Q54" s="147">
        <v>1.653</v>
      </c>
      <c r="R54" s="147">
        <v>4.8840000000000003</v>
      </c>
      <c r="S54" s="147">
        <v>6.6909999999999998</v>
      </c>
      <c r="T54" s="147">
        <v>0.8</v>
      </c>
      <c r="U54" s="147">
        <v>6.6324120000000004</v>
      </c>
      <c r="V54" s="147">
        <v>11.24</v>
      </c>
      <c r="W54" s="147">
        <v>3.4828000000000001</v>
      </c>
      <c r="X54" s="147">
        <v>0</v>
      </c>
      <c r="Y54" s="147">
        <v>0.19999999999999998</v>
      </c>
      <c r="Z54" s="147">
        <v>0.23199999999999998</v>
      </c>
      <c r="AA54" s="147">
        <v>0</v>
      </c>
      <c r="AB54" s="147">
        <v>0</v>
      </c>
      <c r="AC54" s="147">
        <v>0</v>
      </c>
      <c r="AD54" s="147">
        <v>0</v>
      </c>
      <c r="AE54" s="147">
        <v>0</v>
      </c>
      <c r="AF54" s="147">
        <v>0</v>
      </c>
      <c r="AG54" s="147">
        <v>0</v>
      </c>
    </row>
    <row r="55" spans="1:33" x14ac:dyDescent="0.2">
      <c r="A55" s="133" t="str">
        <f t="shared" si="0"/>
        <v>DAPTurkmenistan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5.5160000000000008E-2</v>
      </c>
      <c r="Y55" s="147">
        <v>4.9790000000000001E-2</v>
      </c>
      <c r="Z55" s="147">
        <v>4.2710000000000005E-2</v>
      </c>
      <c r="AA55" s="147">
        <v>0.02</v>
      </c>
      <c r="AB55" s="147">
        <v>0.02</v>
      </c>
      <c r="AC55" s="147">
        <v>0.02</v>
      </c>
      <c r="AD55" s="147">
        <v>0.02</v>
      </c>
      <c r="AE55" s="147">
        <v>0.02</v>
      </c>
      <c r="AF55" s="147">
        <v>0.02</v>
      </c>
      <c r="AG55" s="147">
        <v>0.02</v>
      </c>
    </row>
    <row r="56" spans="1:33" x14ac:dyDescent="0.2">
      <c r="A56" s="133" t="str">
        <f t="shared" si="0"/>
        <v>DAPUzbekistan</v>
      </c>
      <c r="B56" s="129" t="s">
        <v>254</v>
      </c>
      <c r="C56" s="129" t="s">
        <v>258</v>
      </c>
      <c r="D56" s="129" t="s">
        <v>87</v>
      </c>
      <c r="E56" s="147">
        <v>46.016000000000005</v>
      </c>
      <c r="F56" s="147">
        <v>67.38</v>
      </c>
      <c r="G56" s="147">
        <v>56.609000000000002</v>
      </c>
      <c r="H56" s="147">
        <v>57.1</v>
      </c>
      <c r="I56" s="147">
        <v>46.858000000000004</v>
      </c>
      <c r="J56" s="147">
        <v>79.717482608695661</v>
      </c>
      <c r="K56" s="147">
        <v>66.019086956521733</v>
      </c>
      <c r="L56" s="147">
        <v>87.458963608695655</v>
      </c>
      <c r="M56" s="147">
        <v>29.110348391304342</v>
      </c>
      <c r="N56" s="147">
        <v>69.489826956521739</v>
      </c>
      <c r="O56" s="147">
        <v>59.256</v>
      </c>
      <c r="P56" s="147">
        <v>54.344120000000004</v>
      </c>
      <c r="Q56" s="147">
        <v>49.968999999999994</v>
      </c>
      <c r="R56" s="147">
        <v>71.401499999999999</v>
      </c>
      <c r="S56" s="147">
        <v>50.647000000000006</v>
      </c>
      <c r="T56" s="147">
        <v>63.608942000000361</v>
      </c>
      <c r="U56" s="147">
        <v>65.451254000000404</v>
      </c>
      <c r="V56" s="147">
        <v>65.977295473610326</v>
      </c>
      <c r="W56" s="147">
        <v>65.913473999999994</v>
      </c>
      <c r="X56" s="147">
        <v>75.414261786069119</v>
      </c>
      <c r="Y56" s="147">
        <v>75.165761491776223</v>
      </c>
      <c r="Z56" s="147">
        <v>65.361626147962767</v>
      </c>
      <c r="AA56" s="147">
        <v>70.938196147962756</v>
      </c>
      <c r="AB56" s="147">
        <v>7.0000000000000007E-2</v>
      </c>
      <c r="AC56" s="147">
        <v>7.0000000000000007E-2</v>
      </c>
      <c r="AD56" s="147">
        <v>7.0000000000000007E-2</v>
      </c>
      <c r="AE56" s="147">
        <v>7.0000000000000007E-2</v>
      </c>
      <c r="AF56" s="147">
        <v>7.0000000000000007E-2</v>
      </c>
      <c r="AG56" s="147">
        <v>7.0000000000000007E-2</v>
      </c>
    </row>
    <row r="57" spans="1:33" s="133" customFormat="1" x14ac:dyDescent="0.2">
      <c r="A57" s="133" t="str">
        <f t="shared" si="0"/>
        <v>DAPAfrica Total</v>
      </c>
      <c r="B57" s="137" t="s">
        <v>88</v>
      </c>
      <c r="C57" s="137" t="s">
        <v>88</v>
      </c>
      <c r="D57" s="137" t="s">
        <v>88</v>
      </c>
      <c r="E57" s="145">
        <v>63.782078000000013</v>
      </c>
      <c r="F57" s="145">
        <v>49.892327999999999</v>
      </c>
      <c r="G57" s="145">
        <v>51.149620999999996</v>
      </c>
      <c r="H57" s="145">
        <v>43.119895000000007</v>
      </c>
      <c r="I57" s="145">
        <v>132.08814700000002</v>
      </c>
      <c r="J57" s="145">
        <v>70.28152</v>
      </c>
      <c r="K57" s="145">
        <v>129.318579</v>
      </c>
      <c r="L57" s="145">
        <v>55.505571000000003</v>
      </c>
      <c r="M57" s="145">
        <v>82.946934000000013</v>
      </c>
      <c r="N57" s="145">
        <v>96.14197399999999</v>
      </c>
      <c r="O57" s="145">
        <v>174.16739800000005</v>
      </c>
      <c r="P57" s="145">
        <v>230.82337099999998</v>
      </c>
      <c r="Q57" s="145">
        <v>353.62238299999984</v>
      </c>
      <c r="R57" s="145">
        <v>534.31668328571413</v>
      </c>
      <c r="S57" s="145">
        <v>454.750678531532</v>
      </c>
      <c r="T57" s="145">
        <v>690.16723771428565</v>
      </c>
      <c r="U57" s="145">
        <v>844.90779895798335</v>
      </c>
      <c r="V57" s="145">
        <v>1117.805797505556</v>
      </c>
      <c r="W57" s="145">
        <v>597.98212737633662</v>
      </c>
      <c r="X57" s="145">
        <v>840.22570634189537</v>
      </c>
      <c r="Y57" s="145">
        <v>1047.2502791315064</v>
      </c>
      <c r="Z57" s="145">
        <v>1117.3292790725545</v>
      </c>
      <c r="AA57" s="145">
        <v>1032.3514090725544</v>
      </c>
      <c r="AB57" s="145">
        <v>1053.1799999999998</v>
      </c>
      <c r="AC57" s="145">
        <v>1076.6721756450154</v>
      </c>
      <c r="AD57" s="145">
        <v>1100.761841117418</v>
      </c>
      <c r="AE57" s="145">
        <v>1125.4641122665139</v>
      </c>
      <c r="AF57" s="145">
        <v>1150.7944965496742</v>
      </c>
      <c r="AG57" s="145">
        <v>1176.7689031126922</v>
      </c>
    </row>
    <row r="58" spans="1:33" s="133" customFormat="1" x14ac:dyDescent="0.2">
      <c r="A58" s="133" t="str">
        <f t="shared" si="0"/>
        <v>DAPNorth Africa Total</v>
      </c>
      <c r="B58" s="140" t="s">
        <v>89</v>
      </c>
      <c r="C58" s="140" t="s">
        <v>89</v>
      </c>
      <c r="D58" s="140" t="s">
        <v>89</v>
      </c>
      <c r="E58" s="146">
        <v>0.93129699999999982</v>
      </c>
      <c r="F58" s="146">
        <v>0.31510500000000002</v>
      </c>
      <c r="G58" s="146">
        <v>1.3666529999999999</v>
      </c>
      <c r="H58" s="146">
        <v>2.0038619999999998</v>
      </c>
      <c r="I58" s="146">
        <v>12.512028000000001</v>
      </c>
      <c r="J58" s="146">
        <v>1.117896</v>
      </c>
      <c r="K58" s="146">
        <v>1.0588959999999996</v>
      </c>
      <c r="L58" s="146">
        <v>2.1846649999999994</v>
      </c>
      <c r="M58" s="146">
        <v>0.68497800000000075</v>
      </c>
      <c r="N58" s="146">
        <v>12.181016</v>
      </c>
      <c r="O58" s="146">
        <v>11.545285999999999</v>
      </c>
      <c r="P58" s="146">
        <v>14.946548000000002</v>
      </c>
      <c r="Q58" s="146">
        <v>25.617534999999997</v>
      </c>
      <c r="R58" s="146">
        <v>69.113902285714275</v>
      </c>
      <c r="S58" s="146">
        <v>153.98885953153155</v>
      </c>
      <c r="T58" s="146">
        <v>125.39201771428567</v>
      </c>
      <c r="U58" s="146">
        <v>114.35474595798321</v>
      </c>
      <c r="V58" s="146">
        <v>62.503016505555742</v>
      </c>
      <c r="W58" s="146">
        <v>38.686548000000059</v>
      </c>
      <c r="X58" s="146">
        <v>104.74027508995349</v>
      </c>
      <c r="Y58" s="146">
        <v>87.839022653359649</v>
      </c>
      <c r="Z58" s="146">
        <v>92.984764835403496</v>
      </c>
      <c r="AA58" s="146">
        <v>89.853654835403361</v>
      </c>
      <c r="AB58" s="146">
        <v>87.069999999999965</v>
      </c>
      <c r="AC58" s="146">
        <v>87.07377524981213</v>
      </c>
      <c r="AD58" s="146">
        <v>87.077550499624294</v>
      </c>
      <c r="AE58" s="146">
        <v>87.081325749436459</v>
      </c>
      <c r="AF58" s="146">
        <v>87.085100999248624</v>
      </c>
      <c r="AG58" s="146">
        <v>87.088876249060789</v>
      </c>
    </row>
    <row r="59" spans="1:33" x14ac:dyDescent="0.2">
      <c r="A59" s="133" t="str">
        <f t="shared" si="0"/>
        <v>DAPAlgeria</v>
      </c>
      <c r="B59" s="129" t="s">
        <v>259</v>
      </c>
      <c r="C59" s="129" t="s">
        <v>260</v>
      </c>
      <c r="D59" s="129" t="s">
        <v>90</v>
      </c>
      <c r="E59" s="147">
        <v>1.6525000000000001E-2</v>
      </c>
      <c r="F59" s="147">
        <v>1.9599999999999999E-2</v>
      </c>
      <c r="G59" s="147">
        <v>5.0010000000000002E-3</v>
      </c>
      <c r="H59" s="147">
        <v>2.61E-4</v>
      </c>
      <c r="I59" s="147">
        <v>0.29400199999999999</v>
      </c>
      <c r="J59" s="147">
        <v>3.8700000000000002E-3</v>
      </c>
      <c r="K59" s="147">
        <v>0.52413200000000004</v>
      </c>
      <c r="L59" s="147">
        <v>2.8101000000000001E-2</v>
      </c>
      <c r="M59" s="147">
        <v>1.9782999999999999E-2</v>
      </c>
      <c r="N59" s="147">
        <v>11.482961</v>
      </c>
      <c r="O59" s="147">
        <v>10.135757999999999</v>
      </c>
      <c r="P59" s="147">
        <v>14.134723000000001</v>
      </c>
      <c r="Q59" s="147">
        <v>16.707031000000001</v>
      </c>
      <c r="R59" s="147">
        <v>15.550125</v>
      </c>
      <c r="S59" s="147">
        <v>14.401854</v>
      </c>
      <c r="T59" s="147">
        <v>20.508224999999999</v>
      </c>
      <c r="U59" s="147">
        <v>10.775822</v>
      </c>
      <c r="V59" s="147">
        <v>13.974067999999999</v>
      </c>
      <c r="W59" s="147">
        <v>0</v>
      </c>
      <c r="X59" s="147">
        <v>3.1069900000000001</v>
      </c>
      <c r="Y59" s="147">
        <v>3.3953099999999998</v>
      </c>
      <c r="Z59" s="147">
        <v>0.71854000000000007</v>
      </c>
      <c r="AA59" s="147">
        <v>5.6499999999999995</v>
      </c>
      <c r="AB59" s="147">
        <v>0.5</v>
      </c>
      <c r="AC59" s="147">
        <v>0.5</v>
      </c>
      <c r="AD59" s="147">
        <v>0.5</v>
      </c>
      <c r="AE59" s="147">
        <v>0.5</v>
      </c>
      <c r="AF59" s="147">
        <v>0.5</v>
      </c>
      <c r="AG59" s="147">
        <v>0.5</v>
      </c>
    </row>
    <row r="60" spans="1:33" x14ac:dyDescent="0.2">
      <c r="A60" s="133" t="str">
        <f t="shared" si="0"/>
        <v>DAPEgypt</v>
      </c>
      <c r="B60" s="129" t="s">
        <v>259</v>
      </c>
      <c r="C60" s="129" t="s">
        <v>260</v>
      </c>
      <c r="D60" s="129" t="s">
        <v>91</v>
      </c>
      <c r="E60" s="147">
        <v>0</v>
      </c>
      <c r="F60" s="147">
        <v>0</v>
      </c>
      <c r="G60" s="147">
        <v>0</v>
      </c>
      <c r="H60" s="147">
        <v>0</v>
      </c>
      <c r="I60" s="147">
        <v>0</v>
      </c>
      <c r="J60" s="147">
        <v>0.44386800000000004</v>
      </c>
      <c r="K60" s="147">
        <v>0.26895199999999964</v>
      </c>
      <c r="L60" s="147">
        <v>0.47092699999999965</v>
      </c>
      <c r="M60" s="147">
        <v>0.13887700000000081</v>
      </c>
      <c r="N60" s="147">
        <v>4.2099999999978266E-4</v>
      </c>
      <c r="O60" s="147">
        <v>0.36457799999999985</v>
      </c>
      <c r="P60" s="147">
        <v>0.11043300000000045</v>
      </c>
      <c r="Q60" s="147">
        <v>0.30717300000000014</v>
      </c>
      <c r="R60" s="147">
        <v>0.20678099999999999</v>
      </c>
      <c r="S60" s="147">
        <v>0.13384299999999999</v>
      </c>
      <c r="T60" s="147">
        <v>0.16794500000000001</v>
      </c>
      <c r="U60" s="147">
        <v>4.8210000000000086E-2</v>
      </c>
      <c r="V60" s="147">
        <v>0.13763799999999993</v>
      </c>
      <c r="W60" s="147">
        <v>0.15452299999999997</v>
      </c>
      <c r="X60" s="147">
        <v>0.58673999999999993</v>
      </c>
      <c r="Y60" s="147">
        <v>2.6700426533597543</v>
      </c>
      <c r="Z60" s="147">
        <v>5.8165648354034101</v>
      </c>
      <c r="AA60" s="147">
        <v>2.65365483540341</v>
      </c>
      <c r="AB60" s="147">
        <v>0.47000000000000003</v>
      </c>
      <c r="AC60" s="147">
        <v>0.47377524981216418</v>
      </c>
      <c r="AD60" s="147">
        <v>0.47755049962432827</v>
      </c>
      <c r="AE60" s="147">
        <v>0.48132574943649237</v>
      </c>
      <c r="AF60" s="147">
        <v>0.48510099924865657</v>
      </c>
      <c r="AG60" s="147">
        <v>0.48887624906081939</v>
      </c>
    </row>
    <row r="61" spans="1:33" x14ac:dyDescent="0.2">
      <c r="A61" s="133" t="str">
        <f t="shared" si="0"/>
        <v>DAPLibya</v>
      </c>
      <c r="B61" s="129" t="s">
        <v>259</v>
      </c>
      <c r="C61" s="129" t="s">
        <v>260</v>
      </c>
      <c r="D61" s="129" t="s">
        <v>92</v>
      </c>
      <c r="E61" s="147">
        <v>0</v>
      </c>
      <c r="F61" s="147">
        <v>0</v>
      </c>
      <c r="G61" s="147">
        <v>0</v>
      </c>
      <c r="H61" s="147">
        <v>0</v>
      </c>
      <c r="I61" s="147">
        <v>10.994</v>
      </c>
      <c r="J61" s="147">
        <v>3.0000000000000001E-3</v>
      </c>
      <c r="K61" s="147">
        <v>1E-3</v>
      </c>
      <c r="L61" s="147">
        <v>1.3</v>
      </c>
      <c r="M61" s="147">
        <v>7.980000000000001E-2</v>
      </c>
      <c r="N61" s="147">
        <v>1.128E-2</v>
      </c>
      <c r="O61" s="147">
        <v>0.23899999999999999</v>
      </c>
      <c r="P61" s="147">
        <v>0</v>
      </c>
      <c r="Q61" s="147">
        <v>1.3225800000000001</v>
      </c>
      <c r="R61" s="147">
        <v>0.40100000000000002</v>
      </c>
      <c r="S61" s="147">
        <v>3.7000000000000005E-2</v>
      </c>
      <c r="T61" s="147">
        <v>1.3000000000000001E-2</v>
      </c>
      <c r="U61" s="147">
        <v>0</v>
      </c>
      <c r="V61" s="147">
        <v>0</v>
      </c>
      <c r="W61" s="147">
        <v>4.4024999999999995E-2</v>
      </c>
      <c r="X61" s="147">
        <v>0.14465</v>
      </c>
      <c r="Y61" s="147">
        <v>0.16355</v>
      </c>
      <c r="Z61" s="147">
        <v>0.52037</v>
      </c>
      <c r="AA61" s="147">
        <v>0</v>
      </c>
      <c r="AB61" s="147">
        <v>0</v>
      </c>
      <c r="AC61" s="147">
        <v>0</v>
      </c>
      <c r="AD61" s="147">
        <v>0</v>
      </c>
      <c r="AE61" s="147">
        <v>0</v>
      </c>
      <c r="AF61" s="147">
        <v>0</v>
      </c>
      <c r="AG61" s="147">
        <v>0</v>
      </c>
    </row>
    <row r="62" spans="1:33" x14ac:dyDescent="0.2">
      <c r="A62" s="133" t="str">
        <f t="shared" si="0"/>
        <v>DAPMorocco</v>
      </c>
      <c r="B62" s="129" t="s">
        <v>259</v>
      </c>
      <c r="C62" s="129" t="s">
        <v>260</v>
      </c>
      <c r="D62" s="129" t="s">
        <v>93</v>
      </c>
      <c r="E62" s="147">
        <v>0.21899999999999986</v>
      </c>
      <c r="F62" s="147">
        <v>0.17405500000000002</v>
      </c>
      <c r="G62" s="147">
        <v>0.94113199999999997</v>
      </c>
      <c r="H62" s="147">
        <v>1.52295</v>
      </c>
      <c r="I62" s="147">
        <v>0.75675499999999996</v>
      </c>
      <c r="J62" s="147">
        <v>9.4157999999999992E-2</v>
      </c>
      <c r="K62" s="147">
        <v>0.15566199999999999</v>
      </c>
      <c r="L62" s="147">
        <v>0.18424499999999999</v>
      </c>
      <c r="M62" s="147">
        <v>0.27279299999999995</v>
      </c>
      <c r="N62" s="147">
        <v>0.32255899999999993</v>
      </c>
      <c r="O62" s="147">
        <v>0.48385599999999995</v>
      </c>
      <c r="P62" s="147">
        <v>0.52233300000000005</v>
      </c>
      <c r="Q62" s="147">
        <v>6.8986559999999955</v>
      </c>
      <c r="R62" s="147">
        <v>52.676927285714271</v>
      </c>
      <c r="S62" s="147">
        <v>139.24694053153155</v>
      </c>
      <c r="T62" s="147">
        <v>104.53934971428566</v>
      </c>
      <c r="U62" s="147">
        <v>101.99777595798321</v>
      </c>
      <c r="V62" s="147">
        <v>48.141645505555744</v>
      </c>
      <c r="W62" s="147">
        <v>38.488000000000056</v>
      </c>
      <c r="X62" s="147">
        <v>100.53236508995349</v>
      </c>
      <c r="Y62" s="147">
        <v>80.88485999999989</v>
      </c>
      <c r="Z62" s="147">
        <v>85.766270000000077</v>
      </c>
      <c r="AA62" s="147">
        <v>80.789999999999964</v>
      </c>
      <c r="AB62" s="147">
        <v>80.279999999999973</v>
      </c>
      <c r="AC62" s="147">
        <v>80.279999999999973</v>
      </c>
      <c r="AD62" s="147">
        <v>80.279999999999973</v>
      </c>
      <c r="AE62" s="147">
        <v>80.279999999999973</v>
      </c>
      <c r="AF62" s="147">
        <v>80.279999999999973</v>
      </c>
      <c r="AG62" s="147">
        <v>80.279999999999973</v>
      </c>
    </row>
    <row r="63" spans="1:33" x14ac:dyDescent="0.2">
      <c r="A63" s="133" t="str">
        <f t="shared" si="0"/>
        <v>DAPSudan</v>
      </c>
      <c r="B63" s="129" t="s">
        <v>259</v>
      </c>
      <c r="C63" s="129" t="s">
        <v>260</v>
      </c>
      <c r="D63" s="129" t="s">
        <v>94</v>
      </c>
      <c r="E63" s="147">
        <v>0</v>
      </c>
      <c r="F63" s="147">
        <v>0</v>
      </c>
      <c r="G63" s="147">
        <v>0</v>
      </c>
      <c r="H63" s="147">
        <v>0</v>
      </c>
      <c r="I63" s="147">
        <v>0</v>
      </c>
      <c r="J63" s="147">
        <v>0</v>
      </c>
      <c r="K63" s="147">
        <v>0</v>
      </c>
      <c r="L63" s="147">
        <v>2.846E-3</v>
      </c>
      <c r="M63" s="147">
        <v>0</v>
      </c>
      <c r="N63" s="147">
        <v>0.21034900000000001</v>
      </c>
      <c r="O63" s="147">
        <v>7.7969999999999998E-2</v>
      </c>
      <c r="P63" s="147">
        <v>2.0820000000000002E-2</v>
      </c>
      <c r="Q63" s="147">
        <v>0.13372800000000001</v>
      </c>
      <c r="R63" s="147">
        <v>0</v>
      </c>
      <c r="S63" s="147">
        <v>0</v>
      </c>
      <c r="T63" s="147">
        <v>0</v>
      </c>
      <c r="U63" s="147">
        <v>1</v>
      </c>
      <c r="V63" s="147">
        <v>0</v>
      </c>
      <c r="W63" s="147">
        <v>0</v>
      </c>
      <c r="X63" s="147">
        <v>0.28560000000000002</v>
      </c>
      <c r="Y63" s="147">
        <v>0.51</v>
      </c>
      <c r="Z63" s="147">
        <v>1E-4</v>
      </c>
      <c r="AA63" s="147">
        <v>0.38</v>
      </c>
      <c r="AB63" s="147">
        <v>5.22</v>
      </c>
      <c r="AC63" s="147">
        <v>5.22</v>
      </c>
      <c r="AD63" s="147">
        <v>5.22</v>
      </c>
      <c r="AE63" s="147">
        <v>5.22</v>
      </c>
      <c r="AF63" s="147">
        <v>5.22</v>
      </c>
      <c r="AG63" s="147">
        <v>5.22</v>
      </c>
    </row>
    <row r="64" spans="1:33" x14ac:dyDescent="0.2">
      <c r="A64" s="133" t="str">
        <f t="shared" si="0"/>
        <v>DAPTunisia</v>
      </c>
      <c r="B64" s="129" t="s">
        <v>259</v>
      </c>
      <c r="C64" s="129" t="s">
        <v>260</v>
      </c>
      <c r="D64" s="129" t="s">
        <v>95</v>
      </c>
      <c r="E64" s="147">
        <v>0.69577199999999995</v>
      </c>
      <c r="F64" s="147">
        <v>0.12145</v>
      </c>
      <c r="G64" s="147">
        <v>0.42052</v>
      </c>
      <c r="H64" s="147">
        <v>0.48065099999999994</v>
      </c>
      <c r="I64" s="147">
        <v>0.46727099999999999</v>
      </c>
      <c r="J64" s="147">
        <v>0.57300000000000006</v>
      </c>
      <c r="K64" s="147">
        <v>0.10915</v>
      </c>
      <c r="L64" s="147">
        <v>0.198546</v>
      </c>
      <c r="M64" s="147">
        <v>0.17372500000000002</v>
      </c>
      <c r="N64" s="147">
        <v>0.153446</v>
      </c>
      <c r="O64" s="147">
        <v>0.24412400000000001</v>
      </c>
      <c r="P64" s="147">
        <v>0.15823899999999999</v>
      </c>
      <c r="Q64" s="147">
        <v>0.248367</v>
      </c>
      <c r="R64" s="147">
        <v>0.27906900000000001</v>
      </c>
      <c r="S64" s="147">
        <v>0.16922200000000001</v>
      </c>
      <c r="T64" s="147">
        <v>0.163498</v>
      </c>
      <c r="U64" s="147">
        <v>0.53293800000000002</v>
      </c>
      <c r="V64" s="147">
        <v>0.249665</v>
      </c>
      <c r="W64" s="147">
        <v>0</v>
      </c>
      <c r="X64" s="147">
        <v>8.3930000000000005E-2</v>
      </c>
      <c r="Y64" s="147">
        <v>0.21526000000000001</v>
      </c>
      <c r="Z64" s="147">
        <v>0.16291999999999998</v>
      </c>
      <c r="AA64" s="147">
        <v>0.38</v>
      </c>
      <c r="AB64" s="147">
        <v>0.60000000000000009</v>
      </c>
      <c r="AC64" s="147">
        <v>0.60000000000000009</v>
      </c>
      <c r="AD64" s="147">
        <v>0.60000000000000009</v>
      </c>
      <c r="AE64" s="147">
        <v>0.60000000000000009</v>
      </c>
      <c r="AF64" s="147">
        <v>0.60000000000000009</v>
      </c>
      <c r="AG64" s="147">
        <v>0.60000000000000009</v>
      </c>
    </row>
    <row r="65" spans="1:33" s="133" customFormat="1" x14ac:dyDescent="0.2">
      <c r="A65" s="133" t="str">
        <f t="shared" si="0"/>
        <v>DAPEast Africa Total</v>
      </c>
      <c r="B65" s="140" t="s">
        <v>96</v>
      </c>
      <c r="C65" s="140" t="s">
        <v>96</v>
      </c>
      <c r="D65" s="140" t="s">
        <v>96</v>
      </c>
      <c r="E65" s="146">
        <v>33.761329000000003</v>
      </c>
      <c r="F65" s="146">
        <v>16.149162</v>
      </c>
      <c r="G65" s="146">
        <v>21.984323999999997</v>
      </c>
      <c r="H65" s="146">
        <v>11.166649</v>
      </c>
      <c r="I65" s="146">
        <v>92.185915000000023</v>
      </c>
      <c r="J65" s="146">
        <v>44.739308999999992</v>
      </c>
      <c r="K65" s="146">
        <v>106.25475800000001</v>
      </c>
      <c r="L65" s="146">
        <v>26.987727000000003</v>
      </c>
      <c r="M65" s="146">
        <v>56.483774000000011</v>
      </c>
      <c r="N65" s="146">
        <v>60.459285999999999</v>
      </c>
      <c r="O65" s="146">
        <v>114.684196</v>
      </c>
      <c r="P65" s="146">
        <v>168.09443400000001</v>
      </c>
      <c r="Q65" s="146">
        <v>257.23019700000003</v>
      </c>
      <c r="R65" s="146">
        <v>345.86188799999996</v>
      </c>
      <c r="S65" s="146">
        <v>180.50313599999998</v>
      </c>
      <c r="T65" s="146">
        <v>501.80008800000007</v>
      </c>
      <c r="U65" s="146">
        <v>637.43505500000003</v>
      </c>
      <c r="V65" s="146">
        <v>972.83979899999997</v>
      </c>
      <c r="W65" s="146">
        <v>488.88929930527314</v>
      </c>
      <c r="X65" s="146">
        <v>711.1469199999998</v>
      </c>
      <c r="Y65" s="146">
        <v>936.98420999999996</v>
      </c>
      <c r="Z65" s="146">
        <v>996.02706000000001</v>
      </c>
      <c r="AA65" s="146">
        <v>911.13000000000011</v>
      </c>
      <c r="AB65" s="146">
        <v>940.60000000000014</v>
      </c>
      <c r="AC65" s="146">
        <v>964.08243209746911</v>
      </c>
      <c r="AD65" s="146">
        <v>988.16207995019772</v>
      </c>
      <c r="AE65" s="146">
        <v>1012.854046818568</v>
      </c>
      <c r="AF65" s="146">
        <v>1038.1738269926343</v>
      </c>
      <c r="AG65" s="146">
        <v>1064.137315845896</v>
      </c>
    </row>
    <row r="66" spans="1:33" x14ac:dyDescent="0.2">
      <c r="A66" s="133" t="str">
        <f t="shared" si="0"/>
        <v>DAPBurundi</v>
      </c>
      <c r="B66" s="129" t="s">
        <v>259</v>
      </c>
      <c r="C66" s="129" t="s">
        <v>261</v>
      </c>
      <c r="D66" s="129" t="s">
        <v>97</v>
      </c>
      <c r="E66" s="147">
        <v>0.1094</v>
      </c>
      <c r="F66" s="147">
        <v>0</v>
      </c>
      <c r="G66" s="147">
        <v>0</v>
      </c>
      <c r="H66" s="147">
        <v>0</v>
      </c>
      <c r="I66" s="147">
        <v>0</v>
      </c>
      <c r="J66" s="147">
        <v>4.2430000000000002E-2</v>
      </c>
      <c r="K66" s="147">
        <v>0.38795000000000002</v>
      </c>
      <c r="L66" s="147">
        <v>0.1799</v>
      </c>
      <c r="M66" s="147">
        <v>8.6999999999999994E-2</v>
      </c>
      <c r="N66" s="147">
        <v>8.7610000000000007E-2</v>
      </c>
      <c r="O66" s="147">
        <v>0.121765</v>
      </c>
      <c r="P66" s="147">
        <v>4.6942999999999993</v>
      </c>
      <c r="Q66" s="147">
        <v>4.1731730000000002</v>
      </c>
      <c r="R66" s="147">
        <v>7.4240949999999994</v>
      </c>
      <c r="S66" s="147">
        <v>4.8763959999999997</v>
      </c>
      <c r="T66" s="147">
        <v>7.6891499999999997</v>
      </c>
      <c r="U66" s="147">
        <v>5</v>
      </c>
      <c r="V66" s="147">
        <v>5</v>
      </c>
      <c r="W66" s="147">
        <v>5</v>
      </c>
      <c r="X66" s="147">
        <v>0</v>
      </c>
      <c r="Y66" s="147">
        <v>0</v>
      </c>
      <c r="Z66" s="147">
        <v>0</v>
      </c>
      <c r="AA66" s="147">
        <v>0</v>
      </c>
      <c r="AB66" s="147">
        <v>0</v>
      </c>
      <c r="AC66" s="147">
        <v>0</v>
      </c>
      <c r="AD66" s="147">
        <v>0</v>
      </c>
      <c r="AE66" s="147">
        <v>0</v>
      </c>
      <c r="AF66" s="147">
        <v>0</v>
      </c>
      <c r="AG66" s="147">
        <v>0</v>
      </c>
    </row>
    <row r="67" spans="1:33" x14ac:dyDescent="0.2">
      <c r="A67" s="133" t="str">
        <f t="shared" si="0"/>
        <v>DAPComoros</v>
      </c>
      <c r="B67" s="129" t="s">
        <v>259</v>
      </c>
      <c r="C67" s="129" t="s">
        <v>261</v>
      </c>
      <c r="D67" s="129" t="s">
        <v>98</v>
      </c>
      <c r="E67" s="147">
        <v>0.01</v>
      </c>
      <c r="F67" s="147">
        <v>2E-3</v>
      </c>
      <c r="G67" s="147">
        <v>4.3999999999999997E-2</v>
      </c>
      <c r="H67" s="147">
        <v>0</v>
      </c>
      <c r="I67" s="147">
        <v>0</v>
      </c>
      <c r="J67" s="147">
        <v>0</v>
      </c>
      <c r="K67" s="147">
        <v>3.6259999999999999E-3</v>
      </c>
      <c r="L67" s="147">
        <v>0</v>
      </c>
      <c r="M67" s="147">
        <v>0</v>
      </c>
      <c r="N67" s="147">
        <v>2.6999999999999999E-5</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DAPDjibouti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0.8930800000000001</v>
      </c>
      <c r="Y68" s="147">
        <v>0.36599999999999999</v>
      </c>
      <c r="Z68" s="147">
        <v>0.60392000000000012</v>
      </c>
      <c r="AA68" s="147">
        <v>0</v>
      </c>
      <c r="AB68" s="147">
        <v>0</v>
      </c>
      <c r="AC68" s="147">
        <v>0</v>
      </c>
      <c r="AD68" s="147">
        <v>0</v>
      </c>
      <c r="AE68" s="147">
        <v>0</v>
      </c>
      <c r="AF68" s="147">
        <v>0</v>
      </c>
      <c r="AG68" s="147">
        <v>0</v>
      </c>
    </row>
    <row r="69" spans="1:33" x14ac:dyDescent="0.2">
      <c r="A69" s="133" t="str">
        <f t="shared" si="0"/>
        <v>DAPEritrea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CONCATENATE("DAP",D70)</f>
        <v>DAPEthiopia</v>
      </c>
      <c r="B70" s="129" t="s">
        <v>259</v>
      </c>
      <c r="C70" s="129" t="s">
        <v>261</v>
      </c>
      <c r="D70" s="129" t="s">
        <v>101</v>
      </c>
      <c r="E70" s="147">
        <v>1.9000000000000001E-5</v>
      </c>
      <c r="F70" s="147">
        <v>0</v>
      </c>
      <c r="G70" s="147">
        <v>2.9599999999999998E-4</v>
      </c>
      <c r="H70" s="147">
        <v>1.4999999999999999E-2</v>
      </c>
      <c r="I70" s="147">
        <v>82.875</v>
      </c>
      <c r="J70" s="147">
        <v>25.070166</v>
      </c>
      <c r="K70" s="147">
        <v>57.562188999999996</v>
      </c>
      <c r="L70" s="147">
        <v>0.54506600000000005</v>
      </c>
      <c r="M70" s="147">
        <v>3.1045199999999999</v>
      </c>
      <c r="N70" s="147">
        <v>3.3674999999999997E-2</v>
      </c>
      <c r="O70" s="147">
        <v>3.7201999999999999E-2</v>
      </c>
      <c r="P70" s="147">
        <v>52.887285000000006</v>
      </c>
      <c r="Q70" s="147">
        <v>143.418001</v>
      </c>
      <c r="R70" s="147">
        <v>197.17503199999999</v>
      </c>
      <c r="S70" s="147">
        <v>134.28464</v>
      </c>
      <c r="T70" s="147">
        <v>253.07919999999999</v>
      </c>
      <c r="U70" s="147">
        <v>549.32865000000004</v>
      </c>
      <c r="V70" s="147">
        <v>831.22365300000001</v>
      </c>
      <c r="W70" s="147">
        <v>455.1</v>
      </c>
      <c r="X70" s="147">
        <v>678.99495000000002</v>
      </c>
      <c r="Y70" s="147">
        <v>900.74851000000001</v>
      </c>
      <c r="Z70" s="147">
        <v>970.85069999999996</v>
      </c>
      <c r="AA70" s="147">
        <v>828.30000000000007</v>
      </c>
      <c r="AB70" s="147">
        <v>897.05000000000007</v>
      </c>
      <c r="AC70" s="147">
        <v>919.36012760594406</v>
      </c>
      <c r="AD70" s="147">
        <v>942.22512037413492</v>
      </c>
      <c r="AE70" s="147">
        <v>965.6587781067841</v>
      </c>
      <c r="AF70" s="147">
        <v>989.67524381478518</v>
      </c>
      <c r="AG70" s="147">
        <v>1014.2890122535027</v>
      </c>
    </row>
    <row r="71" spans="1:33" x14ac:dyDescent="0.2">
      <c r="A71" s="133" t="str">
        <f t="shared" si="1"/>
        <v>DAPKenya</v>
      </c>
      <c r="B71" s="129" t="s">
        <v>259</v>
      </c>
      <c r="C71" s="129" t="s">
        <v>261</v>
      </c>
      <c r="D71" s="129" t="s">
        <v>102</v>
      </c>
      <c r="E71" s="147">
        <v>16.693558000000003</v>
      </c>
      <c r="F71" s="147">
        <v>9.0280390000000015</v>
      </c>
      <c r="G71" s="147">
        <v>3.8583119999999997</v>
      </c>
      <c r="H71" s="147">
        <v>5.3686040000000004</v>
      </c>
      <c r="I71" s="147">
        <v>2.508311</v>
      </c>
      <c r="J71" s="147">
        <v>2.1025939999999999</v>
      </c>
      <c r="K71" s="147">
        <v>20.264983999999998</v>
      </c>
      <c r="L71" s="147">
        <v>3.4345400000000001</v>
      </c>
      <c r="M71" s="147">
        <v>19.188607000000001</v>
      </c>
      <c r="N71" s="147">
        <v>31.815401999999999</v>
      </c>
      <c r="O71" s="147">
        <v>1.9669509999999999</v>
      </c>
      <c r="P71" s="147">
        <v>0</v>
      </c>
      <c r="Q71" s="147">
        <v>0</v>
      </c>
      <c r="R71" s="147">
        <v>26.391583999999998</v>
      </c>
      <c r="S71" s="147">
        <v>6.1552000000000003E-2</v>
      </c>
      <c r="T71" s="147">
        <v>65.472729999999999</v>
      </c>
      <c r="U71" s="147">
        <v>15.371913000000001</v>
      </c>
      <c r="V71" s="147">
        <v>26.356099999999998</v>
      </c>
      <c r="W71" s="147">
        <v>5.4341120003087333</v>
      </c>
      <c r="X71" s="147">
        <v>1.7510500000000002</v>
      </c>
      <c r="Y71" s="147">
        <v>11.254300000000001</v>
      </c>
      <c r="Z71" s="147">
        <v>1.4369100000000001</v>
      </c>
      <c r="AA71" s="147">
        <v>49.93</v>
      </c>
      <c r="AB71" s="147">
        <v>0.08</v>
      </c>
      <c r="AC71" s="147">
        <v>0.08</v>
      </c>
      <c r="AD71" s="147">
        <v>0.08</v>
      </c>
      <c r="AE71" s="147">
        <v>0.08</v>
      </c>
      <c r="AF71" s="147">
        <v>0.08</v>
      </c>
      <c r="AG71" s="147">
        <v>0.08</v>
      </c>
    </row>
    <row r="72" spans="1:33" x14ac:dyDescent="0.2">
      <c r="A72" s="133" t="str">
        <f t="shared" si="1"/>
        <v>DAPMadagascar</v>
      </c>
      <c r="B72" s="129" t="s">
        <v>259</v>
      </c>
      <c r="C72" s="129" t="s">
        <v>261</v>
      </c>
      <c r="D72" s="129" t="s">
        <v>103</v>
      </c>
      <c r="E72" s="147">
        <v>2.5700000000000001E-2</v>
      </c>
      <c r="F72" s="147">
        <v>7.2199999999999999E-3</v>
      </c>
      <c r="G72" s="147">
        <v>4.5946000000000001E-2</v>
      </c>
      <c r="H72" s="147">
        <v>0.19611999999999999</v>
      </c>
      <c r="I72" s="147">
        <v>5.0999999999999997E-2</v>
      </c>
      <c r="J72" s="147">
        <v>0.126</v>
      </c>
      <c r="K72" s="147">
        <v>6.0600000000000001E-2</v>
      </c>
      <c r="L72" s="147">
        <v>4.8000000000000001E-2</v>
      </c>
      <c r="M72" s="147">
        <v>2.8164000000000002E-2</v>
      </c>
      <c r="N72" s="147">
        <v>7.77E-3</v>
      </c>
      <c r="O72" s="147">
        <v>3.8769999999999998E-3</v>
      </c>
      <c r="P72" s="147">
        <v>3.7216659999999999</v>
      </c>
      <c r="Q72" s="147">
        <v>1.052662</v>
      </c>
      <c r="R72" s="147">
        <v>1.6930000000000001</v>
      </c>
      <c r="S72" s="147">
        <v>1.8401970000000001</v>
      </c>
      <c r="T72" s="147">
        <v>1.3193999999999999</v>
      </c>
      <c r="U72" s="147">
        <v>2.750756</v>
      </c>
      <c r="V72" s="147">
        <v>1.330004</v>
      </c>
      <c r="W72" s="147">
        <v>0</v>
      </c>
      <c r="X72" s="147">
        <v>6.4866800000000016</v>
      </c>
      <c r="Y72" s="147">
        <v>10.326000000000001</v>
      </c>
      <c r="Z72" s="147">
        <v>8.4039999999999999</v>
      </c>
      <c r="AA72" s="147">
        <v>6.4099999999999993</v>
      </c>
      <c r="AB72" s="147">
        <v>4.43</v>
      </c>
      <c r="AC72" s="147">
        <v>4.43</v>
      </c>
      <c r="AD72" s="147">
        <v>4.43</v>
      </c>
      <c r="AE72" s="147">
        <v>4.43</v>
      </c>
      <c r="AF72" s="147">
        <v>4.43</v>
      </c>
      <c r="AG72" s="147">
        <v>4.43</v>
      </c>
    </row>
    <row r="73" spans="1:33" x14ac:dyDescent="0.2">
      <c r="A73" s="133" t="str">
        <f t="shared" si="1"/>
        <v>DAPMalawi</v>
      </c>
      <c r="B73" s="129" t="s">
        <v>259</v>
      </c>
      <c r="C73" s="129" t="s">
        <v>261</v>
      </c>
      <c r="D73" s="129" t="s">
        <v>104</v>
      </c>
      <c r="E73" s="147">
        <v>2.7655500000000002</v>
      </c>
      <c r="F73" s="147">
        <v>5.4500000000000007E-2</v>
      </c>
      <c r="G73" s="147">
        <v>1.4395340000000001</v>
      </c>
      <c r="H73" s="147">
        <v>2.7703899999999999</v>
      </c>
      <c r="I73" s="147">
        <v>5.3629189999999998</v>
      </c>
      <c r="J73" s="147">
        <v>0.20899999999999999</v>
      </c>
      <c r="K73" s="147">
        <v>1.9999999999999999E-6</v>
      </c>
      <c r="L73" s="147">
        <v>6.1604100000000006</v>
      </c>
      <c r="M73" s="147">
        <v>5.2424499999999998</v>
      </c>
      <c r="N73" s="147">
        <v>0.93009999999999993</v>
      </c>
      <c r="O73" s="147">
        <v>7.1520109999999999</v>
      </c>
      <c r="P73" s="147">
        <v>7.4448499999999997</v>
      </c>
      <c r="Q73" s="147">
        <v>24.057134999999999</v>
      </c>
      <c r="R73" s="147">
        <v>12.962628</v>
      </c>
      <c r="S73" s="147">
        <v>5.8690040000000003</v>
      </c>
      <c r="T73" s="147">
        <v>19.972885999999999</v>
      </c>
      <c r="U73" s="147">
        <v>10</v>
      </c>
      <c r="V73" s="147">
        <v>11</v>
      </c>
      <c r="W73" s="147">
        <v>12</v>
      </c>
      <c r="X73" s="147">
        <v>5.9999999999999995E-4</v>
      </c>
      <c r="Y73" s="147">
        <v>2.8709999999999999E-2</v>
      </c>
      <c r="Z73" s="147">
        <v>2.427E-2</v>
      </c>
      <c r="AA73" s="147">
        <v>0.01</v>
      </c>
      <c r="AB73" s="147">
        <v>0</v>
      </c>
      <c r="AC73" s="147">
        <v>0</v>
      </c>
      <c r="AD73" s="147">
        <v>0</v>
      </c>
      <c r="AE73" s="147">
        <v>0</v>
      </c>
      <c r="AF73" s="147">
        <v>0</v>
      </c>
      <c r="AG73" s="147">
        <v>0</v>
      </c>
    </row>
    <row r="74" spans="1:33" x14ac:dyDescent="0.2">
      <c r="A74" s="133" t="str">
        <f t="shared" si="1"/>
        <v>DAPMauritius</v>
      </c>
      <c r="B74" s="129" t="s">
        <v>259</v>
      </c>
      <c r="C74" s="129" t="s">
        <v>261</v>
      </c>
      <c r="D74" s="129" t="s">
        <v>105</v>
      </c>
      <c r="E74" s="147">
        <v>9.7099999999999991</v>
      </c>
      <c r="F74" s="147">
        <v>3.536861</v>
      </c>
      <c r="G74" s="147">
        <v>0</v>
      </c>
      <c r="H74" s="147">
        <v>0</v>
      </c>
      <c r="I74" s="147">
        <v>0</v>
      </c>
      <c r="J74" s="147">
        <v>6.9858839999999995</v>
      </c>
      <c r="K74" s="147">
        <v>5.1824219999999999</v>
      </c>
      <c r="L74" s="147">
        <v>6.7296149999999999</v>
      </c>
      <c r="M74" s="147">
        <v>14.433474</v>
      </c>
      <c r="N74" s="147">
        <v>0.21492800000000001</v>
      </c>
      <c r="O74" s="147">
        <v>0.33905800000000003</v>
      </c>
      <c r="P74" s="147">
        <v>7.1999999999999995E-2</v>
      </c>
      <c r="Q74" s="147">
        <v>0</v>
      </c>
      <c r="R74" s="147">
        <v>7.5120999999999993E-2</v>
      </c>
      <c r="S74" s="147">
        <v>0</v>
      </c>
      <c r="T74" s="147">
        <v>8.099999999999774E-4</v>
      </c>
      <c r="U74" s="147">
        <v>0.15093099999999993</v>
      </c>
      <c r="V74" s="147">
        <v>0.20991900000000002</v>
      </c>
      <c r="W74" s="147">
        <v>0.126274</v>
      </c>
      <c r="X74" s="147">
        <v>6.3509999999999997E-2</v>
      </c>
      <c r="Y74" s="147">
        <v>5.5070000000000001E-2</v>
      </c>
      <c r="Z74" s="147">
        <v>7.0139999999999994E-2</v>
      </c>
      <c r="AA74" s="147">
        <v>0.16999999999999998</v>
      </c>
      <c r="AB74" s="147">
        <v>0.30000000000000004</v>
      </c>
      <c r="AC74" s="147">
        <v>0.30000000000000004</v>
      </c>
      <c r="AD74" s="147">
        <v>0.30000000000000004</v>
      </c>
      <c r="AE74" s="147">
        <v>0.30000000000000004</v>
      </c>
      <c r="AF74" s="147">
        <v>0.30000000000000004</v>
      </c>
      <c r="AG74" s="147">
        <v>0.30000000000000004</v>
      </c>
    </row>
    <row r="75" spans="1:33" x14ac:dyDescent="0.2">
      <c r="A75" s="133" t="str">
        <f t="shared" si="1"/>
        <v>DAPMozambique</v>
      </c>
      <c r="B75" s="129" t="s">
        <v>259</v>
      </c>
      <c r="C75" s="129" t="s">
        <v>261</v>
      </c>
      <c r="D75" s="129" t="s">
        <v>106</v>
      </c>
      <c r="E75" s="147">
        <v>4</v>
      </c>
      <c r="F75" s="147">
        <v>9.9999999999999995E-7</v>
      </c>
      <c r="G75" s="147">
        <v>0.26800000000000002</v>
      </c>
      <c r="H75" s="147">
        <v>0.14802000000000001</v>
      </c>
      <c r="I75" s="147">
        <v>3.2182000000000002E-2</v>
      </c>
      <c r="J75" s="147">
        <v>7.823175</v>
      </c>
      <c r="K75" s="147">
        <v>15.4831</v>
      </c>
      <c r="L75" s="147">
        <v>1.3414999999999999</v>
      </c>
      <c r="M75" s="147">
        <v>13.577166999999999</v>
      </c>
      <c r="N75" s="147">
        <v>17.933610000000002</v>
      </c>
      <c r="O75" s="147">
        <v>64.137514999999993</v>
      </c>
      <c r="P75" s="147">
        <v>73.362459999999999</v>
      </c>
      <c r="Q75" s="147">
        <v>74.381405000000001</v>
      </c>
      <c r="R75" s="147">
        <v>80.000842999999989</v>
      </c>
      <c r="S75" s="147">
        <v>23.552657</v>
      </c>
      <c r="T75" s="147">
        <v>104.14105000000001</v>
      </c>
      <c r="U75" s="147">
        <v>43.101204000000003</v>
      </c>
      <c r="V75" s="147">
        <v>81.314612000000011</v>
      </c>
      <c r="W75" s="147">
        <v>6.4454223046387265</v>
      </c>
      <c r="X75" s="147">
        <v>8.804450000000001</v>
      </c>
      <c r="Y75" s="147">
        <v>9.0636600000000005</v>
      </c>
      <c r="Z75" s="147">
        <v>1.0730000000000002E-2</v>
      </c>
      <c r="AA75" s="147">
        <v>6.9999999999999993E-2</v>
      </c>
      <c r="AB75" s="147">
        <v>0.13</v>
      </c>
      <c r="AC75" s="147">
        <v>0.13214529378614831</v>
      </c>
      <c r="AD75" s="147">
        <v>0.13432598976790344</v>
      </c>
      <c r="AE75" s="147">
        <v>0.1365426721614981</v>
      </c>
      <c r="AF75" s="147">
        <v>0.13879593482405309</v>
      </c>
      <c r="AG75" s="147">
        <v>0.14108638141267377</v>
      </c>
    </row>
    <row r="76" spans="1:33" x14ac:dyDescent="0.2">
      <c r="A76" s="133" t="str">
        <f t="shared" si="1"/>
        <v>DAPReunion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1"/>
        <v>DAPRwanda</v>
      </c>
      <c r="B77" s="129" t="s">
        <v>259</v>
      </c>
      <c r="C77" s="129" t="s">
        <v>261</v>
      </c>
      <c r="D77" s="129" t="s">
        <v>108</v>
      </c>
      <c r="E77" s="147">
        <v>0</v>
      </c>
      <c r="F77" s="147">
        <v>0</v>
      </c>
      <c r="G77" s="147">
        <v>12.914</v>
      </c>
      <c r="H77" s="147">
        <v>0</v>
      </c>
      <c r="I77" s="147">
        <v>0</v>
      </c>
      <c r="J77" s="147">
        <v>6.1550000000000001E-2</v>
      </c>
      <c r="K77" s="147">
        <v>7.3499999999999996E-2</v>
      </c>
      <c r="L77" s="147">
        <v>2.22E-4</v>
      </c>
      <c r="M77" s="147">
        <v>3.5076999999999997E-2</v>
      </c>
      <c r="N77" s="147">
        <v>2.715E-3</v>
      </c>
      <c r="O77" s="147">
        <v>2.9574120000000002</v>
      </c>
      <c r="P77" s="147">
        <v>1.397E-3</v>
      </c>
      <c r="Q77" s="147">
        <v>1.2411999999999999E-2</v>
      </c>
      <c r="R77" s="147">
        <v>0.64132500000000003</v>
      </c>
      <c r="S77" s="147">
        <v>1.063005</v>
      </c>
      <c r="T77" s="147">
        <v>2.15699</v>
      </c>
      <c r="U77" s="147">
        <v>0.85722399999999999</v>
      </c>
      <c r="V77" s="147">
        <v>0</v>
      </c>
      <c r="W77" s="147">
        <v>0</v>
      </c>
      <c r="X77" s="147">
        <v>0</v>
      </c>
      <c r="Y77" s="147">
        <v>0</v>
      </c>
      <c r="Z77" s="147">
        <v>0</v>
      </c>
      <c r="AA77" s="147">
        <v>0</v>
      </c>
      <c r="AB77" s="147">
        <v>0.1</v>
      </c>
      <c r="AC77" s="147">
        <v>9.692802700436326E-2</v>
      </c>
      <c r="AD77" s="147">
        <v>9.3950424189585741E-2</v>
      </c>
      <c r="AE77" s="147">
        <v>9.1064292529195498E-2</v>
      </c>
      <c r="AF77" s="147">
        <v>8.8266822054030969E-2</v>
      </c>
      <c r="AG77" s="147">
        <v>8.5555289116424418E-2</v>
      </c>
    </row>
    <row r="78" spans="1:33" x14ac:dyDescent="0.2">
      <c r="A78" s="133" t="str">
        <f t="shared" si="1"/>
        <v>DAPSeychelles</v>
      </c>
      <c r="B78" s="129" t="s">
        <v>259</v>
      </c>
      <c r="C78" s="129" t="s">
        <v>261</v>
      </c>
      <c r="D78" s="129" t="s">
        <v>109</v>
      </c>
      <c r="E78" s="147">
        <v>3.0699999999999998E-3</v>
      </c>
      <c r="F78" s="147">
        <v>2.3467999999999999E-2</v>
      </c>
      <c r="G78" s="147">
        <v>1.9011E-2</v>
      </c>
      <c r="H78" s="147">
        <v>5.0500000000000002E-4</v>
      </c>
      <c r="I78" s="147">
        <v>5.5710000000000004E-3</v>
      </c>
      <c r="J78" s="147">
        <v>0</v>
      </c>
      <c r="K78" s="147">
        <v>5.0000000000000002E-5</v>
      </c>
      <c r="L78" s="147">
        <v>8.3789999999999993E-3</v>
      </c>
      <c r="M78" s="147">
        <v>1.0966E-2</v>
      </c>
      <c r="N78" s="147">
        <v>0</v>
      </c>
      <c r="O78" s="147">
        <v>1.16E-4</v>
      </c>
      <c r="P78" s="147">
        <v>2.3887000000000002E-2</v>
      </c>
      <c r="Q78" s="147">
        <v>2.5000000000000001E-2</v>
      </c>
      <c r="R78" s="147">
        <v>2.3E-2</v>
      </c>
      <c r="S78" s="147">
        <v>3.0000000000000001E-6</v>
      </c>
      <c r="T78" s="147">
        <v>1.4664E-2</v>
      </c>
      <c r="U78" s="147">
        <v>0</v>
      </c>
      <c r="V78" s="147">
        <v>0</v>
      </c>
      <c r="W78" s="147">
        <v>0</v>
      </c>
      <c r="X78" s="147">
        <v>4.9700000000000005E-3</v>
      </c>
      <c r="Y78" s="147">
        <v>0</v>
      </c>
      <c r="Z78" s="147">
        <v>0</v>
      </c>
      <c r="AA78" s="147">
        <v>0</v>
      </c>
      <c r="AB78" s="147">
        <v>0</v>
      </c>
      <c r="AC78" s="147">
        <v>0</v>
      </c>
      <c r="AD78" s="147">
        <v>0</v>
      </c>
      <c r="AE78" s="147">
        <v>0</v>
      </c>
      <c r="AF78" s="147">
        <v>0</v>
      </c>
      <c r="AG78" s="147">
        <v>0</v>
      </c>
    </row>
    <row r="79" spans="1:33" x14ac:dyDescent="0.2">
      <c r="A79" s="133" t="str">
        <f t="shared" si="1"/>
        <v>DAPSomalia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DAPTanzania</v>
      </c>
      <c r="B80" s="129" t="s">
        <v>259</v>
      </c>
      <c r="C80" s="129" t="s">
        <v>261</v>
      </c>
      <c r="D80" s="129" t="s">
        <v>111</v>
      </c>
      <c r="E80" s="147">
        <v>0.31225200000000003</v>
      </c>
      <c r="F80" s="147">
        <v>1.777045</v>
      </c>
      <c r="G80" s="147">
        <v>3.1208E-2</v>
      </c>
      <c r="H80" s="147">
        <v>0.195628</v>
      </c>
      <c r="I80" s="147">
        <v>0.30318400000000001</v>
      </c>
      <c r="J80" s="147">
        <v>0.17169699999999999</v>
      </c>
      <c r="K80" s="147">
        <v>1.9056840000000002</v>
      </c>
      <c r="L80" s="147">
        <v>5.3455000000000003E-2</v>
      </c>
      <c r="M80" s="147">
        <v>0.307315</v>
      </c>
      <c r="N80" s="147">
        <v>5.87859</v>
      </c>
      <c r="O80" s="147">
        <v>0.43145100000000003</v>
      </c>
      <c r="P80" s="147">
        <v>1.6980999999999913E-2</v>
      </c>
      <c r="Q80" s="147">
        <v>3.664099999999948E-2</v>
      </c>
      <c r="R80" s="147">
        <v>0.57193799999999939</v>
      </c>
      <c r="S80" s="147">
        <v>0.454015</v>
      </c>
      <c r="T80" s="147">
        <v>35.396922000000004</v>
      </c>
      <c r="U80" s="147">
        <v>10.105881</v>
      </c>
      <c r="V80" s="147">
        <v>12.337281000000001</v>
      </c>
      <c r="W80" s="147">
        <v>2.2011810000000001</v>
      </c>
      <c r="X80" s="147">
        <v>9.8646899999999995</v>
      </c>
      <c r="Y80" s="147">
        <v>5.0040000000000001E-2</v>
      </c>
      <c r="Z80" s="147">
        <v>8.63002</v>
      </c>
      <c r="AA80" s="147">
        <v>24.98</v>
      </c>
      <c r="AB80" s="147">
        <v>36.51</v>
      </c>
      <c r="AC80" s="147">
        <v>37.712558974098094</v>
      </c>
      <c r="AD80" s="147">
        <v>38.954727591750938</v>
      </c>
      <c r="AE80" s="147">
        <v>40.237810507363285</v>
      </c>
      <c r="AF80" s="147">
        <v>41.563155347782036</v>
      </c>
      <c r="AG80" s="147">
        <v>42.932154127713801</v>
      </c>
    </row>
    <row r="81" spans="1:33" x14ac:dyDescent="0.2">
      <c r="A81" s="133" t="str">
        <f t="shared" si="1"/>
        <v>DAPUganda</v>
      </c>
      <c r="B81" s="129" t="s">
        <v>259</v>
      </c>
      <c r="C81" s="129" t="s">
        <v>261</v>
      </c>
      <c r="D81" s="129" t="s">
        <v>112</v>
      </c>
      <c r="E81" s="147">
        <v>5.6749999999999995E-2</v>
      </c>
      <c r="F81" s="147">
        <v>1.3073779999999999</v>
      </c>
      <c r="G81" s="147">
        <v>9.4900999999999999E-2</v>
      </c>
      <c r="H81" s="147">
        <v>0.53569500000000003</v>
      </c>
      <c r="I81" s="147">
        <v>0.49048800000000004</v>
      </c>
      <c r="J81" s="147">
        <v>1.4973829999999999</v>
      </c>
      <c r="K81" s="147">
        <v>1.1625799999999999</v>
      </c>
      <c r="L81" s="147">
        <v>0.407829</v>
      </c>
      <c r="M81" s="147">
        <v>0.26965300000000003</v>
      </c>
      <c r="N81" s="147">
        <v>0.62793900000000002</v>
      </c>
      <c r="O81" s="147">
        <v>0.16545799999999999</v>
      </c>
      <c r="P81" s="147">
        <v>1.5397720000000001</v>
      </c>
      <c r="Q81" s="147">
        <v>0.13695499999999999</v>
      </c>
      <c r="R81" s="147">
        <v>0.37817500000000004</v>
      </c>
      <c r="S81" s="147">
        <v>0.19758400000000001</v>
      </c>
      <c r="T81" s="147">
        <v>0.53601299999999996</v>
      </c>
      <c r="U81" s="147">
        <v>3.95E-2</v>
      </c>
      <c r="V81" s="147">
        <v>0</v>
      </c>
      <c r="W81" s="147">
        <v>0</v>
      </c>
      <c r="X81" s="147">
        <v>0.21593000000000004</v>
      </c>
      <c r="Y81" s="147">
        <v>0.10771</v>
      </c>
      <c r="Z81" s="147">
        <v>0.22477</v>
      </c>
      <c r="AA81" s="147">
        <v>6.9999999999999993E-2</v>
      </c>
      <c r="AB81" s="147">
        <v>0.33</v>
      </c>
      <c r="AC81" s="147">
        <v>0.34809554790640768</v>
      </c>
      <c r="AD81" s="147">
        <v>0.36718336506746108</v>
      </c>
      <c r="AE81" s="147">
        <v>0.38731786256144357</v>
      </c>
      <c r="AF81" s="147">
        <v>0.4085564350977709</v>
      </c>
      <c r="AG81" s="147">
        <v>0.43095962462438558</v>
      </c>
    </row>
    <row r="82" spans="1:33" x14ac:dyDescent="0.2">
      <c r="A82" s="133" t="str">
        <f t="shared" si="1"/>
        <v>DAPZambia</v>
      </c>
      <c r="B82" s="129" t="s">
        <v>259</v>
      </c>
      <c r="C82" s="129" t="s">
        <v>261</v>
      </c>
      <c r="D82" s="129" t="s">
        <v>113</v>
      </c>
      <c r="E82" s="147">
        <v>7.5029999999999999E-2</v>
      </c>
      <c r="F82" s="147">
        <v>0.41265000000000002</v>
      </c>
      <c r="G82" s="147">
        <v>3.2691159999999995</v>
      </c>
      <c r="H82" s="147">
        <v>1.936687</v>
      </c>
      <c r="I82" s="147">
        <v>0.51907300000000001</v>
      </c>
      <c r="J82" s="147">
        <v>5.7325000000000001E-2</v>
      </c>
      <c r="K82" s="147">
        <v>0.12</v>
      </c>
      <c r="L82" s="147">
        <v>6.9810999999999998E-2</v>
      </c>
      <c r="M82" s="147">
        <v>0.127023</v>
      </c>
      <c r="N82" s="147">
        <v>0.92644099999999985</v>
      </c>
      <c r="O82" s="147">
        <v>8.0926999999999999E-2</v>
      </c>
      <c r="P82" s="147">
        <v>11.746546</v>
      </c>
      <c r="Q82" s="147">
        <v>4.6145379999999996</v>
      </c>
      <c r="R82" s="147">
        <v>11.183256</v>
      </c>
      <c r="S82" s="147">
        <v>4.9638629999999999</v>
      </c>
      <c r="T82" s="147">
        <v>4.8885909999999999</v>
      </c>
      <c r="U82" s="147">
        <v>0</v>
      </c>
      <c r="V82" s="147">
        <v>1.00803</v>
      </c>
      <c r="W82" s="147">
        <v>0.35415000000000002</v>
      </c>
      <c r="X82" s="147">
        <v>1.0289600000000001</v>
      </c>
      <c r="Y82" s="147">
        <v>2.1266599999999998</v>
      </c>
      <c r="Z82" s="147">
        <v>0.24068000000000001</v>
      </c>
      <c r="AA82" s="147">
        <v>0.70000000000000007</v>
      </c>
      <c r="AB82" s="147">
        <v>0.2</v>
      </c>
      <c r="AC82" s="147">
        <v>0.20124321321515357</v>
      </c>
      <c r="AD82" s="147">
        <v>0.20249415432579879</v>
      </c>
      <c r="AE82" s="147">
        <v>0.20375287136904466</v>
      </c>
      <c r="AF82" s="147">
        <v>0.20501941268060206</v>
      </c>
      <c r="AG82" s="147">
        <v>0.20629382689663978</v>
      </c>
    </row>
    <row r="83" spans="1:33" x14ac:dyDescent="0.2">
      <c r="A83" s="133" t="str">
        <f t="shared" si="1"/>
        <v>DAPZimbabwe</v>
      </c>
      <c r="B83" s="129" t="s">
        <v>259</v>
      </c>
      <c r="C83" s="129" t="s">
        <v>261</v>
      </c>
      <c r="D83" s="129" t="s">
        <v>114</v>
      </c>
      <c r="E83" s="147">
        <v>0</v>
      </c>
      <c r="F83" s="147">
        <v>0</v>
      </c>
      <c r="G83" s="147">
        <v>0</v>
      </c>
      <c r="H83" s="147">
        <v>0</v>
      </c>
      <c r="I83" s="147">
        <v>3.8186999999999999E-2</v>
      </c>
      <c r="J83" s="147">
        <v>0.59210499999999999</v>
      </c>
      <c r="K83" s="147">
        <v>4.0480710000000002</v>
      </c>
      <c r="L83" s="147">
        <v>8.0090000000000003</v>
      </c>
      <c r="M83" s="147">
        <v>7.2357999999999992E-2</v>
      </c>
      <c r="N83" s="147">
        <v>2.0004789999999999</v>
      </c>
      <c r="O83" s="147">
        <v>37.290452999999999</v>
      </c>
      <c r="P83" s="147">
        <v>12.583289999999998</v>
      </c>
      <c r="Q83" s="147">
        <v>5.3222749999999994</v>
      </c>
      <c r="R83" s="147">
        <v>7.3418909999999995</v>
      </c>
      <c r="S83" s="147">
        <v>3.3402199999999995</v>
      </c>
      <c r="T83" s="147">
        <v>7.1316820000000005</v>
      </c>
      <c r="U83" s="147">
        <v>0.72899599999999998</v>
      </c>
      <c r="V83" s="147">
        <v>3.0602</v>
      </c>
      <c r="W83" s="147">
        <v>2.228160000325595</v>
      </c>
      <c r="X83" s="147">
        <v>3.0380500000000001</v>
      </c>
      <c r="Y83" s="147">
        <v>2.8575499999999998</v>
      </c>
      <c r="Z83" s="147">
        <v>5.5309199999999992</v>
      </c>
      <c r="AA83" s="147">
        <v>0.49000000000000005</v>
      </c>
      <c r="AB83" s="147">
        <v>1.47</v>
      </c>
      <c r="AC83" s="147">
        <v>1.4213334355149851</v>
      </c>
      <c r="AD83" s="147">
        <v>1.3742780509611094</v>
      </c>
      <c r="AE83" s="147">
        <v>1.3287805057995863</v>
      </c>
      <c r="AF83" s="147">
        <v>1.2847892254105211</v>
      </c>
      <c r="AG83" s="147">
        <v>1.2422543426295054</v>
      </c>
    </row>
    <row r="84" spans="1:33" s="133" customFormat="1" x14ac:dyDescent="0.2">
      <c r="A84" s="133" t="str">
        <f t="shared" si="1"/>
        <v>DAPWest Africa Total</v>
      </c>
      <c r="B84" s="140" t="s">
        <v>115</v>
      </c>
      <c r="C84" s="140" t="s">
        <v>115</v>
      </c>
      <c r="D84" s="140" t="s">
        <v>115</v>
      </c>
      <c r="E84" s="146">
        <v>8.4625789999999999</v>
      </c>
      <c r="F84" s="146">
        <v>12.498061</v>
      </c>
      <c r="G84" s="146">
        <v>7.3681239999999999</v>
      </c>
      <c r="H84" s="146">
        <v>8.909675</v>
      </c>
      <c r="I84" s="146">
        <v>6.2279099999999996</v>
      </c>
      <c r="J84" s="146">
        <v>3.6443840000000001</v>
      </c>
      <c r="K84" s="146">
        <v>1.821663</v>
      </c>
      <c r="L84" s="146">
        <v>6.0642380000000005</v>
      </c>
      <c r="M84" s="146">
        <v>5.4333729999999987</v>
      </c>
      <c r="N84" s="146">
        <v>2.6253709999999999</v>
      </c>
      <c r="O84" s="146">
        <v>27.109474000000002</v>
      </c>
      <c r="P84" s="146">
        <v>27.025022</v>
      </c>
      <c r="Q84" s="146">
        <v>49.871301999999993</v>
      </c>
      <c r="R84" s="146">
        <v>95.912418000000002</v>
      </c>
      <c r="S84" s="146">
        <v>93.651542000000305</v>
      </c>
      <c r="T84" s="146">
        <v>38.857955000000004</v>
      </c>
      <c r="U84" s="146">
        <v>70.736972000000009</v>
      </c>
      <c r="V84" s="146">
        <v>54.918813</v>
      </c>
      <c r="W84" s="146">
        <v>45.847959142135096</v>
      </c>
      <c r="X84" s="146">
        <v>1.4723899999999999</v>
      </c>
      <c r="Y84" s="146">
        <v>6.5439999999999998E-2</v>
      </c>
      <c r="Z84" s="146">
        <v>3.5894200000000001</v>
      </c>
      <c r="AA84" s="146">
        <v>0.27</v>
      </c>
      <c r="AB84" s="146">
        <v>0.42</v>
      </c>
      <c r="AC84" s="146">
        <v>0.42455147725681353</v>
      </c>
      <c r="AD84" s="146">
        <v>0.42931011396581992</v>
      </c>
      <c r="AE84" s="146">
        <v>0.43428533894237115</v>
      </c>
      <c r="AF84" s="146">
        <v>0.43948701015220543</v>
      </c>
      <c r="AG84" s="146">
        <v>0.4449254342441295</v>
      </c>
    </row>
    <row r="85" spans="1:33" x14ac:dyDescent="0.2">
      <c r="A85" s="133" t="str">
        <f t="shared" si="1"/>
        <v>DAPBenin</v>
      </c>
      <c r="B85" s="129" t="s">
        <v>259</v>
      </c>
      <c r="C85" s="129" t="s">
        <v>262</v>
      </c>
      <c r="D85" s="129" t="s">
        <v>116</v>
      </c>
      <c r="E85" s="147">
        <v>0</v>
      </c>
      <c r="F85" s="147">
        <v>0</v>
      </c>
      <c r="G85" s="147">
        <v>1.0549999999999999</v>
      </c>
      <c r="H85" s="147">
        <v>0</v>
      </c>
      <c r="I85" s="147">
        <v>0</v>
      </c>
      <c r="J85" s="147">
        <v>0</v>
      </c>
      <c r="K85" s="147">
        <v>0</v>
      </c>
      <c r="L85" s="147">
        <v>0</v>
      </c>
      <c r="M85" s="147">
        <v>1.54203</v>
      </c>
      <c r="N85" s="147">
        <v>0</v>
      </c>
      <c r="O85" s="147">
        <v>0</v>
      </c>
      <c r="P85" s="147">
        <v>0</v>
      </c>
      <c r="Q85" s="147">
        <v>0</v>
      </c>
      <c r="R85" s="147">
        <v>1.0000000000000001E-5</v>
      </c>
      <c r="S85" s="147">
        <v>2.1</v>
      </c>
      <c r="T85" s="147">
        <v>0</v>
      </c>
      <c r="U85" s="147">
        <v>0</v>
      </c>
      <c r="V85" s="147">
        <v>0</v>
      </c>
      <c r="W85" s="147">
        <v>0</v>
      </c>
      <c r="X85" s="147">
        <v>1.38</v>
      </c>
      <c r="Y85" s="147">
        <v>0</v>
      </c>
      <c r="Z85" s="147">
        <v>0</v>
      </c>
      <c r="AA85" s="147">
        <v>0</v>
      </c>
      <c r="AB85" s="147">
        <v>0</v>
      </c>
      <c r="AC85" s="147">
        <v>0</v>
      </c>
      <c r="AD85" s="147">
        <v>0</v>
      </c>
      <c r="AE85" s="147">
        <v>0</v>
      </c>
      <c r="AF85" s="147">
        <v>0</v>
      </c>
      <c r="AG85" s="147">
        <v>0</v>
      </c>
    </row>
    <row r="86" spans="1:33" x14ac:dyDescent="0.2">
      <c r="A86" s="133" t="str">
        <f t="shared" si="1"/>
        <v>DAPBurkina Faso</v>
      </c>
      <c r="B86" s="129" t="s">
        <v>259</v>
      </c>
      <c r="C86" s="129" t="s">
        <v>262</v>
      </c>
      <c r="D86" s="129" t="s">
        <v>117</v>
      </c>
      <c r="E86" s="147">
        <v>1.8749999999999999E-2</v>
      </c>
      <c r="F86" s="147">
        <v>6.875E-3</v>
      </c>
      <c r="G86" s="147">
        <v>2.1280000000000001E-3</v>
      </c>
      <c r="H86" s="147">
        <v>7.8100000000000003E-2</v>
      </c>
      <c r="I86" s="147">
        <v>0.14799999999999999</v>
      </c>
      <c r="J86" s="147">
        <v>0.28999999999999998</v>
      </c>
      <c r="K86" s="147">
        <v>0</v>
      </c>
      <c r="L86" s="147">
        <v>0.53080000000000005</v>
      </c>
      <c r="M86" s="147">
        <v>0.43426599999999999</v>
      </c>
      <c r="N86" s="147">
        <v>0.29859999999999998</v>
      </c>
      <c r="O86" s="147">
        <v>1.46E-2</v>
      </c>
      <c r="P86" s="147">
        <v>3.5000000000000001E-3</v>
      </c>
      <c r="Q86" s="147">
        <v>0</v>
      </c>
      <c r="R86" s="147">
        <v>0</v>
      </c>
      <c r="S86" s="147">
        <v>0</v>
      </c>
      <c r="T86" s="147">
        <v>0.08</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DAPCape Verde</v>
      </c>
      <c r="B87" s="129" t="s">
        <v>259</v>
      </c>
      <c r="C87" s="129" t="s">
        <v>262</v>
      </c>
      <c r="D87" s="129" t="s">
        <v>118</v>
      </c>
      <c r="E87" s="147">
        <v>0</v>
      </c>
      <c r="F87" s="147">
        <v>0</v>
      </c>
      <c r="G87" s="147">
        <v>0</v>
      </c>
      <c r="H87" s="147">
        <v>1.2E-2</v>
      </c>
      <c r="I87" s="147">
        <v>3.0000000000000001E-3</v>
      </c>
      <c r="J87" s="147">
        <v>3.4159999999999998E-3</v>
      </c>
      <c r="K87" s="147">
        <v>0</v>
      </c>
      <c r="L87" s="147">
        <v>0</v>
      </c>
      <c r="M87" s="147">
        <v>0</v>
      </c>
      <c r="N87" s="147">
        <v>0</v>
      </c>
      <c r="O87" s="147">
        <v>0</v>
      </c>
      <c r="P87" s="147">
        <v>1.9889999999999999E-3</v>
      </c>
      <c r="Q87" s="147">
        <v>0</v>
      </c>
      <c r="R87" s="147">
        <v>5.5000000000000002E-5</v>
      </c>
      <c r="S87" s="147">
        <v>5.9999999999999995E-4</v>
      </c>
      <c r="T87" s="147">
        <v>1.1999999999999999E-3</v>
      </c>
      <c r="U87" s="147">
        <v>1.6299999999999999E-3</v>
      </c>
      <c r="V87" s="147">
        <v>6.9999999999999999E-6</v>
      </c>
      <c r="W87" s="147">
        <v>0</v>
      </c>
      <c r="X87" s="147">
        <v>0</v>
      </c>
      <c r="Y87" s="147">
        <v>2.9E-4</v>
      </c>
      <c r="Z87" s="147">
        <v>1.0800000000000001E-2</v>
      </c>
      <c r="AA87" s="147">
        <v>0</v>
      </c>
      <c r="AB87" s="147">
        <v>0</v>
      </c>
      <c r="AC87" s="147">
        <v>0</v>
      </c>
      <c r="AD87" s="147">
        <v>0</v>
      </c>
      <c r="AE87" s="147">
        <v>0</v>
      </c>
      <c r="AF87" s="147">
        <v>0</v>
      </c>
      <c r="AG87" s="147">
        <v>0</v>
      </c>
    </row>
    <row r="88" spans="1:33" x14ac:dyDescent="0.2">
      <c r="A88" s="133" t="str">
        <f t="shared" si="1"/>
        <v>DAPCote d'Ivoire</v>
      </c>
      <c r="B88" s="129" t="s">
        <v>259</v>
      </c>
      <c r="C88" s="129" t="s">
        <v>262</v>
      </c>
      <c r="D88" s="129" t="s">
        <v>119</v>
      </c>
      <c r="E88" s="147">
        <v>5.4450000000000002E-3</v>
      </c>
      <c r="F88" s="147">
        <v>4.3950000000000005E-3</v>
      </c>
      <c r="G88" s="147">
        <v>5.4529999999999995E-3</v>
      </c>
      <c r="H88" s="147">
        <v>0</v>
      </c>
      <c r="I88" s="147">
        <v>2.0216999999999999E-2</v>
      </c>
      <c r="J88" s="147">
        <v>-5.0000000000000001E-3</v>
      </c>
      <c r="K88" s="147">
        <v>1.9999999999999999E-6</v>
      </c>
      <c r="L88" s="147">
        <v>-2.0729999999999998E-3</v>
      </c>
      <c r="M88" s="147">
        <v>0</v>
      </c>
      <c r="N88" s="147">
        <v>0</v>
      </c>
      <c r="O88" s="147">
        <v>2.549999999999998E-4</v>
      </c>
      <c r="P88" s="147">
        <v>3.5199999999999999E-4</v>
      </c>
      <c r="Q88" s="147">
        <v>9.6120000000000008E-3</v>
      </c>
      <c r="R88" s="147">
        <v>0</v>
      </c>
      <c r="S88" s="147">
        <v>0.21437800000000001</v>
      </c>
      <c r="T88" s="147">
        <v>0.37104500000000001</v>
      </c>
      <c r="U88" s="147">
        <v>0</v>
      </c>
      <c r="V88" s="147">
        <v>0</v>
      </c>
      <c r="W88" s="147">
        <v>0</v>
      </c>
      <c r="X88" s="147">
        <v>0</v>
      </c>
      <c r="Y88" s="147">
        <v>0</v>
      </c>
      <c r="Z88" s="147">
        <v>3.3187499999999996</v>
      </c>
      <c r="AA88" s="147">
        <v>0.1</v>
      </c>
      <c r="AB88" s="147">
        <v>0.1</v>
      </c>
      <c r="AC88" s="147">
        <v>0.10455147725681352</v>
      </c>
      <c r="AD88" s="147">
        <v>0.10931011396581994</v>
      </c>
      <c r="AE88" s="147">
        <v>0.11428533894237115</v>
      </c>
      <c r="AF88" s="147">
        <v>0.11948701015220541</v>
      </c>
      <c r="AG88" s="147">
        <v>0.12492543424412948</v>
      </c>
    </row>
    <row r="89" spans="1:33" x14ac:dyDescent="0.2">
      <c r="A89" s="133" t="str">
        <f t="shared" si="1"/>
        <v>DAPGambia</v>
      </c>
      <c r="B89" s="129" t="s">
        <v>259</v>
      </c>
      <c r="C89" s="129" t="s">
        <v>262</v>
      </c>
      <c r="D89" s="129" t="s">
        <v>120</v>
      </c>
      <c r="E89" s="147">
        <v>0</v>
      </c>
      <c r="F89" s="147">
        <v>6.0000000000000002E-5</v>
      </c>
      <c r="G89" s="147">
        <v>0</v>
      </c>
      <c r="H89" s="147">
        <v>0</v>
      </c>
      <c r="I89" s="147">
        <v>0</v>
      </c>
      <c r="J89" s="147">
        <v>0</v>
      </c>
      <c r="K89" s="147">
        <v>0</v>
      </c>
      <c r="L89" s="147">
        <v>0</v>
      </c>
      <c r="M89" s="147">
        <v>0.27411000000000002</v>
      </c>
      <c r="N89" s="147">
        <v>0</v>
      </c>
      <c r="O89" s="147">
        <v>0</v>
      </c>
      <c r="P89" s="147">
        <v>7.3999999999999996E-5</v>
      </c>
      <c r="Q89" s="147">
        <v>2.2500000000000002E-4</v>
      </c>
      <c r="R89" s="147">
        <v>4.6903999999999994E-2</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1"/>
        <v>DAPGhana</v>
      </c>
      <c r="B90" s="129" t="s">
        <v>259</v>
      </c>
      <c r="C90" s="129" t="s">
        <v>262</v>
      </c>
      <c r="D90" s="129" t="s">
        <v>121</v>
      </c>
      <c r="E90" s="147">
        <v>6.0099999999999997E-4</v>
      </c>
      <c r="F90" s="147">
        <v>1.9989999999999999E-3</v>
      </c>
      <c r="G90" s="147">
        <v>2.546E-2</v>
      </c>
      <c r="H90" s="147">
        <v>5.262E-2</v>
      </c>
      <c r="I90" s="147">
        <v>0</v>
      </c>
      <c r="J90" s="147">
        <v>9.41E-3</v>
      </c>
      <c r="K90" s="147">
        <v>0.120113</v>
      </c>
      <c r="L90" s="147">
        <v>0.20295299999999999</v>
      </c>
      <c r="M90" s="147">
        <v>0.44919399999999998</v>
      </c>
      <c r="N90" s="147">
        <v>0.47081899999999999</v>
      </c>
      <c r="O90" s="147">
        <v>0.14004800000000001</v>
      </c>
      <c r="P90" s="147">
        <v>0</v>
      </c>
      <c r="Q90" s="147">
        <v>4.6519999999999999E-2</v>
      </c>
      <c r="R90" s="147">
        <v>0.45613900000000002</v>
      </c>
      <c r="S90" s="147">
        <v>0</v>
      </c>
      <c r="T90" s="147">
        <v>0</v>
      </c>
      <c r="U90" s="147">
        <v>18.741606000000001</v>
      </c>
      <c r="V90" s="147">
        <v>2.2645269999999997</v>
      </c>
      <c r="W90" s="147">
        <v>0.71687400000000001</v>
      </c>
      <c r="X90" s="147">
        <v>4.3560000000000001E-2</v>
      </c>
      <c r="Y90" s="147">
        <v>0</v>
      </c>
      <c r="Z90" s="147">
        <v>0.14968000000000001</v>
      </c>
      <c r="AA90" s="147">
        <v>0</v>
      </c>
      <c r="AB90" s="147">
        <v>0</v>
      </c>
      <c r="AC90" s="147">
        <v>0</v>
      </c>
      <c r="AD90" s="147">
        <v>0</v>
      </c>
      <c r="AE90" s="147">
        <v>0</v>
      </c>
      <c r="AF90" s="147">
        <v>0</v>
      </c>
      <c r="AG90" s="147">
        <v>0</v>
      </c>
    </row>
    <row r="91" spans="1:33" x14ac:dyDescent="0.2">
      <c r="A91" s="133" t="str">
        <f t="shared" si="1"/>
        <v>DAPGuinea</v>
      </c>
      <c r="B91" s="129" t="s">
        <v>259</v>
      </c>
      <c r="C91" s="129" t="s">
        <v>262</v>
      </c>
      <c r="D91" s="129" t="s">
        <v>122</v>
      </c>
      <c r="E91" s="147">
        <v>0</v>
      </c>
      <c r="F91" s="147">
        <v>0</v>
      </c>
      <c r="G91" s="147">
        <v>0</v>
      </c>
      <c r="H91" s="147">
        <v>0</v>
      </c>
      <c r="I91" s="147">
        <v>0</v>
      </c>
      <c r="J91" s="147">
        <v>0</v>
      </c>
      <c r="K91" s="147">
        <v>8.2900000000000001E-2</v>
      </c>
      <c r="L91" s="147">
        <v>3.8249999999999999E-2</v>
      </c>
      <c r="M91" s="147">
        <v>0.67782200000000004</v>
      </c>
      <c r="N91" s="147">
        <v>0</v>
      </c>
      <c r="O91" s="147">
        <v>0</v>
      </c>
      <c r="P91" s="147">
        <v>0</v>
      </c>
      <c r="Q91" s="147">
        <v>0</v>
      </c>
      <c r="R91" s="147">
        <v>1.3325E-2</v>
      </c>
      <c r="S91" s="147">
        <v>0</v>
      </c>
      <c r="T91" s="147">
        <v>0</v>
      </c>
      <c r="U91" s="147">
        <v>0</v>
      </c>
      <c r="V91" s="147">
        <v>0</v>
      </c>
      <c r="W91" s="147">
        <v>0</v>
      </c>
      <c r="X91" s="147">
        <v>6.9999999999999999E-4</v>
      </c>
      <c r="Y91" s="147">
        <v>0</v>
      </c>
      <c r="Z91" s="147">
        <v>0</v>
      </c>
      <c r="AA91" s="147">
        <v>0</v>
      </c>
      <c r="AB91" s="147">
        <v>0</v>
      </c>
      <c r="AC91" s="147">
        <v>0</v>
      </c>
      <c r="AD91" s="147">
        <v>0</v>
      </c>
      <c r="AE91" s="147">
        <v>0</v>
      </c>
      <c r="AF91" s="147">
        <v>0</v>
      </c>
      <c r="AG91" s="147">
        <v>0</v>
      </c>
    </row>
    <row r="92" spans="1:33" x14ac:dyDescent="0.2">
      <c r="A92" s="133" t="str">
        <f t="shared" si="1"/>
        <v>DAPGuinea-Bissau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DAPLiberia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DAPMali</v>
      </c>
      <c r="B94" s="129" t="s">
        <v>259</v>
      </c>
      <c r="C94" s="129" t="s">
        <v>262</v>
      </c>
      <c r="D94" s="129" t="s">
        <v>125</v>
      </c>
      <c r="E94" s="147">
        <v>1.7648E-2</v>
      </c>
      <c r="F94" s="147">
        <v>2.7E-2</v>
      </c>
      <c r="G94" s="147">
        <v>0</v>
      </c>
      <c r="H94" s="147">
        <v>0</v>
      </c>
      <c r="I94" s="147">
        <v>0</v>
      </c>
      <c r="J94" s="147">
        <v>0</v>
      </c>
      <c r="K94" s="147">
        <v>0.12</v>
      </c>
      <c r="L94" s="147">
        <v>0</v>
      </c>
      <c r="M94" s="147">
        <v>0</v>
      </c>
      <c r="N94" s="147">
        <v>0</v>
      </c>
      <c r="O94" s="147">
        <v>1.2E-4</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1"/>
        <v>DAPMauritania</v>
      </c>
      <c r="B95" s="129" t="s">
        <v>259</v>
      </c>
      <c r="C95" s="129" t="s">
        <v>262</v>
      </c>
      <c r="D95" s="129" t="s">
        <v>126</v>
      </c>
      <c r="E95" s="147">
        <v>0</v>
      </c>
      <c r="F95" s="147">
        <v>7.0517999999999997E-2</v>
      </c>
      <c r="G95" s="147">
        <v>0</v>
      </c>
      <c r="H95" s="147">
        <v>0</v>
      </c>
      <c r="I95" s="147">
        <v>0.28687800000000002</v>
      </c>
      <c r="J95" s="147">
        <v>0.12411</v>
      </c>
      <c r="K95" s="147">
        <v>0</v>
      </c>
      <c r="L95" s="147">
        <v>0</v>
      </c>
      <c r="M95" s="147">
        <v>0</v>
      </c>
      <c r="N95" s="147">
        <v>9.9999999999999995E-7</v>
      </c>
      <c r="O95" s="147">
        <v>2.1229909999999999</v>
      </c>
      <c r="P95" s="147">
        <v>0</v>
      </c>
      <c r="Q95" s="147">
        <v>0</v>
      </c>
      <c r="R95" s="147">
        <v>0</v>
      </c>
      <c r="S95" s="147">
        <v>0</v>
      </c>
      <c r="T95" s="147">
        <v>0</v>
      </c>
      <c r="U95" s="147">
        <v>6.3629360000000004</v>
      </c>
      <c r="V95" s="147">
        <v>9.3526190000000007</v>
      </c>
      <c r="W95" s="147">
        <v>0</v>
      </c>
      <c r="X95" s="147">
        <v>0</v>
      </c>
      <c r="Y95" s="147">
        <v>2.5999999999999999E-3</v>
      </c>
      <c r="Z95" s="147">
        <v>0</v>
      </c>
      <c r="AA95" s="147">
        <v>0.03</v>
      </c>
      <c r="AB95" s="147">
        <v>0.02</v>
      </c>
      <c r="AC95" s="147">
        <v>0.02</v>
      </c>
      <c r="AD95" s="147">
        <v>0.02</v>
      </c>
      <c r="AE95" s="147">
        <v>0.02</v>
      </c>
      <c r="AF95" s="147">
        <v>0.02</v>
      </c>
      <c r="AG95" s="147">
        <v>0.02</v>
      </c>
    </row>
    <row r="96" spans="1:33" x14ac:dyDescent="0.2">
      <c r="A96" s="133" t="str">
        <f t="shared" si="1"/>
        <v>DAPNiger</v>
      </c>
      <c r="B96" s="129" t="s">
        <v>259</v>
      </c>
      <c r="C96" s="129" t="s">
        <v>262</v>
      </c>
      <c r="D96" s="129" t="s">
        <v>127</v>
      </c>
      <c r="E96" s="147">
        <v>2.8841349999999997</v>
      </c>
      <c r="F96" s="147">
        <v>5.8836140000000006</v>
      </c>
      <c r="G96" s="147">
        <v>6.2783329999999999</v>
      </c>
      <c r="H96" s="147">
        <v>8.4804949999999995</v>
      </c>
      <c r="I96" s="147">
        <v>5.7698149999999995</v>
      </c>
      <c r="J96" s="147">
        <v>3.148371</v>
      </c>
      <c r="K96" s="147">
        <v>1.3289579999999999</v>
      </c>
      <c r="L96" s="147">
        <v>5.1460400000000002</v>
      </c>
      <c r="M96" s="147">
        <v>2.0091739999999998</v>
      </c>
      <c r="N96" s="147">
        <v>2.0000000000000002E-5</v>
      </c>
      <c r="O96" s="147">
        <v>0.383766</v>
      </c>
      <c r="P96" s="147">
        <v>0</v>
      </c>
      <c r="Q96" s="147">
        <v>0</v>
      </c>
      <c r="R96" s="147">
        <v>1E-3</v>
      </c>
      <c r="S96" s="147">
        <v>5.2393210000000003</v>
      </c>
      <c r="T96" s="147">
        <v>6.9089999999999999E-2</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DAPNigeria</v>
      </c>
      <c r="B97" s="129" t="s">
        <v>259</v>
      </c>
      <c r="C97" s="129" t="s">
        <v>262</v>
      </c>
      <c r="D97" s="129" t="s">
        <v>128</v>
      </c>
      <c r="E97" s="147">
        <v>5.5359999999999996</v>
      </c>
      <c r="F97" s="147">
        <v>6.5035999999999996</v>
      </c>
      <c r="G97" s="147">
        <v>0</v>
      </c>
      <c r="H97" s="147">
        <v>0.28645999999999999</v>
      </c>
      <c r="I97" s="147">
        <v>0</v>
      </c>
      <c r="J97" s="147">
        <v>0</v>
      </c>
      <c r="K97" s="147">
        <v>0.17100599999999999</v>
      </c>
      <c r="L97" s="147">
        <v>0</v>
      </c>
      <c r="M97" s="147">
        <v>0</v>
      </c>
      <c r="N97" s="147">
        <v>0</v>
      </c>
      <c r="O97" s="147">
        <v>24.444794000000002</v>
      </c>
      <c r="P97" s="147">
        <v>27.5</v>
      </c>
      <c r="Q97" s="147">
        <v>50.001650999999995</v>
      </c>
      <c r="R97" s="147">
        <v>95.36802800000001</v>
      </c>
      <c r="S97" s="147">
        <v>85.829795000000303</v>
      </c>
      <c r="T97" s="147">
        <v>38.155028000000001</v>
      </c>
      <c r="U97" s="147">
        <v>45.452798000000001</v>
      </c>
      <c r="V97" s="147">
        <v>43.109000000000002</v>
      </c>
      <c r="W97" s="147">
        <v>45.100002142135097</v>
      </c>
      <c r="X97" s="147">
        <v>0</v>
      </c>
      <c r="Y97" s="147">
        <v>0</v>
      </c>
      <c r="Z97" s="147">
        <v>1.4999999999999999E-4</v>
      </c>
      <c r="AA97" s="147">
        <v>0</v>
      </c>
      <c r="AB97" s="147">
        <v>0.25</v>
      </c>
      <c r="AC97" s="147">
        <v>0.25</v>
      </c>
      <c r="AD97" s="147">
        <v>0.25</v>
      </c>
      <c r="AE97" s="147">
        <v>0.25</v>
      </c>
      <c r="AF97" s="147">
        <v>0.25</v>
      </c>
      <c r="AG97" s="147">
        <v>0.25</v>
      </c>
    </row>
    <row r="98" spans="1:33" x14ac:dyDescent="0.2">
      <c r="A98" s="133" t="str">
        <f t="shared" si="1"/>
        <v>DAPSenegal</v>
      </c>
      <c r="B98" s="129" t="s">
        <v>259</v>
      </c>
      <c r="C98" s="129" t="s">
        <v>262</v>
      </c>
      <c r="D98" s="129" t="s">
        <v>129</v>
      </c>
      <c r="E98" s="147">
        <v>0</v>
      </c>
      <c r="F98" s="147">
        <v>0</v>
      </c>
      <c r="G98" s="147">
        <v>0</v>
      </c>
      <c r="H98" s="147">
        <v>0</v>
      </c>
      <c r="I98" s="147">
        <v>0</v>
      </c>
      <c r="J98" s="147">
        <v>7.4077000000000004E-2</v>
      </c>
      <c r="K98" s="147">
        <v>-6.8079999999999946E-3</v>
      </c>
      <c r="L98" s="147">
        <v>0.14826400000000001</v>
      </c>
      <c r="M98" s="147">
        <v>4.6776999999999999E-2</v>
      </c>
      <c r="N98" s="147">
        <v>1.855931</v>
      </c>
      <c r="O98" s="147">
        <v>2.8999999999999998E-3</v>
      </c>
      <c r="P98" s="147">
        <v>-0.48089300000000001</v>
      </c>
      <c r="Q98" s="147">
        <v>-0.18670599999999998</v>
      </c>
      <c r="R98" s="147">
        <v>2.6956999999999995E-2</v>
      </c>
      <c r="S98" s="147">
        <v>0.26744799999999996</v>
      </c>
      <c r="T98" s="147">
        <v>0.181592</v>
      </c>
      <c r="U98" s="147">
        <v>0.17800199999999999</v>
      </c>
      <c r="V98" s="147">
        <v>0.188112</v>
      </c>
      <c r="W98" s="147">
        <v>3.1083E-2</v>
      </c>
      <c r="X98" s="147">
        <v>2.4130000000000002E-2</v>
      </c>
      <c r="Y98" s="147">
        <v>6.2549999999999994E-2</v>
      </c>
      <c r="Z98" s="147">
        <v>2.7890000000000002E-2</v>
      </c>
      <c r="AA98" s="147">
        <v>0.14000000000000001</v>
      </c>
      <c r="AB98" s="147">
        <v>0.05</v>
      </c>
      <c r="AC98" s="147">
        <v>0.05</v>
      </c>
      <c r="AD98" s="147">
        <v>0.05</v>
      </c>
      <c r="AE98" s="147">
        <v>0.05</v>
      </c>
      <c r="AF98" s="147">
        <v>0.05</v>
      </c>
      <c r="AG98" s="147">
        <v>0.05</v>
      </c>
    </row>
    <row r="99" spans="1:33" x14ac:dyDescent="0.2">
      <c r="A99" s="133" t="str">
        <f t="shared" si="1"/>
        <v>DAPSierra Leone</v>
      </c>
      <c r="B99" s="129" t="s">
        <v>259</v>
      </c>
      <c r="C99" s="129" t="s">
        <v>262</v>
      </c>
      <c r="D99" s="129" t="s">
        <v>130</v>
      </c>
      <c r="E99" s="147">
        <v>0</v>
      </c>
      <c r="F99" s="147">
        <v>0</v>
      </c>
      <c r="G99" s="147">
        <v>1.75E-3</v>
      </c>
      <c r="H99" s="147">
        <v>0</v>
      </c>
      <c r="I99" s="147">
        <v>0</v>
      </c>
      <c r="J99" s="147">
        <v>0</v>
      </c>
      <c r="K99" s="147">
        <v>0</v>
      </c>
      <c r="L99" s="147">
        <v>0</v>
      </c>
      <c r="M99" s="147">
        <v>0</v>
      </c>
      <c r="N99" s="147">
        <v>0</v>
      </c>
      <c r="O99" s="147">
        <v>0</v>
      </c>
      <c r="P99" s="147">
        <v>0</v>
      </c>
      <c r="Q99" s="147">
        <v>0</v>
      </c>
      <c r="R99" s="147">
        <v>0</v>
      </c>
      <c r="S99" s="147">
        <v>0</v>
      </c>
      <c r="T99" s="147">
        <v>0</v>
      </c>
      <c r="U99" s="147">
        <v>0</v>
      </c>
      <c r="V99" s="147">
        <v>4.548E-3</v>
      </c>
      <c r="W99" s="147">
        <v>0</v>
      </c>
      <c r="X99" s="147">
        <v>2.4E-2</v>
      </c>
      <c r="Y99" s="147">
        <v>0</v>
      </c>
      <c r="Z99" s="147">
        <v>8.2150000000000001E-2</v>
      </c>
      <c r="AA99" s="147">
        <v>0</v>
      </c>
      <c r="AB99" s="147">
        <v>0</v>
      </c>
      <c r="AC99" s="147">
        <v>0</v>
      </c>
      <c r="AD99" s="147">
        <v>0</v>
      </c>
      <c r="AE99" s="147">
        <v>0</v>
      </c>
      <c r="AF99" s="147">
        <v>0</v>
      </c>
      <c r="AG99" s="147">
        <v>0</v>
      </c>
    </row>
    <row r="100" spans="1:33" x14ac:dyDescent="0.2">
      <c r="A100" s="133" t="str">
        <f t="shared" si="1"/>
        <v>DAPTogo</v>
      </c>
      <c r="B100" s="129" t="s">
        <v>259</v>
      </c>
      <c r="C100" s="129" t="s">
        <v>262</v>
      </c>
      <c r="D100" s="129" t="s">
        <v>131</v>
      </c>
      <c r="E100" s="147">
        <v>0</v>
      </c>
      <c r="F100" s="147">
        <v>0</v>
      </c>
      <c r="G100" s="147">
        <v>0</v>
      </c>
      <c r="H100" s="147">
        <v>0</v>
      </c>
      <c r="I100" s="147">
        <v>0</v>
      </c>
      <c r="J100" s="147">
        <v>0</v>
      </c>
      <c r="K100" s="147">
        <v>5.4920000000000004E-3</v>
      </c>
      <c r="L100" s="147">
        <v>3.9999999999999998E-6</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DAPCentral Africa Total</v>
      </c>
      <c r="B101" s="140" t="s">
        <v>132</v>
      </c>
      <c r="C101" s="140" t="s">
        <v>132</v>
      </c>
      <c r="D101" s="140" t="s">
        <v>132</v>
      </c>
      <c r="E101" s="146">
        <v>1.3684E-2</v>
      </c>
      <c r="F101" s="146">
        <v>8.7512000000000006E-2</v>
      </c>
      <c r="G101" s="146">
        <v>9.3810000000000004E-2</v>
      </c>
      <c r="H101" s="146">
        <v>1.2999999999999999E-3</v>
      </c>
      <c r="I101" s="146">
        <v>0.257577</v>
      </c>
      <c r="J101" s="146">
        <v>7.3400000000000002E-3</v>
      </c>
      <c r="K101" s="146">
        <v>1.4442E-2</v>
      </c>
      <c r="L101" s="146">
        <v>2.9837000000000002E-2</v>
      </c>
      <c r="M101" s="146">
        <v>0.13101499999999999</v>
      </c>
      <c r="N101" s="146">
        <v>5.4140000000000001E-2</v>
      </c>
      <c r="O101" s="146">
        <v>7.6759999999999995E-2</v>
      </c>
      <c r="P101" s="146">
        <v>0.29998599999999997</v>
      </c>
      <c r="Q101" s="146">
        <v>0.13416500000000001</v>
      </c>
      <c r="R101" s="146">
        <v>1.2097100000000001</v>
      </c>
      <c r="S101" s="146">
        <v>0.84958900000000015</v>
      </c>
      <c r="T101" s="146">
        <v>2.4235099999999998</v>
      </c>
      <c r="U101" s="146">
        <v>0.27300000000000002</v>
      </c>
      <c r="V101" s="146">
        <v>5.093</v>
      </c>
      <c r="W101" s="146">
        <v>2.3348000924965397E-2</v>
      </c>
      <c r="X101" s="146">
        <v>0.37569999999999998</v>
      </c>
      <c r="Y101" s="146">
        <v>1.0731899999999999</v>
      </c>
      <c r="Z101" s="146">
        <v>1.6544999999999999</v>
      </c>
      <c r="AA101" s="146">
        <v>0.02</v>
      </c>
      <c r="AB101" s="146">
        <v>0.14000000000000001</v>
      </c>
      <c r="AC101" s="146">
        <v>0.14141682047742177</v>
      </c>
      <c r="AD101" s="146">
        <v>0.14290055363035162</v>
      </c>
      <c r="AE101" s="146">
        <v>0.1444543595670848</v>
      </c>
      <c r="AF101" s="146">
        <v>0.14608154763945477</v>
      </c>
      <c r="AG101" s="146">
        <v>0.14778558349120974</v>
      </c>
    </row>
    <row r="102" spans="1:33" x14ac:dyDescent="0.2">
      <c r="A102" s="133" t="str">
        <f t="shared" si="1"/>
        <v>DAPAngola</v>
      </c>
      <c r="B102" s="129" t="s">
        <v>259</v>
      </c>
      <c r="C102" s="129" t="s">
        <v>263</v>
      </c>
      <c r="D102" s="129" t="s">
        <v>133</v>
      </c>
      <c r="E102" s="147">
        <v>2.4000000000000001E-5</v>
      </c>
      <c r="F102" s="147">
        <v>3.4250000000000003E-2</v>
      </c>
      <c r="G102" s="147">
        <v>4.2000000000000003E-2</v>
      </c>
      <c r="H102" s="147">
        <v>1.2999999999999999E-3</v>
      </c>
      <c r="I102" s="147">
        <v>0.257577</v>
      </c>
      <c r="J102" s="147">
        <v>6.7120000000000001E-3</v>
      </c>
      <c r="K102" s="147">
        <v>7.1990000000000005E-3</v>
      </c>
      <c r="L102" s="147">
        <v>2.9837000000000002E-2</v>
      </c>
      <c r="M102" s="147">
        <v>0.12342</v>
      </c>
      <c r="N102" s="147">
        <v>3.2539999999999999E-2</v>
      </c>
      <c r="O102" s="147">
        <v>2.4757000000000001E-2</v>
      </c>
      <c r="P102" s="147">
        <v>0.11229</v>
      </c>
      <c r="Q102" s="147">
        <v>0.10900000000000001</v>
      </c>
      <c r="R102" s="147">
        <v>1.158981</v>
      </c>
      <c r="S102" s="147">
        <v>0.84932500000000011</v>
      </c>
      <c r="T102" s="147">
        <v>0.38880999999999999</v>
      </c>
      <c r="U102" s="147">
        <v>0.27300000000000002</v>
      </c>
      <c r="V102" s="147">
        <v>5.093</v>
      </c>
      <c r="W102" s="147">
        <v>2.3348000924965397E-2</v>
      </c>
      <c r="X102" s="147">
        <v>0.21181</v>
      </c>
      <c r="Y102" s="147">
        <v>0.17934</v>
      </c>
      <c r="Z102" s="147">
        <v>1.5928999999999998</v>
      </c>
      <c r="AA102" s="147">
        <v>0.02</v>
      </c>
      <c r="AB102" s="147">
        <v>0.08</v>
      </c>
      <c r="AC102" s="147">
        <v>0.08</v>
      </c>
      <c r="AD102" s="147">
        <v>0.08</v>
      </c>
      <c r="AE102" s="147">
        <v>0.08</v>
      </c>
      <c r="AF102" s="147">
        <v>0.08</v>
      </c>
      <c r="AG102" s="147">
        <v>0.08</v>
      </c>
    </row>
    <row r="103" spans="1:33" x14ac:dyDescent="0.2">
      <c r="A103" s="133" t="str">
        <f t="shared" si="1"/>
        <v>DAPCameroon</v>
      </c>
      <c r="B103" s="129" t="s">
        <v>259</v>
      </c>
      <c r="C103" s="129" t="s">
        <v>263</v>
      </c>
      <c r="D103" s="129" t="s">
        <v>134</v>
      </c>
      <c r="E103" s="147">
        <v>1.366E-2</v>
      </c>
      <c r="F103" s="147">
        <v>5.3262000000000004E-2</v>
      </c>
      <c r="G103" s="147">
        <v>5.1809999999999995E-2</v>
      </c>
      <c r="H103" s="147">
        <v>0</v>
      </c>
      <c r="I103" s="147">
        <v>0</v>
      </c>
      <c r="J103" s="147">
        <v>6.2800000000000009E-4</v>
      </c>
      <c r="K103" s="147">
        <v>7.2429999999999994E-3</v>
      </c>
      <c r="L103" s="147">
        <v>0</v>
      </c>
      <c r="M103" s="147">
        <v>4.5000000000000003E-5</v>
      </c>
      <c r="N103" s="147">
        <v>2.1600000000000001E-2</v>
      </c>
      <c r="O103" s="147">
        <v>5.2003000000000001E-2</v>
      </c>
      <c r="P103" s="147">
        <v>0.187696</v>
      </c>
      <c r="Q103" s="147">
        <v>2.5165E-2</v>
      </c>
      <c r="R103" s="147">
        <v>5.0729000000000003E-2</v>
      </c>
      <c r="S103" s="147">
        <v>2.6400000000000002E-4</v>
      </c>
      <c r="T103" s="147">
        <v>1.9846999999999999</v>
      </c>
      <c r="U103" s="147">
        <v>0</v>
      </c>
      <c r="V103" s="147">
        <v>0</v>
      </c>
      <c r="W103" s="147">
        <v>0</v>
      </c>
      <c r="X103" s="147">
        <v>2.3999999999999998E-3</v>
      </c>
      <c r="Y103" s="147">
        <v>1.0000000000000001E-5</v>
      </c>
      <c r="Z103" s="147">
        <v>3.5999999999999999E-3</v>
      </c>
      <c r="AA103" s="147">
        <v>0</v>
      </c>
      <c r="AB103" s="147">
        <v>0.03</v>
      </c>
      <c r="AC103" s="147">
        <v>0.03</v>
      </c>
      <c r="AD103" s="147">
        <v>0.03</v>
      </c>
      <c r="AE103" s="147">
        <v>0.03</v>
      </c>
      <c r="AF103" s="147">
        <v>0.03</v>
      </c>
      <c r="AG103" s="147">
        <v>0.03</v>
      </c>
    </row>
    <row r="104" spans="1:33" x14ac:dyDescent="0.2">
      <c r="A104" s="133" t="str">
        <f t="shared" si="1"/>
        <v>DAPCentral African Republic</v>
      </c>
      <c r="B104" s="129" t="s">
        <v>259</v>
      </c>
      <c r="C104" s="129" t="s">
        <v>263</v>
      </c>
      <c r="D104" s="129" t="s">
        <v>135</v>
      </c>
      <c r="E104" s="147">
        <v>0</v>
      </c>
      <c r="F104" s="147">
        <v>0</v>
      </c>
      <c r="G104" s="147">
        <v>0</v>
      </c>
      <c r="H104" s="147">
        <v>0</v>
      </c>
      <c r="I104" s="147">
        <v>0</v>
      </c>
      <c r="J104" s="147">
        <v>0</v>
      </c>
      <c r="K104" s="147">
        <v>0</v>
      </c>
      <c r="L104" s="147">
        <v>0</v>
      </c>
      <c r="M104" s="147">
        <v>7.5500000000000003E-3</v>
      </c>
      <c r="N104" s="147">
        <v>0</v>
      </c>
      <c r="O104" s="147">
        <v>0</v>
      </c>
      <c r="P104" s="147">
        <v>0</v>
      </c>
      <c r="Q104" s="147">
        <v>0</v>
      </c>
      <c r="R104" s="147">
        <v>0</v>
      </c>
      <c r="S104" s="147">
        <v>0</v>
      </c>
      <c r="T104" s="147">
        <v>0.05</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DAPChad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2.9999999999999997E-5</v>
      </c>
      <c r="Z105" s="147">
        <v>0</v>
      </c>
      <c r="AA105" s="147">
        <v>0</v>
      </c>
      <c r="AB105" s="147">
        <v>0</v>
      </c>
      <c r="AC105" s="147">
        <v>0</v>
      </c>
      <c r="AD105" s="147">
        <v>0</v>
      </c>
      <c r="AE105" s="147">
        <v>0</v>
      </c>
      <c r="AF105" s="147">
        <v>0</v>
      </c>
      <c r="AG105" s="147">
        <v>0</v>
      </c>
    </row>
    <row r="106" spans="1:33" x14ac:dyDescent="0.2">
      <c r="A106" s="133" t="str">
        <f t="shared" si="1"/>
        <v>DAPCongo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1"/>
        <v>DAPDR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0.16142999999999999</v>
      </c>
      <c r="Y107" s="147">
        <v>0.89364999999999994</v>
      </c>
      <c r="Z107" s="147">
        <v>5.8000000000000003E-2</v>
      </c>
      <c r="AA107" s="147">
        <v>0</v>
      </c>
      <c r="AB107" s="147">
        <v>0.03</v>
      </c>
      <c r="AC107" s="147">
        <v>3.1416820477421781E-2</v>
      </c>
      <c r="AD107" s="147">
        <v>3.2900553630351617E-2</v>
      </c>
      <c r="AE107" s="147">
        <v>3.4454359567084807E-2</v>
      </c>
      <c r="AF107" s="147">
        <v>3.6081547639454765E-2</v>
      </c>
      <c r="AG107" s="147">
        <v>3.778558349120973E-2</v>
      </c>
    </row>
    <row r="108" spans="1:33" x14ac:dyDescent="0.2">
      <c r="A108" s="133" t="str">
        <f t="shared" si="1"/>
        <v>DAPEquatorial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1.6000000000000001E-4</v>
      </c>
      <c r="Z108" s="147">
        <v>0</v>
      </c>
      <c r="AA108" s="147">
        <v>0</v>
      </c>
      <c r="AB108" s="147">
        <v>0</v>
      </c>
      <c r="AC108" s="147">
        <v>0</v>
      </c>
      <c r="AD108" s="147">
        <v>0</v>
      </c>
      <c r="AE108" s="147">
        <v>0</v>
      </c>
      <c r="AF108" s="147">
        <v>0</v>
      </c>
      <c r="AG108" s="147">
        <v>0</v>
      </c>
    </row>
    <row r="109" spans="1:33" x14ac:dyDescent="0.2">
      <c r="A109" s="133" t="str">
        <f t="shared" si="1"/>
        <v>DAPGabon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6.0000000000000002E-5</v>
      </c>
      <c r="Y109" s="147">
        <v>0</v>
      </c>
      <c r="Z109" s="147">
        <v>0</v>
      </c>
      <c r="AA109" s="147">
        <v>0</v>
      </c>
      <c r="AB109" s="147">
        <v>0</v>
      </c>
      <c r="AC109" s="147">
        <v>0</v>
      </c>
      <c r="AD109" s="147">
        <v>0</v>
      </c>
      <c r="AE109" s="147">
        <v>0</v>
      </c>
      <c r="AF109" s="147">
        <v>0</v>
      </c>
      <c r="AG109" s="147">
        <v>0</v>
      </c>
    </row>
    <row r="110" spans="1:33" x14ac:dyDescent="0.2">
      <c r="A110" s="133" t="str">
        <f t="shared" si="1"/>
        <v>DAPSouth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DAPSouthern Africa Total</v>
      </c>
      <c r="B111" s="140" t="s">
        <v>142</v>
      </c>
      <c r="C111" s="140" t="s">
        <v>142</v>
      </c>
      <c r="D111" s="140" t="s">
        <v>142</v>
      </c>
      <c r="E111" s="146">
        <v>20.613188999999991</v>
      </c>
      <c r="F111" s="146">
        <v>20.842487999999996</v>
      </c>
      <c r="G111" s="146">
        <v>20.33671</v>
      </c>
      <c r="H111" s="146">
        <v>21.038408999999998</v>
      </c>
      <c r="I111" s="146">
        <v>20.904716999999998</v>
      </c>
      <c r="J111" s="146">
        <v>20.772590999999998</v>
      </c>
      <c r="K111" s="146">
        <v>20.16882</v>
      </c>
      <c r="L111" s="146">
        <v>20.239104000000001</v>
      </c>
      <c r="M111" s="146">
        <v>20.213794</v>
      </c>
      <c r="N111" s="146">
        <v>20.822161000000001</v>
      </c>
      <c r="O111" s="146">
        <v>20.751681999999999</v>
      </c>
      <c r="P111" s="146">
        <v>20.457381000000002</v>
      </c>
      <c r="Q111" s="146">
        <v>20.769183999999999</v>
      </c>
      <c r="R111" s="146">
        <v>22.218764999999998</v>
      </c>
      <c r="S111" s="146">
        <v>25.757552000000004</v>
      </c>
      <c r="T111" s="146">
        <v>21.693667000000001</v>
      </c>
      <c r="U111" s="146">
        <v>22.108025999999999</v>
      </c>
      <c r="V111" s="146">
        <v>22.451169</v>
      </c>
      <c r="W111" s="146">
        <v>24.534972928003462</v>
      </c>
      <c r="X111" s="146">
        <v>22.49042125194217</v>
      </c>
      <c r="Y111" s="146">
        <v>21.288416478146381</v>
      </c>
      <c r="Z111" s="146">
        <v>23.073534237150923</v>
      </c>
      <c r="AA111" s="146">
        <v>31.077754237150923</v>
      </c>
      <c r="AB111" s="146">
        <v>24.950000000000003</v>
      </c>
      <c r="AC111" s="146">
        <v>24.950000000000003</v>
      </c>
      <c r="AD111" s="146">
        <v>24.950000000000003</v>
      </c>
      <c r="AE111" s="146">
        <v>24.950000000000003</v>
      </c>
      <c r="AF111" s="146">
        <v>24.950000000000003</v>
      </c>
      <c r="AG111" s="146">
        <v>24.950000000000003</v>
      </c>
    </row>
    <row r="112" spans="1:33" x14ac:dyDescent="0.2">
      <c r="A112" s="133" t="str">
        <f t="shared" si="1"/>
        <v>DAPBotswana</v>
      </c>
      <c r="B112" s="129" t="s">
        <v>259</v>
      </c>
      <c r="C112" s="129" t="s">
        <v>264</v>
      </c>
      <c r="D112" s="129" t="s">
        <v>143</v>
      </c>
      <c r="E112" s="147">
        <v>0.122905</v>
      </c>
      <c r="F112" s="147">
        <v>7.2972000000000009E-2</v>
      </c>
      <c r="G112" s="147">
        <v>0.100206</v>
      </c>
      <c r="H112" s="147">
        <v>3.3134999999999998E-2</v>
      </c>
      <c r="I112" s="147">
        <v>0.19570100000000001</v>
      </c>
      <c r="J112" s="147">
        <v>1.189E-2</v>
      </c>
      <c r="K112" s="147">
        <v>6.8529999999999997E-3</v>
      </c>
      <c r="L112" s="147">
        <v>1.284E-3</v>
      </c>
      <c r="M112" s="147">
        <v>0.11358599999999999</v>
      </c>
      <c r="N112" s="147">
        <v>0.18629399999999999</v>
      </c>
      <c r="O112" s="147">
        <v>0.29157900000000003</v>
      </c>
      <c r="P112" s="147">
        <v>9.9158999999999997E-2</v>
      </c>
      <c r="Q112" s="147">
        <v>0.35616999999999999</v>
      </c>
      <c r="R112" s="147">
        <v>0.90080400000000005</v>
      </c>
      <c r="S112" s="147">
        <v>1.698833</v>
      </c>
      <c r="T112" s="147">
        <v>0.42392299999999999</v>
      </c>
      <c r="U112" s="147">
        <v>3.4604999999999997E-2</v>
      </c>
      <c r="V112" s="147">
        <v>1.3202100000000001</v>
      </c>
      <c r="W112" s="147">
        <v>1.6271370000000001</v>
      </c>
      <c r="X112" s="147">
        <v>0.23429</v>
      </c>
      <c r="Y112" s="147">
        <v>0.27079999999999999</v>
      </c>
      <c r="Z112" s="147">
        <v>0.28680999999999995</v>
      </c>
      <c r="AA112" s="147">
        <v>0.26</v>
      </c>
      <c r="AB112" s="147">
        <v>0.13</v>
      </c>
      <c r="AC112" s="147">
        <v>0.13</v>
      </c>
      <c r="AD112" s="147">
        <v>0.13</v>
      </c>
      <c r="AE112" s="147">
        <v>0.13</v>
      </c>
      <c r="AF112" s="147">
        <v>0.13</v>
      </c>
      <c r="AG112" s="147">
        <v>0.13</v>
      </c>
    </row>
    <row r="113" spans="1:33" x14ac:dyDescent="0.2">
      <c r="A113" s="133" t="str">
        <f t="shared" si="1"/>
        <v>DAPLesotho</v>
      </c>
      <c r="B113" s="129" t="s">
        <v>259</v>
      </c>
      <c r="C113" s="129" t="s">
        <v>264</v>
      </c>
      <c r="D113" s="129" t="s">
        <v>144</v>
      </c>
      <c r="E113" s="147">
        <v>0</v>
      </c>
      <c r="F113" s="147">
        <v>0</v>
      </c>
      <c r="G113" s="147">
        <v>0</v>
      </c>
      <c r="H113" s="147">
        <v>3.7910000000000001E-3</v>
      </c>
      <c r="I113" s="147">
        <v>2.3668999999999999E-2</v>
      </c>
      <c r="J113" s="147">
        <v>0</v>
      </c>
      <c r="K113" s="147">
        <v>0</v>
      </c>
      <c r="L113" s="147">
        <v>0</v>
      </c>
      <c r="M113" s="147">
        <v>2.9599999999999998E-4</v>
      </c>
      <c r="N113" s="147">
        <v>8.2190000000000006E-3</v>
      </c>
      <c r="O113" s="147">
        <v>4.4600000000000004E-3</v>
      </c>
      <c r="P113" s="147">
        <v>1.1720000000000001E-3</v>
      </c>
      <c r="Q113" s="147">
        <v>3.9449999999999999E-2</v>
      </c>
      <c r="R113" s="147">
        <v>1.8622E-2</v>
      </c>
      <c r="S113" s="147">
        <v>2.2793999999999998E-2</v>
      </c>
      <c r="T113" s="147">
        <v>9.3392000000000003E-2</v>
      </c>
      <c r="U113" s="147">
        <v>0.95521300000000009</v>
      </c>
      <c r="V113" s="147">
        <v>2.1000000000000001E-2</v>
      </c>
      <c r="W113" s="147">
        <v>3.3240001578815299E-2</v>
      </c>
      <c r="X113" s="147">
        <v>9.3140000000000001E-2</v>
      </c>
      <c r="Y113" s="147">
        <v>0.19430999999999998</v>
      </c>
      <c r="Z113" s="147">
        <v>0.32778999999999997</v>
      </c>
      <c r="AA113" s="147">
        <v>0.19</v>
      </c>
      <c r="AB113" s="147">
        <v>0.27</v>
      </c>
      <c r="AC113" s="147">
        <v>0.27</v>
      </c>
      <c r="AD113" s="147">
        <v>0.27</v>
      </c>
      <c r="AE113" s="147">
        <v>0.27</v>
      </c>
      <c r="AF113" s="147">
        <v>0.27</v>
      </c>
      <c r="AG113" s="147">
        <v>0.27</v>
      </c>
    </row>
    <row r="114" spans="1:33" x14ac:dyDescent="0.2">
      <c r="A114" s="133" t="str">
        <f t="shared" si="1"/>
        <v>DAPNamibia</v>
      </c>
      <c r="B114" s="129" t="s">
        <v>259</v>
      </c>
      <c r="C114" s="129" t="s">
        <v>264</v>
      </c>
      <c r="D114" s="129" t="s">
        <v>145</v>
      </c>
      <c r="E114" s="147">
        <v>0.42131200000000002</v>
      </c>
      <c r="F114" s="147">
        <v>0.17322600000000002</v>
      </c>
      <c r="G114" s="147">
        <v>0.189831</v>
      </c>
      <c r="H114" s="147">
        <v>4.5983999999999997E-2</v>
      </c>
      <c r="I114" s="147">
        <v>0.63287800000000005</v>
      </c>
      <c r="J114" s="147">
        <v>0.59398299999999993</v>
      </c>
      <c r="K114" s="147">
        <v>0.121076</v>
      </c>
      <c r="L114" s="147">
        <v>7.9648999999999998E-2</v>
      </c>
      <c r="M114" s="147">
        <v>9.9912000000000001E-2</v>
      </c>
      <c r="N114" s="147">
        <v>0.62764799999999998</v>
      </c>
      <c r="O114" s="147">
        <v>0.45564300000000002</v>
      </c>
      <c r="P114" s="147">
        <v>0.35704999999999998</v>
      </c>
      <c r="Q114" s="147">
        <v>0.37356400000000001</v>
      </c>
      <c r="R114" s="147">
        <v>0.37303900000000001</v>
      </c>
      <c r="S114" s="147">
        <v>1.0774859999999999</v>
      </c>
      <c r="T114" s="147">
        <v>0.656945</v>
      </c>
      <c r="U114" s="147">
        <v>0.61596099999999998</v>
      </c>
      <c r="V114" s="147">
        <v>0.29495900000000003</v>
      </c>
      <c r="W114" s="147">
        <v>0.42363400000000001</v>
      </c>
      <c r="X114" s="147">
        <v>0.33804000000000006</v>
      </c>
      <c r="Y114" s="147">
        <v>0.14939</v>
      </c>
      <c r="Z114" s="147">
        <v>0.13614000000000001</v>
      </c>
      <c r="AA114" s="147">
        <v>0.23</v>
      </c>
      <c r="AB114" s="147">
        <v>0.35000000000000003</v>
      </c>
      <c r="AC114" s="147">
        <v>0.35000000000000003</v>
      </c>
      <c r="AD114" s="147">
        <v>0.35000000000000003</v>
      </c>
      <c r="AE114" s="147">
        <v>0.35000000000000003</v>
      </c>
      <c r="AF114" s="147">
        <v>0.35000000000000003</v>
      </c>
      <c r="AG114" s="147">
        <v>0.35000000000000003</v>
      </c>
    </row>
    <row r="115" spans="1:33" x14ac:dyDescent="0.2">
      <c r="A115" s="133" t="str">
        <f t="shared" si="1"/>
        <v>DAPSouth Africa</v>
      </c>
      <c r="B115" s="129" t="s">
        <v>259</v>
      </c>
      <c r="C115" s="129" t="s">
        <v>264</v>
      </c>
      <c r="D115" s="129" t="s">
        <v>146</v>
      </c>
      <c r="E115" s="147">
        <v>19.999999999999993</v>
      </c>
      <c r="F115" s="147">
        <v>19.999999999999996</v>
      </c>
      <c r="G115" s="147">
        <v>20</v>
      </c>
      <c r="H115" s="147">
        <v>20</v>
      </c>
      <c r="I115" s="147">
        <v>20</v>
      </c>
      <c r="J115" s="147">
        <v>20</v>
      </c>
      <c r="K115" s="147">
        <v>20</v>
      </c>
      <c r="L115" s="147">
        <v>20</v>
      </c>
      <c r="M115" s="147">
        <v>20</v>
      </c>
      <c r="N115" s="147">
        <v>20</v>
      </c>
      <c r="O115" s="147">
        <v>20</v>
      </c>
      <c r="P115" s="147">
        <v>20</v>
      </c>
      <c r="Q115" s="147">
        <v>20</v>
      </c>
      <c r="R115" s="147">
        <v>19.999999999999996</v>
      </c>
      <c r="S115" s="147">
        <v>20.000000000000004</v>
      </c>
      <c r="T115" s="147">
        <v>20</v>
      </c>
      <c r="U115" s="147">
        <v>20</v>
      </c>
      <c r="V115" s="147">
        <v>20</v>
      </c>
      <c r="W115" s="147">
        <v>21.939427902128084</v>
      </c>
      <c r="X115" s="147">
        <v>21.702851251942171</v>
      </c>
      <c r="Y115" s="147">
        <v>20.585516478146381</v>
      </c>
      <c r="Z115" s="147">
        <v>22.322794237150923</v>
      </c>
      <c r="AA115" s="147">
        <v>30.057754237150924</v>
      </c>
      <c r="AB115" s="147">
        <v>24.03</v>
      </c>
      <c r="AC115" s="147">
        <v>24.03</v>
      </c>
      <c r="AD115" s="147">
        <v>24.03</v>
      </c>
      <c r="AE115" s="147">
        <v>24.03</v>
      </c>
      <c r="AF115" s="147">
        <v>24.03</v>
      </c>
      <c r="AG115" s="147">
        <v>24.03</v>
      </c>
    </row>
    <row r="116" spans="1:33" x14ac:dyDescent="0.2">
      <c r="A116" s="133" t="str">
        <f t="shared" si="1"/>
        <v>DAPSwaziland</v>
      </c>
      <c r="B116" s="129" t="s">
        <v>259</v>
      </c>
      <c r="C116" s="129" t="s">
        <v>264</v>
      </c>
      <c r="D116" s="129" t="s">
        <v>147</v>
      </c>
      <c r="E116" s="147">
        <v>6.8972000000000006E-2</v>
      </c>
      <c r="F116" s="147">
        <v>0.59628999999999999</v>
      </c>
      <c r="G116" s="147">
        <v>4.6672999999999999E-2</v>
      </c>
      <c r="H116" s="147">
        <v>0.95549899999999999</v>
      </c>
      <c r="I116" s="147">
        <v>5.2469000000000002E-2</v>
      </c>
      <c r="J116" s="147">
        <v>0.16671800000000001</v>
      </c>
      <c r="K116" s="147">
        <v>4.0891000000000004E-2</v>
      </c>
      <c r="L116" s="147">
        <v>0.15817100000000001</v>
      </c>
      <c r="M116" s="147">
        <v>0</v>
      </c>
      <c r="N116" s="147">
        <v>0</v>
      </c>
      <c r="O116" s="147">
        <v>0</v>
      </c>
      <c r="P116" s="147">
        <v>0</v>
      </c>
      <c r="Q116" s="147">
        <v>0</v>
      </c>
      <c r="R116" s="147">
        <v>0.9262999999999999</v>
      </c>
      <c r="S116" s="147">
        <v>2.9584389999999998</v>
      </c>
      <c r="T116" s="147">
        <v>0.51940699999999995</v>
      </c>
      <c r="U116" s="147">
        <v>0.502247</v>
      </c>
      <c r="V116" s="147">
        <v>0.81499999999999995</v>
      </c>
      <c r="W116" s="147">
        <v>0.51153402429656092</v>
      </c>
      <c r="X116" s="147">
        <v>0.12209999999999999</v>
      </c>
      <c r="Y116" s="147">
        <v>8.8399999999999992E-2</v>
      </c>
      <c r="Z116" s="147">
        <v>0</v>
      </c>
      <c r="AA116" s="147">
        <v>0.34000000000000008</v>
      </c>
      <c r="AB116" s="147">
        <v>0.17</v>
      </c>
      <c r="AC116" s="147">
        <v>0.17</v>
      </c>
      <c r="AD116" s="147">
        <v>0.17</v>
      </c>
      <c r="AE116" s="147">
        <v>0.17</v>
      </c>
      <c r="AF116" s="147">
        <v>0.17</v>
      </c>
      <c r="AG116" s="147">
        <v>0.17</v>
      </c>
    </row>
    <row r="117" spans="1:33" s="133" customFormat="1" x14ac:dyDescent="0.2">
      <c r="A117" s="133" t="str">
        <f t="shared" si="1"/>
        <v>DAPNorth America Total</v>
      </c>
      <c r="B117" s="137" t="s">
        <v>148</v>
      </c>
      <c r="C117" s="137" t="s">
        <v>148</v>
      </c>
      <c r="D117" s="137" t="s">
        <v>148</v>
      </c>
      <c r="E117" s="145">
        <v>103.62092336743639</v>
      </c>
      <c r="F117" s="145">
        <v>94.527587991279191</v>
      </c>
      <c r="G117" s="145">
        <v>84.352639840687047</v>
      </c>
      <c r="H117" s="145">
        <v>86.479487492850183</v>
      </c>
      <c r="I117" s="145">
        <v>81.404885984281748</v>
      </c>
      <c r="J117" s="145">
        <v>125.08093193137074</v>
      </c>
      <c r="K117" s="145">
        <v>210.85260298615015</v>
      </c>
      <c r="L117" s="145">
        <v>168.70699198754454</v>
      </c>
      <c r="M117" s="145">
        <v>334.74519198406051</v>
      </c>
      <c r="N117" s="145">
        <v>342.62826090822369</v>
      </c>
      <c r="O117" s="145">
        <v>807.69954482489231</v>
      </c>
      <c r="P117" s="145">
        <v>813.77457808416796</v>
      </c>
      <c r="Q117" s="145">
        <v>776.49574996534284</v>
      </c>
      <c r="R117" s="145">
        <v>1155.2309115122166</v>
      </c>
      <c r="S117" s="145">
        <v>1047.2880534373642</v>
      </c>
      <c r="T117" s="145">
        <v>1402.9394982914346</v>
      </c>
      <c r="U117" s="145">
        <v>1532.0950698527313</v>
      </c>
      <c r="V117" s="145">
        <v>1982.5234269859623</v>
      </c>
      <c r="W117" s="145">
        <v>2007.6774554100803</v>
      </c>
      <c r="X117" s="145">
        <v>2008.1110705117885</v>
      </c>
      <c r="Y117" s="145">
        <v>2052.1160016481294</v>
      </c>
      <c r="Z117" s="145">
        <v>2400.0212406194678</v>
      </c>
      <c r="AA117" s="145">
        <v>1848.0561606194678</v>
      </c>
      <c r="AB117" s="145">
        <v>2334.35</v>
      </c>
      <c r="AC117" s="145">
        <v>2400.3841269446993</v>
      </c>
      <c r="AD117" s="145">
        <v>2415.2829474517966</v>
      </c>
      <c r="AE117" s="145">
        <v>2405.8559375483537</v>
      </c>
      <c r="AF117" s="145">
        <v>2397.3721729791978</v>
      </c>
      <c r="AG117" s="145">
        <v>2388.5871508738755</v>
      </c>
    </row>
    <row r="118" spans="1:33" s="133" customFormat="1" x14ac:dyDescent="0.2">
      <c r="A118" s="133" t="str">
        <f t="shared" si="1"/>
        <v>DAPNorth America Total</v>
      </c>
      <c r="B118" s="140" t="s">
        <v>148</v>
      </c>
      <c r="C118" s="140" t="s">
        <v>148</v>
      </c>
      <c r="D118" s="140" t="s">
        <v>148</v>
      </c>
      <c r="E118" s="146">
        <v>103.62092336743639</v>
      </c>
      <c r="F118" s="146">
        <v>94.527587991279191</v>
      </c>
      <c r="G118" s="146">
        <v>84.352639840687047</v>
      </c>
      <c r="H118" s="146">
        <v>86.479487492850183</v>
      </c>
      <c r="I118" s="146">
        <v>81.404885984281748</v>
      </c>
      <c r="J118" s="146">
        <v>125.08093193137074</v>
      </c>
      <c r="K118" s="146">
        <v>210.85260298615015</v>
      </c>
      <c r="L118" s="146">
        <v>168.70699198754454</v>
      </c>
      <c r="M118" s="146">
        <v>334.74519198406051</v>
      </c>
      <c r="N118" s="146">
        <v>342.62826090822369</v>
      </c>
      <c r="O118" s="146">
        <v>807.69954482489231</v>
      </c>
      <c r="P118" s="146">
        <v>813.77457808416796</v>
      </c>
      <c r="Q118" s="146">
        <v>776.49574996534284</v>
      </c>
      <c r="R118" s="146">
        <v>1155.2309115122166</v>
      </c>
      <c r="S118" s="146">
        <v>1047.2880534373642</v>
      </c>
      <c r="T118" s="146">
        <v>1402.9394982914346</v>
      </c>
      <c r="U118" s="146">
        <v>1532.0950698527313</v>
      </c>
      <c r="V118" s="146">
        <v>1982.5234269859623</v>
      </c>
      <c r="W118" s="146">
        <v>2007.6774554100803</v>
      </c>
      <c r="X118" s="146">
        <v>2008.1110705117885</v>
      </c>
      <c r="Y118" s="146">
        <v>2052.1160016481294</v>
      </c>
      <c r="Z118" s="146">
        <v>2400.0212406194678</v>
      </c>
      <c r="AA118" s="146">
        <v>1848.0561606194678</v>
      </c>
      <c r="AB118" s="146">
        <v>2334.35</v>
      </c>
      <c r="AC118" s="146">
        <v>2400.3841269446993</v>
      </c>
      <c r="AD118" s="146">
        <v>2415.2829474517966</v>
      </c>
      <c r="AE118" s="146">
        <v>2405.8559375483537</v>
      </c>
      <c r="AF118" s="146">
        <v>2397.3721729791978</v>
      </c>
      <c r="AG118" s="146">
        <v>2388.5871508738755</v>
      </c>
    </row>
    <row r="119" spans="1:33" x14ac:dyDescent="0.2">
      <c r="A119" s="133" t="str">
        <f t="shared" si="1"/>
        <v>DAPCanada</v>
      </c>
      <c r="B119" s="129" t="s">
        <v>265</v>
      </c>
      <c r="C119" s="129" t="s">
        <v>265</v>
      </c>
      <c r="D119" s="129" t="s">
        <v>149</v>
      </c>
      <c r="E119" s="147">
        <v>4.9749249999999998</v>
      </c>
      <c r="F119" s="147">
        <v>-0.1276830000000011</v>
      </c>
      <c r="G119" s="147">
        <v>2.7303749999999996</v>
      </c>
      <c r="H119" s="147">
        <v>7.1957650000000015</v>
      </c>
      <c r="I119" s="147">
        <v>0.82827100000000087</v>
      </c>
      <c r="J119" s="147">
        <v>55.970773000000001</v>
      </c>
      <c r="K119" s="147">
        <v>0.78034100000000173</v>
      </c>
      <c r="L119" s="147">
        <v>5.0000020000000012</v>
      </c>
      <c r="M119" s="147">
        <v>4.999998999999999</v>
      </c>
      <c r="N119" s="147">
        <v>4.6509360000000015</v>
      </c>
      <c r="O119" s="147">
        <v>15.897575000000002</v>
      </c>
      <c r="P119" s="147">
        <v>7.7935340000000002</v>
      </c>
      <c r="Q119" s="147">
        <v>15.164216</v>
      </c>
      <c r="R119" s="147">
        <v>334.69067299999995</v>
      </c>
      <c r="S119" s="147">
        <v>412.67316</v>
      </c>
      <c r="T119" s="147">
        <v>546.229918</v>
      </c>
      <c r="U119" s="147">
        <v>378.76419999999905</v>
      </c>
      <c r="V119" s="147">
        <v>551.86804499999994</v>
      </c>
      <c r="W119" s="147">
        <v>548.80285106673512</v>
      </c>
      <c r="X119" s="147">
        <v>561.75358000000017</v>
      </c>
      <c r="Y119" s="147">
        <v>633.75772999999981</v>
      </c>
      <c r="Z119" s="147">
        <v>544.16033061946803</v>
      </c>
      <c r="AA119" s="147">
        <v>493.39616061946805</v>
      </c>
      <c r="AB119" s="147">
        <v>522.4799999999999</v>
      </c>
      <c r="AC119" s="147">
        <v>517.96989751811543</v>
      </c>
      <c r="AD119" s="147">
        <v>513.55209833614072</v>
      </c>
      <c r="AE119" s="147">
        <v>509.43647581853315</v>
      </c>
      <c r="AF119" s="147">
        <v>505.59228170719337</v>
      </c>
      <c r="AG119" s="147">
        <v>501.75574058523893</v>
      </c>
    </row>
    <row r="120" spans="1:33" x14ac:dyDescent="0.2">
      <c r="A120" s="133" t="str">
        <f t="shared" si="1"/>
        <v>DAPUnited States</v>
      </c>
      <c r="B120" s="129" t="s">
        <v>265</v>
      </c>
      <c r="C120" s="129" t="s">
        <v>265</v>
      </c>
      <c r="D120" s="129" t="s">
        <v>150</v>
      </c>
      <c r="E120" s="147">
        <v>98.645998367436391</v>
      </c>
      <c r="F120" s="147">
        <v>94.655270991279195</v>
      </c>
      <c r="G120" s="147">
        <v>81.622264840687052</v>
      </c>
      <c r="H120" s="147">
        <v>79.283722492850188</v>
      </c>
      <c r="I120" s="147">
        <v>80.576614984281747</v>
      </c>
      <c r="J120" s="147">
        <v>69.110158931370734</v>
      </c>
      <c r="K120" s="147">
        <v>210.07226198615015</v>
      </c>
      <c r="L120" s="147">
        <v>163.70698998754455</v>
      </c>
      <c r="M120" s="147">
        <v>329.74519298406051</v>
      </c>
      <c r="N120" s="147">
        <v>337.97732490822369</v>
      </c>
      <c r="O120" s="147">
        <v>791.80196982489235</v>
      </c>
      <c r="P120" s="147">
        <v>805.98104408416793</v>
      </c>
      <c r="Q120" s="147">
        <v>761.33153396534283</v>
      </c>
      <c r="R120" s="147">
        <v>820.54023851221677</v>
      </c>
      <c r="S120" s="147">
        <v>634.61489343736412</v>
      </c>
      <c r="T120" s="147">
        <v>856.70958029143458</v>
      </c>
      <c r="U120" s="147">
        <v>1153.3308698527323</v>
      </c>
      <c r="V120" s="147">
        <v>1430.6553819859623</v>
      </c>
      <c r="W120" s="147">
        <v>1458.8746043433453</v>
      </c>
      <c r="X120" s="147">
        <v>1446.3574905117885</v>
      </c>
      <c r="Y120" s="147">
        <v>1418.3582716481296</v>
      </c>
      <c r="Z120" s="147">
        <v>1855.8609099999999</v>
      </c>
      <c r="AA120" s="147">
        <v>1354.6599999999999</v>
      </c>
      <c r="AB120" s="147">
        <v>1811.87</v>
      </c>
      <c r="AC120" s="147">
        <v>1882.4142294265841</v>
      </c>
      <c r="AD120" s="147">
        <v>1901.7308491156557</v>
      </c>
      <c r="AE120" s="147">
        <v>1896.4194617298208</v>
      </c>
      <c r="AF120" s="147">
        <v>1891.7798912720043</v>
      </c>
      <c r="AG120" s="147">
        <v>1886.8314102886368</v>
      </c>
    </row>
    <row r="121" spans="1:33" s="133" customFormat="1" x14ac:dyDescent="0.2">
      <c r="A121" s="133" t="str">
        <f t="shared" si="1"/>
        <v>DAPCentral &amp; South America Total</v>
      </c>
      <c r="B121" s="137" t="s">
        <v>151</v>
      </c>
      <c r="C121" s="137" t="s">
        <v>151</v>
      </c>
      <c r="D121" s="137" t="s">
        <v>151</v>
      </c>
      <c r="E121" s="145">
        <v>581.81558299999995</v>
      </c>
      <c r="F121" s="145">
        <v>621.58487300000002</v>
      </c>
      <c r="G121" s="145">
        <v>846.05935699999998</v>
      </c>
      <c r="H121" s="145">
        <v>1035.1962200000003</v>
      </c>
      <c r="I121" s="145">
        <v>1328.6446540000002</v>
      </c>
      <c r="J121" s="145">
        <v>1034.0006930000004</v>
      </c>
      <c r="K121" s="145">
        <v>824.71428000000003</v>
      </c>
      <c r="L121" s="145">
        <v>1223.7815710000004</v>
      </c>
      <c r="M121" s="145">
        <v>1046.6052989999996</v>
      </c>
      <c r="N121" s="145">
        <v>581.12480799999992</v>
      </c>
      <c r="O121" s="145">
        <v>970.20611699999995</v>
      </c>
      <c r="P121" s="145">
        <v>1455.1888259999998</v>
      </c>
      <c r="Q121" s="145">
        <v>1230.524451</v>
      </c>
      <c r="R121" s="145">
        <v>1316.8497800000002</v>
      </c>
      <c r="S121" s="145">
        <v>1401.8682490000003</v>
      </c>
      <c r="T121" s="145">
        <v>1178.8522810000002</v>
      </c>
      <c r="U121" s="145">
        <v>1538.7049839999993</v>
      </c>
      <c r="V121" s="145">
        <v>1965.01206134729</v>
      </c>
      <c r="W121" s="145">
        <v>2086.3606946209961</v>
      </c>
      <c r="X121" s="145">
        <v>1826.9135928859312</v>
      </c>
      <c r="Y121" s="145">
        <v>2446.2132569059727</v>
      </c>
      <c r="Z121" s="145">
        <v>2713.9534547956296</v>
      </c>
      <c r="AA121" s="145">
        <v>2181.0838847956293</v>
      </c>
      <c r="AB121" s="145">
        <v>1818.7538847956296</v>
      </c>
      <c r="AC121" s="145">
        <v>1942.9082154988221</v>
      </c>
      <c r="AD121" s="145">
        <v>2194.9014233167413</v>
      </c>
      <c r="AE121" s="145">
        <v>2355.6341395168756</v>
      </c>
      <c r="AF121" s="145">
        <v>2422.072883573343</v>
      </c>
      <c r="AG121" s="145">
        <v>2490.0593697000436</v>
      </c>
    </row>
    <row r="122" spans="1:33" s="133" customFormat="1" x14ac:dyDescent="0.2">
      <c r="A122" s="133" t="str">
        <f t="shared" si="1"/>
        <v>DAPCaribbean Total</v>
      </c>
      <c r="B122" s="140" t="s">
        <v>152</v>
      </c>
      <c r="C122" s="140" t="s">
        <v>152</v>
      </c>
      <c r="D122" s="140" t="s">
        <v>152</v>
      </c>
      <c r="E122" s="146">
        <v>0.82727899999999999</v>
      </c>
      <c r="F122" s="146">
        <v>10.069907999999998</v>
      </c>
      <c r="G122" s="146">
        <v>0.66649899999999995</v>
      </c>
      <c r="H122" s="146">
        <v>7.453034999999999</v>
      </c>
      <c r="I122" s="146">
        <v>0.49072099999999996</v>
      </c>
      <c r="J122" s="146">
        <v>0.37943900000000003</v>
      </c>
      <c r="K122" s="146">
        <v>5.6911750000000003</v>
      </c>
      <c r="L122" s="146">
        <v>0.62717100000000003</v>
      </c>
      <c r="M122" s="146">
        <v>8.1036680000000008</v>
      </c>
      <c r="N122" s="146">
        <v>0.5057100000000001</v>
      </c>
      <c r="O122" s="146">
        <v>1.7801529999999999</v>
      </c>
      <c r="P122" s="146">
        <v>0.72549600000000003</v>
      </c>
      <c r="Q122" s="146">
        <v>27.277754999999999</v>
      </c>
      <c r="R122" s="146">
        <v>35.045242000000002</v>
      </c>
      <c r="S122" s="146">
        <v>13.140982000000001</v>
      </c>
      <c r="T122" s="146">
        <v>21.504228000000001</v>
      </c>
      <c r="U122" s="146">
        <v>20.992619999999999</v>
      </c>
      <c r="V122" s="146">
        <v>21.295138999999999</v>
      </c>
      <c r="W122" s="146">
        <v>20</v>
      </c>
      <c r="X122" s="146">
        <v>2.50657</v>
      </c>
      <c r="Y122" s="146">
        <v>7.9690000000000011E-2</v>
      </c>
      <c r="Z122" s="146">
        <v>11.999890000000001</v>
      </c>
      <c r="AA122" s="146">
        <v>0.14000000000000001</v>
      </c>
      <c r="AB122" s="146">
        <v>1.6400000000000001</v>
      </c>
      <c r="AC122" s="146">
        <v>1.6400000000000001</v>
      </c>
      <c r="AD122" s="146">
        <v>1.6400000000000001</v>
      </c>
      <c r="AE122" s="146">
        <v>1.6400000000000001</v>
      </c>
      <c r="AF122" s="146">
        <v>1.6400000000000001</v>
      </c>
      <c r="AG122" s="146">
        <v>1.6400000000000001</v>
      </c>
    </row>
    <row r="123" spans="1:33" x14ac:dyDescent="0.2">
      <c r="A123" s="133" t="str">
        <f t="shared" si="1"/>
        <v>DAPBahamas</v>
      </c>
      <c r="B123" s="129" t="s">
        <v>266</v>
      </c>
      <c r="C123" s="129" t="s">
        <v>267</v>
      </c>
      <c r="D123" s="129" t="s">
        <v>153</v>
      </c>
      <c r="E123" s="147">
        <v>0.82727899999999999</v>
      </c>
      <c r="F123" s="147">
        <v>10.068947999999999</v>
      </c>
      <c r="G123" s="147">
        <v>0.38528800000000002</v>
      </c>
      <c r="H123" s="147">
        <v>0.92021799999999998</v>
      </c>
      <c r="I123" s="147">
        <v>0.12932199999999999</v>
      </c>
      <c r="J123" s="147">
        <v>0.23469299999999998</v>
      </c>
      <c r="K123" s="147">
        <v>0.46035900000000002</v>
      </c>
      <c r="L123" s="147">
        <v>0.362427</v>
      </c>
      <c r="M123" s="147">
        <v>0.29901099999999997</v>
      </c>
      <c r="N123" s="147">
        <v>0.39594700000000005</v>
      </c>
      <c r="O123" s="147">
        <v>0.36374199999999995</v>
      </c>
      <c r="P123" s="147">
        <v>0.28018900000000002</v>
      </c>
      <c r="Q123" s="147">
        <v>0.40266099999999999</v>
      </c>
      <c r="R123" s="147">
        <v>0.36170099999999999</v>
      </c>
      <c r="S123" s="147">
        <v>0.467026</v>
      </c>
      <c r="T123" s="147">
        <v>0.76535900000000001</v>
      </c>
      <c r="U123" s="147">
        <v>3.6000000000000004E-2</v>
      </c>
      <c r="V123" s="147">
        <v>1.2E-2</v>
      </c>
      <c r="W123" s="147">
        <v>0</v>
      </c>
      <c r="X123" s="147">
        <v>1E-3</v>
      </c>
      <c r="Y123" s="147">
        <v>6.5199999999999998E-3</v>
      </c>
      <c r="Z123" s="147">
        <v>1.2E-2</v>
      </c>
      <c r="AA123" s="147">
        <v>0</v>
      </c>
      <c r="AB123" s="147">
        <v>0</v>
      </c>
      <c r="AC123" s="147">
        <v>0</v>
      </c>
      <c r="AD123" s="147">
        <v>0</v>
      </c>
      <c r="AE123" s="147">
        <v>0</v>
      </c>
      <c r="AF123" s="147">
        <v>0</v>
      </c>
      <c r="AG123" s="147">
        <v>0</v>
      </c>
    </row>
    <row r="124" spans="1:33" x14ac:dyDescent="0.2">
      <c r="A124" s="133" t="str">
        <f t="shared" si="1"/>
        <v>DAPCuba</v>
      </c>
      <c r="B124" s="129" t="s">
        <v>266</v>
      </c>
      <c r="C124" s="129" t="s">
        <v>267</v>
      </c>
      <c r="D124" s="129" t="s">
        <v>154</v>
      </c>
      <c r="E124" s="147">
        <v>0</v>
      </c>
      <c r="F124" s="147">
        <v>0</v>
      </c>
      <c r="G124" s="147">
        <v>6.0000000000000002E-6</v>
      </c>
      <c r="H124" s="147">
        <v>0.28234999999999999</v>
      </c>
      <c r="I124" s="147">
        <v>1.6131000000000003E-2</v>
      </c>
      <c r="J124" s="147">
        <v>0</v>
      </c>
      <c r="K124" s="147">
        <v>0</v>
      </c>
      <c r="L124" s="147">
        <v>5.6000000000000001E-2</v>
      </c>
      <c r="M124" s="147">
        <v>0.10001800000000001</v>
      </c>
      <c r="N124" s="147">
        <v>2.5999999999999999E-2</v>
      </c>
      <c r="O124" s="147">
        <v>0</v>
      </c>
      <c r="P124" s="147">
        <v>0.06</v>
      </c>
      <c r="Q124" s="147">
        <v>24.203399999999998</v>
      </c>
      <c r="R124" s="147">
        <v>34.373600000000003</v>
      </c>
      <c r="S124" s="147">
        <v>11.994999999999999</v>
      </c>
      <c r="T124" s="147">
        <v>20</v>
      </c>
      <c r="U124" s="147">
        <v>20</v>
      </c>
      <c r="V124" s="147">
        <v>20</v>
      </c>
      <c r="W124" s="147">
        <v>20</v>
      </c>
      <c r="X124" s="147">
        <v>0</v>
      </c>
      <c r="Y124" s="147">
        <v>0.02</v>
      </c>
      <c r="Z124" s="147">
        <v>0</v>
      </c>
      <c r="AA124" s="147">
        <v>0</v>
      </c>
      <c r="AB124" s="147">
        <v>0</v>
      </c>
      <c r="AC124" s="147">
        <v>0</v>
      </c>
      <c r="AD124" s="147">
        <v>0</v>
      </c>
      <c r="AE124" s="147">
        <v>0</v>
      </c>
      <c r="AF124" s="147">
        <v>0</v>
      </c>
      <c r="AG124" s="147">
        <v>0</v>
      </c>
    </row>
    <row r="125" spans="1:33" x14ac:dyDescent="0.2">
      <c r="A125" s="133" t="str">
        <f t="shared" si="1"/>
        <v>DAPDominican Republic</v>
      </c>
      <c r="B125" s="129" t="s">
        <v>266</v>
      </c>
      <c r="C125" s="129" t="s">
        <v>267</v>
      </c>
      <c r="D125" s="129" t="s">
        <v>155</v>
      </c>
      <c r="E125" s="147">
        <v>0</v>
      </c>
      <c r="F125" s="147">
        <v>0</v>
      </c>
      <c r="G125" s="147">
        <v>0.27120499999999997</v>
      </c>
      <c r="H125" s="147">
        <v>6.2285719999999998</v>
      </c>
      <c r="I125" s="147">
        <v>0.33166899999999999</v>
      </c>
      <c r="J125" s="147">
        <v>0.12124600000000001</v>
      </c>
      <c r="K125" s="147">
        <v>5.2230850000000002</v>
      </c>
      <c r="L125" s="147">
        <v>0.20172500000000002</v>
      </c>
      <c r="M125" s="147">
        <v>7.7038650000000004</v>
      </c>
      <c r="N125" s="147">
        <v>6.7905000000000007E-2</v>
      </c>
      <c r="O125" s="147">
        <v>1.28328</v>
      </c>
      <c r="P125" s="147">
        <v>0.18920900000000002</v>
      </c>
      <c r="Q125" s="147">
        <v>0.15115299999999998</v>
      </c>
      <c r="R125" s="147">
        <v>0.22851199999999999</v>
      </c>
      <c r="S125" s="147">
        <v>0.633629</v>
      </c>
      <c r="T125" s="147">
        <v>0.68712699999999993</v>
      </c>
      <c r="U125" s="147">
        <v>0.85377099999999995</v>
      </c>
      <c r="V125" s="147">
        <v>1.0053319999999999</v>
      </c>
      <c r="W125" s="147">
        <v>0</v>
      </c>
      <c r="X125" s="147">
        <v>2.4829699999999999</v>
      </c>
      <c r="Y125" s="147">
        <v>1.0489999999999999E-2</v>
      </c>
      <c r="Z125" s="147">
        <v>11.98175</v>
      </c>
      <c r="AA125" s="147">
        <v>0.01</v>
      </c>
      <c r="AB125" s="147">
        <v>1.57</v>
      </c>
      <c r="AC125" s="147">
        <v>1.57</v>
      </c>
      <c r="AD125" s="147">
        <v>1.57</v>
      </c>
      <c r="AE125" s="147">
        <v>1.57</v>
      </c>
      <c r="AF125" s="147">
        <v>1.57</v>
      </c>
      <c r="AG125" s="147">
        <v>1.57</v>
      </c>
    </row>
    <row r="126" spans="1:33" x14ac:dyDescent="0.2">
      <c r="A126" s="133" t="str">
        <f t="shared" si="1"/>
        <v>DAPHaiti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1"/>
        <v>DAPJamaica</v>
      </c>
      <c r="B127" s="129" t="s">
        <v>266</v>
      </c>
      <c r="C127" s="129" t="s">
        <v>267</v>
      </c>
      <c r="D127" s="129" t="s">
        <v>157</v>
      </c>
      <c r="E127" s="147">
        <v>0</v>
      </c>
      <c r="F127" s="147">
        <v>9.6000000000000002E-4</v>
      </c>
      <c r="G127" s="147">
        <v>0.01</v>
      </c>
      <c r="H127" s="147">
        <v>2.1894999999999998E-2</v>
      </c>
      <c r="I127" s="147">
        <v>1.3599E-2</v>
      </c>
      <c r="J127" s="147">
        <v>2.35E-2</v>
      </c>
      <c r="K127" s="147">
        <v>7.731E-3</v>
      </c>
      <c r="L127" s="147">
        <v>7.0190000000000001E-3</v>
      </c>
      <c r="M127" s="147">
        <v>7.7399999999999995E-4</v>
      </c>
      <c r="N127" s="147">
        <v>1.5858000000000001E-2</v>
      </c>
      <c r="O127" s="147">
        <v>0.133131</v>
      </c>
      <c r="P127" s="147">
        <v>0.19609799999999999</v>
      </c>
      <c r="Q127" s="147">
        <v>2.5205410000000001</v>
      </c>
      <c r="R127" s="147">
        <v>8.1429000000000001E-2</v>
      </c>
      <c r="S127" s="147">
        <v>4.5326999999999999E-2</v>
      </c>
      <c r="T127" s="147">
        <v>5.1741999999999996E-2</v>
      </c>
      <c r="U127" s="147">
        <v>0.102849</v>
      </c>
      <c r="V127" s="147">
        <v>0.27780700000000003</v>
      </c>
      <c r="W127" s="147">
        <v>0</v>
      </c>
      <c r="X127" s="147">
        <v>8.0000000000000002E-3</v>
      </c>
      <c r="Y127" s="147">
        <v>0</v>
      </c>
      <c r="Z127" s="147">
        <v>0</v>
      </c>
      <c r="AA127" s="147">
        <v>0.02</v>
      </c>
      <c r="AB127" s="147">
        <v>0.01</v>
      </c>
      <c r="AC127" s="147">
        <v>0.01</v>
      </c>
      <c r="AD127" s="147">
        <v>0.01</v>
      </c>
      <c r="AE127" s="147">
        <v>0.01</v>
      </c>
      <c r="AF127" s="147">
        <v>0.01</v>
      </c>
      <c r="AG127" s="147">
        <v>0.01</v>
      </c>
    </row>
    <row r="128" spans="1:33" x14ac:dyDescent="0.2">
      <c r="A128" s="133" t="str">
        <f t="shared" si="1"/>
        <v>DAPLesser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8.0000000000000002E-3</v>
      </c>
      <c r="Y128" s="147">
        <v>3.5000000000000003E-2</v>
      </c>
      <c r="Z128" s="147">
        <v>0</v>
      </c>
      <c r="AA128" s="147">
        <v>0</v>
      </c>
      <c r="AB128" s="147">
        <v>6.0000000000000005E-2</v>
      </c>
      <c r="AC128" s="147">
        <v>6.0000000000000005E-2</v>
      </c>
      <c r="AD128" s="147">
        <v>6.0000000000000005E-2</v>
      </c>
      <c r="AE128" s="147">
        <v>6.0000000000000005E-2</v>
      </c>
      <c r="AF128" s="147">
        <v>6.0000000000000005E-2</v>
      </c>
      <c r="AG128" s="147">
        <v>6.0000000000000005E-2</v>
      </c>
    </row>
    <row r="129" spans="1:33" x14ac:dyDescent="0.2">
      <c r="A129" s="133" t="str">
        <f t="shared" si="1"/>
        <v>DAPPuerto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1"/>
        <v>DAPTrinidad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6.6E-3</v>
      </c>
      <c r="Y130" s="147">
        <v>7.6799999999999993E-3</v>
      </c>
      <c r="Z130" s="147">
        <v>6.1400000000000005E-3</v>
      </c>
      <c r="AA130" s="147">
        <v>0.11</v>
      </c>
      <c r="AB130" s="147">
        <v>0</v>
      </c>
      <c r="AC130" s="147">
        <v>0</v>
      </c>
      <c r="AD130" s="147">
        <v>0</v>
      </c>
      <c r="AE130" s="147">
        <v>0</v>
      </c>
      <c r="AF130" s="147">
        <v>0</v>
      </c>
      <c r="AG130" s="147">
        <v>0</v>
      </c>
    </row>
    <row r="131" spans="1:33" s="133" customFormat="1" x14ac:dyDescent="0.2">
      <c r="A131" s="133" t="str">
        <f t="shared" si="1"/>
        <v>DAPCentral America Total</v>
      </c>
      <c r="B131" s="140" t="s">
        <v>161</v>
      </c>
      <c r="C131" s="140" t="s">
        <v>161</v>
      </c>
      <c r="D131" s="140" t="s">
        <v>161</v>
      </c>
      <c r="E131" s="146">
        <v>186.93077600000001</v>
      </c>
      <c r="F131" s="146">
        <v>133.390601</v>
      </c>
      <c r="G131" s="146">
        <v>252.34982400000001</v>
      </c>
      <c r="H131" s="146">
        <v>184.80653899999999</v>
      </c>
      <c r="I131" s="146">
        <v>165.99746300000001</v>
      </c>
      <c r="J131" s="146">
        <v>123.43877300000018</v>
      </c>
      <c r="K131" s="146">
        <v>80.436284999999998</v>
      </c>
      <c r="L131" s="146">
        <v>140.371509</v>
      </c>
      <c r="M131" s="146">
        <v>109.93164499999941</v>
      </c>
      <c r="N131" s="146">
        <v>61.203889999999994</v>
      </c>
      <c r="O131" s="146">
        <v>145.70174600000001</v>
      </c>
      <c r="P131" s="146">
        <v>189.217816</v>
      </c>
      <c r="Q131" s="146">
        <v>192.079399</v>
      </c>
      <c r="R131" s="146">
        <v>138.31366600000001</v>
      </c>
      <c r="S131" s="146">
        <v>313.10632800000002</v>
      </c>
      <c r="T131" s="146">
        <v>136.25600000000003</v>
      </c>
      <c r="U131" s="146">
        <v>152.99435499999996</v>
      </c>
      <c r="V131" s="146">
        <v>189.31372134416958</v>
      </c>
      <c r="W131" s="146">
        <v>154.88851688986219</v>
      </c>
      <c r="X131" s="146">
        <v>89.827920000000006</v>
      </c>
      <c r="Y131" s="146">
        <v>145.98366999999999</v>
      </c>
      <c r="Z131" s="146">
        <v>94.523889999999994</v>
      </c>
      <c r="AA131" s="146">
        <v>153.43</v>
      </c>
      <c r="AB131" s="146">
        <v>242.10999999999999</v>
      </c>
      <c r="AC131" s="146">
        <v>144.47170945414007</v>
      </c>
      <c r="AD131" s="146">
        <v>145.97648273536754</v>
      </c>
      <c r="AE131" s="146">
        <v>147.52821238611472</v>
      </c>
      <c r="AF131" s="146">
        <v>149.12431331334665</v>
      </c>
      <c r="AG131" s="146">
        <v>150.72289453613689</v>
      </c>
    </row>
    <row r="132" spans="1:33" x14ac:dyDescent="0.2">
      <c r="A132" s="133" t="str">
        <f t="shared" si="1"/>
        <v>DAPBelize</v>
      </c>
      <c r="B132" s="129" t="s">
        <v>266</v>
      </c>
      <c r="C132" s="129" t="s">
        <v>268</v>
      </c>
      <c r="D132" s="129" t="s">
        <v>162</v>
      </c>
      <c r="E132" s="147">
        <v>1.2689999999999999E-3</v>
      </c>
      <c r="F132" s="147">
        <v>2.9810000000000001E-3</v>
      </c>
      <c r="G132" s="147">
        <v>3.21E-4</v>
      </c>
      <c r="H132" s="147">
        <v>0</v>
      </c>
      <c r="I132" s="147">
        <v>2.1919999999999999E-2</v>
      </c>
      <c r="J132" s="147">
        <v>0</v>
      </c>
      <c r="K132" s="147">
        <v>6.7100000000000005E-4</v>
      </c>
      <c r="L132" s="147">
        <v>1.4918000000000001E-2</v>
      </c>
      <c r="M132" s="147">
        <v>4.1232999999999999E-2</v>
      </c>
      <c r="N132" s="147">
        <v>0</v>
      </c>
      <c r="O132" s="147">
        <v>6.4864000000000005E-2</v>
      </c>
      <c r="P132" s="147">
        <v>2E-3</v>
      </c>
      <c r="Q132" s="147">
        <v>0.106862</v>
      </c>
      <c r="R132" s="147">
        <v>0.50678000000000001</v>
      </c>
      <c r="S132" s="147">
        <v>0.64443700000000004</v>
      </c>
      <c r="T132" s="147">
        <v>4.4256000000000004E-2</v>
      </c>
      <c r="U132" s="147">
        <v>1.241906</v>
      </c>
      <c r="V132" s="147">
        <v>0.53015199999999996</v>
      </c>
      <c r="W132" s="147">
        <v>0.35768100000000003</v>
      </c>
      <c r="X132" s="147">
        <v>0.55000000000000004</v>
      </c>
      <c r="Y132" s="147">
        <v>0</v>
      </c>
      <c r="Z132" s="147">
        <v>4.0000000000000001E-3</v>
      </c>
      <c r="AA132" s="147">
        <v>1</v>
      </c>
      <c r="AB132" s="147">
        <v>0</v>
      </c>
      <c r="AC132" s="147">
        <v>0</v>
      </c>
      <c r="AD132" s="147">
        <v>0</v>
      </c>
      <c r="AE132" s="147">
        <v>0</v>
      </c>
      <c r="AF132" s="147">
        <v>0</v>
      </c>
      <c r="AG132" s="147">
        <v>0</v>
      </c>
    </row>
    <row r="133" spans="1:33" x14ac:dyDescent="0.2">
      <c r="A133" s="133" t="str">
        <f t="shared" si="1"/>
        <v>DAPCosta Rica</v>
      </c>
      <c r="B133" s="129" t="s">
        <v>266</v>
      </c>
      <c r="C133" s="129" t="s">
        <v>268</v>
      </c>
      <c r="D133" s="129" t="s">
        <v>163</v>
      </c>
      <c r="E133" s="147">
        <v>1.0888170000000001</v>
      </c>
      <c r="F133" s="147">
        <v>1.3106819999999999</v>
      </c>
      <c r="G133" s="147">
        <v>1.7722779999999998</v>
      </c>
      <c r="H133" s="147">
        <v>1.128727</v>
      </c>
      <c r="I133" s="147">
        <v>1.31351</v>
      </c>
      <c r="J133" s="147">
        <v>0.25237599999999993</v>
      </c>
      <c r="K133" s="147">
        <v>2.0204840000000002</v>
      </c>
      <c r="L133" s="147">
        <v>2.8291659999999998</v>
      </c>
      <c r="M133" s="147">
        <v>0.75020299999999995</v>
      </c>
      <c r="N133" s="147">
        <v>8.1837999999999994E-2</v>
      </c>
      <c r="O133" s="147">
        <v>2.0501449999999997</v>
      </c>
      <c r="P133" s="147">
        <v>4.1859590000000004</v>
      </c>
      <c r="Q133" s="147">
        <v>4.5656210000000002</v>
      </c>
      <c r="R133" s="147">
        <v>0.86241000000000012</v>
      </c>
      <c r="S133" s="147">
        <v>3.6436700000000002</v>
      </c>
      <c r="T133" s="147">
        <v>4.6858630000000003</v>
      </c>
      <c r="U133" s="147">
        <v>4.5535449999999997</v>
      </c>
      <c r="V133" s="147">
        <v>4.5844783441695762</v>
      </c>
      <c r="W133" s="147">
        <v>5.9433773763003694</v>
      </c>
      <c r="X133" s="147">
        <v>2.2551700000000001</v>
      </c>
      <c r="Y133" s="147">
        <v>2.0466700000000002</v>
      </c>
      <c r="Z133" s="147">
        <v>2.02088</v>
      </c>
      <c r="AA133" s="147">
        <v>2.72</v>
      </c>
      <c r="AB133" s="147">
        <v>3.92</v>
      </c>
      <c r="AC133" s="147">
        <v>3.92</v>
      </c>
      <c r="AD133" s="147">
        <v>3.92</v>
      </c>
      <c r="AE133" s="147">
        <v>3.92</v>
      </c>
      <c r="AF133" s="147">
        <v>3.92</v>
      </c>
      <c r="AG133" s="147">
        <v>3.92</v>
      </c>
    </row>
    <row r="134" spans="1:33" x14ac:dyDescent="0.2">
      <c r="A134" s="133" t="str">
        <f t="shared" ref="A134:A197" si="2">CONCATENATE("DAP",D134)</f>
        <v>DAPEl Salvador</v>
      </c>
      <c r="B134" s="129" t="s">
        <v>266</v>
      </c>
      <c r="C134" s="129" t="s">
        <v>268</v>
      </c>
      <c r="D134" s="129" t="s">
        <v>164</v>
      </c>
      <c r="E134" s="147">
        <v>15.515499999999999</v>
      </c>
      <c r="F134" s="147">
        <v>0</v>
      </c>
      <c r="G134" s="147">
        <v>0</v>
      </c>
      <c r="H134" s="147">
        <v>0</v>
      </c>
      <c r="I134" s="147">
        <v>0</v>
      </c>
      <c r="J134" s="147">
        <v>46.186909999999997</v>
      </c>
      <c r="K134" s="147">
        <v>14.070287</v>
      </c>
      <c r="L134" s="147">
        <v>19.158209999999997</v>
      </c>
      <c r="M134" s="147">
        <v>6.1604429999999999</v>
      </c>
      <c r="N134" s="147">
        <v>3.8984000000000005E-2</v>
      </c>
      <c r="O134" s="147">
        <v>0.28179799999999999</v>
      </c>
      <c r="P134" s="147">
        <v>7.5427330000000001</v>
      </c>
      <c r="Q134" s="147">
        <v>8.6974300000000007</v>
      </c>
      <c r="R134" s="147">
        <v>6.0923619999999996</v>
      </c>
      <c r="S134" s="147">
        <v>9.9950770000000002</v>
      </c>
      <c r="T134" s="147">
        <v>3.205047</v>
      </c>
      <c r="U134" s="147">
        <v>0.56801299999999999</v>
      </c>
      <c r="V134" s="147">
        <v>6.0150800000000002</v>
      </c>
      <c r="W134" s="147">
        <v>10.147141000000001</v>
      </c>
      <c r="X134" s="147">
        <v>4.4595900000000004</v>
      </c>
      <c r="Y134" s="147">
        <v>9.9799500000000005</v>
      </c>
      <c r="Z134" s="147">
        <v>5.4140000000000006</v>
      </c>
      <c r="AA134" s="147">
        <v>0</v>
      </c>
      <c r="AB134" s="147">
        <v>0</v>
      </c>
      <c r="AC134" s="147">
        <v>0</v>
      </c>
      <c r="AD134" s="147">
        <v>0</v>
      </c>
      <c r="AE134" s="147">
        <v>0</v>
      </c>
      <c r="AF134" s="147">
        <v>0</v>
      </c>
      <c r="AG134" s="147">
        <v>0</v>
      </c>
    </row>
    <row r="135" spans="1:33" x14ac:dyDescent="0.2">
      <c r="A135" s="133" t="str">
        <f t="shared" si="2"/>
        <v>DAPGuatemala</v>
      </c>
      <c r="B135" s="129" t="s">
        <v>266</v>
      </c>
      <c r="C135" s="129" t="s">
        <v>268</v>
      </c>
      <c r="D135" s="129" t="s">
        <v>165</v>
      </c>
      <c r="E135" s="147">
        <v>50.33334</v>
      </c>
      <c r="F135" s="147">
        <v>54.706965000000004</v>
      </c>
      <c r="G135" s="147">
        <v>58.785284000000004</v>
      </c>
      <c r="H135" s="147">
        <v>69.378433000000001</v>
      </c>
      <c r="I135" s="147">
        <v>22.811615</v>
      </c>
      <c r="J135" s="147">
        <v>18.222254999999997</v>
      </c>
      <c r="K135" s="147">
        <v>37.224881000000003</v>
      </c>
      <c r="L135" s="147">
        <v>31.297114000000001</v>
      </c>
      <c r="M135" s="147">
        <v>33.636084000000004</v>
      </c>
      <c r="N135" s="147">
        <v>13.238413</v>
      </c>
      <c r="O135" s="147">
        <v>49.038626999999991</v>
      </c>
      <c r="P135" s="147">
        <v>73.613747000000004</v>
      </c>
      <c r="Q135" s="147">
        <v>131.521942</v>
      </c>
      <c r="R135" s="147">
        <v>87.378613999999999</v>
      </c>
      <c r="S135" s="147">
        <v>145.06895900000001</v>
      </c>
      <c r="T135" s="147">
        <v>53.796403000000005</v>
      </c>
      <c r="U135" s="147">
        <v>77.319927000000007</v>
      </c>
      <c r="V135" s="147">
        <v>89.902100000000004</v>
      </c>
      <c r="W135" s="147">
        <v>59.479091860410122</v>
      </c>
      <c r="X135" s="147">
        <v>79.54252000000001</v>
      </c>
      <c r="Y135" s="147">
        <v>83.962940000000003</v>
      </c>
      <c r="Z135" s="147">
        <v>84.859549999999999</v>
      </c>
      <c r="AA135" s="147">
        <v>55.290000000000006</v>
      </c>
      <c r="AB135" s="147">
        <v>58.62</v>
      </c>
      <c r="AC135" s="147">
        <v>59.411999638827794</v>
      </c>
      <c r="AD135" s="147">
        <v>60.214699779666908</v>
      </c>
      <c r="AE135" s="147">
        <v>61.028244994228835</v>
      </c>
      <c r="AF135" s="147">
        <v>61.852781807496036</v>
      </c>
      <c r="AG135" s="147">
        <v>62.68845872411206</v>
      </c>
    </row>
    <row r="136" spans="1:33" x14ac:dyDescent="0.2">
      <c r="A136" s="133" t="str">
        <f t="shared" si="2"/>
        <v>DAPHonduras</v>
      </c>
      <c r="B136" s="129" t="s">
        <v>266</v>
      </c>
      <c r="C136" s="129" t="s">
        <v>268</v>
      </c>
      <c r="D136" s="129" t="s">
        <v>166</v>
      </c>
      <c r="E136" s="147">
        <v>1.5480000000000001E-2</v>
      </c>
      <c r="F136" s="147">
        <v>8.114999999999999E-3</v>
      </c>
      <c r="G136" s="147">
        <v>0.21207700000000002</v>
      </c>
      <c r="H136" s="147">
        <v>21.383603999999998</v>
      </c>
      <c r="I136" s="147">
        <v>3.8884740000000004</v>
      </c>
      <c r="J136" s="147">
        <v>7.2299000000000058E-2</v>
      </c>
      <c r="K136" s="147">
        <v>2.6476579999999998</v>
      </c>
      <c r="L136" s="147">
        <v>1.6930730000000001</v>
      </c>
      <c r="M136" s="147">
        <v>2.5100799999999999</v>
      </c>
      <c r="N136" s="147">
        <v>9.4192839999999993</v>
      </c>
      <c r="O136" s="147">
        <v>1.603245</v>
      </c>
      <c r="P136" s="147">
        <v>8.7165749999999989</v>
      </c>
      <c r="Q136" s="147">
        <v>-0.22527000000000003</v>
      </c>
      <c r="R136" s="147">
        <v>2.7518449999999999</v>
      </c>
      <c r="S136" s="147">
        <v>-2.6224999999999998E-2</v>
      </c>
      <c r="T136" s="147">
        <v>0.24178300000000003</v>
      </c>
      <c r="U136" s="147">
        <v>1.3016620000000001</v>
      </c>
      <c r="V136" s="147">
        <v>3.7764439999999997</v>
      </c>
      <c r="W136" s="147">
        <v>6.154791622336905</v>
      </c>
      <c r="X136" s="147">
        <v>3.0025599999999999</v>
      </c>
      <c r="Y136" s="147">
        <v>9.9238299999999988</v>
      </c>
      <c r="Z136" s="147">
        <v>2.15848</v>
      </c>
      <c r="AA136" s="147">
        <v>4.41</v>
      </c>
      <c r="AB136" s="147">
        <v>0.14000000000000001</v>
      </c>
      <c r="AC136" s="147">
        <v>0.13650881114450328</v>
      </c>
      <c r="AD136" s="147">
        <v>0.13310468228632616</v>
      </c>
      <c r="AE136" s="147">
        <v>0.12978544240480863</v>
      </c>
      <c r="AF136" s="147">
        <v>0.12654897461817019</v>
      </c>
      <c r="AG136" s="147">
        <v>0.12339321483344524</v>
      </c>
    </row>
    <row r="137" spans="1:33" x14ac:dyDescent="0.2">
      <c r="A137" s="133" t="str">
        <f t="shared" si="2"/>
        <v>DAPMexico</v>
      </c>
      <c r="B137" s="129" t="s">
        <v>266</v>
      </c>
      <c r="C137" s="129" t="s">
        <v>268</v>
      </c>
      <c r="D137" s="129" t="s">
        <v>167</v>
      </c>
      <c r="E137" s="147">
        <v>118.71712000000001</v>
      </c>
      <c r="F137" s="147">
        <v>77.361858000000012</v>
      </c>
      <c r="G137" s="147">
        <v>191.08600100000001</v>
      </c>
      <c r="H137" s="147">
        <v>92.585779999999986</v>
      </c>
      <c r="I137" s="147">
        <v>136.49506400000001</v>
      </c>
      <c r="J137" s="147">
        <v>54.02973200000018</v>
      </c>
      <c r="K137" s="147">
        <v>24.010615999999999</v>
      </c>
      <c r="L137" s="147">
        <v>85.254041000000001</v>
      </c>
      <c r="M137" s="147">
        <v>66.474968999999405</v>
      </c>
      <c r="N137" s="147">
        <v>37.336334999999998</v>
      </c>
      <c r="O137" s="147">
        <v>91.823709000000022</v>
      </c>
      <c r="P137" s="147">
        <v>93.916573</v>
      </c>
      <c r="Q137" s="147">
        <v>46.632722000000001</v>
      </c>
      <c r="R137" s="147">
        <v>33.071825000000004</v>
      </c>
      <c r="S137" s="147">
        <v>148.92831900000002</v>
      </c>
      <c r="T137" s="147">
        <v>63.804964999999996</v>
      </c>
      <c r="U137" s="147">
        <v>60.339727999999994</v>
      </c>
      <c r="V137" s="147">
        <v>74.941088999999991</v>
      </c>
      <c r="W137" s="147">
        <v>72.118068030814811</v>
      </c>
      <c r="X137" s="147">
        <v>0</v>
      </c>
      <c r="Y137" s="147">
        <v>40</v>
      </c>
      <c r="Z137" s="147">
        <v>0</v>
      </c>
      <c r="AA137" s="147">
        <v>89.140000000000015</v>
      </c>
      <c r="AB137" s="147">
        <v>179.42</v>
      </c>
      <c r="AC137" s="147">
        <v>80.993201004167787</v>
      </c>
      <c r="AD137" s="147">
        <v>81.698678273414302</v>
      </c>
      <c r="AE137" s="147">
        <v>82.440181949481101</v>
      </c>
      <c r="AF137" s="147">
        <v>83.214982531232437</v>
      </c>
      <c r="AG137" s="147">
        <v>83.981042597191404</v>
      </c>
    </row>
    <row r="138" spans="1:33" x14ac:dyDescent="0.2">
      <c r="A138" s="133" t="str">
        <f t="shared" si="2"/>
        <v>DAPNicaragua</v>
      </c>
      <c r="B138" s="129" t="s">
        <v>266</v>
      </c>
      <c r="C138" s="129" t="s">
        <v>268</v>
      </c>
      <c r="D138" s="129" t="s">
        <v>168</v>
      </c>
      <c r="E138" s="147">
        <v>0</v>
      </c>
      <c r="F138" s="147">
        <v>0</v>
      </c>
      <c r="G138" s="147">
        <v>0</v>
      </c>
      <c r="H138" s="147">
        <v>0</v>
      </c>
      <c r="I138" s="147">
        <v>1.4195360000000001</v>
      </c>
      <c r="J138" s="147">
        <v>4.5694980000000003</v>
      </c>
      <c r="K138" s="147">
        <v>0.15514899999999998</v>
      </c>
      <c r="L138" s="147">
        <v>5.5483000000000005E-2</v>
      </c>
      <c r="M138" s="147">
        <v>0.10502</v>
      </c>
      <c r="N138" s="147">
        <v>0.22617300000000001</v>
      </c>
      <c r="O138" s="147">
        <v>6.6784999999999997E-2</v>
      </c>
      <c r="P138" s="147">
        <v>0.44029299999999999</v>
      </c>
      <c r="Q138" s="147">
        <v>0.24213399999999999</v>
      </c>
      <c r="R138" s="147">
        <v>6.588984</v>
      </c>
      <c r="S138" s="147">
        <v>3.7214200000000002</v>
      </c>
      <c r="T138" s="147">
        <v>6.2251890000000003</v>
      </c>
      <c r="U138" s="147">
        <v>6.4856280000000002</v>
      </c>
      <c r="V138" s="147">
        <v>9.4363029999999988</v>
      </c>
      <c r="W138" s="147">
        <v>0.68836599999999992</v>
      </c>
      <c r="X138" s="147">
        <v>6.5199999999999998E-3</v>
      </c>
      <c r="Y138" s="147">
        <v>3.5310000000000001E-2</v>
      </c>
      <c r="Z138" s="147">
        <v>3.2739999999999998E-2</v>
      </c>
      <c r="AA138" s="147">
        <v>0.87000000000000011</v>
      </c>
      <c r="AB138" s="147">
        <v>0.01</v>
      </c>
      <c r="AC138" s="147">
        <v>0.01</v>
      </c>
      <c r="AD138" s="147">
        <v>0.01</v>
      </c>
      <c r="AE138" s="147">
        <v>0.01</v>
      </c>
      <c r="AF138" s="147">
        <v>0.01</v>
      </c>
      <c r="AG138" s="147">
        <v>0.01</v>
      </c>
    </row>
    <row r="139" spans="1:33" x14ac:dyDescent="0.2">
      <c r="A139" s="133" t="str">
        <f t="shared" si="2"/>
        <v>DAPPanama</v>
      </c>
      <c r="B139" s="129" t="s">
        <v>266</v>
      </c>
      <c r="C139" s="129" t="s">
        <v>268</v>
      </c>
      <c r="D139" s="129" t="s">
        <v>169</v>
      </c>
      <c r="E139" s="147">
        <v>1.25925</v>
      </c>
      <c r="F139" s="147">
        <v>0</v>
      </c>
      <c r="G139" s="147">
        <v>0.493863</v>
      </c>
      <c r="H139" s="147">
        <v>0.32999499999999998</v>
      </c>
      <c r="I139" s="147">
        <v>4.7343999999999997E-2</v>
      </c>
      <c r="J139" s="147">
        <v>0.10570300000000001</v>
      </c>
      <c r="K139" s="147">
        <v>0.30653900000000001</v>
      </c>
      <c r="L139" s="147">
        <v>6.9503999999999996E-2</v>
      </c>
      <c r="M139" s="147">
        <v>0.25361300000000003</v>
      </c>
      <c r="N139" s="147">
        <v>0.86286300000000005</v>
      </c>
      <c r="O139" s="147">
        <v>0.77257299999999995</v>
      </c>
      <c r="P139" s="147">
        <v>0.79993599999999998</v>
      </c>
      <c r="Q139" s="147">
        <v>0.53795800000000005</v>
      </c>
      <c r="R139" s="147">
        <v>1.060846</v>
      </c>
      <c r="S139" s="147">
        <v>1.130671</v>
      </c>
      <c r="T139" s="147">
        <v>4.2524939999999996</v>
      </c>
      <c r="U139" s="147">
        <v>1.1839459999999999</v>
      </c>
      <c r="V139" s="147">
        <v>0.12807499999999999</v>
      </c>
      <c r="W139" s="147">
        <v>0</v>
      </c>
      <c r="X139" s="147">
        <v>1.1560000000000001E-2</v>
      </c>
      <c r="Y139" s="147">
        <v>3.4970000000000001E-2</v>
      </c>
      <c r="Z139" s="147">
        <v>3.424E-2</v>
      </c>
      <c r="AA139" s="147">
        <v>0</v>
      </c>
      <c r="AB139" s="147">
        <v>0</v>
      </c>
      <c r="AC139" s="147">
        <v>0</v>
      </c>
      <c r="AD139" s="147">
        <v>0</v>
      </c>
      <c r="AE139" s="147">
        <v>0</v>
      </c>
      <c r="AF139" s="147">
        <v>0</v>
      </c>
      <c r="AG139" s="147">
        <v>0</v>
      </c>
    </row>
    <row r="140" spans="1:33" s="133" customFormat="1" x14ac:dyDescent="0.2">
      <c r="A140" s="148" t="str">
        <f t="shared" si="2"/>
        <v>DAPSouth America Total</v>
      </c>
      <c r="B140" s="140" t="s">
        <v>170</v>
      </c>
      <c r="C140" s="140" t="s">
        <v>170</v>
      </c>
      <c r="D140" s="140" t="s">
        <v>170</v>
      </c>
      <c r="E140" s="146">
        <v>394.05752799999993</v>
      </c>
      <c r="F140" s="146">
        <v>478.12436400000001</v>
      </c>
      <c r="G140" s="146">
        <v>593.04303400000003</v>
      </c>
      <c r="H140" s="146">
        <v>842.93664600000045</v>
      </c>
      <c r="I140" s="146">
        <v>1162.1564700000001</v>
      </c>
      <c r="J140" s="146">
        <v>910.18248099999994</v>
      </c>
      <c r="K140" s="146">
        <v>738.58681999999999</v>
      </c>
      <c r="L140" s="146">
        <v>1082.7828910000005</v>
      </c>
      <c r="M140" s="146">
        <v>928.56998600000009</v>
      </c>
      <c r="N140" s="146">
        <v>519.41520799999989</v>
      </c>
      <c r="O140" s="146">
        <v>822.72421799999995</v>
      </c>
      <c r="P140" s="146">
        <v>1265.2455139999997</v>
      </c>
      <c r="Q140" s="146">
        <v>1011.167297</v>
      </c>
      <c r="R140" s="146">
        <v>1143.4908720000003</v>
      </c>
      <c r="S140" s="146">
        <v>1075.6209389999999</v>
      </c>
      <c r="T140" s="146">
        <v>1021.092053</v>
      </c>
      <c r="U140" s="146">
        <v>1364.7180089999995</v>
      </c>
      <c r="V140" s="146">
        <v>1754.4032010031206</v>
      </c>
      <c r="W140" s="146">
        <v>1911.4721777311343</v>
      </c>
      <c r="X140" s="146">
        <v>1734.579102885931</v>
      </c>
      <c r="Y140" s="146">
        <v>2300.1498969059726</v>
      </c>
      <c r="Z140" s="146">
        <v>2607.4296747956296</v>
      </c>
      <c r="AA140" s="146">
        <v>2027.5138847956293</v>
      </c>
      <c r="AB140" s="146">
        <v>1575.0038847956296</v>
      </c>
      <c r="AC140" s="146">
        <v>1796.796506044682</v>
      </c>
      <c r="AD140" s="146">
        <v>2047.2849405813733</v>
      </c>
      <c r="AE140" s="146">
        <v>2206.4659271307605</v>
      </c>
      <c r="AF140" s="146">
        <v>2271.308570259996</v>
      </c>
      <c r="AG140" s="146">
        <v>2337.6964751639066</v>
      </c>
    </row>
    <row r="141" spans="1:33" x14ac:dyDescent="0.2">
      <c r="A141" s="133" t="str">
        <f t="shared" si="2"/>
        <v>DAPArgentina</v>
      </c>
      <c r="B141" s="129" t="s">
        <v>266</v>
      </c>
      <c r="C141" s="129" t="s">
        <v>269</v>
      </c>
      <c r="D141" s="129" t="s">
        <v>171</v>
      </c>
      <c r="E141" s="147">
        <v>21.896079</v>
      </c>
      <c r="F141" s="147">
        <v>29.338958999999999</v>
      </c>
      <c r="G141" s="147">
        <v>22.327936999999999</v>
      </c>
      <c r="H141" s="147">
        <v>41.020842000000002</v>
      </c>
      <c r="I141" s="147">
        <v>89.928083999999998</v>
      </c>
      <c r="J141" s="147">
        <v>74.078687000000002</v>
      </c>
      <c r="K141" s="147">
        <v>35.402391000000001</v>
      </c>
      <c r="L141" s="147">
        <v>135.68056799999999</v>
      </c>
      <c r="M141" s="147">
        <v>103.41338999999999</v>
      </c>
      <c r="N141" s="147">
        <v>40.841389999999997</v>
      </c>
      <c r="O141" s="147">
        <v>103.070932</v>
      </c>
      <c r="P141" s="147">
        <v>150.52886999999998</v>
      </c>
      <c r="Q141" s="147">
        <v>104.71722</v>
      </c>
      <c r="R141" s="147">
        <v>137.964573</v>
      </c>
      <c r="S141" s="147">
        <v>85.610289999999992</v>
      </c>
      <c r="T141" s="147">
        <v>54.318334999999998</v>
      </c>
      <c r="U141" s="147">
        <v>106.241736</v>
      </c>
      <c r="V141" s="147">
        <v>137.71830599999998</v>
      </c>
      <c r="W141" s="147">
        <v>166.22046099577273</v>
      </c>
      <c r="X141" s="147">
        <v>208.06396000000001</v>
      </c>
      <c r="Y141" s="147">
        <v>271.26043000000004</v>
      </c>
      <c r="Z141" s="147">
        <v>326.19551000000001</v>
      </c>
      <c r="AA141" s="147">
        <v>205.6</v>
      </c>
      <c r="AB141" s="147">
        <v>123.63</v>
      </c>
      <c r="AC141" s="147">
        <v>123.63</v>
      </c>
      <c r="AD141" s="147">
        <v>123.63</v>
      </c>
      <c r="AE141" s="147">
        <v>123.63</v>
      </c>
      <c r="AF141" s="147">
        <v>123.63</v>
      </c>
      <c r="AG141" s="147">
        <v>123.63</v>
      </c>
    </row>
    <row r="142" spans="1:33" x14ac:dyDescent="0.2">
      <c r="A142" s="133" t="str">
        <f t="shared" si="2"/>
        <v>DAPBolivia</v>
      </c>
      <c r="B142" s="129" t="s">
        <v>266</v>
      </c>
      <c r="C142" s="129" t="s">
        <v>269</v>
      </c>
      <c r="D142" s="129" t="s">
        <v>172</v>
      </c>
      <c r="E142" s="147">
        <v>1.6274999999999998E-2</v>
      </c>
      <c r="F142" s="147">
        <v>4.2750000000000002E-3</v>
      </c>
      <c r="G142" s="147">
        <v>0</v>
      </c>
      <c r="H142" s="147">
        <v>0.01</v>
      </c>
      <c r="I142" s="147">
        <v>0.01</v>
      </c>
      <c r="J142" s="147">
        <v>0.24</v>
      </c>
      <c r="K142" s="147">
        <v>0.116701</v>
      </c>
      <c r="L142" s="147">
        <v>0.16909399999999999</v>
      </c>
      <c r="M142" s="147">
        <v>7.1640000000000002E-3</v>
      </c>
      <c r="N142" s="147">
        <v>0.92365699999999995</v>
      </c>
      <c r="O142" s="147">
        <v>0.44821700000000003</v>
      </c>
      <c r="P142" s="147">
        <v>0.77364100000000002</v>
      </c>
      <c r="Q142" s="147">
        <v>1.038365</v>
      </c>
      <c r="R142" s="147">
        <v>0.43868800000000002</v>
      </c>
      <c r="S142" s="147">
        <v>0.45441900000000002</v>
      </c>
      <c r="T142" s="147">
        <v>0.419983</v>
      </c>
      <c r="U142" s="147">
        <v>1.0653709999999998</v>
      </c>
      <c r="V142" s="147">
        <v>0.600267</v>
      </c>
      <c r="W142" s="147">
        <v>0.74379600000000001</v>
      </c>
      <c r="X142" s="147">
        <v>0.20794999999999997</v>
      </c>
      <c r="Y142" s="147">
        <v>0.97442000000000006</v>
      </c>
      <c r="Z142" s="147">
        <v>2.8682999999999996</v>
      </c>
      <c r="AA142" s="147">
        <v>1.1000000000000001</v>
      </c>
      <c r="AB142" s="147">
        <v>0.06</v>
      </c>
      <c r="AC142" s="147">
        <v>0.06</v>
      </c>
      <c r="AD142" s="147">
        <v>0.06</v>
      </c>
      <c r="AE142" s="147">
        <v>0.06</v>
      </c>
      <c r="AF142" s="147">
        <v>0.06</v>
      </c>
      <c r="AG142" s="147">
        <v>0.06</v>
      </c>
    </row>
    <row r="143" spans="1:33" x14ac:dyDescent="0.2">
      <c r="A143" s="133" t="str">
        <f t="shared" si="2"/>
        <v>DAPBrazil</v>
      </c>
      <c r="B143" s="129" t="s">
        <v>266</v>
      </c>
      <c r="C143" s="129" t="s">
        <v>269</v>
      </c>
      <c r="D143" s="129" t="s">
        <v>173</v>
      </c>
      <c r="E143" s="147">
        <v>317.61747999999994</v>
      </c>
      <c r="F143" s="147">
        <v>401.474493</v>
      </c>
      <c r="G143" s="147">
        <v>543.46718599999997</v>
      </c>
      <c r="H143" s="147">
        <v>775.47543200000041</v>
      </c>
      <c r="I143" s="147">
        <v>982.83286799999996</v>
      </c>
      <c r="J143" s="147">
        <v>795.19236799999999</v>
      </c>
      <c r="K143" s="147">
        <v>656.12281599999994</v>
      </c>
      <c r="L143" s="147">
        <v>911.86962000000017</v>
      </c>
      <c r="M143" s="147">
        <v>762.11975600000005</v>
      </c>
      <c r="N143" s="147">
        <v>411.85934499999996</v>
      </c>
      <c r="O143" s="147">
        <v>631.65350000000001</v>
      </c>
      <c r="P143" s="147">
        <v>924.96469699999989</v>
      </c>
      <c r="Q143" s="147">
        <v>717.575605</v>
      </c>
      <c r="R143" s="147">
        <v>860.16383300000007</v>
      </c>
      <c r="S143" s="147">
        <v>819.30929000000003</v>
      </c>
      <c r="T143" s="147">
        <v>730.71287100000006</v>
      </c>
      <c r="U143" s="147">
        <v>1054.2788059999998</v>
      </c>
      <c r="V143" s="147">
        <v>1388.8965980000005</v>
      </c>
      <c r="W143" s="147">
        <v>1511.3538887519073</v>
      </c>
      <c r="X143" s="147">
        <v>1362.5430200000001</v>
      </c>
      <c r="Y143" s="147">
        <v>1861.0656399999998</v>
      </c>
      <c r="Z143" s="147">
        <v>2187.15976</v>
      </c>
      <c r="AA143" s="147">
        <v>1662.9</v>
      </c>
      <c r="AB143" s="147">
        <v>1297.77</v>
      </c>
      <c r="AC143" s="147">
        <v>1519.5876343628918</v>
      </c>
      <c r="AD143" s="147">
        <v>1770.1008692681187</v>
      </c>
      <c r="AE143" s="147">
        <v>1929.3064452502106</v>
      </c>
      <c r="AF143" s="147">
        <v>1994.1734686704042</v>
      </c>
      <c r="AG143" s="147">
        <v>2060.5855465023496</v>
      </c>
    </row>
    <row r="144" spans="1:33" x14ac:dyDescent="0.2">
      <c r="A144" s="133" t="str">
        <f t="shared" si="2"/>
        <v>DAPChile</v>
      </c>
      <c r="B144" s="129" t="s">
        <v>266</v>
      </c>
      <c r="C144" s="129" t="s">
        <v>269</v>
      </c>
      <c r="D144" s="129" t="s">
        <v>174</v>
      </c>
      <c r="E144" s="147">
        <v>-0.20561299999999999</v>
      </c>
      <c r="F144" s="147">
        <v>0.287574</v>
      </c>
      <c r="G144" s="147">
        <v>0.17747599999999999</v>
      </c>
      <c r="H144" s="147">
        <v>0.22878199999999999</v>
      </c>
      <c r="I144" s="147">
        <v>5.7157559999999998</v>
      </c>
      <c r="J144" s="147">
        <v>9.3184319999999978</v>
      </c>
      <c r="K144" s="147">
        <v>0.48413399999999995</v>
      </c>
      <c r="L144" s="147">
        <v>1.5976760000000001</v>
      </c>
      <c r="M144" s="147">
        <v>5.2023460000000004</v>
      </c>
      <c r="N144" s="147">
        <v>-5.8822999999999993E-2</v>
      </c>
      <c r="O144" s="147">
        <v>0.60628300000000035</v>
      </c>
      <c r="P144" s="147">
        <v>3.6789580000000002</v>
      </c>
      <c r="Q144" s="147">
        <v>21.458884999999999</v>
      </c>
      <c r="R144" s="147">
        <v>5.6441140000000001</v>
      </c>
      <c r="S144" s="147">
        <v>1.8473409999999999</v>
      </c>
      <c r="T144" s="147">
        <v>25.203924000000001</v>
      </c>
      <c r="U144" s="147">
        <v>4.4550529999999995</v>
      </c>
      <c r="V144" s="147">
        <v>8.4080270000000006</v>
      </c>
      <c r="W144" s="147">
        <v>6.8633068008826843</v>
      </c>
      <c r="X144" s="147">
        <v>35.678830000000005</v>
      </c>
      <c r="Y144" s="147">
        <v>39.726440000000004</v>
      </c>
      <c r="Z144" s="147">
        <v>2.7280799999999998</v>
      </c>
      <c r="AA144" s="147">
        <v>1.5399999999999998</v>
      </c>
      <c r="AB144" s="147">
        <v>13.04</v>
      </c>
      <c r="AC144" s="147">
        <v>13.04</v>
      </c>
      <c r="AD144" s="147">
        <v>13.04</v>
      </c>
      <c r="AE144" s="147">
        <v>13.04</v>
      </c>
      <c r="AF144" s="147">
        <v>13.04</v>
      </c>
      <c r="AG144" s="147">
        <v>13.04</v>
      </c>
    </row>
    <row r="145" spans="1:33" x14ac:dyDescent="0.2">
      <c r="A145" s="133" t="str">
        <f t="shared" si="2"/>
        <v>DAPColombia</v>
      </c>
      <c r="B145" s="129" t="s">
        <v>266</v>
      </c>
      <c r="C145" s="129" t="s">
        <v>269</v>
      </c>
      <c r="D145" s="129" t="s">
        <v>175</v>
      </c>
      <c r="E145" s="147">
        <v>25</v>
      </c>
      <c r="F145" s="147">
        <v>25</v>
      </c>
      <c r="G145" s="147">
        <v>25</v>
      </c>
      <c r="H145" s="147">
        <v>25</v>
      </c>
      <c r="I145" s="147">
        <v>25</v>
      </c>
      <c r="J145" s="147">
        <v>4.4406379999999999</v>
      </c>
      <c r="K145" s="147">
        <v>16.977164999999996</v>
      </c>
      <c r="L145" s="147">
        <v>10.553533</v>
      </c>
      <c r="M145" s="147">
        <v>22.778062000000002</v>
      </c>
      <c r="N145" s="147">
        <v>45.796979</v>
      </c>
      <c r="O145" s="147">
        <v>34.123171999999997</v>
      </c>
      <c r="P145" s="147">
        <v>35.348215000000003</v>
      </c>
      <c r="Q145" s="147">
        <v>48.179605999999993</v>
      </c>
      <c r="R145" s="147">
        <v>31.732951000000003</v>
      </c>
      <c r="S145" s="147">
        <v>23.128331000000003</v>
      </c>
      <c r="T145" s="147">
        <v>33.459879000000001</v>
      </c>
      <c r="U145" s="147">
        <v>33.264211999999993</v>
      </c>
      <c r="V145" s="147">
        <v>34.267361003120357</v>
      </c>
      <c r="W145" s="147">
        <v>35.656161181135367</v>
      </c>
      <c r="X145" s="147">
        <v>36.50687627842261</v>
      </c>
      <c r="Y145" s="147">
        <v>42.35484430710676</v>
      </c>
      <c r="Z145" s="147">
        <v>46.291076757233085</v>
      </c>
      <c r="AA145" s="147">
        <v>36.233016757233088</v>
      </c>
      <c r="AB145" s="147">
        <v>31.673016757233086</v>
      </c>
      <c r="AC145" s="147">
        <v>31.673016757233086</v>
      </c>
      <c r="AD145" s="147">
        <v>31.673016757233086</v>
      </c>
      <c r="AE145" s="147">
        <v>31.673016757233086</v>
      </c>
      <c r="AF145" s="147">
        <v>31.673016757233086</v>
      </c>
      <c r="AG145" s="147">
        <v>31.673016757233086</v>
      </c>
    </row>
    <row r="146" spans="1:33" x14ac:dyDescent="0.2">
      <c r="A146" s="133" t="str">
        <f t="shared" si="2"/>
        <v>DAPEcuador</v>
      </c>
      <c r="B146" s="129" t="s">
        <v>266</v>
      </c>
      <c r="C146" s="129" t="s">
        <v>269</v>
      </c>
      <c r="D146" s="129" t="s">
        <v>176</v>
      </c>
      <c r="E146" s="147">
        <v>2.2003240000000002</v>
      </c>
      <c r="F146" s="147">
        <v>6.6363000000000005E-2</v>
      </c>
      <c r="G146" s="147">
        <v>6.7163E-2</v>
      </c>
      <c r="H146" s="147">
        <v>0.21464000000000003</v>
      </c>
      <c r="I146" s="147">
        <v>0.19534900000000002</v>
      </c>
      <c r="J146" s="147">
        <v>0.23869300000000002</v>
      </c>
      <c r="K146" s="147">
        <v>1.7936270000000001</v>
      </c>
      <c r="L146" s="147">
        <v>1.3441860000000001</v>
      </c>
      <c r="M146" s="147">
        <v>0.75917900000000005</v>
      </c>
      <c r="N146" s="147">
        <v>0.697407</v>
      </c>
      <c r="O146" s="147">
        <v>1.2747090000000001</v>
      </c>
      <c r="P146" s="147">
        <v>3.1982560000000002</v>
      </c>
      <c r="Q146" s="147">
        <v>2.3009659999999998</v>
      </c>
      <c r="R146" s="147">
        <v>3.4768799999999995</v>
      </c>
      <c r="S146" s="147">
        <v>3.1986729999999999</v>
      </c>
      <c r="T146" s="147">
        <v>3.3704229999999997</v>
      </c>
      <c r="U146" s="147">
        <v>5.1990799999999995</v>
      </c>
      <c r="V146" s="147">
        <v>11.456638999999999</v>
      </c>
      <c r="W146" s="147">
        <v>8.560529999430031</v>
      </c>
      <c r="X146" s="147">
        <v>8.6269399999999994</v>
      </c>
      <c r="Y146" s="147">
        <v>10.887269999999999</v>
      </c>
      <c r="Z146" s="147">
        <v>6.5161299999999995</v>
      </c>
      <c r="AA146" s="147">
        <v>1.97</v>
      </c>
      <c r="AB146" s="147">
        <v>4.0299999999999994</v>
      </c>
      <c r="AC146" s="147">
        <v>4.0299999999999994</v>
      </c>
      <c r="AD146" s="147">
        <v>4.0299999999999994</v>
      </c>
      <c r="AE146" s="147">
        <v>4.0299999999999994</v>
      </c>
      <c r="AF146" s="147">
        <v>4.0299999999999994</v>
      </c>
      <c r="AG146" s="147">
        <v>4.0299999999999994</v>
      </c>
    </row>
    <row r="147" spans="1:33" x14ac:dyDescent="0.2">
      <c r="A147" s="133" t="str">
        <f t="shared" si="2"/>
        <v>DAPFrench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DAPGuyana</v>
      </c>
      <c r="B148" s="129" t="s">
        <v>266</v>
      </c>
      <c r="C148" s="129" t="s">
        <v>269</v>
      </c>
      <c r="D148" s="129" t="s">
        <v>178</v>
      </c>
      <c r="E148" s="147">
        <v>0</v>
      </c>
      <c r="F148" s="147">
        <v>0</v>
      </c>
      <c r="G148" s="147">
        <v>0</v>
      </c>
      <c r="H148" s="147">
        <v>0</v>
      </c>
      <c r="I148" s="147">
        <v>0</v>
      </c>
      <c r="J148" s="147">
        <v>0</v>
      </c>
      <c r="K148" s="147">
        <v>0</v>
      </c>
      <c r="L148" s="147">
        <v>0</v>
      </c>
      <c r="M148" s="147">
        <v>0.596688</v>
      </c>
      <c r="N148" s="147">
        <v>9.9999000000000005E-2</v>
      </c>
      <c r="O148" s="147">
        <v>2.5149999999999999E-2</v>
      </c>
      <c r="P148" s="147">
        <v>2.0000000000000002E-5</v>
      </c>
      <c r="Q148" s="147">
        <v>1.0236149999999999</v>
      </c>
      <c r="R148" s="147">
        <v>7.1250000000000003E-3</v>
      </c>
      <c r="S148" s="147">
        <v>1.2</v>
      </c>
      <c r="T148" s="147">
        <v>0</v>
      </c>
      <c r="U148" s="147">
        <v>1.967E-3</v>
      </c>
      <c r="V148" s="147">
        <v>0</v>
      </c>
      <c r="W148" s="147">
        <v>4.5649999999999996E-3</v>
      </c>
      <c r="X148" s="147">
        <v>0</v>
      </c>
      <c r="Y148" s="147">
        <v>0</v>
      </c>
      <c r="Z148" s="147">
        <v>2.0500000000000002E-3</v>
      </c>
      <c r="AA148" s="147">
        <v>0.02</v>
      </c>
      <c r="AB148" s="147">
        <v>0</v>
      </c>
      <c r="AC148" s="147">
        <v>0</v>
      </c>
      <c r="AD148" s="147">
        <v>0</v>
      </c>
      <c r="AE148" s="147">
        <v>0</v>
      </c>
      <c r="AF148" s="147">
        <v>0</v>
      </c>
      <c r="AG148" s="147">
        <v>0</v>
      </c>
    </row>
    <row r="149" spans="1:33" x14ac:dyDescent="0.2">
      <c r="A149" s="133" t="str">
        <f t="shared" si="2"/>
        <v>DAPParaguay</v>
      </c>
      <c r="B149" s="129" t="s">
        <v>266</v>
      </c>
      <c r="C149" s="129" t="s">
        <v>269</v>
      </c>
      <c r="D149" s="129" t="s">
        <v>179</v>
      </c>
      <c r="E149" s="147">
        <v>1.927184</v>
      </c>
      <c r="F149" s="147">
        <v>1.1711559999999999</v>
      </c>
      <c r="G149" s="147">
        <v>1.5936100000000002</v>
      </c>
      <c r="H149" s="147">
        <v>0.60950099999999996</v>
      </c>
      <c r="I149" s="147">
        <v>1.134234</v>
      </c>
      <c r="J149" s="147">
        <v>0.32673000000000002</v>
      </c>
      <c r="K149" s="147">
        <v>2.6719569999999999</v>
      </c>
      <c r="L149" s="147">
        <v>5.8128260000000003</v>
      </c>
      <c r="M149" s="147">
        <v>7.4204230000000004</v>
      </c>
      <c r="N149" s="147">
        <v>16.630189999999999</v>
      </c>
      <c r="O149" s="147">
        <v>24.045252000000001</v>
      </c>
      <c r="P149" s="147">
        <v>51.599745999999996</v>
      </c>
      <c r="Q149" s="147">
        <v>18.079887000000003</v>
      </c>
      <c r="R149" s="147">
        <v>20.499431999999999</v>
      </c>
      <c r="S149" s="147">
        <v>23.610192000000001</v>
      </c>
      <c r="T149" s="147">
        <v>35.159867999999996</v>
      </c>
      <c r="U149" s="147">
        <v>30.532230999999999</v>
      </c>
      <c r="V149" s="147">
        <v>45.230722</v>
      </c>
      <c r="W149" s="147">
        <v>47.923586999999998</v>
      </c>
      <c r="X149" s="147">
        <v>33.621629999999996</v>
      </c>
      <c r="Y149" s="147">
        <v>32.656199999999998</v>
      </c>
      <c r="Z149" s="147">
        <v>15.027810000000002</v>
      </c>
      <c r="AA149" s="147">
        <v>8.1099999999999977</v>
      </c>
      <c r="AB149" s="147">
        <v>1.1300000000000003</v>
      </c>
      <c r="AC149" s="147">
        <v>1.1300000000000003</v>
      </c>
      <c r="AD149" s="147">
        <v>1.1300000000000003</v>
      </c>
      <c r="AE149" s="147">
        <v>1.1300000000000003</v>
      </c>
      <c r="AF149" s="147">
        <v>1.1300000000000003</v>
      </c>
      <c r="AG149" s="147">
        <v>1.1300000000000003</v>
      </c>
    </row>
    <row r="150" spans="1:33" x14ac:dyDescent="0.2">
      <c r="A150" s="133" t="str">
        <f t="shared" si="2"/>
        <v>DAPPeru</v>
      </c>
      <c r="B150" s="129" t="s">
        <v>266</v>
      </c>
      <c r="C150" s="129" t="s">
        <v>269</v>
      </c>
      <c r="D150" s="129" t="s">
        <v>180</v>
      </c>
      <c r="E150" s="147">
        <v>25.602219999999999</v>
      </c>
      <c r="F150" s="147">
        <v>20.661318999999995</v>
      </c>
      <c r="G150" s="147">
        <v>0.27335999999999999</v>
      </c>
      <c r="H150" s="147">
        <v>0.118243</v>
      </c>
      <c r="I150" s="147">
        <v>57.214172999999995</v>
      </c>
      <c r="J150" s="147">
        <v>26.056936</v>
      </c>
      <c r="K150" s="147">
        <v>2.08867</v>
      </c>
      <c r="L150" s="147">
        <v>2.7107989999999997</v>
      </c>
      <c r="M150" s="147">
        <v>2.8762169999999996</v>
      </c>
      <c r="N150" s="147">
        <v>0.60800200000000004</v>
      </c>
      <c r="O150" s="147">
        <v>16.177489000000001</v>
      </c>
      <c r="P150" s="147">
        <v>83.625361999999996</v>
      </c>
      <c r="Q150" s="147">
        <v>85.216172</v>
      </c>
      <c r="R150" s="147">
        <v>80.898769999999999</v>
      </c>
      <c r="S150" s="147">
        <v>109.017904</v>
      </c>
      <c r="T150" s="147">
        <v>115.62533499999999</v>
      </c>
      <c r="U150" s="147">
        <v>116.15545999999971</v>
      </c>
      <c r="V150" s="147">
        <v>101.93563499999964</v>
      </c>
      <c r="W150" s="147">
        <v>98.57184200200615</v>
      </c>
      <c r="X150" s="147">
        <v>6.3258900000000002</v>
      </c>
      <c r="Y150" s="147">
        <v>9.8864400000000003</v>
      </c>
      <c r="Z150" s="147">
        <v>4.0546300000000004</v>
      </c>
      <c r="AA150" s="147">
        <v>99.97</v>
      </c>
      <c r="AB150" s="147">
        <v>96.300000000000011</v>
      </c>
      <c r="AC150" s="147">
        <v>96.300000000000011</v>
      </c>
      <c r="AD150" s="147">
        <v>96.300000000000011</v>
      </c>
      <c r="AE150" s="147">
        <v>96.300000000000011</v>
      </c>
      <c r="AF150" s="147">
        <v>96.300000000000011</v>
      </c>
      <c r="AG150" s="147">
        <v>96.300000000000011</v>
      </c>
    </row>
    <row r="151" spans="1:33" x14ac:dyDescent="0.2">
      <c r="A151" s="133" t="str">
        <f t="shared" si="2"/>
        <v>DAPSuriname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2.0188999999999999E-2</v>
      </c>
      <c r="Q151" s="147">
        <v>0</v>
      </c>
      <c r="R151" s="147">
        <v>1.2030000000000001E-3</v>
      </c>
      <c r="S151" s="147">
        <v>8.7748000000000007E-2</v>
      </c>
      <c r="T151" s="147">
        <v>0</v>
      </c>
      <c r="U151" s="147">
        <v>2.3549999999999999E-3</v>
      </c>
      <c r="V151" s="147">
        <v>1.2224E-2</v>
      </c>
      <c r="W151" s="147">
        <v>1.6525999999999999E-2</v>
      </c>
      <c r="X151" s="147">
        <v>1.6070000000000001E-2</v>
      </c>
      <c r="Y151" s="147">
        <v>0</v>
      </c>
      <c r="Z151" s="147">
        <v>4.15E-3</v>
      </c>
      <c r="AA151" s="147">
        <v>0.1</v>
      </c>
      <c r="AB151" s="147">
        <v>0.25</v>
      </c>
      <c r="AC151" s="147">
        <v>0.25</v>
      </c>
      <c r="AD151" s="147">
        <v>0.25</v>
      </c>
      <c r="AE151" s="147">
        <v>0.25</v>
      </c>
      <c r="AF151" s="147">
        <v>0.25</v>
      </c>
      <c r="AG151" s="147">
        <v>0.25</v>
      </c>
    </row>
    <row r="152" spans="1:33" x14ac:dyDescent="0.2">
      <c r="A152" s="133" t="str">
        <f t="shared" si="2"/>
        <v>DAPUruguay</v>
      </c>
      <c r="B152" s="129" t="s">
        <v>266</v>
      </c>
      <c r="C152" s="129" t="s">
        <v>269</v>
      </c>
      <c r="D152" s="129" t="s">
        <v>182</v>
      </c>
      <c r="E152" s="147">
        <v>2.02E-4</v>
      </c>
      <c r="F152" s="147">
        <v>1.0124000000000001E-2</v>
      </c>
      <c r="G152" s="147">
        <v>5.0600000000000003E-3</v>
      </c>
      <c r="H152" s="147">
        <v>0.25920599999999999</v>
      </c>
      <c r="I152" s="147">
        <v>0.12600600000000001</v>
      </c>
      <c r="J152" s="147">
        <v>0.121</v>
      </c>
      <c r="K152" s="147">
        <v>10.052225999999999</v>
      </c>
      <c r="L152" s="147">
        <v>3.7157460000000002</v>
      </c>
      <c r="M152" s="147">
        <v>23.040355999999999</v>
      </c>
      <c r="N152" s="147">
        <v>1.9628699999999999</v>
      </c>
      <c r="O152" s="147">
        <v>11.226419</v>
      </c>
      <c r="P152" s="147">
        <v>11.470637999999999</v>
      </c>
      <c r="Q152" s="147">
        <v>11.526522</v>
      </c>
      <c r="R152" s="147">
        <v>2.5040559999999998</v>
      </c>
      <c r="S152" s="147">
        <v>8.1088500000000003</v>
      </c>
      <c r="T152" s="147">
        <v>22.525271</v>
      </c>
      <c r="U152" s="147">
        <v>13.521738000000001</v>
      </c>
      <c r="V152" s="147">
        <v>25.861000000000001</v>
      </c>
      <c r="W152" s="147">
        <v>32.681791000000004</v>
      </c>
      <c r="X152" s="147">
        <v>40.099939999999997</v>
      </c>
      <c r="Y152" s="147">
        <v>28.437889999999996</v>
      </c>
      <c r="Z152" s="147">
        <v>13.641310000000001</v>
      </c>
      <c r="AA152" s="147">
        <v>7.03</v>
      </c>
      <c r="AB152" s="147">
        <v>4.18</v>
      </c>
      <c r="AC152" s="147">
        <v>4.18</v>
      </c>
      <c r="AD152" s="147">
        <v>4.18</v>
      </c>
      <c r="AE152" s="147">
        <v>4.18</v>
      </c>
      <c r="AF152" s="147">
        <v>4.18</v>
      </c>
      <c r="AG152" s="147">
        <v>4.18</v>
      </c>
    </row>
    <row r="153" spans="1:33" x14ac:dyDescent="0.2">
      <c r="A153" s="133" t="str">
        <f t="shared" si="2"/>
        <v>DAPVenezuela</v>
      </c>
      <c r="B153" s="129" t="s">
        <v>266</v>
      </c>
      <c r="C153" s="129" t="s">
        <v>269</v>
      </c>
      <c r="D153" s="129" t="s">
        <v>183</v>
      </c>
      <c r="E153" s="147">
        <v>3.3769999999968547E-3</v>
      </c>
      <c r="F153" s="147">
        <v>0.11010100000000023</v>
      </c>
      <c r="G153" s="147">
        <v>0.1312420000000003</v>
      </c>
      <c r="H153" s="147">
        <v>0</v>
      </c>
      <c r="I153" s="147">
        <v>0</v>
      </c>
      <c r="J153" s="147">
        <v>0.16899700000000006</v>
      </c>
      <c r="K153" s="147">
        <v>12.877132999999999</v>
      </c>
      <c r="L153" s="147">
        <v>9.3288429999999991</v>
      </c>
      <c r="M153" s="147">
        <v>0.35640499999999964</v>
      </c>
      <c r="N153" s="147">
        <v>5.4191999999999574E-2</v>
      </c>
      <c r="O153" s="147">
        <v>7.3095000000000354E-2</v>
      </c>
      <c r="P153" s="147">
        <v>3.6922000000000565E-2</v>
      </c>
      <c r="Q153" s="147">
        <v>5.0454000000000221E-2</v>
      </c>
      <c r="R153" s="147">
        <v>0.15924699999999969</v>
      </c>
      <c r="S153" s="147">
        <v>4.7901000000000415E-2</v>
      </c>
      <c r="T153" s="147">
        <v>0.29616400000000009</v>
      </c>
      <c r="U153" s="147">
        <v>0</v>
      </c>
      <c r="V153" s="147">
        <v>1.6421999999999937E-2</v>
      </c>
      <c r="W153" s="147">
        <v>2.8757229999999998</v>
      </c>
      <c r="X153" s="147">
        <v>2.8879966075080685</v>
      </c>
      <c r="Y153" s="147">
        <v>2.9003225988657855</v>
      </c>
      <c r="Z153" s="147">
        <v>2.9408680383962675</v>
      </c>
      <c r="AA153" s="147">
        <v>2.9408680383962675</v>
      </c>
      <c r="AB153" s="147">
        <v>2.9408680383962675</v>
      </c>
      <c r="AC153" s="147">
        <v>2.9158549245571219</v>
      </c>
      <c r="AD153" s="147">
        <v>2.8910545560216625</v>
      </c>
      <c r="AE153" s="147">
        <v>2.8664651233164857</v>
      </c>
      <c r="AF153" s="147">
        <v>2.8420848323583932</v>
      </c>
      <c r="AG153" s="147">
        <v>2.8179119043234935</v>
      </c>
    </row>
    <row r="154" spans="1:33" s="133" customFormat="1" x14ac:dyDescent="0.2">
      <c r="A154" s="133" t="str">
        <f t="shared" si="2"/>
        <v>DAPAsia Total</v>
      </c>
      <c r="B154" s="137" t="s">
        <v>184</v>
      </c>
      <c r="C154" s="137" t="s">
        <v>184</v>
      </c>
      <c r="D154" s="137" t="s">
        <v>184</v>
      </c>
      <c r="E154" s="145">
        <v>4056.6276814682142</v>
      </c>
      <c r="F154" s="145">
        <v>4274.4584870858116</v>
      </c>
      <c r="G154" s="145">
        <v>4109.8424424919021</v>
      </c>
      <c r="H154" s="145">
        <v>3856.1097673425188</v>
      </c>
      <c r="I154" s="145">
        <v>4055.1178880000002</v>
      </c>
      <c r="J154" s="145">
        <v>4437.4669299999996</v>
      </c>
      <c r="K154" s="145">
        <v>5008.8317170000009</v>
      </c>
      <c r="L154" s="145">
        <v>4634.0375779999977</v>
      </c>
      <c r="M154" s="145">
        <v>5444.799766000001</v>
      </c>
      <c r="N154" s="145">
        <v>5608.0988759999991</v>
      </c>
      <c r="O154" s="145">
        <v>6310.0771790000017</v>
      </c>
      <c r="P154" s="145">
        <v>8937.8981270869554</v>
      </c>
      <c r="Q154" s="145">
        <v>6540.4890468695676</v>
      </c>
      <c r="R154" s="145">
        <v>6329.5342318695639</v>
      </c>
      <c r="S154" s="145">
        <v>7215.7043690434757</v>
      </c>
      <c r="T154" s="145">
        <v>8137.8238660000006</v>
      </c>
      <c r="U154" s="145">
        <v>8176.4454289999994</v>
      </c>
      <c r="V154" s="145">
        <v>7828.7661771974499</v>
      </c>
      <c r="W154" s="145">
        <v>7993.7354836536224</v>
      </c>
      <c r="X154" s="145">
        <v>9303.2807462867349</v>
      </c>
      <c r="Y154" s="145">
        <v>10509.315950400452</v>
      </c>
      <c r="Z154" s="145">
        <v>9230.4108550626461</v>
      </c>
      <c r="AA154" s="145">
        <v>10070.180080194788</v>
      </c>
      <c r="AB154" s="145">
        <v>10554.693212713941</v>
      </c>
      <c r="AC154" s="145">
        <v>10651.643449166473</v>
      </c>
      <c r="AD154" s="145">
        <v>10749.653505939823</v>
      </c>
      <c r="AE154" s="145">
        <v>10849.528616852474</v>
      </c>
      <c r="AF154" s="145">
        <v>10961.655587441377</v>
      </c>
      <c r="AG154" s="145">
        <v>11075.108568258718</v>
      </c>
    </row>
    <row r="155" spans="1:33" s="133" customFormat="1" x14ac:dyDescent="0.2">
      <c r="A155" s="133" t="str">
        <f t="shared" si="2"/>
        <v>DAPMiddle East Total</v>
      </c>
      <c r="B155" s="140" t="s">
        <v>185</v>
      </c>
      <c r="C155" s="140" t="s">
        <v>185</v>
      </c>
      <c r="D155" s="140" t="s">
        <v>185</v>
      </c>
      <c r="E155" s="146">
        <v>532.04896199999996</v>
      </c>
      <c r="F155" s="146">
        <v>542.57050100000004</v>
      </c>
      <c r="G155" s="146">
        <v>449.94943099999995</v>
      </c>
      <c r="H155" s="146">
        <v>526.62453500000004</v>
      </c>
      <c r="I155" s="146">
        <v>647.55265800000006</v>
      </c>
      <c r="J155" s="146">
        <v>900.61463900000012</v>
      </c>
      <c r="K155" s="146">
        <v>959.75289600000008</v>
      </c>
      <c r="L155" s="146">
        <v>989.828889</v>
      </c>
      <c r="M155" s="146">
        <v>1759.9016349999999</v>
      </c>
      <c r="N155" s="146">
        <v>924.98410800000011</v>
      </c>
      <c r="O155" s="146">
        <v>1143.1603279999999</v>
      </c>
      <c r="P155" s="146">
        <v>1204.2168500869566</v>
      </c>
      <c r="Q155" s="146">
        <v>997.9184378695652</v>
      </c>
      <c r="R155" s="146">
        <v>1017.8367828695652</v>
      </c>
      <c r="S155" s="146">
        <v>1171.2014310434781</v>
      </c>
      <c r="T155" s="146">
        <v>1349.2681639999998</v>
      </c>
      <c r="U155" s="146">
        <v>1370.0171559999997</v>
      </c>
      <c r="V155" s="146">
        <v>1356.1541848641175</v>
      </c>
      <c r="W155" s="146">
        <v>1481.5387862638597</v>
      </c>
      <c r="X155" s="146">
        <v>1763.5908335255001</v>
      </c>
      <c r="Y155" s="146">
        <v>1435.8719427341018</v>
      </c>
      <c r="Z155" s="146">
        <v>1432.9715460104856</v>
      </c>
      <c r="AA155" s="146">
        <v>968.80990301048564</v>
      </c>
      <c r="AB155" s="146">
        <v>1105.4426440104855</v>
      </c>
      <c r="AC155" s="146">
        <v>1106.5472160312661</v>
      </c>
      <c r="AD155" s="146">
        <v>1107.6633369314904</v>
      </c>
      <c r="AE155" s="146">
        <v>1108.7910358193935</v>
      </c>
      <c r="AF155" s="146">
        <v>1109.9303462542136</v>
      </c>
      <c r="AG155" s="146">
        <v>1111.0813062617012</v>
      </c>
    </row>
    <row r="156" spans="1:33" x14ac:dyDescent="0.2">
      <c r="A156" s="133" t="str">
        <f t="shared" si="2"/>
        <v>DAPBahrain</v>
      </c>
      <c r="B156" s="129" t="s">
        <v>270</v>
      </c>
      <c r="C156" s="129" t="s">
        <v>271</v>
      </c>
      <c r="D156" s="129" t="s">
        <v>186</v>
      </c>
      <c r="E156" s="147">
        <v>0</v>
      </c>
      <c r="F156" s="147">
        <v>1.8770000000000002E-2</v>
      </c>
      <c r="G156" s="147">
        <v>5.3000000000000005E-2</v>
      </c>
      <c r="H156" s="147">
        <v>0</v>
      </c>
      <c r="I156" s="147">
        <v>0.107976</v>
      </c>
      <c r="J156" s="147">
        <v>0.105433</v>
      </c>
      <c r="K156" s="147">
        <v>0.29022999999999999</v>
      </c>
      <c r="L156" s="147">
        <v>7.0852999999999999E-2</v>
      </c>
      <c r="M156" s="147">
        <v>2.98E-2</v>
      </c>
      <c r="N156" s="147">
        <v>4.1180000000000001E-3</v>
      </c>
      <c r="O156" s="147">
        <v>2.98E-2</v>
      </c>
      <c r="P156" s="147">
        <v>0</v>
      </c>
      <c r="Q156" s="147">
        <v>0</v>
      </c>
      <c r="R156" s="147">
        <v>4.0502999999999997E-2</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DAPIran</v>
      </c>
      <c r="B157" s="129" t="s">
        <v>270</v>
      </c>
      <c r="C157" s="129" t="s">
        <v>271</v>
      </c>
      <c r="D157" s="129" t="s">
        <v>187</v>
      </c>
      <c r="E157" s="147">
        <v>0</v>
      </c>
      <c r="F157" s="147">
        <v>0</v>
      </c>
      <c r="G157" s="147">
        <v>0</v>
      </c>
      <c r="H157" s="147">
        <v>5.0400000000000002E-3</v>
      </c>
      <c r="I157" s="147">
        <v>0.137186</v>
      </c>
      <c r="J157" s="147">
        <v>0.33419100000000002</v>
      </c>
      <c r="K157" s="147">
        <v>4.4249999999999998E-2</v>
      </c>
      <c r="L157" s="147">
        <v>0</v>
      </c>
      <c r="M157" s="147">
        <v>0</v>
      </c>
      <c r="N157" s="147">
        <v>0.69117500000000009</v>
      </c>
      <c r="O157" s="147">
        <v>1.1946540000000001</v>
      </c>
      <c r="P157" s="147">
        <v>1.0844999999999998</v>
      </c>
      <c r="Q157" s="147">
        <v>3.6459999999999999</v>
      </c>
      <c r="R157" s="147">
        <v>0.79051899999999997</v>
      </c>
      <c r="S157" s="147">
        <v>3.4615</v>
      </c>
      <c r="T157" s="147">
        <v>1.531428</v>
      </c>
      <c r="U157" s="147">
        <v>1.8642730000000003</v>
      </c>
      <c r="V157" s="147">
        <v>3.8310999999999997</v>
      </c>
      <c r="W157" s="147">
        <v>1.5376400730339808</v>
      </c>
      <c r="X157" s="147">
        <v>0.249</v>
      </c>
      <c r="Y157" s="147">
        <v>0.17155999999999999</v>
      </c>
      <c r="Z157" s="147">
        <v>0.50493999999999994</v>
      </c>
      <c r="AA157" s="147">
        <v>0.23</v>
      </c>
      <c r="AB157" s="147">
        <v>0.29000000000000004</v>
      </c>
      <c r="AC157" s="147">
        <v>0.2885729476893682</v>
      </c>
      <c r="AD157" s="147">
        <v>0.28714589537873636</v>
      </c>
      <c r="AE157" s="147">
        <v>0.28571884306810452</v>
      </c>
      <c r="AF157" s="147">
        <v>0.28429179075747268</v>
      </c>
      <c r="AG157" s="147">
        <v>0.28286473844684085</v>
      </c>
    </row>
    <row r="158" spans="1:33" x14ac:dyDescent="0.2">
      <c r="A158" s="133" t="str">
        <f t="shared" si="2"/>
        <v>DAPIraq</v>
      </c>
      <c r="B158" s="129" t="s">
        <v>270</v>
      </c>
      <c r="C158" s="129" t="s">
        <v>271</v>
      </c>
      <c r="D158" s="129" t="s">
        <v>188</v>
      </c>
      <c r="E158" s="147">
        <v>0</v>
      </c>
      <c r="F158" s="147">
        <v>0</v>
      </c>
      <c r="G158" s="147">
        <v>0</v>
      </c>
      <c r="H158" s="147">
        <v>0</v>
      </c>
      <c r="I158" s="147">
        <v>0</v>
      </c>
      <c r="J158" s="147">
        <v>0</v>
      </c>
      <c r="K158" s="147">
        <v>0</v>
      </c>
      <c r="L158" s="147">
        <v>0</v>
      </c>
      <c r="M158" s="147">
        <v>0</v>
      </c>
      <c r="N158" s="147">
        <v>11.890715999999999</v>
      </c>
      <c r="O158" s="147">
        <v>17.805533999999998</v>
      </c>
      <c r="P158" s="147">
        <v>11.110894999999999</v>
      </c>
      <c r="Q158" s="147">
        <v>9.1895599999999984</v>
      </c>
      <c r="R158" s="147">
        <v>3.963886</v>
      </c>
      <c r="S158" s="147">
        <v>2.8273519999999994</v>
      </c>
      <c r="T158" s="147">
        <v>27.73246</v>
      </c>
      <c r="U158" s="147">
        <v>16.51876</v>
      </c>
      <c r="V158" s="147">
        <v>6.9740000000000002</v>
      </c>
      <c r="W158" s="147">
        <v>28.453502335177099</v>
      </c>
      <c r="X158" s="147">
        <v>30.413660000000004</v>
      </c>
      <c r="Y158" s="147">
        <v>62.711629999999992</v>
      </c>
      <c r="Z158" s="147">
        <v>28.853750000000002</v>
      </c>
      <c r="AA158" s="147">
        <v>40.76</v>
      </c>
      <c r="AB158" s="147">
        <v>73.760000000000034</v>
      </c>
      <c r="AC158" s="147">
        <v>73.760000000000034</v>
      </c>
      <c r="AD158" s="147">
        <v>73.760000000000034</v>
      </c>
      <c r="AE158" s="147">
        <v>73.760000000000034</v>
      </c>
      <c r="AF158" s="147">
        <v>73.760000000000034</v>
      </c>
      <c r="AG158" s="147">
        <v>73.760000000000034</v>
      </c>
    </row>
    <row r="159" spans="1:33" x14ac:dyDescent="0.2">
      <c r="A159" s="133" t="str">
        <f t="shared" si="2"/>
        <v>DAPIsrael</v>
      </c>
      <c r="B159" s="129" t="s">
        <v>270</v>
      </c>
      <c r="C159" s="129" t="s">
        <v>271</v>
      </c>
      <c r="D159" s="129" t="s">
        <v>189</v>
      </c>
      <c r="E159" s="147">
        <v>20</v>
      </c>
      <c r="F159" s="147">
        <v>20.000000000000007</v>
      </c>
      <c r="G159" s="147">
        <v>20</v>
      </c>
      <c r="H159" s="147">
        <v>20.000000000000014</v>
      </c>
      <c r="I159" s="147">
        <v>20</v>
      </c>
      <c r="J159" s="147">
        <v>20</v>
      </c>
      <c r="K159" s="147">
        <v>20</v>
      </c>
      <c r="L159" s="147">
        <v>2.7705669999999962</v>
      </c>
      <c r="M159" s="147">
        <v>20</v>
      </c>
      <c r="N159" s="147">
        <v>20</v>
      </c>
      <c r="O159" s="147">
        <v>20</v>
      </c>
      <c r="P159" s="147">
        <v>20</v>
      </c>
      <c r="Q159" s="147">
        <v>20</v>
      </c>
      <c r="R159" s="147">
        <v>20</v>
      </c>
      <c r="S159" s="147">
        <v>20</v>
      </c>
      <c r="T159" s="147">
        <v>20</v>
      </c>
      <c r="U159" s="147">
        <v>20</v>
      </c>
      <c r="V159" s="147">
        <v>18.206497864117949</v>
      </c>
      <c r="W159" s="147">
        <v>19.508029975043602</v>
      </c>
      <c r="X159" s="147">
        <v>20.148109525500118</v>
      </c>
      <c r="Y159" s="147">
        <v>20.229606734101786</v>
      </c>
      <c r="Z159" s="147">
        <v>20.713166010485519</v>
      </c>
      <c r="AA159" s="147">
        <v>20.83541601048552</v>
      </c>
      <c r="AB159" s="147">
        <v>20.775416010485518</v>
      </c>
      <c r="AC159" s="147">
        <v>20.775416010485518</v>
      </c>
      <c r="AD159" s="147">
        <v>20.775416010485518</v>
      </c>
      <c r="AE159" s="147">
        <v>20.775416010485518</v>
      </c>
      <c r="AF159" s="147">
        <v>20.775416010485518</v>
      </c>
      <c r="AG159" s="147">
        <v>20.775416010485518</v>
      </c>
    </row>
    <row r="160" spans="1:33" x14ac:dyDescent="0.2">
      <c r="A160" s="133" t="str">
        <f t="shared" si="2"/>
        <v>DAPJordan</v>
      </c>
      <c r="B160" s="129" t="s">
        <v>270</v>
      </c>
      <c r="C160" s="129" t="s">
        <v>271</v>
      </c>
      <c r="D160" s="129" t="s">
        <v>190</v>
      </c>
      <c r="E160" s="147">
        <v>0.14671400000000001</v>
      </c>
      <c r="F160" s="147">
        <v>0.68315599999999999</v>
      </c>
      <c r="G160" s="147">
        <v>0.34095200000000003</v>
      </c>
      <c r="H160" s="147">
        <v>0.25661299999999998</v>
      </c>
      <c r="I160" s="147">
        <v>0.51112499999999994</v>
      </c>
      <c r="J160" s="147">
        <v>0.20424500000000001</v>
      </c>
      <c r="K160" s="147">
        <v>-0.47214699999999993</v>
      </c>
      <c r="L160" s="147">
        <v>0.28412199999999999</v>
      </c>
      <c r="M160" s="147">
        <v>0.15878999999999999</v>
      </c>
      <c r="N160" s="147">
        <v>5.6258999999999997E-2</v>
      </c>
      <c r="O160" s="147">
        <v>0.243836</v>
      </c>
      <c r="P160" s="147">
        <v>2.3574220869565217</v>
      </c>
      <c r="Q160" s="147">
        <v>4.8994288695652202</v>
      </c>
      <c r="R160" s="147">
        <v>5.2503788695652247</v>
      </c>
      <c r="S160" s="147">
        <v>7.5820030434782666</v>
      </c>
      <c r="T160" s="147">
        <v>4.7756789999999967</v>
      </c>
      <c r="U160" s="147">
        <v>2.8271429999999995</v>
      </c>
      <c r="V160" s="147">
        <v>5.2610989999999944</v>
      </c>
      <c r="W160" s="147">
        <v>22.884745000000002</v>
      </c>
      <c r="X160" s="147">
        <v>6.3196999999999974</v>
      </c>
      <c r="Y160" s="147">
        <v>3.8081300000000056</v>
      </c>
      <c r="Z160" s="147">
        <v>42.809599999999982</v>
      </c>
      <c r="AA160" s="147">
        <v>6.3700000000000045</v>
      </c>
      <c r="AB160" s="147">
        <v>6.1999999999999993</v>
      </c>
      <c r="AC160" s="147">
        <v>6.1999999999999993</v>
      </c>
      <c r="AD160" s="147">
        <v>6.1999999999999993</v>
      </c>
      <c r="AE160" s="147">
        <v>6.1999999999999993</v>
      </c>
      <c r="AF160" s="147">
        <v>6.1999999999999993</v>
      </c>
      <c r="AG160" s="147">
        <v>6.1999999999999993</v>
      </c>
    </row>
    <row r="161" spans="1:33" x14ac:dyDescent="0.2">
      <c r="A161" s="133" t="str">
        <f t="shared" si="2"/>
        <v>DAPKuwait</v>
      </c>
      <c r="B161" s="129" t="s">
        <v>270</v>
      </c>
      <c r="C161" s="129" t="s">
        <v>271</v>
      </c>
      <c r="D161" s="129" t="s">
        <v>191</v>
      </c>
      <c r="E161" s="147">
        <v>0</v>
      </c>
      <c r="F161" s="147">
        <v>0</v>
      </c>
      <c r="G161" s="147">
        <v>0</v>
      </c>
      <c r="H161" s="147">
        <v>0</v>
      </c>
      <c r="I161" s="147">
        <v>0</v>
      </c>
      <c r="J161" s="147">
        <v>0</v>
      </c>
      <c r="K161" s="147">
        <v>1.006569</v>
      </c>
      <c r="L161" s="147">
        <v>6.0940000000000001E-2</v>
      </c>
      <c r="M161" s="147">
        <v>2.486275</v>
      </c>
      <c r="N161" s="147">
        <v>0</v>
      </c>
      <c r="O161" s="147">
        <v>1.5745640000000001</v>
      </c>
      <c r="P161" s="147">
        <v>0.28521800000000003</v>
      </c>
      <c r="Q161" s="147">
        <v>0</v>
      </c>
      <c r="R161" s="147">
        <v>0.45149300000000003</v>
      </c>
      <c r="S161" s="147">
        <v>0.553512</v>
      </c>
      <c r="T161" s="147">
        <v>0.45011499999999999</v>
      </c>
      <c r="U161" s="147">
        <v>0.44469700000000001</v>
      </c>
      <c r="V161" s="147">
        <v>0</v>
      </c>
      <c r="W161" s="147">
        <v>7.0263000000000006E-2</v>
      </c>
      <c r="X161" s="147">
        <v>4.8000000000000001E-2</v>
      </c>
      <c r="Y161" s="147">
        <v>0.13225000000000001</v>
      </c>
      <c r="Z161" s="147">
        <v>1.7000000000000001E-4</v>
      </c>
      <c r="AA161" s="147">
        <v>0.25</v>
      </c>
      <c r="AB161" s="147">
        <v>0.04</v>
      </c>
      <c r="AC161" s="147">
        <v>0.04</v>
      </c>
      <c r="AD161" s="147">
        <v>0.04</v>
      </c>
      <c r="AE161" s="147">
        <v>0.04</v>
      </c>
      <c r="AF161" s="147">
        <v>0.04</v>
      </c>
      <c r="AG161" s="147">
        <v>0.04</v>
      </c>
    </row>
    <row r="162" spans="1:33" x14ac:dyDescent="0.2">
      <c r="A162" s="133" t="str">
        <f t="shared" si="2"/>
        <v>DAPLebanon</v>
      </c>
      <c r="B162" s="129" t="s">
        <v>270</v>
      </c>
      <c r="C162" s="129" t="s">
        <v>271</v>
      </c>
      <c r="D162" s="129" t="s">
        <v>192</v>
      </c>
      <c r="E162" s="147">
        <v>7.1818999999999994E-2</v>
      </c>
      <c r="F162" s="147">
        <v>0.33373999999999998</v>
      </c>
      <c r="G162" s="147">
        <v>0.98375999999999997</v>
      </c>
      <c r="H162" s="147">
        <v>1.2324439999999999</v>
      </c>
      <c r="I162" s="147">
        <v>6.3803999999999998</v>
      </c>
      <c r="J162" s="147">
        <v>1.831</v>
      </c>
      <c r="K162" s="147">
        <v>2.8780770000000002</v>
      </c>
      <c r="L162" s="147">
        <v>4.1756919999999997</v>
      </c>
      <c r="M162" s="147">
        <v>3.0179179999999999</v>
      </c>
      <c r="N162" s="147">
        <v>2.8339730000000003</v>
      </c>
      <c r="O162" s="147">
        <v>6.4675899999999995</v>
      </c>
      <c r="P162" s="147">
        <v>3.0324089999999999</v>
      </c>
      <c r="Q162" s="147">
        <v>1.3092239999999999</v>
      </c>
      <c r="R162" s="147">
        <v>2.4724300000000001</v>
      </c>
      <c r="S162" s="147">
        <v>1.6791430000000001</v>
      </c>
      <c r="T162" s="147">
        <v>0.13056000000000001</v>
      </c>
      <c r="U162" s="147">
        <v>0.15925500000000001</v>
      </c>
      <c r="V162" s="147">
        <v>0.157</v>
      </c>
      <c r="W162" s="147">
        <v>0.18984100034929624</v>
      </c>
      <c r="X162" s="147">
        <v>0.14263000000000001</v>
      </c>
      <c r="Y162" s="147">
        <v>0.42092000000000007</v>
      </c>
      <c r="Z162" s="147">
        <v>0.46985999999999994</v>
      </c>
      <c r="AA162" s="147">
        <v>0.1</v>
      </c>
      <c r="AB162" s="147">
        <v>0.18000000000000002</v>
      </c>
      <c r="AC162" s="147">
        <v>0.18000000000000002</v>
      </c>
      <c r="AD162" s="147">
        <v>0.18000000000000002</v>
      </c>
      <c r="AE162" s="147">
        <v>0.18000000000000002</v>
      </c>
      <c r="AF162" s="147">
        <v>0.18000000000000002</v>
      </c>
      <c r="AG162" s="147">
        <v>0.18000000000000002</v>
      </c>
    </row>
    <row r="163" spans="1:33" x14ac:dyDescent="0.2">
      <c r="A163" s="133" t="str">
        <f t="shared" si="2"/>
        <v>DAPOman</v>
      </c>
      <c r="B163" s="129" t="s">
        <v>270</v>
      </c>
      <c r="C163" s="129" t="s">
        <v>271</v>
      </c>
      <c r="D163" s="129" t="s">
        <v>193</v>
      </c>
      <c r="E163" s="147">
        <v>0.72032000000000007</v>
      </c>
      <c r="F163" s="147">
        <v>0.37857200000000002</v>
      </c>
      <c r="G163" s="147">
        <v>0.40343099999999998</v>
      </c>
      <c r="H163" s="147">
        <v>0</v>
      </c>
      <c r="I163" s="147">
        <v>0.36231600000000003</v>
      </c>
      <c r="J163" s="147">
        <v>0.22021200000000002</v>
      </c>
      <c r="K163" s="147">
        <v>0.49498799999999998</v>
      </c>
      <c r="L163" s="147">
        <v>0.49791200000000002</v>
      </c>
      <c r="M163" s="147">
        <v>0.33205200000000001</v>
      </c>
      <c r="N163" s="147">
        <v>1.047183</v>
      </c>
      <c r="O163" s="147">
        <v>0.46297099999999997</v>
      </c>
      <c r="P163" s="147">
        <v>0.38575500000000001</v>
      </c>
      <c r="Q163" s="147">
        <v>0.94333199999999995</v>
      </c>
      <c r="R163" s="147">
        <v>1.0494539999999999</v>
      </c>
      <c r="S163" s="147">
        <v>0.85332800000000009</v>
      </c>
      <c r="T163" s="147">
        <v>0.636208</v>
      </c>
      <c r="U163" s="147">
        <v>1.139041</v>
      </c>
      <c r="V163" s="147">
        <v>0.76026700000000003</v>
      </c>
      <c r="W163" s="147">
        <v>0</v>
      </c>
      <c r="X163" s="147">
        <v>0.10700000000000001</v>
      </c>
      <c r="Y163" s="147">
        <v>0.222</v>
      </c>
      <c r="Z163" s="147">
        <v>7.2000000000000008E-2</v>
      </c>
      <c r="AA163" s="147">
        <v>0.05</v>
      </c>
      <c r="AB163" s="147">
        <v>0.16999999999999998</v>
      </c>
      <c r="AC163" s="147">
        <v>0.16999999999999998</v>
      </c>
      <c r="AD163" s="147">
        <v>0.16999999999999998</v>
      </c>
      <c r="AE163" s="147">
        <v>0.16999999999999998</v>
      </c>
      <c r="AF163" s="147">
        <v>0.16999999999999998</v>
      </c>
      <c r="AG163" s="147">
        <v>0.16999999999999998</v>
      </c>
    </row>
    <row r="164" spans="1:33" x14ac:dyDescent="0.2">
      <c r="A164" s="133" t="str">
        <f t="shared" si="2"/>
        <v>DAPQatar</v>
      </c>
      <c r="B164" s="129" t="s">
        <v>270</v>
      </c>
      <c r="C164" s="129" t="s">
        <v>271</v>
      </c>
      <c r="D164" s="129" t="s">
        <v>194</v>
      </c>
      <c r="E164" s="147">
        <v>1.95E-4</v>
      </c>
      <c r="F164" s="147">
        <v>0.24940899999999999</v>
      </c>
      <c r="G164" s="147">
        <v>0.149808</v>
      </c>
      <c r="H164" s="147">
        <v>7.0000000000000001E-3</v>
      </c>
      <c r="I164" s="147">
        <v>2.9499999999999998E-2</v>
      </c>
      <c r="J164" s="147">
        <v>0.208509</v>
      </c>
      <c r="K164" s="147">
        <v>0.24112800000000001</v>
      </c>
      <c r="L164" s="147">
        <v>0.11335199999999999</v>
      </c>
      <c r="M164" s="147">
        <v>6.9213999999999998E-2</v>
      </c>
      <c r="N164" s="147">
        <v>0</v>
      </c>
      <c r="O164" s="147">
        <v>0.15531</v>
      </c>
      <c r="P164" s="147">
        <v>0</v>
      </c>
      <c r="Q164" s="147">
        <v>0</v>
      </c>
      <c r="R164" s="147">
        <v>2.7175000000000001E-2</v>
      </c>
      <c r="S164" s="147">
        <v>4.9419999999999999E-2</v>
      </c>
      <c r="T164" s="147">
        <v>5.8145000000000002E-2</v>
      </c>
      <c r="U164" s="147">
        <v>0</v>
      </c>
      <c r="V164" s="147">
        <v>0</v>
      </c>
      <c r="W164" s="147">
        <v>1E-3</v>
      </c>
      <c r="X164" s="147">
        <v>4.8000000000000001E-2</v>
      </c>
      <c r="Y164" s="147">
        <v>0</v>
      </c>
      <c r="Z164" s="147">
        <v>0.12565999999999999</v>
      </c>
      <c r="AA164" s="147">
        <v>0</v>
      </c>
      <c r="AB164" s="147">
        <v>0.02</v>
      </c>
      <c r="AC164" s="147">
        <v>0.02</v>
      </c>
      <c r="AD164" s="147">
        <v>0.02</v>
      </c>
      <c r="AE164" s="147">
        <v>0.02</v>
      </c>
      <c r="AF164" s="147">
        <v>0.02</v>
      </c>
      <c r="AG164" s="147">
        <v>0.02</v>
      </c>
    </row>
    <row r="165" spans="1:33" x14ac:dyDescent="0.2">
      <c r="A165" s="133" t="str">
        <f t="shared" si="2"/>
        <v>DAPSaudi Arabia</v>
      </c>
      <c r="B165" s="129" t="s">
        <v>270</v>
      </c>
      <c r="C165" s="129" t="s">
        <v>271</v>
      </c>
      <c r="D165" s="129" t="s">
        <v>195</v>
      </c>
      <c r="E165" s="147">
        <v>1.488</v>
      </c>
      <c r="F165" s="147">
        <v>45.887</v>
      </c>
      <c r="G165" s="147">
        <v>10.894</v>
      </c>
      <c r="H165" s="147">
        <v>2.9480000000000004</v>
      </c>
      <c r="I165" s="147">
        <v>2.7439999999999998</v>
      </c>
      <c r="J165" s="147">
        <v>4.8320000000000007</v>
      </c>
      <c r="K165" s="147">
        <v>10.953999999999999</v>
      </c>
      <c r="L165" s="147">
        <v>12.805999999999999</v>
      </c>
      <c r="M165" s="147">
        <v>5.9960000000000004</v>
      </c>
      <c r="N165" s="147">
        <v>3.9099999999999997</v>
      </c>
      <c r="O165" s="147">
        <v>4.3740000000000006</v>
      </c>
      <c r="P165" s="147">
        <v>3.7880000000000003</v>
      </c>
      <c r="Q165" s="147">
        <v>3.8840000000000003</v>
      </c>
      <c r="R165" s="147">
        <v>0.67500000000000027</v>
      </c>
      <c r="S165" s="147">
        <v>0.72894999999999999</v>
      </c>
      <c r="T165" s="147">
        <v>7.306</v>
      </c>
      <c r="U165" s="147">
        <v>1.485465</v>
      </c>
      <c r="V165" s="147">
        <v>1.7650000000000001</v>
      </c>
      <c r="W165" s="147">
        <v>3.2170541516619258</v>
      </c>
      <c r="X165" s="147">
        <v>4.1520000000000001</v>
      </c>
      <c r="Y165" s="147">
        <v>2.403790000000015</v>
      </c>
      <c r="Z165" s="147">
        <v>1.1365500000000281</v>
      </c>
      <c r="AA165" s="147">
        <v>9.8899999999999864</v>
      </c>
      <c r="AB165" s="147">
        <v>14.20999999999998</v>
      </c>
      <c r="AC165" s="147">
        <v>13.93880863521532</v>
      </c>
      <c r="AD165" s="147">
        <v>13.672792833860202</v>
      </c>
      <c r="AE165" s="147">
        <v>13.411853822668613</v>
      </c>
      <c r="AF165" s="147">
        <v>13.155894713417251</v>
      </c>
      <c r="AG165" s="147">
        <v>12.90482046695033</v>
      </c>
    </row>
    <row r="166" spans="1:33" x14ac:dyDescent="0.2">
      <c r="A166" s="133" t="str">
        <f t="shared" si="2"/>
        <v>DAPSyria</v>
      </c>
      <c r="B166" s="129" t="s">
        <v>270</v>
      </c>
      <c r="C166" s="129" t="s">
        <v>271</v>
      </c>
      <c r="D166" s="129" t="s">
        <v>196</v>
      </c>
      <c r="E166" s="147">
        <v>4.7599999999999996E-2</v>
      </c>
      <c r="F166" s="147">
        <v>1.127</v>
      </c>
      <c r="G166" s="147">
        <v>0</v>
      </c>
      <c r="H166" s="147">
        <v>5.2960779999999996</v>
      </c>
      <c r="I166" s="147">
        <v>5.03</v>
      </c>
      <c r="J166" s="147">
        <v>1.8069999999999999</v>
      </c>
      <c r="K166" s="147">
        <v>0.8115</v>
      </c>
      <c r="L166" s="147">
        <v>3.4613999999999999E-2</v>
      </c>
      <c r="M166" s="147">
        <v>0.25969599999999998</v>
      </c>
      <c r="N166" s="147">
        <v>5.2949999999999997E-2</v>
      </c>
      <c r="O166" s="147">
        <v>4.8047120000000003</v>
      </c>
      <c r="P166" s="147">
        <v>6.0000000000000001E-3</v>
      </c>
      <c r="Q166" s="147">
        <v>0.12100000000000001</v>
      </c>
      <c r="R166" s="147">
        <v>8.0250000000000002E-2</v>
      </c>
      <c r="S166" s="147">
        <v>0.10468600000000002</v>
      </c>
      <c r="T166" s="147">
        <v>0.433</v>
      </c>
      <c r="U166" s="147">
        <v>0.38124999999999998</v>
      </c>
      <c r="V166" s="147">
        <v>0.501</v>
      </c>
      <c r="W166" s="147">
        <v>0.32259501118047246</v>
      </c>
      <c r="X166" s="147">
        <v>0.72300000000000009</v>
      </c>
      <c r="Y166" s="147">
        <v>0.39076999999999995</v>
      </c>
      <c r="Z166" s="147">
        <v>0.91718000000000011</v>
      </c>
      <c r="AA166" s="147">
        <v>1.8700000000000003</v>
      </c>
      <c r="AB166" s="147">
        <v>1.1400000000000003</v>
      </c>
      <c r="AC166" s="147">
        <v>1.1400000000000003</v>
      </c>
      <c r="AD166" s="147">
        <v>1.1400000000000003</v>
      </c>
      <c r="AE166" s="147">
        <v>1.1400000000000003</v>
      </c>
      <c r="AF166" s="147">
        <v>1.1400000000000003</v>
      </c>
      <c r="AG166" s="147">
        <v>1.1400000000000003</v>
      </c>
    </row>
    <row r="167" spans="1:33" x14ac:dyDescent="0.2">
      <c r="A167" s="133" t="str">
        <f t="shared" si="2"/>
        <v>DAPTurkey</v>
      </c>
      <c r="B167" s="129" t="s">
        <v>270</v>
      </c>
      <c r="C167" s="129" t="s">
        <v>271</v>
      </c>
      <c r="D167" s="129" t="s">
        <v>197</v>
      </c>
      <c r="E167" s="147">
        <v>506.65131399999996</v>
      </c>
      <c r="F167" s="147">
        <v>473.892854</v>
      </c>
      <c r="G167" s="147">
        <v>417.12347999999997</v>
      </c>
      <c r="H167" s="147">
        <v>496.87236000000001</v>
      </c>
      <c r="I167" s="147">
        <v>611.7751310000001</v>
      </c>
      <c r="J167" s="147">
        <v>867.12354400000004</v>
      </c>
      <c r="K167" s="147">
        <v>923.28128600000002</v>
      </c>
      <c r="L167" s="147">
        <v>964.88816400000007</v>
      </c>
      <c r="M167" s="147">
        <v>1716.8216089999999</v>
      </c>
      <c r="N167" s="147">
        <v>884.39772700000015</v>
      </c>
      <c r="O167" s="147">
        <v>1085.951697</v>
      </c>
      <c r="P167" s="147">
        <v>1162.142251</v>
      </c>
      <c r="Q167" s="147">
        <v>953.01652100000001</v>
      </c>
      <c r="R167" s="147">
        <v>981.47174600000005</v>
      </c>
      <c r="S167" s="147">
        <v>1107.94958</v>
      </c>
      <c r="T167" s="147">
        <v>1257.2897739999999</v>
      </c>
      <c r="U167" s="147">
        <v>1310.6812059999997</v>
      </c>
      <c r="V167" s="147">
        <v>1318.5592209999998</v>
      </c>
      <c r="W167" s="147">
        <v>1404.1147907174134</v>
      </c>
      <c r="X167" s="147">
        <v>1700.2327339999999</v>
      </c>
      <c r="Y167" s="147">
        <v>1340.356886</v>
      </c>
      <c r="Z167" s="147">
        <v>1331.7412300000001</v>
      </c>
      <c r="AA167" s="147">
        <v>879.27448700000002</v>
      </c>
      <c r="AB167" s="147">
        <v>970.0772280000001</v>
      </c>
      <c r="AC167" s="147">
        <v>971.13678721693259</v>
      </c>
      <c r="AD167" s="147">
        <v>972.19634643386485</v>
      </c>
      <c r="AE167" s="147">
        <v>973.25590565079688</v>
      </c>
      <c r="AF167" s="147">
        <v>974.31546486772947</v>
      </c>
      <c r="AG167" s="147">
        <v>975.37502408466173</v>
      </c>
    </row>
    <row r="168" spans="1:33" x14ac:dyDescent="0.2">
      <c r="A168" s="133" t="str">
        <f t="shared" si="2"/>
        <v>DAPUnited Arab Emirates</v>
      </c>
      <c r="B168" s="129" t="s">
        <v>270</v>
      </c>
      <c r="C168" s="129" t="s">
        <v>271</v>
      </c>
      <c r="D168" s="129" t="s">
        <v>198</v>
      </c>
      <c r="E168" s="147">
        <v>2.9229999999999996</v>
      </c>
      <c r="F168" s="147">
        <v>0</v>
      </c>
      <c r="G168" s="147">
        <v>0</v>
      </c>
      <c r="H168" s="147">
        <v>0</v>
      </c>
      <c r="I168" s="147">
        <v>0</v>
      </c>
      <c r="J168" s="147">
        <v>2.5451069999999998</v>
      </c>
      <c r="K168" s="147">
        <v>0</v>
      </c>
      <c r="L168" s="147">
        <v>4.1266730000000003</v>
      </c>
      <c r="M168" s="147">
        <v>10.730280999999998</v>
      </c>
      <c r="N168" s="147">
        <v>0</v>
      </c>
      <c r="O168" s="147">
        <v>0</v>
      </c>
      <c r="P168" s="147">
        <v>0</v>
      </c>
      <c r="Q168" s="147">
        <v>0</v>
      </c>
      <c r="R168" s="147">
        <v>0.81001899999999694</v>
      </c>
      <c r="S168" s="147">
        <v>25.339956999999998</v>
      </c>
      <c r="T168" s="147">
        <v>28.812583</v>
      </c>
      <c r="U168" s="147">
        <v>14.224066000000002</v>
      </c>
      <c r="V168" s="147">
        <v>0</v>
      </c>
      <c r="W168" s="147">
        <v>1.239325</v>
      </c>
      <c r="X168" s="147">
        <v>0.21700000000000003</v>
      </c>
      <c r="Y168" s="147">
        <v>2.4012900000000004</v>
      </c>
      <c r="Z168" s="147">
        <v>4.30253</v>
      </c>
      <c r="AA168" s="147">
        <v>8.6</v>
      </c>
      <c r="AB168" s="147">
        <v>15.829999999999998</v>
      </c>
      <c r="AC168" s="147">
        <v>16.14763122094309</v>
      </c>
      <c r="AD168" s="147">
        <v>16.471635757901204</v>
      </c>
      <c r="AE168" s="147">
        <v>16.802141492374485</v>
      </c>
      <c r="AF168" s="147">
        <v>17.139278871823727</v>
      </c>
      <c r="AG168" s="147">
        <v>17.483180961156734</v>
      </c>
    </row>
    <row r="169" spans="1:33" x14ac:dyDescent="0.2">
      <c r="A169" s="133" t="str">
        <f t="shared" si="2"/>
        <v>DAPYemen</v>
      </c>
      <c r="B169" s="129" t="s">
        <v>270</v>
      </c>
      <c r="C169" s="129" t="s">
        <v>271</v>
      </c>
      <c r="D169" s="129" t="s">
        <v>199</v>
      </c>
      <c r="E169" s="147">
        <v>0</v>
      </c>
      <c r="F169" s="147">
        <v>0</v>
      </c>
      <c r="G169" s="147">
        <v>1E-3</v>
      </c>
      <c r="H169" s="147">
        <v>7.0000000000000001E-3</v>
      </c>
      <c r="I169" s="147">
        <v>0.475024</v>
      </c>
      <c r="J169" s="147">
        <v>1.4033979999999999</v>
      </c>
      <c r="K169" s="147">
        <v>0.22301499999999999</v>
      </c>
      <c r="L169" s="147">
        <v>0</v>
      </c>
      <c r="M169" s="147">
        <v>0</v>
      </c>
      <c r="N169" s="147">
        <v>0.100007</v>
      </c>
      <c r="O169" s="147">
        <v>9.5659999999999995E-2</v>
      </c>
      <c r="P169" s="147">
        <v>2.4400000000000002E-2</v>
      </c>
      <c r="Q169" s="147">
        <v>0.90937200000000007</v>
      </c>
      <c r="R169" s="147">
        <v>0.75392900000000007</v>
      </c>
      <c r="S169" s="147">
        <v>7.1999999999999995E-2</v>
      </c>
      <c r="T169" s="147">
        <v>0.11221200000000001</v>
      </c>
      <c r="U169" s="147">
        <v>0.29200000000000004</v>
      </c>
      <c r="V169" s="147">
        <v>0.13900000000000001</v>
      </c>
      <c r="W169" s="147">
        <v>0</v>
      </c>
      <c r="X169" s="147">
        <v>0.79</v>
      </c>
      <c r="Y169" s="147">
        <v>2.6231100000000001</v>
      </c>
      <c r="Z169" s="147">
        <v>1.32491</v>
      </c>
      <c r="AA169" s="147">
        <v>0.57999999999999996</v>
      </c>
      <c r="AB169" s="147">
        <v>2.7499999999999996</v>
      </c>
      <c r="AC169" s="147">
        <v>2.7499999999999996</v>
      </c>
      <c r="AD169" s="147">
        <v>2.7499999999999996</v>
      </c>
      <c r="AE169" s="147">
        <v>2.7499999999999996</v>
      </c>
      <c r="AF169" s="147">
        <v>2.7499999999999996</v>
      </c>
      <c r="AG169" s="147">
        <v>2.7499999999999996</v>
      </c>
    </row>
    <row r="170" spans="1:33" s="133" customFormat="1" x14ac:dyDescent="0.2">
      <c r="A170" s="133" t="str">
        <f t="shared" si="2"/>
        <v>DAPSouth Asia Total</v>
      </c>
      <c r="B170" s="140" t="s">
        <v>200</v>
      </c>
      <c r="C170" s="140" t="s">
        <v>200</v>
      </c>
      <c r="D170" s="140" t="s">
        <v>200</v>
      </c>
      <c r="E170" s="146">
        <v>2704.7207080000003</v>
      </c>
      <c r="F170" s="146">
        <v>2757.7392719999998</v>
      </c>
      <c r="G170" s="146">
        <v>2770.3936900000008</v>
      </c>
      <c r="H170" s="146">
        <v>2562.3556980000003</v>
      </c>
      <c r="I170" s="146">
        <v>2565.4672379999997</v>
      </c>
      <c r="J170" s="146">
        <v>2970.3482210000002</v>
      </c>
      <c r="K170" s="146">
        <v>3366.8634670000001</v>
      </c>
      <c r="L170" s="146">
        <v>2682.9583209999996</v>
      </c>
      <c r="M170" s="146">
        <v>3103.8139689999998</v>
      </c>
      <c r="N170" s="146">
        <v>4115.1464889999997</v>
      </c>
      <c r="O170" s="146">
        <v>4256.1593810000004</v>
      </c>
      <c r="P170" s="146">
        <v>6764.5051290000001</v>
      </c>
      <c r="Q170" s="146">
        <v>4430.5243410000003</v>
      </c>
      <c r="R170" s="146">
        <v>4331.3178339999995</v>
      </c>
      <c r="S170" s="146">
        <v>4662.1787039999999</v>
      </c>
      <c r="T170" s="146">
        <v>5440.039885000001</v>
      </c>
      <c r="U170" s="146">
        <v>5277.059995999999</v>
      </c>
      <c r="V170" s="146">
        <v>5284.2060319999991</v>
      </c>
      <c r="W170" s="146">
        <v>5055.3737715977895</v>
      </c>
      <c r="X170" s="146">
        <v>5859.6406400000005</v>
      </c>
      <c r="Y170" s="146">
        <v>7257.5864426069875</v>
      </c>
      <c r="Z170" s="146">
        <v>6608.7967200000003</v>
      </c>
      <c r="AA170" s="146">
        <v>7697.28</v>
      </c>
      <c r="AB170" s="146">
        <v>8052.76</v>
      </c>
      <c r="AC170" s="146">
        <v>8140.3214000818507</v>
      </c>
      <c r="AD170" s="146">
        <v>8228.9101273805663</v>
      </c>
      <c r="AE170" s="146">
        <v>8318.886960744825</v>
      </c>
      <c r="AF170" s="146">
        <v>8410.2510299460409</v>
      </c>
      <c r="AG170" s="146">
        <v>8502.599964694853</v>
      </c>
    </row>
    <row r="171" spans="1:33" x14ac:dyDescent="0.2">
      <c r="A171" s="133" t="str">
        <f t="shared" si="2"/>
        <v>DAPAfghanistan</v>
      </c>
      <c r="B171" s="129" t="s">
        <v>270</v>
      </c>
      <c r="C171" s="129" t="s">
        <v>272</v>
      </c>
      <c r="D171" s="129" t="s">
        <v>201</v>
      </c>
      <c r="E171" s="147">
        <v>0</v>
      </c>
      <c r="F171" s="147">
        <v>0</v>
      </c>
      <c r="G171" s="147">
        <v>0</v>
      </c>
      <c r="H171" s="147">
        <v>0</v>
      </c>
      <c r="I171" s="147">
        <v>2.9820000000000002</v>
      </c>
      <c r="J171" s="147">
        <v>0</v>
      </c>
      <c r="K171" s="147">
        <v>9.625</v>
      </c>
      <c r="L171" s="147">
        <v>1.64E-4</v>
      </c>
      <c r="M171" s="147">
        <v>0</v>
      </c>
      <c r="N171" s="147">
        <v>7.1349999999999997E-2</v>
      </c>
      <c r="O171" s="147">
        <v>0</v>
      </c>
      <c r="P171" s="147">
        <v>17.347000000000001</v>
      </c>
      <c r="Q171" s="147">
        <v>4.9980000000000002</v>
      </c>
      <c r="R171" s="147">
        <v>8.1616</v>
      </c>
      <c r="S171" s="147">
        <v>11.536</v>
      </c>
      <c r="T171" s="147">
        <v>26.986000000000001</v>
      </c>
      <c r="U171" s="147">
        <v>11.435404999999999</v>
      </c>
      <c r="V171" s="147">
        <v>20.217000000000002</v>
      </c>
      <c r="W171" s="147">
        <v>17.508030051042191</v>
      </c>
      <c r="X171" s="147">
        <v>0.19400000000000001</v>
      </c>
      <c r="Y171" s="147">
        <v>3.8780000000000001</v>
      </c>
      <c r="Z171" s="147">
        <v>3.0000000000000001E-3</v>
      </c>
      <c r="AA171" s="147">
        <v>0</v>
      </c>
      <c r="AB171" s="147">
        <v>0</v>
      </c>
      <c r="AC171" s="147">
        <v>0</v>
      </c>
      <c r="AD171" s="147">
        <v>0</v>
      </c>
      <c r="AE171" s="147">
        <v>0</v>
      </c>
      <c r="AF171" s="147">
        <v>0</v>
      </c>
      <c r="AG171" s="147">
        <v>0</v>
      </c>
    </row>
    <row r="172" spans="1:33" x14ac:dyDescent="0.2">
      <c r="A172" s="133" t="str">
        <f t="shared" si="2"/>
        <v>DAPBangladesh</v>
      </c>
      <c r="B172" s="129" t="s">
        <v>270</v>
      </c>
      <c r="C172" s="129" t="s">
        <v>272</v>
      </c>
      <c r="D172" s="129" t="s">
        <v>202</v>
      </c>
      <c r="E172" s="147">
        <v>7.1479999999999997</v>
      </c>
      <c r="F172" s="147">
        <v>7.5809999999999995</v>
      </c>
      <c r="G172" s="147">
        <v>8.6153290000000009</v>
      </c>
      <c r="H172" s="147">
        <v>0.196962</v>
      </c>
      <c r="I172" s="147">
        <v>0</v>
      </c>
      <c r="J172" s="147">
        <v>5.0000000000000001E-4</v>
      </c>
      <c r="K172" s="147">
        <v>6.6004999999999994E-2</v>
      </c>
      <c r="L172" s="147">
        <v>0</v>
      </c>
      <c r="M172" s="147">
        <v>0</v>
      </c>
      <c r="N172" s="147">
        <v>6.5189999999999996E-3</v>
      </c>
      <c r="O172" s="147">
        <v>1.335E-3</v>
      </c>
      <c r="P172" s="147">
        <v>0.11089499999999999</v>
      </c>
      <c r="Q172" s="147">
        <v>1.0970000000000001E-2</v>
      </c>
      <c r="R172" s="147">
        <v>1.2999999999999999E-2</v>
      </c>
      <c r="S172" s="147">
        <v>0</v>
      </c>
      <c r="T172" s="147">
        <v>7.6999999999999996E-4</v>
      </c>
      <c r="U172" s="147">
        <v>0.372</v>
      </c>
      <c r="V172" s="147">
        <v>4.6050000000000004</v>
      </c>
      <c r="W172" s="147">
        <v>0.98287999999999998</v>
      </c>
      <c r="X172" s="147">
        <v>0</v>
      </c>
      <c r="Y172" s="147">
        <v>0</v>
      </c>
      <c r="Z172" s="147">
        <v>20.510680000000001</v>
      </c>
      <c r="AA172" s="147">
        <v>0.03</v>
      </c>
      <c r="AB172" s="147">
        <v>0.02</v>
      </c>
      <c r="AC172" s="147">
        <v>2.0535092318371282E-2</v>
      </c>
      <c r="AD172" s="147">
        <v>2.1080076807271111E-2</v>
      </c>
      <c r="AE172" s="147">
        <v>2.1644346892395527E-2</v>
      </c>
      <c r="AF172" s="147">
        <v>2.222797991431557E-2</v>
      </c>
      <c r="AG172" s="147">
        <v>2.2820341422667277E-2</v>
      </c>
    </row>
    <row r="173" spans="1:33" x14ac:dyDescent="0.2">
      <c r="A173" s="133" t="str">
        <f t="shared" si="2"/>
        <v>DAPBhutan</v>
      </c>
      <c r="B173" s="129" t="s">
        <v>270</v>
      </c>
      <c r="C173" s="129" t="s">
        <v>272</v>
      </c>
      <c r="D173" s="129" t="s">
        <v>203</v>
      </c>
      <c r="E173" s="147">
        <v>0</v>
      </c>
      <c r="F173" s="147">
        <v>0</v>
      </c>
      <c r="G173" s="147">
        <v>0</v>
      </c>
      <c r="H173" s="147">
        <v>0</v>
      </c>
      <c r="I173" s="147">
        <v>0</v>
      </c>
      <c r="J173" s="147">
        <v>0</v>
      </c>
      <c r="K173" s="147">
        <v>6.0000000000000002E-6</v>
      </c>
      <c r="L173" s="147">
        <v>0</v>
      </c>
      <c r="M173" s="147">
        <v>0</v>
      </c>
      <c r="N173" s="147">
        <v>1.9999999999999999E-6</v>
      </c>
      <c r="O173" s="147">
        <v>1.9999999999999999E-6</v>
      </c>
      <c r="P173" s="147">
        <v>0</v>
      </c>
      <c r="Q173" s="147">
        <v>3.1000000000000001E-5</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DAPIndia</v>
      </c>
      <c r="B174" s="129" t="s">
        <v>270</v>
      </c>
      <c r="C174" s="129" t="s">
        <v>272</v>
      </c>
      <c r="D174" s="129" t="s">
        <v>204</v>
      </c>
      <c r="E174" s="147">
        <v>2354.282565</v>
      </c>
      <c r="F174" s="147">
        <v>2429.4250000000002</v>
      </c>
      <c r="G174" s="147">
        <v>2400.674794</v>
      </c>
      <c r="H174" s="147">
        <v>2168.7679170000001</v>
      </c>
      <c r="I174" s="147">
        <v>2191.17328</v>
      </c>
      <c r="J174" s="147">
        <v>2586.2711210000002</v>
      </c>
      <c r="K174" s="147">
        <v>2991.8052560000006</v>
      </c>
      <c r="L174" s="147">
        <v>2316.5304369999994</v>
      </c>
      <c r="M174" s="147">
        <v>2770.7872170000001</v>
      </c>
      <c r="N174" s="147">
        <v>3769.1427109999995</v>
      </c>
      <c r="O174" s="147">
        <v>3966.2525820000001</v>
      </c>
      <c r="P174" s="147">
        <v>6325.3581690000001</v>
      </c>
      <c r="Q174" s="147">
        <v>4058.8058070000006</v>
      </c>
      <c r="R174" s="147">
        <v>3882.4898339999995</v>
      </c>
      <c r="S174" s="147">
        <v>4172.6118089999991</v>
      </c>
      <c r="T174" s="147">
        <v>4700.5505590000002</v>
      </c>
      <c r="U174" s="147">
        <v>4619.616</v>
      </c>
      <c r="V174" s="147">
        <v>4581.0996339999992</v>
      </c>
      <c r="W174" s="147">
        <v>4501.9931187637712</v>
      </c>
      <c r="X174" s="147">
        <v>5355.7316700000001</v>
      </c>
      <c r="Y174" s="147">
        <v>6363.2405726069874</v>
      </c>
      <c r="Z174" s="147">
        <v>5715.3099300000003</v>
      </c>
      <c r="AA174" s="147">
        <v>6763</v>
      </c>
      <c r="AB174" s="147">
        <v>7274.07</v>
      </c>
      <c r="AC174" s="147">
        <v>7346.8107</v>
      </c>
      <c r="AD174" s="147">
        <v>7420.2788069999997</v>
      </c>
      <c r="AE174" s="147">
        <v>7494.4815950699995</v>
      </c>
      <c r="AF174" s="147">
        <v>7569.4264110206996</v>
      </c>
      <c r="AG174" s="147">
        <v>7645.1206751309064</v>
      </c>
    </row>
    <row r="175" spans="1:33" x14ac:dyDescent="0.2">
      <c r="A175" s="133" t="str">
        <f t="shared" si="2"/>
        <v>DAPMaldives</v>
      </c>
      <c r="B175" s="129" t="s">
        <v>270</v>
      </c>
      <c r="C175" s="129" t="s">
        <v>272</v>
      </c>
      <c r="D175" s="129" t="s">
        <v>205</v>
      </c>
      <c r="E175" s="147">
        <v>5.0299999999999997E-4</v>
      </c>
      <c r="F175" s="147">
        <v>1.1050000000000001E-3</v>
      </c>
      <c r="G175" s="147">
        <v>7.3949999999999997E-3</v>
      </c>
      <c r="H175" s="147">
        <v>1.129E-3</v>
      </c>
      <c r="I175" s="147">
        <v>4.0509999999999999E-3</v>
      </c>
      <c r="J175" s="147">
        <v>3.5999999999999999E-3</v>
      </c>
      <c r="K175" s="147">
        <v>2.0000000000000001E-4</v>
      </c>
      <c r="L175" s="147">
        <v>0</v>
      </c>
      <c r="M175" s="147">
        <v>2.5500000000000002E-4</v>
      </c>
      <c r="N175" s="147">
        <v>0</v>
      </c>
      <c r="O175" s="147">
        <v>0</v>
      </c>
      <c r="P175" s="147">
        <v>6.4999999999999994E-5</v>
      </c>
      <c r="Q175" s="147">
        <v>0</v>
      </c>
      <c r="R175" s="147">
        <v>0</v>
      </c>
      <c r="S175" s="147">
        <v>1.0189999999999999E-3</v>
      </c>
      <c r="T175" s="147">
        <v>1.0660000000000001E-3</v>
      </c>
      <c r="U175" s="147">
        <v>2.4856E-2</v>
      </c>
      <c r="V175" s="147">
        <v>0</v>
      </c>
      <c r="W175" s="147">
        <v>0</v>
      </c>
      <c r="X175" s="147">
        <v>0</v>
      </c>
      <c r="Y175" s="147">
        <v>4.8009999999999997E-2</v>
      </c>
      <c r="Z175" s="147">
        <v>9.6060000000000006E-2</v>
      </c>
      <c r="AA175" s="147">
        <v>0.11000000000000001</v>
      </c>
      <c r="AB175" s="147">
        <v>0.01</v>
      </c>
      <c r="AC175" s="147">
        <v>0.01</v>
      </c>
      <c r="AD175" s="147">
        <v>0.01</v>
      </c>
      <c r="AE175" s="147">
        <v>0.01</v>
      </c>
      <c r="AF175" s="147">
        <v>0.01</v>
      </c>
      <c r="AG175" s="147">
        <v>0.01</v>
      </c>
    </row>
    <row r="176" spans="1:33" x14ac:dyDescent="0.2">
      <c r="A176" s="133" t="str">
        <f t="shared" si="2"/>
        <v>DAPNepal</v>
      </c>
      <c r="B176" s="129" t="s">
        <v>270</v>
      </c>
      <c r="C176" s="129" t="s">
        <v>272</v>
      </c>
      <c r="D176" s="129" t="s">
        <v>206</v>
      </c>
      <c r="E176" s="147">
        <v>0</v>
      </c>
      <c r="F176" s="147">
        <v>0</v>
      </c>
      <c r="G176" s="147">
        <v>0</v>
      </c>
      <c r="H176" s="147">
        <v>0</v>
      </c>
      <c r="I176" s="147">
        <v>0</v>
      </c>
      <c r="J176" s="147">
        <v>0</v>
      </c>
      <c r="K176" s="147">
        <v>0</v>
      </c>
      <c r="L176" s="147">
        <v>0</v>
      </c>
      <c r="M176" s="147">
        <v>0</v>
      </c>
      <c r="N176" s="147">
        <v>4.2579999999999996E-3</v>
      </c>
      <c r="O176" s="147">
        <v>0</v>
      </c>
      <c r="P176" s="147">
        <v>0</v>
      </c>
      <c r="Q176" s="147">
        <v>0.40000200000000002</v>
      </c>
      <c r="R176" s="147">
        <v>0</v>
      </c>
      <c r="S176" s="147">
        <v>0.06</v>
      </c>
      <c r="T176" s="147">
        <v>0.3</v>
      </c>
      <c r="U176" s="147">
        <v>8.0000000000000002E-3</v>
      </c>
      <c r="V176" s="147">
        <v>1.6E-2</v>
      </c>
      <c r="W176" s="147">
        <v>5.2604132398860202</v>
      </c>
      <c r="X176" s="147">
        <v>5.8701600000000003</v>
      </c>
      <c r="Y176" s="147">
        <v>2.6753099999999996</v>
      </c>
      <c r="Z176" s="147">
        <v>4.2320000000000003E-2</v>
      </c>
      <c r="AA176" s="147">
        <v>0</v>
      </c>
      <c r="AB176" s="147">
        <v>0</v>
      </c>
      <c r="AC176" s="147">
        <v>0</v>
      </c>
      <c r="AD176" s="147">
        <v>0</v>
      </c>
      <c r="AE176" s="147">
        <v>0</v>
      </c>
      <c r="AF176" s="147">
        <v>0</v>
      </c>
      <c r="AG176" s="147">
        <v>0</v>
      </c>
    </row>
    <row r="177" spans="1:33" x14ac:dyDescent="0.2">
      <c r="A177" s="133" t="str">
        <f t="shared" si="2"/>
        <v>DAPPakistan</v>
      </c>
      <c r="B177" s="129" t="s">
        <v>270</v>
      </c>
      <c r="C177" s="129" t="s">
        <v>272</v>
      </c>
      <c r="D177" s="129" t="s">
        <v>207</v>
      </c>
      <c r="E177" s="147">
        <v>341.04700000000003</v>
      </c>
      <c r="F177" s="147">
        <v>320.69099999999997</v>
      </c>
      <c r="G177" s="147">
        <v>361.09500000000003</v>
      </c>
      <c r="H177" s="147">
        <v>392.81699999999995</v>
      </c>
      <c r="I177" s="147">
        <v>371.303</v>
      </c>
      <c r="J177" s="147">
        <v>384.07299999999998</v>
      </c>
      <c r="K177" s="147">
        <v>365.36699999999996</v>
      </c>
      <c r="L177" s="147">
        <v>366.34500000000003</v>
      </c>
      <c r="M177" s="147">
        <v>332.81700000000001</v>
      </c>
      <c r="N177" s="147">
        <v>345.44100000000003</v>
      </c>
      <c r="O177" s="147">
        <v>289.89400000000001</v>
      </c>
      <c r="P177" s="147">
        <v>421.68900000000002</v>
      </c>
      <c r="Q177" s="147">
        <v>366.29500000000002</v>
      </c>
      <c r="R177" s="147">
        <v>440.65339999999998</v>
      </c>
      <c r="S177" s="147">
        <v>477.95867600000003</v>
      </c>
      <c r="T177" s="147">
        <v>712.20149000000004</v>
      </c>
      <c r="U177" s="147">
        <v>643.96699999999998</v>
      </c>
      <c r="V177" s="147">
        <v>677.71400000000006</v>
      </c>
      <c r="W177" s="147">
        <v>529.58932954118961</v>
      </c>
      <c r="X177" s="147">
        <v>497.55180999999999</v>
      </c>
      <c r="Y177" s="147">
        <v>887.64692000000002</v>
      </c>
      <c r="Z177" s="147">
        <v>872.82905000000005</v>
      </c>
      <c r="AA177" s="147">
        <v>932.88</v>
      </c>
      <c r="AB177" s="147">
        <v>778.21</v>
      </c>
      <c r="AC177" s="147">
        <v>793.03016498953139</v>
      </c>
      <c r="AD177" s="147">
        <v>808.15024030375912</v>
      </c>
      <c r="AE177" s="147">
        <v>823.92372132793196</v>
      </c>
      <c r="AF177" s="147">
        <v>840.34239094542625</v>
      </c>
      <c r="AG177" s="147">
        <v>856.99646922252373</v>
      </c>
    </row>
    <row r="178" spans="1:33" x14ac:dyDescent="0.2">
      <c r="A178" s="133" t="str">
        <f t="shared" si="2"/>
        <v>DAPSri Lanka</v>
      </c>
      <c r="B178" s="129" t="s">
        <v>270</v>
      </c>
      <c r="C178" s="129" t="s">
        <v>272</v>
      </c>
      <c r="D178" s="129" t="s">
        <v>208</v>
      </c>
      <c r="E178" s="147">
        <v>2.2426400000000002</v>
      </c>
      <c r="F178" s="147">
        <v>4.1167000000000002E-2</v>
      </c>
      <c r="G178" s="147">
        <v>1.1720000000000001E-3</v>
      </c>
      <c r="H178" s="147">
        <v>0.57269000000000003</v>
      </c>
      <c r="I178" s="147">
        <v>4.9069999999999999E-3</v>
      </c>
      <c r="J178" s="147">
        <v>0</v>
      </c>
      <c r="K178" s="147">
        <v>0</v>
      </c>
      <c r="L178" s="147">
        <v>8.2720000000000002E-2</v>
      </c>
      <c r="M178" s="147">
        <v>0.20949699999999999</v>
      </c>
      <c r="N178" s="147">
        <v>0.48064899999999999</v>
      </c>
      <c r="O178" s="147">
        <v>1.1462E-2</v>
      </c>
      <c r="P178" s="147">
        <v>0</v>
      </c>
      <c r="Q178" s="147">
        <v>1.4530999999999999E-2</v>
      </c>
      <c r="R178" s="147">
        <v>0</v>
      </c>
      <c r="S178" s="147">
        <v>1.12E-2</v>
      </c>
      <c r="T178" s="147">
        <v>0</v>
      </c>
      <c r="U178" s="147">
        <v>1.6367350000000001</v>
      </c>
      <c r="V178" s="147">
        <v>0.55439799999999995</v>
      </c>
      <c r="W178" s="147">
        <v>4.0000001899898101E-2</v>
      </c>
      <c r="X178" s="147">
        <v>0.29300000000000004</v>
      </c>
      <c r="Y178" s="147">
        <v>9.7629999999999995E-2</v>
      </c>
      <c r="Z178" s="147">
        <v>5.6800000000000002E-3</v>
      </c>
      <c r="AA178" s="147">
        <v>1.2599999999999998</v>
      </c>
      <c r="AB178" s="147">
        <v>0.45</v>
      </c>
      <c r="AC178" s="147">
        <v>0.45</v>
      </c>
      <c r="AD178" s="147">
        <v>0.45</v>
      </c>
      <c r="AE178" s="147">
        <v>0.45</v>
      </c>
      <c r="AF178" s="147">
        <v>0.45</v>
      </c>
      <c r="AG178" s="147">
        <v>0.45</v>
      </c>
    </row>
    <row r="179" spans="1:33" s="133" customFormat="1" x14ac:dyDescent="0.2">
      <c r="A179" s="133" t="str">
        <f t="shared" si="2"/>
        <v>DAPSouth-East Asia Total</v>
      </c>
      <c r="B179" s="140" t="s">
        <v>209</v>
      </c>
      <c r="C179" s="140" t="s">
        <v>209</v>
      </c>
      <c r="D179" s="140" t="s">
        <v>209</v>
      </c>
      <c r="E179" s="146">
        <v>728.92750246821413</v>
      </c>
      <c r="F179" s="146">
        <v>944.24994708581096</v>
      </c>
      <c r="G179" s="146">
        <v>856.68479949190237</v>
      </c>
      <c r="H179" s="146">
        <v>733.66009334251862</v>
      </c>
      <c r="I179" s="146">
        <v>810.37576300000001</v>
      </c>
      <c r="J179" s="146">
        <v>523.59967500000005</v>
      </c>
      <c r="K179" s="146">
        <v>644.79891500000008</v>
      </c>
      <c r="L179" s="146">
        <v>939.87800599999957</v>
      </c>
      <c r="M179" s="146">
        <v>544.8450610000001</v>
      </c>
      <c r="N179" s="146">
        <v>540.50430800000004</v>
      </c>
      <c r="O179" s="146">
        <v>896.42676299999982</v>
      </c>
      <c r="P179" s="146">
        <v>907.72713599999986</v>
      </c>
      <c r="Q179" s="146">
        <v>1071.762933</v>
      </c>
      <c r="R179" s="146">
        <v>940.39255100000003</v>
      </c>
      <c r="S179" s="146">
        <v>1042.325575999999</v>
      </c>
      <c r="T179" s="146">
        <v>715.5824980000009</v>
      </c>
      <c r="U179" s="146">
        <v>933.36909500000013</v>
      </c>
      <c r="V179" s="146">
        <v>1148.3575980000001</v>
      </c>
      <c r="W179" s="146">
        <v>1054.8441373859425</v>
      </c>
      <c r="X179" s="146">
        <v>1112.2381320000002</v>
      </c>
      <c r="Y179" s="146">
        <v>998.13218200000006</v>
      </c>
      <c r="Z179" s="146">
        <v>917.15015178037606</v>
      </c>
      <c r="AA179" s="146">
        <v>813.47499178037594</v>
      </c>
      <c r="AB179" s="146">
        <v>874.04749178037594</v>
      </c>
      <c r="AC179" s="146">
        <v>877.39984457021683</v>
      </c>
      <c r="AD179" s="146">
        <v>880.74615529210371</v>
      </c>
      <c r="AE179" s="146">
        <v>884.31452601612091</v>
      </c>
      <c r="AF179" s="146">
        <v>888.08425926130917</v>
      </c>
      <c r="AG179" s="146">
        <v>891.77551640506749</v>
      </c>
    </row>
    <row r="180" spans="1:33" x14ac:dyDescent="0.2">
      <c r="A180" s="133" t="str">
        <f t="shared" si="2"/>
        <v>DAPBrunei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2"/>
        <v>DAPCambodia</v>
      </c>
      <c r="B181" s="129" t="s">
        <v>270</v>
      </c>
      <c r="C181" s="129" t="s">
        <v>273</v>
      </c>
      <c r="D181" s="129" t="s">
        <v>211</v>
      </c>
      <c r="E181" s="147">
        <v>14.454000000000001</v>
      </c>
      <c r="F181" s="147">
        <v>10.833</v>
      </c>
      <c r="G181" s="147">
        <v>19.974326000000001</v>
      </c>
      <c r="H181" s="147">
        <v>17.8</v>
      </c>
      <c r="I181" s="147">
        <v>31.775200000000002</v>
      </c>
      <c r="J181" s="147">
        <v>35.904000000000003</v>
      </c>
      <c r="K181" s="147">
        <v>29.780128000000001</v>
      </c>
      <c r="L181" s="147">
        <v>25.426127999999999</v>
      </c>
      <c r="M181" s="147">
        <v>19.3995</v>
      </c>
      <c r="N181" s="147">
        <v>22.505027999999999</v>
      </c>
      <c r="O181" s="147">
        <v>30.202328000000001</v>
      </c>
      <c r="P181" s="147">
        <v>40.743274999999997</v>
      </c>
      <c r="Q181" s="147">
        <v>22.132953000000001</v>
      </c>
      <c r="R181" s="147">
        <v>0</v>
      </c>
      <c r="S181" s="147">
        <v>0.14907300000000001</v>
      </c>
      <c r="T181" s="147">
        <v>0</v>
      </c>
      <c r="U181" s="147">
        <v>0.15970000000000001</v>
      </c>
      <c r="V181" s="147">
        <v>0</v>
      </c>
      <c r="W181" s="147">
        <v>0</v>
      </c>
      <c r="X181" s="147">
        <v>20.692700000000002</v>
      </c>
      <c r="Y181" s="147">
        <v>14.801350000000001</v>
      </c>
      <c r="Z181" s="147">
        <v>8.714360000000001</v>
      </c>
      <c r="AA181" s="147">
        <v>6.39</v>
      </c>
      <c r="AB181" s="147">
        <v>8.51</v>
      </c>
      <c r="AC181" s="147">
        <v>8.51</v>
      </c>
      <c r="AD181" s="147">
        <v>8.51</v>
      </c>
      <c r="AE181" s="147">
        <v>8.51</v>
      </c>
      <c r="AF181" s="147">
        <v>8.51</v>
      </c>
      <c r="AG181" s="147">
        <v>8.51</v>
      </c>
    </row>
    <row r="182" spans="1:33" x14ac:dyDescent="0.2">
      <c r="A182" s="133" t="str">
        <f t="shared" si="2"/>
        <v>DAPEast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DAPIndonesia</v>
      </c>
      <c r="B183" s="129" t="s">
        <v>270</v>
      </c>
      <c r="C183" s="129" t="s">
        <v>273</v>
      </c>
      <c r="D183" s="129" t="s">
        <v>213</v>
      </c>
      <c r="E183" s="147">
        <v>68.592894000000001</v>
      </c>
      <c r="F183" s="147">
        <v>69.610772999999995</v>
      </c>
      <c r="G183" s="147">
        <v>70.54439099999999</v>
      </c>
      <c r="H183" s="147">
        <v>86.224317000000013</v>
      </c>
      <c r="I183" s="147">
        <v>117.07654099999999</v>
      </c>
      <c r="J183" s="147">
        <v>83.829722999999987</v>
      </c>
      <c r="K183" s="147">
        <v>77.87840700000001</v>
      </c>
      <c r="L183" s="147">
        <v>100.43614000000001</v>
      </c>
      <c r="M183" s="147">
        <v>50.319803999999998</v>
      </c>
      <c r="N183" s="147">
        <v>67.987609999999989</v>
      </c>
      <c r="O183" s="147">
        <v>54.111431999999979</v>
      </c>
      <c r="P183" s="147">
        <v>46.338696999999996</v>
      </c>
      <c r="Q183" s="147">
        <v>51.387716000000005</v>
      </c>
      <c r="R183" s="147">
        <v>34.68902300000002</v>
      </c>
      <c r="S183" s="147">
        <v>30.732159999999993</v>
      </c>
      <c r="T183" s="147">
        <v>55.441616000000003</v>
      </c>
      <c r="U183" s="147">
        <v>64.665482999999995</v>
      </c>
      <c r="V183" s="147">
        <v>119.551782</v>
      </c>
      <c r="W183" s="147">
        <v>80.460842325142025</v>
      </c>
      <c r="X183" s="147">
        <v>95.702820000000031</v>
      </c>
      <c r="Y183" s="147">
        <v>127.23701999999997</v>
      </c>
      <c r="Z183" s="147">
        <v>82.758040000000022</v>
      </c>
      <c r="AA183" s="147">
        <v>36.36</v>
      </c>
      <c r="AB183" s="147">
        <v>73.660000000000025</v>
      </c>
      <c r="AC183" s="147">
        <v>71.988595931936004</v>
      </c>
      <c r="AD183" s="147">
        <v>70.177554067010803</v>
      </c>
      <c r="AE183" s="147">
        <v>68.252262630916746</v>
      </c>
      <c r="AF183" s="147">
        <v>66.203824020414814</v>
      </c>
      <c r="AG183" s="147">
        <v>63.993326231621069</v>
      </c>
    </row>
    <row r="184" spans="1:33" x14ac:dyDescent="0.2">
      <c r="A184" s="133" t="str">
        <f t="shared" si="2"/>
        <v>DAPLaos</v>
      </c>
      <c r="B184" s="129" t="s">
        <v>270</v>
      </c>
      <c r="C184" s="129" t="s">
        <v>273</v>
      </c>
      <c r="D184" s="129" t="s">
        <v>214</v>
      </c>
      <c r="E184" s="147">
        <v>9.519499999999999</v>
      </c>
      <c r="F184" s="147">
        <v>2.5200999999999998</v>
      </c>
      <c r="G184" s="147">
        <v>11.39785</v>
      </c>
      <c r="H184" s="147">
        <v>2.27</v>
      </c>
      <c r="I184" s="147">
        <v>5.2558999999999996</v>
      </c>
      <c r="J184" s="147">
        <v>7.6983499999999996</v>
      </c>
      <c r="K184" s="147">
        <v>4.1545500000000004</v>
      </c>
      <c r="L184" s="147">
        <v>2.8659499999999998</v>
      </c>
      <c r="M184" s="147">
        <v>0.47350000000000003</v>
      </c>
      <c r="N184" s="147">
        <v>4.1660000000000004</v>
      </c>
      <c r="O184" s="147">
        <v>2.424064</v>
      </c>
      <c r="P184" s="147">
        <v>1.1411</v>
      </c>
      <c r="Q184" s="147">
        <v>0.58198499999999997</v>
      </c>
      <c r="R184" s="147">
        <v>0.11099999999999999</v>
      </c>
      <c r="S184" s="147">
        <v>4.8080499999999997</v>
      </c>
      <c r="T184" s="147">
        <v>4.2584150000000003</v>
      </c>
      <c r="U184" s="147">
        <v>8.6201799999999995</v>
      </c>
      <c r="V184" s="147">
        <v>11.475900000000001</v>
      </c>
      <c r="W184" s="147">
        <v>20.620950979442568</v>
      </c>
      <c r="X184" s="147">
        <v>25.124589999999998</v>
      </c>
      <c r="Y184" s="147">
        <v>23.313080000000003</v>
      </c>
      <c r="Z184" s="147">
        <v>23.666380000000007</v>
      </c>
      <c r="AA184" s="147">
        <v>11.77</v>
      </c>
      <c r="AB184" s="147">
        <v>17.45</v>
      </c>
      <c r="AC184" s="147">
        <v>17.45</v>
      </c>
      <c r="AD184" s="147">
        <v>17.45</v>
      </c>
      <c r="AE184" s="147">
        <v>17.45</v>
      </c>
      <c r="AF184" s="147">
        <v>17.45</v>
      </c>
      <c r="AG184" s="147">
        <v>17.45</v>
      </c>
    </row>
    <row r="185" spans="1:33" x14ac:dyDescent="0.2">
      <c r="A185" s="133" t="str">
        <f t="shared" si="2"/>
        <v>DAPMalaysia</v>
      </c>
      <c r="B185" s="129" t="s">
        <v>270</v>
      </c>
      <c r="C185" s="129" t="s">
        <v>273</v>
      </c>
      <c r="D185" s="129" t="s">
        <v>215</v>
      </c>
      <c r="E185" s="147">
        <v>2.2550000000000003</v>
      </c>
      <c r="F185" s="147">
        <v>6.3840000000000003</v>
      </c>
      <c r="G185" s="147">
        <v>13.844999999999999</v>
      </c>
      <c r="H185" s="147">
        <v>0.17099999999999993</v>
      </c>
      <c r="I185" s="147">
        <v>16.529</v>
      </c>
      <c r="J185" s="147">
        <v>1.056</v>
      </c>
      <c r="K185" s="147">
        <v>17.033000000000001</v>
      </c>
      <c r="L185" s="147">
        <v>65.39</v>
      </c>
      <c r="M185" s="147">
        <v>13.854337999999998</v>
      </c>
      <c r="N185" s="147">
        <v>19.964956999999998</v>
      </c>
      <c r="O185" s="147">
        <v>1.3345979999999997</v>
      </c>
      <c r="P185" s="147">
        <v>12.804067000000002</v>
      </c>
      <c r="Q185" s="147">
        <v>18.805996999999998</v>
      </c>
      <c r="R185" s="147">
        <v>81.567205999999999</v>
      </c>
      <c r="S185" s="147">
        <v>167.42629000000002</v>
      </c>
      <c r="T185" s="147">
        <v>99.006837000000004</v>
      </c>
      <c r="U185" s="147">
        <v>84.967193000000009</v>
      </c>
      <c r="V185" s="147">
        <v>177.07209100000003</v>
      </c>
      <c r="W185" s="147">
        <v>53.990413441233919</v>
      </c>
      <c r="X185" s="147">
        <v>8.2259820000000019</v>
      </c>
      <c r="Y185" s="147">
        <v>18.085231999999998</v>
      </c>
      <c r="Z185" s="147">
        <v>16.47173178037599</v>
      </c>
      <c r="AA185" s="147">
        <v>18.607491780375991</v>
      </c>
      <c r="AB185" s="147">
        <v>41.267491780375991</v>
      </c>
      <c r="AC185" s="147">
        <v>41.539445486443292</v>
      </c>
      <c r="AD185" s="147">
        <v>41.818306655197723</v>
      </c>
      <c r="AE185" s="147">
        <v>42.121765801275565</v>
      </c>
      <c r="AF185" s="147">
        <v>42.448392989912449</v>
      </c>
      <c r="AG185" s="147">
        <v>42.776771657115653</v>
      </c>
    </row>
    <row r="186" spans="1:33" x14ac:dyDescent="0.2">
      <c r="A186" s="133" t="str">
        <f t="shared" si="2"/>
        <v>DAPMyanmar</v>
      </c>
      <c r="B186" s="129" t="s">
        <v>270</v>
      </c>
      <c r="C186" s="129" t="s">
        <v>273</v>
      </c>
      <c r="D186" s="129" t="s">
        <v>216</v>
      </c>
      <c r="E186" s="147">
        <v>4.2499999999999996E-2</v>
      </c>
      <c r="F186" s="147">
        <v>0.1565</v>
      </c>
      <c r="G186" s="147">
        <v>0.3715</v>
      </c>
      <c r="H186" s="147">
        <v>0.69550000000000001</v>
      </c>
      <c r="I186" s="147">
        <v>0</v>
      </c>
      <c r="J186" s="147">
        <v>0.15314</v>
      </c>
      <c r="K186" s="147">
        <v>0.18276000000000001</v>
      </c>
      <c r="L186" s="147">
        <v>14.777646000000001</v>
      </c>
      <c r="M186" s="147">
        <v>0.23100000000000001</v>
      </c>
      <c r="N186" s="147">
        <v>0.15</v>
      </c>
      <c r="O186" s="147">
        <v>4.2564799999999998</v>
      </c>
      <c r="P186" s="147">
        <v>20.778449999999999</v>
      </c>
      <c r="Q186" s="147">
        <v>3.97</v>
      </c>
      <c r="R186" s="147">
        <v>2.5960000000000001</v>
      </c>
      <c r="S186" s="147">
        <v>2.47905</v>
      </c>
      <c r="T186" s="147">
        <v>6.1220999999999997</v>
      </c>
      <c r="U186" s="147">
        <v>46.72035000000001</v>
      </c>
      <c r="V186" s="147">
        <v>83.458550000000002</v>
      </c>
      <c r="W186" s="147">
        <v>91.238544333598142</v>
      </c>
      <c r="X186" s="147">
        <v>74.04674</v>
      </c>
      <c r="Y186" s="147">
        <v>70.771439999999998</v>
      </c>
      <c r="Z186" s="147">
        <v>53.670949999999998</v>
      </c>
      <c r="AA186" s="147">
        <v>58.730000000000004</v>
      </c>
      <c r="AB186" s="147">
        <v>67.289999999999992</v>
      </c>
      <c r="AC186" s="147">
        <v>67.289999999999992</v>
      </c>
      <c r="AD186" s="147">
        <v>67.289999999999992</v>
      </c>
      <c r="AE186" s="147">
        <v>67.289999999999992</v>
      </c>
      <c r="AF186" s="147">
        <v>67.289999999999992</v>
      </c>
      <c r="AG186" s="147">
        <v>67.289999999999992</v>
      </c>
    </row>
    <row r="187" spans="1:33" x14ac:dyDescent="0.2">
      <c r="A187" s="133" t="str">
        <f t="shared" si="2"/>
        <v>DAPPhilippines</v>
      </c>
      <c r="B187" s="129" t="s">
        <v>270</v>
      </c>
      <c r="C187" s="129" t="s">
        <v>273</v>
      </c>
      <c r="D187" s="129" t="s">
        <v>217</v>
      </c>
      <c r="E187" s="147">
        <v>347.24442246821411</v>
      </c>
      <c r="F187" s="147">
        <v>462.18587008581096</v>
      </c>
      <c r="G187" s="147">
        <v>397.24644549190236</v>
      </c>
      <c r="H187" s="147">
        <v>250.08813034251872</v>
      </c>
      <c r="I187" s="147">
        <v>331.26585999999998</v>
      </c>
      <c r="J187" s="147">
        <v>206.307805</v>
      </c>
      <c r="K187" s="147">
        <v>179.56102799999999</v>
      </c>
      <c r="L187" s="147">
        <v>151.43900799999997</v>
      </c>
      <c r="M187" s="147">
        <v>75.659645000000012</v>
      </c>
      <c r="N187" s="147">
        <v>49.040898999999996</v>
      </c>
      <c r="O187" s="147">
        <v>67.63056499999999</v>
      </c>
      <c r="P187" s="147">
        <v>114.13708499999998</v>
      </c>
      <c r="Q187" s="147">
        <v>226.35024400000003</v>
      </c>
      <c r="R187" s="147">
        <v>191.493424</v>
      </c>
      <c r="S187" s="147">
        <v>236.54721000000001</v>
      </c>
      <c r="T187" s="147">
        <v>261.36158799999998</v>
      </c>
      <c r="U187" s="147">
        <v>239.14853099999999</v>
      </c>
      <c r="V187" s="147">
        <v>346.23863399999999</v>
      </c>
      <c r="W187" s="147">
        <v>318.69291374360773</v>
      </c>
      <c r="X187" s="147">
        <v>337.64193</v>
      </c>
      <c r="Y187" s="147">
        <v>270.22928000000002</v>
      </c>
      <c r="Z187" s="147">
        <v>218.76716999999999</v>
      </c>
      <c r="AA187" s="147">
        <v>209.30749999999998</v>
      </c>
      <c r="AB187" s="147">
        <v>241.53000000000003</v>
      </c>
      <c r="AC187" s="147">
        <v>241.53000000000003</v>
      </c>
      <c r="AD187" s="147">
        <v>241.53000000000003</v>
      </c>
      <c r="AE187" s="147">
        <v>241.53000000000003</v>
      </c>
      <c r="AF187" s="147">
        <v>241.53000000000003</v>
      </c>
      <c r="AG187" s="147">
        <v>241.53000000000003</v>
      </c>
    </row>
    <row r="188" spans="1:33" x14ac:dyDescent="0.2">
      <c r="A188" s="133" t="str">
        <f t="shared" si="2"/>
        <v>DAPSingapore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0.112</v>
      </c>
      <c r="Q188" s="147">
        <v>0.248</v>
      </c>
      <c r="R188" s="147">
        <v>0.33</v>
      </c>
      <c r="S188" s="147">
        <v>0.45</v>
      </c>
      <c r="T188" s="147">
        <v>0.55000000000000004</v>
      </c>
      <c r="U188" s="147">
        <v>0.502</v>
      </c>
      <c r="V188" s="147">
        <v>0.38400000000000001</v>
      </c>
      <c r="W188" s="147">
        <v>0.32769999999999999</v>
      </c>
      <c r="X188" s="147">
        <v>0.79508999999999996</v>
      </c>
      <c r="Y188" s="147">
        <v>1.7208999999999999</v>
      </c>
      <c r="Z188" s="147">
        <v>1.02603</v>
      </c>
      <c r="AA188" s="147">
        <v>0.59000000000000008</v>
      </c>
      <c r="AB188" s="147">
        <v>2.9600000000000004</v>
      </c>
      <c r="AC188" s="147">
        <v>2.9600000000000004</v>
      </c>
      <c r="AD188" s="147">
        <v>2.9600000000000004</v>
      </c>
      <c r="AE188" s="147">
        <v>2.9600000000000004</v>
      </c>
      <c r="AF188" s="147">
        <v>2.9600000000000004</v>
      </c>
      <c r="AG188" s="147">
        <v>2.9600000000000004</v>
      </c>
    </row>
    <row r="189" spans="1:33" x14ac:dyDescent="0.2">
      <c r="A189" s="133" t="str">
        <f t="shared" si="2"/>
        <v>DAPThailand</v>
      </c>
      <c r="B189" s="129" t="s">
        <v>270</v>
      </c>
      <c r="C189" s="129" t="s">
        <v>273</v>
      </c>
      <c r="D189" s="129" t="s">
        <v>219</v>
      </c>
      <c r="E189" s="147">
        <v>282.86868600000003</v>
      </c>
      <c r="F189" s="147">
        <v>391.61262200000004</v>
      </c>
      <c r="G189" s="147">
        <v>333.83221899999995</v>
      </c>
      <c r="H189" s="147">
        <v>373.48466999999994</v>
      </c>
      <c r="I189" s="147">
        <v>297.62308400000001</v>
      </c>
      <c r="J189" s="147">
        <v>184.959869</v>
      </c>
      <c r="K189" s="147">
        <v>305.09629200000001</v>
      </c>
      <c r="L189" s="147">
        <v>422.25120799999962</v>
      </c>
      <c r="M189" s="147">
        <v>304.03602000000006</v>
      </c>
      <c r="N189" s="147">
        <v>375.63692000000003</v>
      </c>
      <c r="O189" s="147">
        <v>731.09770299999991</v>
      </c>
      <c r="P189" s="147">
        <v>669.48030999999992</v>
      </c>
      <c r="Q189" s="147">
        <v>747.802997</v>
      </c>
      <c r="R189" s="147">
        <v>625.21413500000006</v>
      </c>
      <c r="S189" s="147">
        <v>593.71904299999915</v>
      </c>
      <c r="T189" s="147">
        <v>280.27817800000082</v>
      </c>
      <c r="U189" s="147">
        <v>473.24154900000019</v>
      </c>
      <c r="V189" s="147">
        <v>400.40599600000007</v>
      </c>
      <c r="W189" s="147">
        <v>447.74928500025106</v>
      </c>
      <c r="X189" s="147">
        <v>458.30504000000002</v>
      </c>
      <c r="Y189" s="147">
        <v>379.51072999999997</v>
      </c>
      <c r="Z189" s="147">
        <v>386.67376000000007</v>
      </c>
      <c r="AA189" s="147">
        <v>348.36</v>
      </c>
      <c r="AB189" s="147">
        <v>317.52</v>
      </c>
      <c r="AC189" s="147">
        <v>319.72711751187086</v>
      </c>
      <c r="AD189" s="147">
        <v>322.00523384624853</v>
      </c>
      <c r="AE189" s="147">
        <v>324.49094288673524</v>
      </c>
      <c r="AF189" s="147">
        <v>327.17376568719732</v>
      </c>
      <c r="AG189" s="147">
        <v>329.88912668157087</v>
      </c>
    </row>
    <row r="190" spans="1:33" x14ac:dyDescent="0.2">
      <c r="A190" s="133" t="str">
        <f t="shared" si="2"/>
        <v>DAPVietnam</v>
      </c>
      <c r="B190" s="129" t="s">
        <v>270</v>
      </c>
      <c r="C190" s="129" t="s">
        <v>273</v>
      </c>
      <c r="D190" s="129" t="s">
        <v>220</v>
      </c>
      <c r="E190" s="147">
        <v>3.9504999999999999</v>
      </c>
      <c r="F190" s="147">
        <v>0.94708199999999998</v>
      </c>
      <c r="G190" s="147">
        <v>9.4730680000000014</v>
      </c>
      <c r="H190" s="147">
        <v>2.9264759999999996</v>
      </c>
      <c r="I190" s="147">
        <v>10.850178</v>
      </c>
      <c r="J190" s="147">
        <v>3.6907880000000004</v>
      </c>
      <c r="K190" s="147">
        <v>31.112749999999998</v>
      </c>
      <c r="L190" s="147">
        <v>157.29192599999999</v>
      </c>
      <c r="M190" s="147">
        <v>80.871254000000008</v>
      </c>
      <c r="N190" s="147">
        <v>1.0528939999999998</v>
      </c>
      <c r="O190" s="147">
        <v>5.3695930000000001</v>
      </c>
      <c r="P190" s="147">
        <v>2.1921520000000001</v>
      </c>
      <c r="Q190" s="147">
        <v>0.48304100000000005</v>
      </c>
      <c r="R190" s="147">
        <v>4.3917630000000001</v>
      </c>
      <c r="S190" s="147">
        <v>6.0147000000000004</v>
      </c>
      <c r="T190" s="147">
        <v>8.563763999999999</v>
      </c>
      <c r="U190" s="147">
        <v>15.344109000000001</v>
      </c>
      <c r="V190" s="147">
        <v>9.7706450000000018</v>
      </c>
      <c r="W190" s="147">
        <v>41.763487562666924</v>
      </c>
      <c r="X190" s="147">
        <v>91.703239999999994</v>
      </c>
      <c r="Y190" s="147">
        <v>92.463150000000013</v>
      </c>
      <c r="Z190" s="147">
        <v>125.40173000000001</v>
      </c>
      <c r="AA190" s="147">
        <v>123.35999999999997</v>
      </c>
      <c r="AB190" s="147">
        <v>103.86000000000001</v>
      </c>
      <c r="AC190" s="147">
        <v>106.40468563996663</v>
      </c>
      <c r="AD190" s="147">
        <v>109.00506072364657</v>
      </c>
      <c r="AE190" s="147">
        <v>111.70955469719325</v>
      </c>
      <c r="AF190" s="147">
        <v>114.51827656378464</v>
      </c>
      <c r="AG190" s="147">
        <v>117.3762918347598</v>
      </c>
    </row>
    <row r="191" spans="1:33" s="133" customFormat="1" x14ac:dyDescent="0.2">
      <c r="A191" s="133" t="str">
        <f t="shared" si="2"/>
        <v>DAPEast Asia Total</v>
      </c>
      <c r="B191" s="140" t="s">
        <v>221</v>
      </c>
      <c r="C191" s="140" t="s">
        <v>221</v>
      </c>
      <c r="D191" s="140" t="s">
        <v>221</v>
      </c>
      <c r="E191" s="146">
        <v>90.930509000000015</v>
      </c>
      <c r="F191" s="146">
        <v>29.898766999999992</v>
      </c>
      <c r="G191" s="146">
        <v>32.814521999999982</v>
      </c>
      <c r="H191" s="146">
        <v>33.469440999999961</v>
      </c>
      <c r="I191" s="146">
        <v>31.722229000000063</v>
      </c>
      <c r="J191" s="146">
        <v>42.904395000000015</v>
      </c>
      <c r="K191" s="146">
        <v>37.416439000000032</v>
      </c>
      <c r="L191" s="146">
        <v>21.372362000000013</v>
      </c>
      <c r="M191" s="146">
        <v>36.239100999999998</v>
      </c>
      <c r="N191" s="146">
        <v>27.463971000000026</v>
      </c>
      <c r="O191" s="146">
        <v>14.330707000000004</v>
      </c>
      <c r="P191" s="146">
        <v>61.449012000000025</v>
      </c>
      <c r="Q191" s="146">
        <v>40.283335000000051</v>
      </c>
      <c r="R191" s="146">
        <v>39.987063999999975</v>
      </c>
      <c r="S191" s="146">
        <v>339.99865800000083</v>
      </c>
      <c r="T191" s="146">
        <v>632.93331899999896</v>
      </c>
      <c r="U191" s="146">
        <v>595.99918199999979</v>
      </c>
      <c r="V191" s="146">
        <v>40.048362333333166</v>
      </c>
      <c r="W191" s="146">
        <v>401.9787884060313</v>
      </c>
      <c r="X191" s="146">
        <v>567.81114076123288</v>
      </c>
      <c r="Y191" s="146">
        <v>817.72538305936416</v>
      </c>
      <c r="Z191" s="146">
        <v>271.49243727178384</v>
      </c>
      <c r="AA191" s="146">
        <v>590.61518540392615</v>
      </c>
      <c r="AB191" s="146">
        <v>522.44307692307677</v>
      </c>
      <c r="AC191" s="146">
        <v>527.37498848313692</v>
      </c>
      <c r="AD191" s="146">
        <v>532.3338863356588</v>
      </c>
      <c r="AE191" s="146">
        <v>537.53609427213371</v>
      </c>
      <c r="AF191" s="146">
        <v>553.38995197981251</v>
      </c>
      <c r="AG191" s="146">
        <v>569.65178089709286</v>
      </c>
    </row>
    <row r="192" spans="1:33" x14ac:dyDescent="0.2">
      <c r="A192" s="133" t="str">
        <f t="shared" si="2"/>
        <v>DAPChina</v>
      </c>
      <c r="B192" s="129" t="s">
        <v>270</v>
      </c>
      <c r="C192" s="129" t="s">
        <v>274</v>
      </c>
      <c r="D192" s="129" t="s">
        <v>222</v>
      </c>
      <c r="E192" s="147">
        <v>88.313174000000004</v>
      </c>
      <c r="F192" s="147">
        <v>27.146696999999996</v>
      </c>
      <c r="G192" s="147">
        <v>31.808042</v>
      </c>
      <c r="H192" s="147">
        <v>30.505983999999998</v>
      </c>
      <c r="I192" s="147">
        <v>28.338658000000002</v>
      </c>
      <c r="J192" s="147">
        <v>38.339550000000003</v>
      </c>
      <c r="K192" s="147">
        <v>31.882936000000015</v>
      </c>
      <c r="L192" s="147">
        <v>16.823626999999988</v>
      </c>
      <c r="M192" s="147">
        <v>7.8544969999999807</v>
      </c>
      <c r="N192" s="147">
        <v>6.0974000000001638E-2</v>
      </c>
      <c r="O192" s="147">
        <v>10.944254000000001</v>
      </c>
      <c r="P192" s="147">
        <v>45.435848000000078</v>
      </c>
      <c r="Q192" s="147">
        <v>22.278935000000047</v>
      </c>
      <c r="R192" s="147">
        <v>27.752268999999956</v>
      </c>
      <c r="S192" s="147">
        <v>315.62848900000085</v>
      </c>
      <c r="T192" s="147">
        <v>592.11702899999887</v>
      </c>
      <c r="U192" s="147">
        <v>556.22658499999989</v>
      </c>
      <c r="V192" s="147">
        <v>8.7056283333331521</v>
      </c>
      <c r="W192" s="147">
        <v>358.68880240601959</v>
      </c>
      <c r="X192" s="147">
        <v>535.00714093846148</v>
      </c>
      <c r="Y192" s="147">
        <v>751.18224259230749</v>
      </c>
      <c r="Z192" s="147">
        <v>255.5725336038463</v>
      </c>
      <c r="AA192" s="147">
        <v>580.58538461538478</v>
      </c>
      <c r="AB192" s="147">
        <v>494.9030769230767</v>
      </c>
      <c r="AC192" s="147">
        <v>499.94807518418645</v>
      </c>
      <c r="AD192" s="147">
        <v>505.020059737758</v>
      </c>
      <c r="AE192" s="147">
        <v>510.33535437528263</v>
      </c>
      <c r="AF192" s="147">
        <v>526.30229878401099</v>
      </c>
      <c r="AG192" s="147">
        <v>542.67721440234118</v>
      </c>
    </row>
    <row r="193" spans="1:33" x14ac:dyDescent="0.2">
      <c r="A193" s="133" t="str">
        <f t="shared" si="2"/>
        <v>DAPJapan</v>
      </c>
      <c r="B193" s="129" t="s">
        <v>270</v>
      </c>
      <c r="C193" s="129" t="s">
        <v>274</v>
      </c>
      <c r="D193" s="129" t="s">
        <v>223</v>
      </c>
      <c r="E193" s="147">
        <v>2.3239999999999998</v>
      </c>
      <c r="F193" s="147">
        <v>2.4390000000000005</v>
      </c>
      <c r="G193" s="147">
        <v>0.85399999999999987</v>
      </c>
      <c r="H193" s="147">
        <v>2.7040000000000002</v>
      </c>
      <c r="I193" s="147">
        <v>2.1640000000000001</v>
      </c>
      <c r="J193" s="147">
        <v>3.4089999999999998</v>
      </c>
      <c r="K193" s="147">
        <v>4.1660000000000004</v>
      </c>
      <c r="L193" s="147">
        <v>3.5070000000000001</v>
      </c>
      <c r="M193" s="147">
        <v>26.3</v>
      </c>
      <c r="N193" s="147">
        <v>26.02</v>
      </c>
      <c r="O193" s="147">
        <v>0.63400000000000001</v>
      </c>
      <c r="P193" s="147">
        <v>14.336</v>
      </c>
      <c r="Q193" s="147">
        <v>16.437999999999999</v>
      </c>
      <c r="R193" s="147">
        <v>10.095000000000001</v>
      </c>
      <c r="S193" s="147">
        <v>12.597</v>
      </c>
      <c r="T193" s="147">
        <v>12.587</v>
      </c>
      <c r="U193" s="147">
        <v>12.756</v>
      </c>
      <c r="V193" s="147">
        <v>10.369000000000002</v>
      </c>
      <c r="W193" s="147">
        <v>13.259198000000001</v>
      </c>
      <c r="X193" s="147">
        <v>2.3051399999999997</v>
      </c>
      <c r="Y193" s="147">
        <v>2.81366</v>
      </c>
      <c r="Z193" s="147">
        <v>2.4430000000000001</v>
      </c>
      <c r="AA193" s="147">
        <v>3.4400000000000004</v>
      </c>
      <c r="AB193" s="147">
        <v>12.86</v>
      </c>
      <c r="AC193" s="147">
        <v>12.746913298950323</v>
      </c>
      <c r="AD193" s="147">
        <v>12.633826597900645</v>
      </c>
      <c r="AE193" s="147">
        <v>12.520739896850969</v>
      </c>
      <c r="AF193" s="147">
        <v>12.407653195801295</v>
      </c>
      <c r="AG193" s="147">
        <v>12.294566494751619</v>
      </c>
    </row>
    <row r="194" spans="1:33" x14ac:dyDescent="0.2">
      <c r="A194" s="133" t="str">
        <f t="shared" si="2"/>
        <v>DAPMongolia</v>
      </c>
      <c r="B194" s="129" t="s">
        <v>270</v>
      </c>
      <c r="C194" s="129" t="s">
        <v>274</v>
      </c>
      <c r="D194" s="129" t="s">
        <v>224</v>
      </c>
      <c r="E194" s="147">
        <v>0</v>
      </c>
      <c r="F194" s="147">
        <v>0</v>
      </c>
      <c r="G194" s="147">
        <v>0</v>
      </c>
      <c r="H194" s="147">
        <v>0</v>
      </c>
      <c r="I194" s="147">
        <v>2.3999999999999998E-3</v>
      </c>
      <c r="J194" s="147">
        <v>1.0369999999999999E-3</v>
      </c>
      <c r="K194" s="147">
        <v>1.1900000000000001E-3</v>
      </c>
      <c r="L194" s="147">
        <v>3.5999999999999999E-3</v>
      </c>
      <c r="M194" s="147">
        <v>0</v>
      </c>
      <c r="N194" s="147">
        <v>0</v>
      </c>
      <c r="O194" s="147">
        <v>0</v>
      </c>
      <c r="P194" s="147">
        <v>0</v>
      </c>
      <c r="Q194" s="147">
        <v>0</v>
      </c>
      <c r="R194" s="147">
        <v>0</v>
      </c>
      <c r="S194" s="147">
        <v>0</v>
      </c>
      <c r="T194" s="147">
        <v>1.6467799999999999</v>
      </c>
      <c r="U194" s="147">
        <v>0.280947</v>
      </c>
      <c r="V194" s="147">
        <v>0</v>
      </c>
      <c r="W194" s="147">
        <v>2.4500001163687597E-4</v>
      </c>
      <c r="X194" s="147">
        <v>1.0200000000000001E-3</v>
      </c>
      <c r="Y194" s="147">
        <v>5.0000000000000001E-4</v>
      </c>
      <c r="Z194" s="147">
        <v>1.5389999999999999E-2</v>
      </c>
      <c r="AA194" s="147">
        <v>0</v>
      </c>
      <c r="AB194" s="147">
        <v>0.01</v>
      </c>
      <c r="AC194" s="147">
        <v>0.01</v>
      </c>
      <c r="AD194" s="147">
        <v>0.01</v>
      </c>
      <c r="AE194" s="147">
        <v>0.01</v>
      </c>
      <c r="AF194" s="147">
        <v>0.01</v>
      </c>
      <c r="AG194" s="147">
        <v>0.01</v>
      </c>
    </row>
    <row r="195" spans="1:33" x14ac:dyDescent="0.2">
      <c r="A195" s="133" t="str">
        <f t="shared" si="2"/>
        <v>DAPNorth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3.7499999999999999E-2</v>
      </c>
      <c r="Y195" s="147">
        <v>0</v>
      </c>
      <c r="Z195" s="147">
        <v>0</v>
      </c>
      <c r="AA195" s="147">
        <v>0</v>
      </c>
      <c r="AB195" s="147">
        <v>0</v>
      </c>
      <c r="AC195" s="147">
        <v>0</v>
      </c>
      <c r="AD195" s="147">
        <v>0</v>
      </c>
      <c r="AE195" s="147">
        <v>0</v>
      </c>
      <c r="AF195" s="147">
        <v>0</v>
      </c>
      <c r="AG195" s="147">
        <v>0</v>
      </c>
    </row>
    <row r="196" spans="1:33" x14ac:dyDescent="0.2">
      <c r="A196" s="133" t="str">
        <f t="shared" si="2"/>
        <v>DAPSouth Korea</v>
      </c>
      <c r="B196" s="129" t="s">
        <v>270</v>
      </c>
      <c r="C196" s="129" t="s">
        <v>274</v>
      </c>
      <c r="D196" s="129" t="s">
        <v>226</v>
      </c>
      <c r="E196" s="147">
        <v>7.2335000000009586E-2</v>
      </c>
      <c r="F196" s="147">
        <v>8.406999999999698E-2</v>
      </c>
      <c r="G196" s="147">
        <v>6.5479999999979555E-2</v>
      </c>
      <c r="H196" s="147">
        <v>0.14000699999996868</v>
      </c>
      <c r="I196" s="147">
        <v>0.61417100000005576</v>
      </c>
      <c r="J196" s="147">
        <v>0.103808000000015</v>
      </c>
      <c r="K196" s="147">
        <v>0.17531300000001693</v>
      </c>
      <c r="L196" s="147">
        <v>0.39813500000002477</v>
      </c>
      <c r="M196" s="147">
        <v>1.8606040000000235</v>
      </c>
      <c r="N196" s="147">
        <v>1.2059970000000249</v>
      </c>
      <c r="O196" s="147">
        <v>1.8894530000000032</v>
      </c>
      <c r="P196" s="147">
        <v>1.3021639999999479</v>
      </c>
      <c r="Q196" s="147">
        <v>0.96240000000000236</v>
      </c>
      <c r="R196" s="147">
        <v>1.5487580000000207</v>
      </c>
      <c r="S196" s="147">
        <v>1.7307630000000245</v>
      </c>
      <c r="T196" s="147">
        <v>1.4294869999999946</v>
      </c>
      <c r="U196" s="147">
        <v>1.6996500000000196</v>
      </c>
      <c r="V196" s="147">
        <v>2.5707340000000158</v>
      </c>
      <c r="W196" s="147">
        <v>2.0746290000000158</v>
      </c>
      <c r="X196" s="147">
        <v>14.879589822771322</v>
      </c>
      <c r="Y196" s="147">
        <v>43.042860467056755</v>
      </c>
      <c r="Z196" s="147">
        <v>13.43301366793753</v>
      </c>
      <c r="AA196" s="147">
        <v>3.0098007885412699</v>
      </c>
      <c r="AB196" s="147">
        <v>14.60000000000008</v>
      </c>
      <c r="AC196" s="147">
        <v>14.60000000000008</v>
      </c>
      <c r="AD196" s="147">
        <v>14.60000000000008</v>
      </c>
      <c r="AE196" s="147">
        <v>14.60000000000008</v>
      </c>
      <c r="AF196" s="147">
        <v>14.60000000000008</v>
      </c>
      <c r="AG196" s="147">
        <v>14.60000000000008</v>
      </c>
    </row>
    <row r="197" spans="1:33" x14ac:dyDescent="0.2">
      <c r="A197" s="133" t="str">
        <f t="shared" si="2"/>
        <v>DAPTaiwan</v>
      </c>
      <c r="B197" s="129" t="s">
        <v>270</v>
      </c>
      <c r="C197" s="129" t="s">
        <v>274</v>
      </c>
      <c r="D197" s="129" t="s">
        <v>284</v>
      </c>
      <c r="E197" s="147">
        <v>0.221</v>
      </c>
      <c r="F197" s="147">
        <v>0.22900000000000001</v>
      </c>
      <c r="G197" s="147">
        <v>8.6999999999999994E-2</v>
      </c>
      <c r="H197" s="147">
        <v>9.9000000000000005E-2</v>
      </c>
      <c r="I197" s="147">
        <v>0.60299999999999998</v>
      </c>
      <c r="J197" s="147">
        <v>1.0509999999999999</v>
      </c>
      <c r="K197" s="147">
        <v>1.1910000000000001</v>
      </c>
      <c r="L197" s="147">
        <v>0.64000000000000012</v>
      </c>
      <c r="M197" s="147">
        <v>0.224</v>
      </c>
      <c r="N197" s="147">
        <v>0.17699999999999999</v>
      </c>
      <c r="O197" s="147">
        <v>0.8630000000000001</v>
      </c>
      <c r="P197" s="147">
        <v>0.375</v>
      </c>
      <c r="Q197" s="147">
        <v>0.60400000000000009</v>
      </c>
      <c r="R197" s="147">
        <v>0.59099999999999997</v>
      </c>
      <c r="S197" s="147">
        <v>10.041000000000002</v>
      </c>
      <c r="T197" s="147">
        <v>25.143000000000001</v>
      </c>
      <c r="U197" s="147">
        <v>25.026</v>
      </c>
      <c r="V197" s="147">
        <v>18.402999999999999</v>
      </c>
      <c r="W197" s="147">
        <v>27.955914</v>
      </c>
      <c r="X197" s="147">
        <v>15.575879999999998</v>
      </c>
      <c r="Y197" s="147">
        <v>20.686119999999995</v>
      </c>
      <c r="Z197" s="147">
        <v>2.8499999999999998E-2</v>
      </c>
      <c r="AA197" s="147">
        <v>3.5799999999999996</v>
      </c>
      <c r="AB197" s="147">
        <v>7.0000000000000007E-2</v>
      </c>
      <c r="AC197" s="147">
        <v>7.0000000000000007E-2</v>
      </c>
      <c r="AD197" s="147">
        <v>7.0000000000000007E-2</v>
      </c>
      <c r="AE197" s="147">
        <v>7.0000000000000007E-2</v>
      </c>
      <c r="AF197" s="147">
        <v>7.0000000000000007E-2</v>
      </c>
      <c r="AG197" s="147">
        <v>7.0000000000000007E-2</v>
      </c>
    </row>
    <row r="198" spans="1:33" s="133" customFormat="1" x14ac:dyDescent="0.2">
      <c r="A198" s="133" t="str">
        <f t="shared" ref="A198:A209" si="3">CONCATENATE("DAP",D198)</f>
        <v>DAPOceania Total</v>
      </c>
      <c r="B198" s="137" t="s">
        <v>228</v>
      </c>
      <c r="C198" s="137" t="s">
        <v>228</v>
      </c>
      <c r="D198" s="137" t="s">
        <v>228</v>
      </c>
      <c r="E198" s="145">
        <v>4.3478690000000011</v>
      </c>
      <c r="F198" s="145">
        <v>42.984907</v>
      </c>
      <c r="G198" s="145">
        <v>24.924075999999999</v>
      </c>
      <c r="H198" s="145">
        <v>42.378654000000004</v>
      </c>
      <c r="I198" s="145">
        <v>52.527526000000009</v>
      </c>
      <c r="J198" s="145">
        <v>13.464733999999998</v>
      </c>
      <c r="K198" s="145">
        <v>11.815520000000001</v>
      </c>
      <c r="L198" s="145">
        <v>0.98286300000000004</v>
      </c>
      <c r="M198" s="145">
        <v>20.752002999999998</v>
      </c>
      <c r="N198" s="145">
        <v>5.2602400000000005</v>
      </c>
      <c r="O198" s="145">
        <v>17.332660000000001</v>
      </c>
      <c r="P198" s="145">
        <v>38.808076</v>
      </c>
      <c r="Q198" s="145">
        <v>42.974365000000006</v>
      </c>
      <c r="R198" s="145">
        <v>49.420745000000004</v>
      </c>
      <c r="S198" s="145">
        <v>93.566536999999983</v>
      </c>
      <c r="T198" s="145">
        <v>66.353814</v>
      </c>
      <c r="U198" s="145">
        <v>71.877488999999997</v>
      </c>
      <c r="V198" s="145">
        <v>96.184899999999999</v>
      </c>
      <c r="W198" s="145">
        <v>69.876536307365981</v>
      </c>
      <c r="X198" s="145">
        <v>38.462439999999994</v>
      </c>
      <c r="Y198" s="145">
        <v>41.755339999999997</v>
      </c>
      <c r="Z198" s="145">
        <v>135.87909999999999</v>
      </c>
      <c r="AA198" s="145">
        <v>104.84</v>
      </c>
      <c r="AB198" s="145">
        <v>66.780000000000015</v>
      </c>
      <c r="AC198" s="145">
        <v>68.176389269387712</v>
      </c>
      <c r="AD198" s="145">
        <v>69.605915232694926</v>
      </c>
      <c r="AE198" s="145">
        <v>71.098444612609939</v>
      </c>
      <c r="AF198" s="145">
        <v>72.653706550832922</v>
      </c>
      <c r="AG198" s="145">
        <v>74.237553029606872</v>
      </c>
    </row>
    <row r="199" spans="1:33" s="133" customFormat="1" x14ac:dyDescent="0.2">
      <c r="A199" s="133" t="str">
        <f t="shared" si="3"/>
        <v>DAPOceania Total</v>
      </c>
      <c r="B199" s="140" t="s">
        <v>228</v>
      </c>
      <c r="C199" s="140" t="s">
        <v>228</v>
      </c>
      <c r="D199" s="140" t="s">
        <v>228</v>
      </c>
      <c r="E199" s="146">
        <v>4.3478690000000011</v>
      </c>
      <c r="F199" s="146">
        <v>42.984907</v>
      </c>
      <c r="G199" s="146">
        <v>24.924075999999999</v>
      </c>
      <c r="H199" s="146">
        <v>42.378654000000004</v>
      </c>
      <c r="I199" s="146">
        <v>52.527526000000009</v>
      </c>
      <c r="J199" s="146">
        <v>13.464733999999998</v>
      </c>
      <c r="K199" s="146">
        <v>11.815520000000001</v>
      </c>
      <c r="L199" s="146">
        <v>0.98286300000000004</v>
      </c>
      <c r="M199" s="146">
        <v>20.752002999999998</v>
      </c>
      <c r="N199" s="146">
        <v>5.2602400000000005</v>
      </c>
      <c r="O199" s="146">
        <v>17.332660000000001</v>
      </c>
      <c r="P199" s="146">
        <v>38.808076</v>
      </c>
      <c r="Q199" s="146">
        <v>42.974365000000006</v>
      </c>
      <c r="R199" s="146">
        <v>49.420745000000004</v>
      </c>
      <c r="S199" s="146">
        <v>93.566536999999983</v>
      </c>
      <c r="T199" s="146">
        <v>66.353814</v>
      </c>
      <c r="U199" s="146">
        <v>71.877488999999997</v>
      </c>
      <c r="V199" s="146">
        <v>96.184899999999999</v>
      </c>
      <c r="W199" s="146">
        <v>69.876536307365981</v>
      </c>
      <c r="X199" s="146">
        <v>38.462439999999994</v>
      </c>
      <c r="Y199" s="146">
        <v>41.755339999999997</v>
      </c>
      <c r="Z199" s="146">
        <v>135.87909999999999</v>
      </c>
      <c r="AA199" s="146">
        <v>104.84</v>
      </c>
      <c r="AB199" s="146">
        <v>66.780000000000015</v>
      </c>
      <c r="AC199" s="146">
        <v>68.176389269387712</v>
      </c>
      <c r="AD199" s="146">
        <v>69.605915232694926</v>
      </c>
      <c r="AE199" s="146">
        <v>71.098444612609939</v>
      </c>
      <c r="AF199" s="146">
        <v>72.653706550832922</v>
      </c>
      <c r="AG199" s="146">
        <v>74.237553029606872</v>
      </c>
    </row>
    <row r="200" spans="1:33" x14ac:dyDescent="0.2">
      <c r="A200" s="133" t="str">
        <f t="shared" si="3"/>
        <v>DAPAustralia</v>
      </c>
      <c r="B200" s="129" t="s">
        <v>275</v>
      </c>
      <c r="C200" s="129" t="s">
        <v>275</v>
      </c>
      <c r="D200" s="129" t="s">
        <v>229</v>
      </c>
      <c r="E200" s="147">
        <v>3.501570000000001</v>
      </c>
      <c r="F200" s="147">
        <v>41.955102000000004</v>
      </c>
      <c r="G200" s="147">
        <v>23.961126999999998</v>
      </c>
      <c r="H200" s="147">
        <v>37.63568200000001</v>
      </c>
      <c r="I200" s="147">
        <v>52.300495000000005</v>
      </c>
      <c r="J200" s="147">
        <v>13.325922999999998</v>
      </c>
      <c r="K200" s="147">
        <v>11.718559000000001</v>
      </c>
      <c r="L200" s="147">
        <v>0.70978300000000005</v>
      </c>
      <c r="M200" s="147">
        <v>19.926226</v>
      </c>
      <c r="N200" s="147">
        <v>2.0749379999999999</v>
      </c>
      <c r="O200" s="147">
        <v>14.495566999999999</v>
      </c>
      <c r="P200" s="147">
        <v>29.499910999999997</v>
      </c>
      <c r="Q200" s="147">
        <v>31.023478000000004</v>
      </c>
      <c r="R200" s="147">
        <v>43.417012</v>
      </c>
      <c r="S200" s="147">
        <v>85.339681999999982</v>
      </c>
      <c r="T200" s="147">
        <v>61.968156999999998</v>
      </c>
      <c r="U200" s="147">
        <v>67.462248000000002</v>
      </c>
      <c r="V200" s="147">
        <v>94.111517000000006</v>
      </c>
      <c r="W200" s="147">
        <v>67.442905307365976</v>
      </c>
      <c r="X200" s="147">
        <v>37.299669999999992</v>
      </c>
      <c r="Y200" s="147">
        <v>40.981189999999998</v>
      </c>
      <c r="Z200" s="147">
        <v>111.16196000000001</v>
      </c>
      <c r="AA200" s="147">
        <v>104.27</v>
      </c>
      <c r="AB200" s="147">
        <v>64.84</v>
      </c>
      <c r="AC200" s="147">
        <v>66.236389269387701</v>
      </c>
      <c r="AD200" s="147">
        <v>67.665915232694914</v>
      </c>
      <c r="AE200" s="147">
        <v>69.158444612609927</v>
      </c>
      <c r="AF200" s="147">
        <v>70.71370655083291</v>
      </c>
      <c r="AG200" s="147">
        <v>72.29755302960686</v>
      </c>
    </row>
    <row r="201" spans="1:33" x14ac:dyDescent="0.2">
      <c r="A201" s="133" t="str">
        <f t="shared" si="3"/>
        <v>DAPChristmas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DAPFiji</v>
      </c>
      <c r="B202" s="129" t="s">
        <v>275</v>
      </c>
      <c r="C202" s="129" t="s">
        <v>275</v>
      </c>
      <c r="D202" s="129" t="s">
        <v>231</v>
      </c>
      <c r="E202" s="147">
        <v>0</v>
      </c>
      <c r="F202" s="147">
        <v>0</v>
      </c>
      <c r="G202" s="147">
        <v>0.178315</v>
      </c>
      <c r="H202" s="147">
        <v>8.0596000000000001E-2</v>
      </c>
      <c r="I202" s="147">
        <v>1.2769999999999999E-3</v>
      </c>
      <c r="J202" s="147">
        <v>2.9593000000000001E-2</v>
      </c>
      <c r="K202" s="147">
        <v>4.0000000000000001E-3</v>
      </c>
      <c r="L202" s="147">
        <v>4.6265000000000001E-2</v>
      </c>
      <c r="M202" s="147">
        <v>0.60545599999999999</v>
      </c>
      <c r="N202" s="147">
        <v>0.98105799999999999</v>
      </c>
      <c r="O202" s="147">
        <v>6.4349999999999997E-3</v>
      </c>
      <c r="P202" s="147">
        <v>3.0412999999999999E-2</v>
      </c>
      <c r="Q202" s="147">
        <v>1.4E-2</v>
      </c>
      <c r="R202" s="147">
        <v>3.3956999999999994E-2</v>
      </c>
      <c r="S202" s="147">
        <v>1.09E-3</v>
      </c>
      <c r="T202" s="147">
        <v>1.3050000000000002E-3</v>
      </c>
      <c r="U202" s="147">
        <v>1.4009480000000001</v>
      </c>
      <c r="V202" s="147">
        <v>4.5600000000000003E-4</v>
      </c>
      <c r="W202" s="147">
        <v>2.6899999999999998E-4</v>
      </c>
      <c r="X202" s="147">
        <v>0</v>
      </c>
      <c r="Y202" s="147">
        <v>0</v>
      </c>
      <c r="Z202" s="147">
        <v>0</v>
      </c>
      <c r="AA202" s="147">
        <v>0</v>
      </c>
      <c r="AB202" s="147">
        <v>0</v>
      </c>
      <c r="AC202" s="147">
        <v>0</v>
      </c>
      <c r="AD202" s="147">
        <v>0</v>
      </c>
      <c r="AE202" s="147">
        <v>0</v>
      </c>
      <c r="AF202" s="147">
        <v>0</v>
      </c>
      <c r="AG202" s="147">
        <v>0</v>
      </c>
    </row>
    <row r="203" spans="1:33" x14ac:dyDescent="0.2">
      <c r="A203" s="133" t="str">
        <f t="shared" si="3"/>
        <v>DAPNauru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DAPNew Caledonia</v>
      </c>
      <c r="B204" s="129" t="s">
        <v>275</v>
      </c>
      <c r="C204" s="129" t="s">
        <v>275</v>
      </c>
      <c r="D204" s="129" t="s">
        <v>233</v>
      </c>
      <c r="E204" s="147">
        <v>0.84467099999999995</v>
      </c>
      <c r="F204" s="147">
        <v>1.025174</v>
      </c>
      <c r="G204" s="147">
        <v>0.7085220000000001</v>
      </c>
      <c r="H204" s="147">
        <v>4.5983020000000003</v>
      </c>
      <c r="I204" s="147">
        <v>1.9E-3</v>
      </c>
      <c r="J204" s="147">
        <v>5.9988E-2</v>
      </c>
      <c r="K204" s="147">
        <v>4.4968000000000001E-2</v>
      </c>
      <c r="L204" s="147">
        <v>0.13996799999999998</v>
      </c>
      <c r="M204" s="147">
        <v>0.111886</v>
      </c>
      <c r="N204" s="147">
        <v>7.2942000000000007E-2</v>
      </c>
      <c r="O204" s="147">
        <v>0.13843800000000001</v>
      </c>
      <c r="P204" s="147">
        <v>0.10771199999999999</v>
      </c>
      <c r="Q204" s="147">
        <v>3.9243E-2</v>
      </c>
      <c r="R204" s="147">
        <v>0.52587699999999993</v>
      </c>
      <c r="S204" s="147">
        <v>0.51973100000000005</v>
      </c>
      <c r="T204" s="147">
        <v>1.2725999999999999E-2</v>
      </c>
      <c r="U204" s="147">
        <v>0</v>
      </c>
      <c r="V204" s="147">
        <v>0</v>
      </c>
      <c r="W204" s="147">
        <v>0</v>
      </c>
      <c r="X204" s="147">
        <v>0.33728999999999998</v>
      </c>
      <c r="Y204" s="147">
        <v>0.53563000000000005</v>
      </c>
      <c r="Z204" s="147">
        <v>0.37839999999999996</v>
      </c>
      <c r="AA204" s="147">
        <v>0.33999999999999997</v>
      </c>
      <c r="AB204" s="147">
        <v>0.68</v>
      </c>
      <c r="AC204" s="147">
        <v>0.68</v>
      </c>
      <c r="AD204" s="147">
        <v>0.68</v>
      </c>
      <c r="AE204" s="147">
        <v>0.68</v>
      </c>
      <c r="AF204" s="147">
        <v>0.68</v>
      </c>
      <c r="AG204" s="147">
        <v>0.68</v>
      </c>
    </row>
    <row r="205" spans="1:33" x14ac:dyDescent="0.2">
      <c r="A205" s="133" t="str">
        <f t="shared" si="3"/>
        <v>DAPNew Zealand</v>
      </c>
      <c r="B205" s="129" t="s">
        <v>275</v>
      </c>
      <c r="C205" s="129" t="s">
        <v>275</v>
      </c>
      <c r="D205" s="129" t="s">
        <v>234</v>
      </c>
      <c r="E205" s="147">
        <v>0</v>
      </c>
      <c r="F205" s="147">
        <v>1.2999999999999999E-4</v>
      </c>
      <c r="G205" s="147">
        <v>1.585E-2</v>
      </c>
      <c r="H205" s="147">
        <v>6.0102999999999997E-2</v>
      </c>
      <c r="I205" s="147">
        <v>4.9194000000000002E-2</v>
      </c>
      <c r="J205" s="147">
        <v>4.9229999999999996E-2</v>
      </c>
      <c r="K205" s="147">
        <v>4.7993000000000001E-2</v>
      </c>
      <c r="L205" s="147">
        <v>8.6147000000000001E-2</v>
      </c>
      <c r="M205" s="147">
        <v>0.108435</v>
      </c>
      <c r="N205" s="147">
        <v>2.1312580000000003</v>
      </c>
      <c r="O205" s="147">
        <v>2.6922200000000003</v>
      </c>
      <c r="P205" s="147">
        <v>8.5241579999999999</v>
      </c>
      <c r="Q205" s="147">
        <v>11.894105</v>
      </c>
      <c r="R205" s="147">
        <v>5.4375390000000001</v>
      </c>
      <c r="S205" s="147">
        <v>7.6280339999999995</v>
      </c>
      <c r="T205" s="147">
        <v>4.1575860000000002</v>
      </c>
      <c r="U205" s="147">
        <v>2.9663360000000001</v>
      </c>
      <c r="V205" s="147">
        <v>2.072927</v>
      </c>
      <c r="W205" s="147">
        <v>2.4333619999999998</v>
      </c>
      <c r="X205" s="147">
        <v>0.82447999999999999</v>
      </c>
      <c r="Y205" s="147">
        <v>0.2344</v>
      </c>
      <c r="Z205" s="147">
        <v>24.314789999999999</v>
      </c>
      <c r="AA205" s="147">
        <v>0.22999999999999998</v>
      </c>
      <c r="AB205" s="147">
        <v>1.22</v>
      </c>
      <c r="AC205" s="147">
        <v>1.22</v>
      </c>
      <c r="AD205" s="147">
        <v>1.22</v>
      </c>
      <c r="AE205" s="147">
        <v>1.22</v>
      </c>
      <c r="AF205" s="147">
        <v>1.22</v>
      </c>
      <c r="AG205" s="147">
        <v>1.22</v>
      </c>
    </row>
    <row r="206" spans="1:33" x14ac:dyDescent="0.2">
      <c r="A206" s="133" t="str">
        <f t="shared" si="3"/>
        <v>DAPPapua New Guinea</v>
      </c>
      <c r="B206" s="129" t="s">
        <v>275</v>
      </c>
      <c r="C206" s="129" t="s">
        <v>275</v>
      </c>
      <c r="D206" s="129" t="s">
        <v>235</v>
      </c>
      <c r="E206" s="147">
        <v>1.6280000000000001E-3</v>
      </c>
      <c r="F206" s="147">
        <v>4.5009999999999998E-3</v>
      </c>
      <c r="G206" s="147">
        <v>6.0261999999999996E-2</v>
      </c>
      <c r="H206" s="147">
        <v>3.9709999999999997E-3</v>
      </c>
      <c r="I206" s="147">
        <v>0.17465999999999998</v>
      </c>
      <c r="J206" s="147">
        <v>0</v>
      </c>
      <c r="K206" s="147">
        <v>0</v>
      </c>
      <c r="L206" s="147">
        <v>0</v>
      </c>
      <c r="M206" s="147">
        <v>0</v>
      </c>
      <c r="N206" s="147">
        <v>0</v>
      </c>
      <c r="O206" s="147">
        <v>0</v>
      </c>
      <c r="P206" s="147">
        <v>0.64586200000000005</v>
      </c>
      <c r="Q206" s="147">
        <v>3.539E-3</v>
      </c>
      <c r="R206" s="147">
        <v>6.3600000000000002E-3</v>
      </c>
      <c r="S206" s="147">
        <v>7.8E-2</v>
      </c>
      <c r="T206" s="147">
        <v>0.21404000000000001</v>
      </c>
      <c r="U206" s="147">
        <v>4.7957E-2</v>
      </c>
      <c r="V206" s="147">
        <v>0</v>
      </c>
      <c r="W206" s="147">
        <v>0</v>
      </c>
      <c r="X206" s="147">
        <v>0</v>
      </c>
      <c r="Y206" s="147">
        <v>0</v>
      </c>
      <c r="Z206" s="147">
        <v>5.0000000000000002E-5</v>
      </c>
      <c r="AA206" s="147">
        <v>0</v>
      </c>
      <c r="AB206" s="147">
        <v>0</v>
      </c>
      <c r="AC206" s="147">
        <v>0</v>
      </c>
      <c r="AD206" s="147">
        <v>0</v>
      </c>
      <c r="AE206" s="147">
        <v>0</v>
      </c>
      <c r="AF206" s="147">
        <v>0</v>
      </c>
      <c r="AG206" s="147">
        <v>0</v>
      </c>
    </row>
    <row r="207" spans="1:33" x14ac:dyDescent="0.2">
      <c r="A207" s="133" t="str">
        <f t="shared" si="3"/>
        <v>DAPPolynesia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1E-3</v>
      </c>
      <c r="Y207" s="147">
        <v>4.1200000000000004E-3</v>
      </c>
      <c r="Z207" s="147">
        <v>2.3899999999999998E-2</v>
      </c>
      <c r="AA207" s="147">
        <v>0</v>
      </c>
      <c r="AB207" s="147">
        <v>0.04</v>
      </c>
      <c r="AC207" s="147">
        <v>0.04</v>
      </c>
      <c r="AD207" s="147">
        <v>0.04</v>
      </c>
      <c r="AE207" s="147">
        <v>0.04</v>
      </c>
      <c r="AF207" s="147">
        <v>0.04</v>
      </c>
      <c r="AG207" s="147">
        <v>0.04</v>
      </c>
    </row>
    <row r="208" spans="1:33" x14ac:dyDescent="0.2">
      <c r="A208" s="133" t="str">
        <f t="shared" si="3"/>
        <v>DAPSolomon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DAPVanuatu</v>
      </c>
      <c r="B209" s="129" t="s">
        <v>275</v>
      </c>
      <c r="C209" s="129" t="s">
        <v>275</v>
      </c>
      <c r="D209" s="129" t="s">
        <v>238</v>
      </c>
      <c r="E209" s="147">
        <v>0</v>
      </c>
      <c r="F209" s="147">
        <v>0</v>
      </c>
      <c r="G209" s="147">
        <v>0</v>
      </c>
      <c r="H209" s="147">
        <v>0</v>
      </c>
      <c r="I209" s="147">
        <v>0</v>
      </c>
      <c r="J209" s="147">
        <v>0</v>
      </c>
      <c r="K209" s="147">
        <v>0</v>
      </c>
      <c r="L209" s="147">
        <v>6.9999999999999999E-4</v>
      </c>
      <c r="M209" s="147">
        <v>0</v>
      </c>
      <c r="N209" s="147">
        <v>4.3999999999999999E-5</v>
      </c>
      <c r="O209" s="147">
        <v>0</v>
      </c>
      <c r="P209" s="147">
        <v>2.0000000000000002E-5</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Q209"/>
  <sheetViews>
    <sheetView showGridLines="0" topLeftCell="B1" zoomScaleNormal="100"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291</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CONCATENATE("WPA",D4)</f>
        <v>WPAWorld Total</v>
      </c>
      <c r="B4" s="134" t="s">
        <v>26</v>
      </c>
      <c r="C4" s="134" t="s">
        <v>26</v>
      </c>
      <c r="D4" s="134" t="s">
        <v>26</v>
      </c>
      <c r="E4" s="135">
        <v>2105.2268220000001</v>
      </c>
      <c r="F4" s="135">
        <v>2106.2669759999999</v>
      </c>
      <c r="G4" s="135">
        <v>1918.9115219999999</v>
      </c>
      <c r="H4" s="135">
        <v>2438.9183080000003</v>
      </c>
      <c r="I4" s="135">
        <v>2813.5281210000003</v>
      </c>
      <c r="J4" s="135">
        <v>2367.3061579999999</v>
      </c>
      <c r="K4" s="135">
        <v>2173.6546320000002</v>
      </c>
      <c r="L4" s="135">
        <v>2696.7144379999995</v>
      </c>
      <c r="M4" s="135">
        <v>2435.5956859999997</v>
      </c>
      <c r="N4" s="135">
        <v>1678.225772</v>
      </c>
      <c r="O4" s="135">
        <v>2983.4549590000001</v>
      </c>
      <c r="P4" s="135">
        <v>6083.5073060000004</v>
      </c>
      <c r="Q4" s="135">
        <v>4119.8814670000002</v>
      </c>
      <c r="R4" s="135">
        <v>4343.9502870000006</v>
      </c>
      <c r="S4" s="135">
        <v>4533.9250939999993</v>
      </c>
      <c r="T4" s="135">
        <v>4748.5861570000015</v>
      </c>
      <c r="U4" s="135">
        <v>5301.334468</v>
      </c>
      <c r="V4" s="135">
        <v>6274.854690000001</v>
      </c>
      <c r="W4" s="135">
        <v>5916.6645641036075</v>
      </c>
      <c r="X4" s="135">
        <v>6256.5018300000002</v>
      </c>
      <c r="Y4" s="135">
        <v>7502.376229999998</v>
      </c>
      <c r="Z4" s="135">
        <v>7359.3446800000002</v>
      </c>
      <c r="AA4" s="135">
        <v>7324.02</v>
      </c>
      <c r="AB4" s="135">
        <v>7070.06</v>
      </c>
      <c r="AC4" s="135">
        <v>7280.6063198990787</v>
      </c>
      <c r="AD4" s="135">
        <v>7568.4049265670792</v>
      </c>
      <c r="AE4" s="135">
        <v>7761.5644846006662</v>
      </c>
      <c r="AF4" s="135">
        <v>7868.0523667956313</v>
      </c>
      <c r="AG4" s="135">
        <v>7976.9702083703314</v>
      </c>
    </row>
    <row r="5" spans="1:43" s="133" customFormat="1" x14ac:dyDescent="0.2">
      <c r="A5" s="133" t="str">
        <f t="shared" ref="A5:A69" si="0">CONCATENATE("WPA",D5)</f>
        <v>WPAEurope &amp; CIS Total</v>
      </c>
      <c r="B5" s="137" t="s">
        <v>29</v>
      </c>
      <c r="C5" s="137" t="s">
        <v>29</v>
      </c>
      <c r="D5" s="137" t="s">
        <v>29</v>
      </c>
      <c r="E5" s="145">
        <v>937.50230599999963</v>
      </c>
      <c r="F5" s="145">
        <v>891.66819799999973</v>
      </c>
      <c r="G5" s="145">
        <v>593.02740800000004</v>
      </c>
      <c r="H5" s="145">
        <v>857.85698100000002</v>
      </c>
      <c r="I5" s="145">
        <v>692.49294799999996</v>
      </c>
      <c r="J5" s="145">
        <v>746.67927999999995</v>
      </c>
      <c r="K5" s="145">
        <v>703.1780050000001</v>
      </c>
      <c r="L5" s="145">
        <v>660.03904299999999</v>
      </c>
      <c r="M5" s="145">
        <v>727.62069200000019</v>
      </c>
      <c r="N5" s="145">
        <v>479.33895099999995</v>
      </c>
      <c r="O5" s="145">
        <v>697.12218699999983</v>
      </c>
      <c r="P5" s="145">
        <v>941.62240100000008</v>
      </c>
      <c r="Q5" s="145">
        <v>927.47835700000087</v>
      </c>
      <c r="R5" s="145">
        <v>883.81399399999998</v>
      </c>
      <c r="S5" s="145">
        <v>904.33715900000027</v>
      </c>
      <c r="T5" s="145">
        <v>1001.1312249999999</v>
      </c>
      <c r="U5" s="145">
        <v>939.72464100000002</v>
      </c>
      <c r="V5" s="145">
        <v>1017.6116599999999</v>
      </c>
      <c r="W5" s="145">
        <v>1084.1236276942136</v>
      </c>
      <c r="X5" s="145">
        <v>1062.2258799999997</v>
      </c>
      <c r="Y5" s="145">
        <v>1156.3171599999998</v>
      </c>
      <c r="Z5" s="145">
        <v>1203.2267200000001</v>
      </c>
      <c r="AA5" s="145">
        <v>1424.4299999999998</v>
      </c>
      <c r="AB5" s="145">
        <v>1381.9499999999998</v>
      </c>
      <c r="AC5" s="145">
        <v>1440.0235124315493</v>
      </c>
      <c r="AD5" s="145">
        <v>1443.8336224846819</v>
      </c>
      <c r="AE5" s="145">
        <v>1448.089727346485</v>
      </c>
      <c r="AF5" s="145">
        <v>1452.7798412055758</v>
      </c>
      <c r="AG5" s="145">
        <v>1457.6793435347347</v>
      </c>
    </row>
    <row r="6" spans="1:43" s="133" customFormat="1" x14ac:dyDescent="0.2">
      <c r="A6" s="133" t="str">
        <f t="shared" si="0"/>
        <v>WPAWest Europe Total</v>
      </c>
      <c r="B6" s="140" t="s">
        <v>37</v>
      </c>
      <c r="C6" s="140" t="s">
        <v>37</v>
      </c>
      <c r="D6" s="140" t="s">
        <v>37</v>
      </c>
      <c r="E6" s="146">
        <v>808.24812100000008</v>
      </c>
      <c r="F6" s="146">
        <v>774.55905699999983</v>
      </c>
      <c r="G6" s="146">
        <v>446.60843200000022</v>
      </c>
      <c r="H6" s="146">
        <v>654.98539600000004</v>
      </c>
      <c r="I6" s="146">
        <v>506.07920200000001</v>
      </c>
      <c r="J6" s="146">
        <v>580.53385199999991</v>
      </c>
      <c r="K6" s="146">
        <v>480.56933000000004</v>
      </c>
      <c r="L6" s="146">
        <v>467.09287599999999</v>
      </c>
      <c r="M6" s="146">
        <v>443.58681400000006</v>
      </c>
      <c r="N6" s="146">
        <v>273.32361300000002</v>
      </c>
      <c r="O6" s="146">
        <v>375.77172499999983</v>
      </c>
      <c r="P6" s="146">
        <v>460.47574000000009</v>
      </c>
      <c r="Q6" s="146">
        <v>445.72735600000067</v>
      </c>
      <c r="R6" s="146">
        <v>485.76543000000004</v>
      </c>
      <c r="S6" s="146">
        <v>495.206502</v>
      </c>
      <c r="T6" s="146">
        <v>583.53558799999985</v>
      </c>
      <c r="U6" s="146">
        <v>475.80368699999991</v>
      </c>
      <c r="V6" s="146">
        <v>460.704905</v>
      </c>
      <c r="W6" s="146">
        <v>471.39238384629584</v>
      </c>
      <c r="X6" s="146">
        <v>332.57854000000003</v>
      </c>
      <c r="Y6" s="146">
        <v>361.81139000000007</v>
      </c>
      <c r="Z6" s="146">
        <v>387.28629000000006</v>
      </c>
      <c r="AA6" s="146">
        <v>499.48000000000008</v>
      </c>
      <c r="AB6" s="146">
        <v>508.09</v>
      </c>
      <c r="AC6" s="146">
        <v>516.09483932508374</v>
      </c>
      <c r="AD6" s="146">
        <v>512.21017130878454</v>
      </c>
      <c r="AE6" s="146">
        <v>508.42159482382988</v>
      </c>
      <c r="AF6" s="146">
        <v>504.71379405434288</v>
      </c>
      <c r="AG6" s="146">
        <v>500.99596889540692</v>
      </c>
    </row>
    <row r="7" spans="1:43" x14ac:dyDescent="0.2">
      <c r="A7" s="133" t="str">
        <f t="shared" si="0"/>
        <v>WPAAustria</v>
      </c>
      <c r="B7" s="129" t="s">
        <v>254</v>
      </c>
      <c r="C7" s="129" t="s">
        <v>255</v>
      </c>
      <c r="D7" s="129" t="s">
        <v>40</v>
      </c>
      <c r="E7" s="147">
        <v>6.3659999999999997</v>
      </c>
      <c r="F7" s="147">
        <v>4.9710000000000001</v>
      </c>
      <c r="G7" s="147">
        <v>3.1730000000000005</v>
      </c>
      <c r="H7" s="147">
        <v>3.218</v>
      </c>
      <c r="I7" s="147">
        <v>2.738</v>
      </c>
      <c r="J7" s="147">
        <v>10</v>
      </c>
      <c r="K7" s="147">
        <v>11.235999999999999</v>
      </c>
      <c r="L7" s="147">
        <v>11.231</v>
      </c>
      <c r="M7" s="147">
        <v>18.03</v>
      </c>
      <c r="N7" s="147">
        <v>11.743</v>
      </c>
      <c r="O7" s="147">
        <v>13.358999999999998</v>
      </c>
      <c r="P7" s="147">
        <v>6.9820000000000002</v>
      </c>
      <c r="Q7" s="147">
        <v>3.0819999999999999</v>
      </c>
      <c r="R7" s="147">
        <v>1.9769999999999999</v>
      </c>
      <c r="S7" s="147">
        <v>7.8010599999999997</v>
      </c>
      <c r="T7" s="147">
        <v>4.4000000000000004</v>
      </c>
      <c r="U7" s="147">
        <v>3.8519999999999994</v>
      </c>
      <c r="V7" s="147">
        <v>12.177000000000001</v>
      </c>
      <c r="W7" s="147">
        <v>2.4310230000000002</v>
      </c>
      <c r="X7" s="147">
        <v>9.6000000000000002E-2</v>
      </c>
      <c r="Y7" s="147">
        <v>9.3599999999999989E-2</v>
      </c>
      <c r="Z7" s="147">
        <v>0</v>
      </c>
      <c r="AA7" s="147">
        <v>1.7</v>
      </c>
      <c r="AB7" s="147">
        <v>1.25</v>
      </c>
      <c r="AC7" s="147">
        <v>2.8760372319260825</v>
      </c>
      <c r="AD7" s="147">
        <v>2.9212718820037007</v>
      </c>
      <c r="AE7" s="147">
        <v>2.9679348803209673</v>
      </c>
      <c r="AF7" s="147">
        <v>3.0160713289996011</v>
      </c>
      <c r="AG7" s="147">
        <v>3.0657277543247896</v>
      </c>
    </row>
    <row r="8" spans="1:43" x14ac:dyDescent="0.2">
      <c r="A8" s="133" t="str">
        <f>CONCATENATE("WPA",D8)</f>
        <v>WPABelgium</v>
      </c>
      <c r="B8" s="129" t="s">
        <v>254</v>
      </c>
      <c r="C8" s="129" t="s">
        <v>255</v>
      </c>
      <c r="D8" s="129" t="s">
        <v>42</v>
      </c>
      <c r="E8" s="147">
        <v>92.984999999999999</v>
      </c>
      <c r="F8" s="147">
        <v>126.68900000000001</v>
      </c>
      <c r="G8" s="147">
        <v>52.420999999999992</v>
      </c>
      <c r="H8" s="147">
        <v>66.605999999999995</v>
      </c>
      <c r="I8" s="147">
        <v>57.533000000000001</v>
      </c>
      <c r="J8" s="147">
        <v>32.870000000000005</v>
      </c>
      <c r="K8" s="147">
        <v>43.127290000000002</v>
      </c>
      <c r="L8" s="147">
        <v>39.911000000000008</v>
      </c>
      <c r="M8" s="147">
        <v>30.325999999999997</v>
      </c>
      <c r="N8" s="147">
        <v>21.314999999999998</v>
      </c>
      <c r="O8" s="147">
        <v>17.484000000000002</v>
      </c>
      <c r="P8" s="147">
        <v>32.591000000000001</v>
      </c>
      <c r="Q8" s="147">
        <v>43.902000000000001</v>
      </c>
      <c r="R8" s="147">
        <v>47.063480000000006</v>
      </c>
      <c r="S8" s="147">
        <v>47.936999999999998</v>
      </c>
      <c r="T8" s="147">
        <v>37.965999999999994</v>
      </c>
      <c r="U8" s="147">
        <v>20.344000000000001</v>
      </c>
      <c r="V8" s="147">
        <v>7.8580000000000005</v>
      </c>
      <c r="W8" s="147">
        <v>55.455306999999998</v>
      </c>
      <c r="X8" s="147">
        <v>21.355559999999997</v>
      </c>
      <c r="Y8" s="147">
        <v>16.378019999999999</v>
      </c>
      <c r="Z8" s="147">
        <v>12.15673</v>
      </c>
      <c r="AA8" s="147">
        <v>25.9</v>
      </c>
      <c r="AB8" s="147">
        <v>37.789999999999992</v>
      </c>
      <c r="AC8" s="147">
        <v>37.789999999999992</v>
      </c>
      <c r="AD8" s="147">
        <v>37.789999999999992</v>
      </c>
      <c r="AE8" s="147">
        <v>37.789999999999992</v>
      </c>
      <c r="AF8" s="147">
        <v>37.789999999999992</v>
      </c>
      <c r="AG8" s="147">
        <v>37.789999999999992</v>
      </c>
    </row>
    <row r="9" spans="1:43" x14ac:dyDescent="0.2">
      <c r="A9" s="133" t="str">
        <f>CONCATENATE("WPA",D9)</f>
        <v>WPACyprus</v>
      </c>
      <c r="B9" s="129" t="s">
        <v>254</v>
      </c>
      <c r="C9" s="129" t="s">
        <v>255</v>
      </c>
      <c r="D9" s="129" t="s">
        <v>44</v>
      </c>
      <c r="E9" s="147">
        <v>40.603999999999999</v>
      </c>
      <c r="F9" s="147">
        <v>43.585999999999999</v>
      </c>
      <c r="G9" s="147">
        <v>37.135000000000005</v>
      </c>
      <c r="H9" s="147">
        <v>37.225999999999999</v>
      </c>
      <c r="I9" s="147">
        <v>27.339999999999996</v>
      </c>
      <c r="J9" s="147">
        <v>22.966000000000001</v>
      </c>
      <c r="K9" s="147">
        <v>27.245000000000001</v>
      </c>
      <c r="L9" s="147">
        <v>17.797000000000001</v>
      </c>
      <c r="M9" s="147">
        <v>16.603999999999999</v>
      </c>
      <c r="N9" s="147">
        <v>18.024999999999999</v>
      </c>
      <c r="O9" s="147">
        <v>22.96</v>
      </c>
      <c r="P9" s="147">
        <v>10.085999999999999</v>
      </c>
      <c r="Q9" s="147">
        <v>18.802</v>
      </c>
      <c r="R9" s="147">
        <v>8.2540000000000013</v>
      </c>
      <c r="S9" s="147">
        <v>7.3420000000000005</v>
      </c>
      <c r="T9" s="147">
        <v>11.417999999999997</v>
      </c>
      <c r="U9" s="147">
        <v>7.1529999999999987</v>
      </c>
      <c r="V9" s="147">
        <v>5.2749999999999995</v>
      </c>
      <c r="W9" s="147">
        <v>11.303000027615017</v>
      </c>
      <c r="X9" s="147">
        <v>36.555149999999998</v>
      </c>
      <c r="Y9" s="147">
        <v>31.451779999999999</v>
      </c>
      <c r="Z9" s="147">
        <v>17.96069</v>
      </c>
      <c r="AA9" s="147">
        <v>10.209999999999999</v>
      </c>
      <c r="AB9" s="147">
        <v>12.7</v>
      </c>
      <c r="AC9" s="147">
        <v>12.7</v>
      </c>
      <c r="AD9" s="147">
        <v>12.7</v>
      </c>
      <c r="AE9" s="147">
        <v>12.7</v>
      </c>
      <c r="AF9" s="147">
        <v>12.7</v>
      </c>
      <c r="AG9" s="147">
        <v>12.7</v>
      </c>
    </row>
    <row r="10" spans="1:43" x14ac:dyDescent="0.2">
      <c r="A10" s="133" t="str">
        <f t="shared" si="0"/>
        <v>WPADenmark</v>
      </c>
      <c r="B10" s="129" t="s">
        <v>254</v>
      </c>
      <c r="C10" s="129" t="s">
        <v>255</v>
      </c>
      <c r="D10" s="129" t="s">
        <v>46</v>
      </c>
      <c r="E10" s="147">
        <v>12.607999999999999</v>
      </c>
      <c r="F10" s="147">
        <v>25.262000000000004</v>
      </c>
      <c r="G10" s="147">
        <v>12.184999999999999</v>
      </c>
      <c r="H10" s="147">
        <v>32.339999999999996</v>
      </c>
      <c r="I10" s="147">
        <v>19.395999999999997</v>
      </c>
      <c r="J10" s="147">
        <v>23.856999999999999</v>
      </c>
      <c r="K10" s="147">
        <v>9.9250000000000007</v>
      </c>
      <c r="L10" s="147">
        <v>8.1240000000000006</v>
      </c>
      <c r="M10" s="147">
        <v>16.204000000000001</v>
      </c>
      <c r="N10" s="147">
        <v>24.861999999999998</v>
      </c>
      <c r="O10" s="147">
        <v>44.019999999999996</v>
      </c>
      <c r="P10" s="147">
        <v>31.077000000000002</v>
      </c>
      <c r="Q10" s="147">
        <v>29.41</v>
      </c>
      <c r="R10" s="147">
        <v>29.998699999999999</v>
      </c>
      <c r="S10" s="147">
        <v>16.827999999999999</v>
      </c>
      <c r="T10" s="147">
        <v>38.048250000000003</v>
      </c>
      <c r="U10" s="147">
        <v>5.9262519999999999</v>
      </c>
      <c r="V10" s="147">
        <v>17.126999999999999</v>
      </c>
      <c r="W10" s="147">
        <v>14.732876626835203</v>
      </c>
      <c r="X10" s="147">
        <v>5.9812399999999997</v>
      </c>
      <c r="Y10" s="147">
        <v>25.708009999999998</v>
      </c>
      <c r="Z10" s="147">
        <v>23.511129999999998</v>
      </c>
      <c r="AA10" s="147">
        <v>10.130000000000001</v>
      </c>
      <c r="AB10" s="147">
        <v>1.28</v>
      </c>
      <c r="AC10" s="147">
        <v>1.28</v>
      </c>
      <c r="AD10" s="147">
        <v>1.28</v>
      </c>
      <c r="AE10" s="147">
        <v>1.28</v>
      </c>
      <c r="AF10" s="147">
        <v>1.28</v>
      </c>
      <c r="AG10" s="147">
        <v>1.28</v>
      </c>
    </row>
    <row r="11" spans="1:43" x14ac:dyDescent="0.2">
      <c r="A11" s="133" t="str">
        <f t="shared" si="0"/>
        <v>WPAFinland</v>
      </c>
      <c r="B11" s="129" t="s">
        <v>254</v>
      </c>
      <c r="C11" s="129" t="s">
        <v>255</v>
      </c>
      <c r="D11" s="129" t="s">
        <v>49</v>
      </c>
      <c r="E11" s="147">
        <v>4.5999999999999999E-2</v>
      </c>
      <c r="F11" s="147">
        <v>1.0999999999999999E-2</v>
      </c>
      <c r="G11" s="147">
        <v>0.70000000000000007</v>
      </c>
      <c r="H11" s="147">
        <v>21.152000000000001</v>
      </c>
      <c r="I11" s="147">
        <v>0.36</v>
      </c>
      <c r="J11" s="147">
        <v>0.315</v>
      </c>
      <c r="K11" s="147">
        <v>0.70899999999999996</v>
      </c>
      <c r="L11" s="147">
        <v>0.19700000000000001</v>
      </c>
      <c r="M11" s="147">
        <v>1.379</v>
      </c>
      <c r="N11" s="147">
        <v>0.34200000000000003</v>
      </c>
      <c r="O11" s="147">
        <v>0.31199999999999994</v>
      </c>
      <c r="P11" s="147">
        <v>0.35899999999999999</v>
      </c>
      <c r="Q11" s="147">
        <v>7.400000000000001E-2</v>
      </c>
      <c r="R11" s="147">
        <v>7.8E-2</v>
      </c>
      <c r="S11" s="147">
        <v>1.2E-2</v>
      </c>
      <c r="T11" s="147">
        <v>1.3000000000000001E-2</v>
      </c>
      <c r="U11" s="147">
        <v>0.67200000000000004</v>
      </c>
      <c r="V11" s="147">
        <v>0.34400000000000003</v>
      </c>
      <c r="W11" s="147">
        <v>0.230124</v>
      </c>
      <c r="X11" s="147">
        <v>7.6580000000000009E-2</v>
      </c>
      <c r="Y11" s="147">
        <v>0.10994999999999999</v>
      </c>
      <c r="Z11" s="147">
        <v>5.1899999999999995E-2</v>
      </c>
      <c r="AA11" s="147">
        <v>0.1</v>
      </c>
      <c r="AB11" s="147">
        <v>1.9899999999999998</v>
      </c>
      <c r="AC11" s="147">
        <v>1.9899999999999998</v>
      </c>
      <c r="AD11" s="147">
        <v>1.9899999999999998</v>
      </c>
      <c r="AE11" s="147">
        <v>1.9899999999999998</v>
      </c>
      <c r="AF11" s="147">
        <v>1.9899999999999998</v>
      </c>
      <c r="AG11" s="147">
        <v>1.9899999999999998</v>
      </c>
    </row>
    <row r="12" spans="1:43" x14ac:dyDescent="0.2">
      <c r="A12" s="133" t="str">
        <f t="shared" si="0"/>
        <v>WPAFrance</v>
      </c>
      <c r="B12" s="129" t="s">
        <v>254</v>
      </c>
      <c r="C12" s="129" t="s">
        <v>255</v>
      </c>
      <c r="D12" s="129" t="s">
        <v>31</v>
      </c>
      <c r="E12" s="147">
        <v>64.316000000000003</v>
      </c>
      <c r="F12" s="147">
        <v>48.648999999999994</v>
      </c>
      <c r="G12" s="147">
        <v>41.980077999999999</v>
      </c>
      <c r="H12" s="147">
        <v>45.966000000000001</v>
      </c>
      <c r="I12" s="147">
        <v>33.001999999999995</v>
      </c>
      <c r="J12" s="147">
        <v>51.266000000000005</v>
      </c>
      <c r="K12" s="147">
        <v>100.252</v>
      </c>
      <c r="L12" s="147">
        <v>78.536000000000001</v>
      </c>
      <c r="M12" s="147">
        <v>78.812000000000012</v>
      </c>
      <c r="N12" s="147">
        <v>38.635000000000005</v>
      </c>
      <c r="O12" s="147">
        <v>47.768000000000001</v>
      </c>
      <c r="P12" s="147">
        <v>72.973000000000013</v>
      </c>
      <c r="Q12" s="147">
        <v>69.391999999999996</v>
      </c>
      <c r="R12" s="147">
        <v>75.664000000000016</v>
      </c>
      <c r="S12" s="147">
        <v>77.349000000000004</v>
      </c>
      <c r="T12" s="147">
        <v>162.13499999999999</v>
      </c>
      <c r="U12" s="147">
        <v>130.45088899999999</v>
      </c>
      <c r="V12" s="147">
        <v>141.27999999999997</v>
      </c>
      <c r="W12" s="147">
        <v>129.20250636344829</v>
      </c>
      <c r="X12" s="147">
        <v>0.7986000000000002</v>
      </c>
      <c r="Y12" s="147">
        <v>7.7712500000000002</v>
      </c>
      <c r="Z12" s="147">
        <v>13.457349999999998</v>
      </c>
      <c r="AA12" s="147">
        <v>172.85000000000002</v>
      </c>
      <c r="AB12" s="147">
        <v>149.09</v>
      </c>
      <c r="AC12" s="147">
        <v>157.60261482089004</v>
      </c>
      <c r="AD12" s="147">
        <v>155.7889452255923</v>
      </c>
      <c r="AE12" s="147">
        <v>154.00286059798589</v>
      </c>
      <c r="AF12" s="147">
        <v>152.23817078204587</v>
      </c>
      <c r="AG12" s="147">
        <v>150.46780917514539</v>
      </c>
    </row>
    <row r="13" spans="1:43" x14ac:dyDescent="0.2">
      <c r="A13" s="133" t="str">
        <f t="shared" si="0"/>
        <v>WPAGermany</v>
      </c>
      <c r="B13" s="129" t="s">
        <v>254</v>
      </c>
      <c r="C13" s="129" t="s">
        <v>255</v>
      </c>
      <c r="D13" s="129" t="s">
        <v>32</v>
      </c>
      <c r="E13" s="147">
        <v>192.68499999999997</v>
      </c>
      <c r="F13" s="147">
        <v>175.57399999999998</v>
      </c>
      <c r="G13" s="147">
        <v>124.19468499999998</v>
      </c>
      <c r="H13" s="147">
        <v>134.67099999999999</v>
      </c>
      <c r="I13" s="147">
        <v>94.527999999999992</v>
      </c>
      <c r="J13" s="147">
        <v>187.96758700000004</v>
      </c>
      <c r="K13" s="147">
        <v>90.472379000000117</v>
      </c>
      <c r="L13" s="147">
        <v>123.291926</v>
      </c>
      <c r="M13" s="147">
        <v>73.837999999999994</v>
      </c>
      <c r="N13" s="147">
        <v>28.027000000000001</v>
      </c>
      <c r="O13" s="147">
        <v>58.542820999999897</v>
      </c>
      <c r="P13" s="147">
        <v>99.868000000000009</v>
      </c>
      <c r="Q13" s="147">
        <v>65.082419999999999</v>
      </c>
      <c r="R13" s="147">
        <v>60.88776</v>
      </c>
      <c r="S13" s="147">
        <v>69</v>
      </c>
      <c r="T13" s="147">
        <v>86.554040000000015</v>
      </c>
      <c r="U13" s="147">
        <v>75.703999999999994</v>
      </c>
      <c r="V13" s="147">
        <v>62.225224999999995</v>
      </c>
      <c r="W13" s="147">
        <v>64.391648000000004</v>
      </c>
      <c r="X13" s="147">
        <v>68.056580000000011</v>
      </c>
      <c r="Y13" s="147">
        <v>67.918689999999998</v>
      </c>
      <c r="Z13" s="147">
        <v>68.568939999999998</v>
      </c>
      <c r="AA13" s="147">
        <v>96.32</v>
      </c>
      <c r="AB13" s="147">
        <v>110.94</v>
      </c>
      <c r="AC13" s="147">
        <v>109.38747377365273</v>
      </c>
      <c r="AD13" s="147">
        <v>107.85588736309859</v>
      </c>
      <c r="AE13" s="147">
        <v>106.38333665360032</v>
      </c>
      <c r="AF13" s="147">
        <v>104.96276049109666</v>
      </c>
      <c r="AG13" s="147">
        <v>103.54529544043939</v>
      </c>
    </row>
    <row r="14" spans="1:43" x14ac:dyDescent="0.2">
      <c r="A14" s="133" t="str">
        <f t="shared" si="0"/>
        <v>WPAGreece</v>
      </c>
      <c r="B14" s="129" t="s">
        <v>254</v>
      </c>
      <c r="C14" s="129" t="s">
        <v>255</v>
      </c>
      <c r="D14" s="129" t="s">
        <v>33</v>
      </c>
      <c r="E14" s="147">
        <v>66.63600000000001</v>
      </c>
      <c r="F14" s="147">
        <v>73.765450000000001</v>
      </c>
      <c r="G14" s="147">
        <v>37.476700000000001</v>
      </c>
      <c r="H14" s="147">
        <v>70.734000000000009</v>
      </c>
      <c r="I14" s="147">
        <v>49.602000000000004</v>
      </c>
      <c r="J14" s="147">
        <v>42.930999999999997</v>
      </c>
      <c r="K14" s="147">
        <v>38.504999999999995</v>
      </c>
      <c r="L14" s="147">
        <v>28.249000000000002</v>
      </c>
      <c r="M14" s="147">
        <v>60.58</v>
      </c>
      <c r="N14" s="147">
        <v>47.850999999999999</v>
      </c>
      <c r="O14" s="147">
        <v>57.525999999999996</v>
      </c>
      <c r="P14" s="147">
        <v>72.448000000000008</v>
      </c>
      <c r="Q14" s="147">
        <v>86.196666000000647</v>
      </c>
      <c r="R14" s="147">
        <v>129.74</v>
      </c>
      <c r="S14" s="147">
        <v>92.152000000000001</v>
      </c>
      <c r="T14" s="147">
        <v>85.917000000000002</v>
      </c>
      <c r="U14" s="147">
        <v>82.00200000000001</v>
      </c>
      <c r="V14" s="147">
        <v>90.647999999999996</v>
      </c>
      <c r="W14" s="147">
        <v>38.342854999999993</v>
      </c>
      <c r="X14" s="147">
        <v>50.993480000000005</v>
      </c>
      <c r="Y14" s="147">
        <v>63.185859999999991</v>
      </c>
      <c r="Z14" s="147">
        <v>44.327879999999986</v>
      </c>
      <c r="AA14" s="147">
        <v>42.17</v>
      </c>
      <c r="AB14" s="147">
        <v>30.809999999999995</v>
      </c>
      <c r="AC14" s="147">
        <v>30.81</v>
      </c>
      <c r="AD14" s="147">
        <v>30.81</v>
      </c>
      <c r="AE14" s="147">
        <v>30.81</v>
      </c>
      <c r="AF14" s="147">
        <v>30.81</v>
      </c>
      <c r="AG14" s="147">
        <v>30.81</v>
      </c>
    </row>
    <row r="15" spans="1:43" x14ac:dyDescent="0.2">
      <c r="A15" s="133" t="str">
        <f t="shared" si="0"/>
        <v>WPAIceland</v>
      </c>
      <c r="B15" s="129" t="s">
        <v>254</v>
      </c>
      <c r="C15" s="129" t="s">
        <v>255</v>
      </c>
      <c r="D15" s="129" t="s">
        <v>34</v>
      </c>
      <c r="E15" s="147">
        <v>2.9490669999999999</v>
      </c>
      <c r="F15" s="147">
        <v>1.0680000000000001</v>
      </c>
      <c r="G15" s="147">
        <v>0.83199999999999996</v>
      </c>
      <c r="H15" s="147">
        <v>0.67600000000000005</v>
      </c>
      <c r="I15" s="147">
        <v>1.0189999999999999</v>
      </c>
      <c r="J15" s="147">
        <v>1.931413</v>
      </c>
      <c r="K15" s="147">
        <v>5.9727999999999994</v>
      </c>
      <c r="L15" s="147">
        <v>7.2404000000000002</v>
      </c>
      <c r="M15" s="147">
        <v>5.6738349999999995</v>
      </c>
      <c r="N15" s="147">
        <v>5.9187250000000002</v>
      </c>
      <c r="O15" s="147">
        <v>5.2354180000000001</v>
      </c>
      <c r="P15" s="147">
        <v>8.0158000000000005</v>
      </c>
      <c r="Q15" s="147">
        <v>8.4691849999999995</v>
      </c>
      <c r="R15" s="147">
        <v>7.4437890000000007</v>
      </c>
      <c r="S15" s="147">
        <v>16.641683</v>
      </c>
      <c r="T15" s="147">
        <v>11.223932</v>
      </c>
      <c r="U15" s="147">
        <v>7.4535070000000001</v>
      </c>
      <c r="V15" s="147">
        <v>11.886317999999999</v>
      </c>
      <c r="W15" s="147">
        <v>10.813414999999999</v>
      </c>
      <c r="X15" s="147">
        <v>6.7760999999999996</v>
      </c>
      <c r="Y15" s="147">
        <v>4.2647999999999993</v>
      </c>
      <c r="Z15" s="147">
        <v>7.3742099999999997</v>
      </c>
      <c r="AA15" s="147">
        <v>8.92</v>
      </c>
      <c r="AB15" s="147">
        <v>6.4399999999999995</v>
      </c>
      <c r="AC15" s="147">
        <v>6.4399999999999995</v>
      </c>
      <c r="AD15" s="147">
        <v>6.4399999999999995</v>
      </c>
      <c r="AE15" s="147">
        <v>6.4399999999999995</v>
      </c>
      <c r="AF15" s="147">
        <v>6.4399999999999995</v>
      </c>
      <c r="AG15" s="147">
        <v>6.4399999999999995</v>
      </c>
    </row>
    <row r="16" spans="1:43" x14ac:dyDescent="0.2">
      <c r="A16" s="133" t="str">
        <f t="shared" si="0"/>
        <v>WPAIreland</v>
      </c>
      <c r="B16" s="129" t="s">
        <v>254</v>
      </c>
      <c r="C16" s="129" t="s">
        <v>255</v>
      </c>
      <c r="D16" s="129" t="s">
        <v>256</v>
      </c>
      <c r="E16" s="147">
        <v>24.172999999999998</v>
      </c>
      <c r="F16" s="147">
        <v>7.1779999999999999</v>
      </c>
      <c r="G16" s="147">
        <v>4.6649999999999991</v>
      </c>
      <c r="H16" s="147">
        <v>5.6110000000000007</v>
      </c>
      <c r="I16" s="147">
        <v>8.0000000000000002E-3</v>
      </c>
      <c r="J16" s="147">
        <v>2.4999999999999998E-2</v>
      </c>
      <c r="K16" s="147">
        <v>0.52800000000000002</v>
      </c>
      <c r="L16" s="147">
        <v>1.3159999999999998</v>
      </c>
      <c r="M16" s="147">
        <v>9.0000000000000011E-3</v>
      </c>
      <c r="N16" s="147">
        <v>14.609287999999999</v>
      </c>
      <c r="O16" s="147">
        <v>10.944717999999998</v>
      </c>
      <c r="P16" s="147">
        <v>2.1920000000000002</v>
      </c>
      <c r="Q16" s="147">
        <v>4.718</v>
      </c>
      <c r="R16" s="147">
        <v>13.800599999999999</v>
      </c>
      <c r="S16" s="147">
        <v>7.1260000000000003</v>
      </c>
      <c r="T16" s="147">
        <v>6.7229999999999999</v>
      </c>
      <c r="U16" s="147">
        <v>5.1640000000000006</v>
      </c>
      <c r="V16" s="147">
        <v>7.3070000000000004</v>
      </c>
      <c r="W16" s="147">
        <v>6.6597810000000006</v>
      </c>
      <c r="X16" s="147">
        <v>6.4999999999999997E-4</v>
      </c>
      <c r="Y16" s="147">
        <v>0</v>
      </c>
      <c r="Z16" s="147">
        <v>0</v>
      </c>
      <c r="AA16" s="147">
        <v>7.41</v>
      </c>
      <c r="AB16" s="147">
        <v>0.87000000000000011</v>
      </c>
      <c r="AC16" s="147">
        <v>0.87000000000000011</v>
      </c>
      <c r="AD16" s="147">
        <v>0.87000000000000011</v>
      </c>
      <c r="AE16" s="147">
        <v>0.87000000000000011</v>
      </c>
      <c r="AF16" s="147">
        <v>0.87000000000000011</v>
      </c>
      <c r="AG16" s="147">
        <v>0.87000000000000011</v>
      </c>
    </row>
    <row r="17" spans="1:33" x14ac:dyDescent="0.2">
      <c r="A17" s="133" t="str">
        <f t="shared" si="0"/>
        <v>WPAItaly</v>
      </c>
      <c r="B17" s="129" t="s">
        <v>254</v>
      </c>
      <c r="C17" s="129" t="s">
        <v>255</v>
      </c>
      <c r="D17" s="129" t="s">
        <v>35</v>
      </c>
      <c r="E17" s="147">
        <v>67.245563000000004</v>
      </c>
      <c r="F17" s="147">
        <v>28.651535999999961</v>
      </c>
      <c r="G17" s="147">
        <v>17.499000000000002</v>
      </c>
      <c r="H17" s="147">
        <v>36.025772000000003</v>
      </c>
      <c r="I17" s="147">
        <v>44.785750000000007</v>
      </c>
      <c r="J17" s="147">
        <v>35.618000000000002</v>
      </c>
      <c r="K17" s="147">
        <v>35.942999999999998</v>
      </c>
      <c r="L17" s="147">
        <v>39.651000000000003</v>
      </c>
      <c r="M17" s="147">
        <v>73.041000000000011</v>
      </c>
      <c r="N17" s="147">
        <v>28.203512000000003</v>
      </c>
      <c r="O17" s="147">
        <v>31.255999999999997</v>
      </c>
      <c r="P17" s="147">
        <v>49.177</v>
      </c>
      <c r="Q17" s="147">
        <v>49.869</v>
      </c>
      <c r="R17" s="147">
        <v>34.205999999999996</v>
      </c>
      <c r="S17" s="147">
        <v>48.991</v>
      </c>
      <c r="T17" s="147">
        <v>62.904000000000011</v>
      </c>
      <c r="U17" s="147">
        <v>49.557999999999993</v>
      </c>
      <c r="V17" s="147">
        <v>35.688000000000002</v>
      </c>
      <c r="W17" s="147">
        <v>57.084924000000001</v>
      </c>
      <c r="X17" s="147">
        <v>31.993790000000001</v>
      </c>
      <c r="Y17" s="147">
        <v>34.557600000000001</v>
      </c>
      <c r="Z17" s="147">
        <v>46.674659999999996</v>
      </c>
      <c r="AA17" s="147">
        <v>16.470000000000002</v>
      </c>
      <c r="AB17" s="147">
        <v>44.510000000000005</v>
      </c>
      <c r="AC17" s="147">
        <v>43.991856742188318</v>
      </c>
      <c r="AD17" s="147">
        <v>43.470241651757505</v>
      </c>
      <c r="AE17" s="147">
        <v>42.952971348654977</v>
      </c>
      <c r="AF17" s="147">
        <v>42.438483487494885</v>
      </c>
      <c r="AG17" s="147">
        <v>41.91641645764809</v>
      </c>
    </row>
    <row r="18" spans="1:33" x14ac:dyDescent="0.2">
      <c r="A18" s="133" t="str">
        <f>CONCATENATE("WPA",D18)</f>
        <v>WPALuxembourg</v>
      </c>
      <c r="B18" s="129" t="s">
        <v>254</v>
      </c>
      <c r="C18" s="129" t="s">
        <v>255</v>
      </c>
      <c r="D18" s="129" t="s">
        <v>36</v>
      </c>
      <c r="E18" s="147">
        <v>3.9279999999999999</v>
      </c>
      <c r="F18" s="147">
        <v>2.5989999999999998</v>
      </c>
      <c r="G18" s="147">
        <v>1.3719999999999999</v>
      </c>
      <c r="H18" s="147">
        <v>2.7330000000000001</v>
      </c>
      <c r="I18" s="147">
        <v>4.3129999999999997</v>
      </c>
      <c r="J18" s="147">
        <v>4.6500000000000004</v>
      </c>
      <c r="K18" s="147">
        <v>3.7439999999999998</v>
      </c>
      <c r="L18" s="147">
        <v>8.7289999999999992</v>
      </c>
      <c r="M18" s="147">
        <v>7.4159999999999995</v>
      </c>
      <c r="N18" s="147">
        <v>0.33100000000000007</v>
      </c>
      <c r="O18" s="147">
        <v>3.5760000000000005</v>
      </c>
      <c r="P18" s="147">
        <v>1.877</v>
      </c>
      <c r="Q18" s="147">
        <v>1.718</v>
      </c>
      <c r="R18" s="147">
        <v>3.1310000000000002</v>
      </c>
      <c r="S18" s="147">
        <v>2.0989999999999998</v>
      </c>
      <c r="T18" s="147">
        <v>0.63500000000000012</v>
      </c>
      <c r="U18" s="147">
        <v>1.046</v>
      </c>
      <c r="V18" s="147">
        <v>0.72600000000000009</v>
      </c>
      <c r="W18" s="147">
        <v>0.32435800000000004</v>
      </c>
      <c r="X18" s="147">
        <v>0.83652999999999988</v>
      </c>
      <c r="Y18" s="147">
        <v>0.89072000000000018</v>
      </c>
      <c r="Z18" s="147">
        <v>0.40069000000000005</v>
      </c>
      <c r="AA18" s="147">
        <v>0</v>
      </c>
      <c r="AB18" s="147">
        <v>0</v>
      </c>
      <c r="AC18" s="147">
        <v>0</v>
      </c>
      <c r="AD18" s="147">
        <v>0</v>
      </c>
      <c r="AE18" s="147">
        <v>0</v>
      </c>
      <c r="AF18" s="147">
        <v>0</v>
      </c>
      <c r="AG18" s="147">
        <v>0</v>
      </c>
    </row>
    <row r="19" spans="1:33" x14ac:dyDescent="0.2">
      <c r="A19" s="133" t="str">
        <f t="shared" si="0"/>
        <v>WPAMalta</v>
      </c>
      <c r="B19" s="129" t="s">
        <v>254</v>
      </c>
      <c r="C19" s="129" t="s">
        <v>255</v>
      </c>
      <c r="D19" s="129" t="s">
        <v>50</v>
      </c>
      <c r="E19" s="147">
        <v>0</v>
      </c>
      <c r="F19" s="147">
        <v>0</v>
      </c>
      <c r="G19" s="147">
        <v>0</v>
      </c>
      <c r="H19" s="147">
        <v>2E-3</v>
      </c>
      <c r="I19" s="147">
        <v>1.0999999999999999E-2</v>
      </c>
      <c r="J19" s="147">
        <v>0</v>
      </c>
      <c r="K19" s="147">
        <v>0.01</v>
      </c>
      <c r="L19" s="147">
        <v>4.0000000000000001E-3</v>
      </c>
      <c r="M19" s="147">
        <v>0</v>
      </c>
      <c r="N19" s="147">
        <v>0</v>
      </c>
      <c r="O19" s="147">
        <v>1E-3</v>
      </c>
      <c r="P19" s="147">
        <v>1E-3</v>
      </c>
      <c r="Q19" s="147">
        <v>3.0000000000000001E-3</v>
      </c>
      <c r="R19" s="147">
        <v>0</v>
      </c>
      <c r="S19" s="147">
        <v>2E-3</v>
      </c>
      <c r="T19" s="147">
        <v>1.2E-2</v>
      </c>
      <c r="U19" s="147">
        <v>1.2E-2</v>
      </c>
      <c r="V19" s="147">
        <v>1E-3</v>
      </c>
      <c r="W19" s="147">
        <v>1.9110000000000002E-3</v>
      </c>
      <c r="X19" s="147">
        <v>1.5200000000000001E-3</v>
      </c>
      <c r="Y19" s="147">
        <v>1.5999700000000001</v>
      </c>
      <c r="Z19" s="147">
        <v>9.400000000000003E-4</v>
      </c>
      <c r="AA19" s="147">
        <v>0.03</v>
      </c>
      <c r="AB19" s="147">
        <v>0</v>
      </c>
      <c r="AC19" s="147">
        <v>0</v>
      </c>
      <c r="AD19" s="147">
        <v>0</v>
      </c>
      <c r="AE19" s="147">
        <v>0</v>
      </c>
      <c r="AF19" s="147">
        <v>0</v>
      </c>
      <c r="AG19" s="147">
        <v>0</v>
      </c>
    </row>
    <row r="20" spans="1:33" x14ac:dyDescent="0.2">
      <c r="A20" s="133" t="str">
        <f t="shared" si="0"/>
        <v>WPANetherlands</v>
      </c>
      <c r="B20" s="129" t="s">
        <v>254</v>
      </c>
      <c r="C20" s="129" t="s">
        <v>255</v>
      </c>
      <c r="D20" s="129" t="s">
        <v>51</v>
      </c>
      <c r="E20" s="147">
        <v>94.14200000000001</v>
      </c>
      <c r="F20" s="147">
        <v>46.931999999999995</v>
      </c>
      <c r="G20" s="147">
        <v>24.106250000000003</v>
      </c>
      <c r="H20" s="147">
        <v>43.116</v>
      </c>
      <c r="I20" s="147">
        <v>59.581000000000003</v>
      </c>
      <c r="J20" s="147">
        <v>77.111000000000004</v>
      </c>
      <c r="K20" s="147">
        <v>50.673999999999992</v>
      </c>
      <c r="L20" s="147">
        <v>61.548999999999999</v>
      </c>
      <c r="M20" s="147">
        <v>23.064</v>
      </c>
      <c r="N20" s="147">
        <v>11.098000000000001</v>
      </c>
      <c r="O20" s="147">
        <v>13.981338000000001</v>
      </c>
      <c r="P20" s="147">
        <v>9.4264159999999997</v>
      </c>
      <c r="Q20" s="147">
        <v>17.93281</v>
      </c>
      <c r="R20" s="147">
        <v>12.232548999999999</v>
      </c>
      <c r="S20" s="147">
        <v>21.087197</v>
      </c>
      <c r="T20" s="147">
        <v>13.319047999999999</v>
      </c>
      <c r="U20" s="147">
        <v>18.110000000000003</v>
      </c>
      <c r="V20" s="147">
        <v>15.856999999999999</v>
      </c>
      <c r="W20" s="147">
        <v>22.983546000000004</v>
      </c>
      <c r="X20" s="147">
        <v>44.889949999999992</v>
      </c>
      <c r="Y20" s="147">
        <v>73.12885</v>
      </c>
      <c r="Z20" s="147">
        <v>106.21240999999998</v>
      </c>
      <c r="AA20" s="147">
        <v>39.959999999999965</v>
      </c>
      <c r="AB20" s="147">
        <v>51.919999999999995</v>
      </c>
      <c r="AC20" s="147">
        <v>51.919999999999995</v>
      </c>
      <c r="AD20" s="147">
        <v>51.919999999999995</v>
      </c>
      <c r="AE20" s="147">
        <v>51.919999999999995</v>
      </c>
      <c r="AF20" s="147">
        <v>51.919999999999995</v>
      </c>
      <c r="AG20" s="147">
        <v>51.919999999999995</v>
      </c>
    </row>
    <row r="21" spans="1:33" x14ac:dyDescent="0.2">
      <c r="A21" s="133" t="str">
        <f t="shared" si="0"/>
        <v>WPANorway</v>
      </c>
      <c r="B21" s="129" t="s">
        <v>254</v>
      </c>
      <c r="C21" s="129" t="s">
        <v>255</v>
      </c>
      <c r="D21" s="129" t="s">
        <v>52</v>
      </c>
      <c r="E21" s="147">
        <v>36.500489000000009</v>
      </c>
      <c r="F21" s="147">
        <v>17.085570999999998</v>
      </c>
      <c r="G21" s="147">
        <v>25.710770999999998</v>
      </c>
      <c r="H21" s="147">
        <v>21.981538</v>
      </c>
      <c r="I21" s="147">
        <v>13.803974</v>
      </c>
      <c r="J21" s="147">
        <v>1.7710859999999999</v>
      </c>
      <c r="K21" s="147">
        <v>5.3538000000000002E-2</v>
      </c>
      <c r="L21" s="147">
        <v>3.5124999999999997E-2</v>
      </c>
      <c r="M21" s="147">
        <v>4.8721E-2</v>
      </c>
      <c r="N21" s="147">
        <v>9.9600000000000001E-3</v>
      </c>
      <c r="O21" s="147">
        <v>1.6968E-2</v>
      </c>
      <c r="P21" s="147">
        <v>0.61493199999999992</v>
      </c>
      <c r="Q21" s="147">
        <v>3.0699999999999998E-3</v>
      </c>
      <c r="R21" s="147">
        <v>5.8376000000000004E-2</v>
      </c>
      <c r="S21" s="147">
        <v>7.2309999999999999E-2</v>
      </c>
      <c r="T21" s="147">
        <v>6.3464999999999994E-2</v>
      </c>
      <c r="U21" s="147">
        <v>0.626112</v>
      </c>
      <c r="V21" s="147">
        <v>0.198381</v>
      </c>
      <c r="W21" s="147">
        <v>0.26325400257412435</v>
      </c>
      <c r="X21" s="147">
        <v>0.27705999999999997</v>
      </c>
      <c r="Y21" s="147">
        <v>1.755E-2</v>
      </c>
      <c r="Z21" s="147">
        <v>0.11969</v>
      </c>
      <c r="AA21" s="147">
        <v>0.05</v>
      </c>
      <c r="AB21" s="147">
        <v>0.44</v>
      </c>
      <c r="AC21" s="147">
        <v>0.44</v>
      </c>
      <c r="AD21" s="147">
        <v>0.44</v>
      </c>
      <c r="AE21" s="147">
        <v>0.44</v>
      </c>
      <c r="AF21" s="147">
        <v>0.44</v>
      </c>
      <c r="AG21" s="147">
        <v>0.44</v>
      </c>
    </row>
    <row r="22" spans="1:33" x14ac:dyDescent="0.2">
      <c r="A22" s="133" t="str">
        <f t="shared" si="0"/>
        <v>WPAPortugal</v>
      </c>
      <c r="B22" s="129" t="s">
        <v>254</v>
      </c>
      <c r="C22" s="129" t="s">
        <v>255</v>
      </c>
      <c r="D22" s="129" t="s">
        <v>53</v>
      </c>
      <c r="E22" s="147">
        <v>9.9169999999999998</v>
      </c>
      <c r="F22" s="147">
        <v>12.117000000000001</v>
      </c>
      <c r="G22" s="147">
        <v>7.3890000000000002</v>
      </c>
      <c r="H22" s="147">
        <v>22.615000000000002</v>
      </c>
      <c r="I22" s="147">
        <v>11.91</v>
      </c>
      <c r="J22" s="147">
        <v>9.5169999999999995</v>
      </c>
      <c r="K22" s="147">
        <v>11.981</v>
      </c>
      <c r="L22" s="147">
        <v>11.653</v>
      </c>
      <c r="M22" s="147">
        <v>10.223875</v>
      </c>
      <c r="N22" s="147">
        <v>11.221999999999998</v>
      </c>
      <c r="O22" s="147">
        <v>10.633000000000001</v>
      </c>
      <c r="P22" s="147">
        <v>12.788</v>
      </c>
      <c r="Q22" s="147">
        <v>3.944</v>
      </c>
      <c r="R22" s="147">
        <v>17.494</v>
      </c>
      <c r="S22" s="147">
        <v>16.266999999999999</v>
      </c>
      <c r="T22" s="147">
        <v>14.048</v>
      </c>
      <c r="U22" s="147">
        <v>11.282</v>
      </c>
      <c r="V22" s="147">
        <v>11.956999999999999</v>
      </c>
      <c r="W22" s="147">
        <v>14.093907000000002</v>
      </c>
      <c r="X22" s="147">
        <v>10.38583</v>
      </c>
      <c r="Y22" s="147">
        <v>8.5081399999999991</v>
      </c>
      <c r="Z22" s="147">
        <v>18.556730000000002</v>
      </c>
      <c r="AA22" s="147">
        <v>11.289999999999996</v>
      </c>
      <c r="AB22" s="147">
        <v>7.4799999999999986</v>
      </c>
      <c r="AC22" s="147">
        <v>7.4799999999999986</v>
      </c>
      <c r="AD22" s="147">
        <v>7.4799999999999986</v>
      </c>
      <c r="AE22" s="147">
        <v>7.4799999999999986</v>
      </c>
      <c r="AF22" s="147">
        <v>7.4799999999999986</v>
      </c>
      <c r="AG22" s="147">
        <v>7.4799999999999986</v>
      </c>
    </row>
    <row r="23" spans="1:33" x14ac:dyDescent="0.2">
      <c r="A23" s="133" t="str">
        <f t="shared" si="0"/>
        <v>WPASpain</v>
      </c>
      <c r="B23" s="129" t="s">
        <v>254</v>
      </c>
      <c r="C23" s="129" t="s">
        <v>255</v>
      </c>
      <c r="D23" s="129" t="s">
        <v>54</v>
      </c>
      <c r="E23" s="147">
        <v>35.750999999999998</v>
      </c>
      <c r="F23" s="147">
        <v>60.034479999999995</v>
      </c>
      <c r="G23" s="147">
        <v>11.670000000000002</v>
      </c>
      <c r="H23" s="147">
        <v>33.566000000000003</v>
      </c>
      <c r="I23" s="147">
        <v>20.774999999999999</v>
      </c>
      <c r="J23" s="147">
        <v>20.04</v>
      </c>
      <c r="K23" s="147">
        <v>16.959</v>
      </c>
      <c r="L23" s="147">
        <v>16.660240000000002</v>
      </c>
      <c r="M23" s="147">
        <v>15.996999999999998</v>
      </c>
      <c r="N23" s="147">
        <v>2.8980000000000001</v>
      </c>
      <c r="O23" s="147">
        <v>11.488</v>
      </c>
      <c r="P23" s="147">
        <v>16.199641999999997</v>
      </c>
      <c r="Q23" s="147">
        <v>26.920200000000001</v>
      </c>
      <c r="R23" s="147">
        <v>24.001480000000001</v>
      </c>
      <c r="S23" s="147">
        <v>37.513999999999996</v>
      </c>
      <c r="T23" s="147">
        <v>34.275999999999996</v>
      </c>
      <c r="U23" s="147">
        <v>35.619</v>
      </c>
      <c r="V23" s="147">
        <v>27.995000000000005</v>
      </c>
      <c r="W23" s="147">
        <v>32.479713000000004</v>
      </c>
      <c r="X23" s="147">
        <v>16.098139999999997</v>
      </c>
      <c r="Y23" s="147">
        <v>20.497319999999998</v>
      </c>
      <c r="Z23" s="147">
        <v>16.849120000000003</v>
      </c>
      <c r="AA23" s="147">
        <v>28.509999999999998</v>
      </c>
      <c r="AB23" s="147">
        <v>12.37</v>
      </c>
      <c r="AC23" s="147">
        <v>12.313187909174289</v>
      </c>
      <c r="AD23" s="147">
        <v>12.256353295712429</v>
      </c>
      <c r="AE23" s="147">
        <v>12.202648074888476</v>
      </c>
      <c r="AF23" s="147">
        <v>12.151584345177165</v>
      </c>
      <c r="AG23" s="147">
        <v>12.099150939808746</v>
      </c>
    </row>
    <row r="24" spans="1:33" x14ac:dyDescent="0.2">
      <c r="A24" s="133" t="str">
        <f t="shared" si="0"/>
        <v>WPASweden</v>
      </c>
      <c r="B24" s="129" t="s">
        <v>254</v>
      </c>
      <c r="C24" s="129" t="s">
        <v>255</v>
      </c>
      <c r="D24" s="129" t="s">
        <v>55</v>
      </c>
      <c r="E24" s="147">
        <v>12.736000000000001</v>
      </c>
      <c r="F24" s="147">
        <v>16</v>
      </c>
      <c r="G24" s="147">
        <v>5.2449999999999992</v>
      </c>
      <c r="H24" s="147">
        <v>12.293999999999999</v>
      </c>
      <c r="I24" s="147">
        <v>21.009</v>
      </c>
      <c r="J24" s="147">
        <v>19.66</v>
      </c>
      <c r="K24" s="147">
        <v>0.51200000000000001</v>
      </c>
      <c r="L24" s="147">
        <v>5.6589999999999998</v>
      </c>
      <c r="M24" s="147">
        <v>1.9350000000000001</v>
      </c>
      <c r="N24" s="147">
        <v>0.36499999999999999</v>
      </c>
      <c r="O24" s="147">
        <v>12.193000000000001</v>
      </c>
      <c r="P24" s="147">
        <v>1.6949999999999998</v>
      </c>
      <c r="Q24" s="147">
        <v>0.38200000000000001</v>
      </c>
      <c r="R24" s="147">
        <v>0.27500000000000002</v>
      </c>
      <c r="S24" s="147">
        <v>2.0859999999999999</v>
      </c>
      <c r="T24" s="147">
        <v>0.75300000000000011</v>
      </c>
      <c r="U24" s="147">
        <v>0.84699999999999998</v>
      </c>
      <c r="V24" s="147">
        <v>0.8620000000000001</v>
      </c>
      <c r="W24" s="147">
        <v>0.51761400000000002</v>
      </c>
      <c r="X24" s="147">
        <v>15.351039999999998</v>
      </c>
      <c r="Y24" s="147">
        <v>8.6599999999999996E-2</v>
      </c>
      <c r="Z24" s="147">
        <v>5.914509999999999</v>
      </c>
      <c r="AA24" s="147">
        <v>23.58</v>
      </c>
      <c r="AB24" s="147">
        <v>30.140000000000004</v>
      </c>
      <c r="AC24" s="147">
        <v>30.140000000000004</v>
      </c>
      <c r="AD24" s="147">
        <v>30.140000000000004</v>
      </c>
      <c r="AE24" s="147">
        <v>30.140000000000004</v>
      </c>
      <c r="AF24" s="147">
        <v>30.140000000000004</v>
      </c>
      <c r="AG24" s="147">
        <v>30.140000000000004</v>
      </c>
    </row>
    <row r="25" spans="1:33" x14ac:dyDescent="0.2">
      <c r="A25" s="133" t="str">
        <f t="shared" si="0"/>
        <v>WPASwitzerland</v>
      </c>
      <c r="B25" s="129" t="s">
        <v>254</v>
      </c>
      <c r="C25" s="129" t="s">
        <v>255</v>
      </c>
      <c r="D25" s="129" t="s">
        <v>56</v>
      </c>
      <c r="E25" s="147">
        <v>0.28300200000000003</v>
      </c>
      <c r="F25" s="147">
        <v>0.35102</v>
      </c>
      <c r="G25" s="147">
        <v>0.34282899999999999</v>
      </c>
      <c r="H25" s="147">
        <v>0.29958600000000002</v>
      </c>
      <c r="I25" s="147">
        <v>0.40805199999999997</v>
      </c>
      <c r="J25" s="147">
        <v>0.31476600000000005</v>
      </c>
      <c r="K25" s="147">
        <v>0.45932299999999998</v>
      </c>
      <c r="L25" s="147">
        <v>0.54718499999999992</v>
      </c>
      <c r="M25" s="147">
        <v>0.52538300000000004</v>
      </c>
      <c r="N25" s="147">
        <v>0.986128</v>
      </c>
      <c r="O25" s="147">
        <v>1.9744620000000002</v>
      </c>
      <c r="P25" s="147">
        <v>3.3799499999999996</v>
      </c>
      <c r="Q25" s="147">
        <v>4.1990049999999997</v>
      </c>
      <c r="R25" s="147">
        <v>4.1346959999999999</v>
      </c>
      <c r="S25" s="147">
        <v>4.908151000000001</v>
      </c>
      <c r="T25" s="147">
        <v>4.7628529999999998</v>
      </c>
      <c r="U25" s="147">
        <v>5.8859269999999988</v>
      </c>
      <c r="V25" s="147">
        <v>6.3689810000000007</v>
      </c>
      <c r="W25" s="147">
        <v>6.050917677403155</v>
      </c>
      <c r="X25" s="147">
        <v>4.4890999999999996</v>
      </c>
      <c r="Y25" s="147">
        <v>4.8996899999999988</v>
      </c>
      <c r="Z25" s="147">
        <v>3.6987700000000006</v>
      </c>
      <c r="AA25" s="147">
        <v>2.8899999999999997</v>
      </c>
      <c r="AB25" s="147">
        <v>7</v>
      </c>
      <c r="AC25" s="147">
        <v>7</v>
      </c>
      <c r="AD25" s="147">
        <v>7</v>
      </c>
      <c r="AE25" s="147">
        <v>7</v>
      </c>
      <c r="AF25" s="147">
        <v>7</v>
      </c>
      <c r="AG25" s="147">
        <v>7</v>
      </c>
    </row>
    <row r="26" spans="1:33" x14ac:dyDescent="0.2">
      <c r="A26" s="133" t="str">
        <f t="shared" si="0"/>
        <v>WPAUnited Kingdom</v>
      </c>
      <c r="B26" s="129" t="s">
        <v>254</v>
      </c>
      <c r="C26" s="129" t="s">
        <v>255</v>
      </c>
      <c r="D26" s="129" t="s">
        <v>57</v>
      </c>
      <c r="E26" s="147">
        <v>44.377000000000002</v>
      </c>
      <c r="F26" s="147">
        <v>84.034999999999997</v>
      </c>
      <c r="G26" s="147">
        <v>38.511119000000207</v>
      </c>
      <c r="H26" s="147">
        <v>64.152500000000003</v>
      </c>
      <c r="I26" s="147">
        <v>43.956426000000008</v>
      </c>
      <c r="J26" s="147">
        <v>37.722999999999999</v>
      </c>
      <c r="K26" s="147">
        <v>32.261000000000003</v>
      </c>
      <c r="L26" s="147">
        <v>6.7119999999999997</v>
      </c>
      <c r="M26" s="147">
        <v>9.8800000000000008</v>
      </c>
      <c r="N26" s="147">
        <v>6.8819999999999997</v>
      </c>
      <c r="O26" s="147">
        <v>12.5</v>
      </c>
      <c r="P26" s="147">
        <v>28.724999999999998</v>
      </c>
      <c r="Q26" s="147">
        <v>11.628</v>
      </c>
      <c r="R26" s="147">
        <v>15.324999999999999</v>
      </c>
      <c r="S26" s="147">
        <v>19.991101</v>
      </c>
      <c r="T26" s="147">
        <v>8.3640000000000008</v>
      </c>
      <c r="U26" s="147">
        <v>14.096</v>
      </c>
      <c r="V26" s="147">
        <v>4.9239999999999995</v>
      </c>
      <c r="W26" s="147">
        <v>4.0297031484200403</v>
      </c>
      <c r="X26" s="147">
        <v>17.565639999999998</v>
      </c>
      <c r="Y26" s="147">
        <v>0.74298999999999982</v>
      </c>
      <c r="Z26" s="147">
        <v>1.44994</v>
      </c>
      <c r="AA26" s="147">
        <v>0.99</v>
      </c>
      <c r="AB26" s="147">
        <v>1.0700000000000003</v>
      </c>
      <c r="AC26" s="147">
        <v>1.0636688472522855</v>
      </c>
      <c r="AD26" s="147">
        <v>1.0574718906199856</v>
      </c>
      <c r="AE26" s="147">
        <v>1.0518432683792163</v>
      </c>
      <c r="AF26" s="147">
        <v>1.0467236195286591</v>
      </c>
      <c r="AG26" s="147">
        <v>1.0415691280404438</v>
      </c>
    </row>
    <row r="27" spans="1:33" s="133" customFormat="1" x14ac:dyDescent="0.2">
      <c r="A27" s="133" t="str">
        <f t="shared" si="0"/>
        <v>WPAEast Europe Total</v>
      </c>
      <c r="B27" s="140" t="s">
        <v>58</v>
      </c>
      <c r="C27" s="140" t="s">
        <v>58</v>
      </c>
      <c r="D27" s="140" t="s">
        <v>58</v>
      </c>
      <c r="E27" s="146">
        <v>118.91378499999948</v>
      </c>
      <c r="F27" s="146">
        <v>108.440383</v>
      </c>
      <c r="G27" s="146">
        <v>123.333709</v>
      </c>
      <c r="H27" s="146">
        <v>184.63047899999998</v>
      </c>
      <c r="I27" s="146">
        <v>162.75792100000001</v>
      </c>
      <c r="J27" s="146">
        <v>161.623795</v>
      </c>
      <c r="K27" s="146">
        <v>150.48181600000004</v>
      </c>
      <c r="L27" s="146">
        <v>138.90156599999997</v>
      </c>
      <c r="M27" s="146">
        <v>232.66401100000004</v>
      </c>
      <c r="N27" s="146">
        <v>157.64895200000001</v>
      </c>
      <c r="O27" s="146">
        <v>247.047529</v>
      </c>
      <c r="P27" s="146">
        <v>421.95208699999995</v>
      </c>
      <c r="Q27" s="146">
        <v>418.91816799999992</v>
      </c>
      <c r="R27" s="146">
        <v>331.66033700000003</v>
      </c>
      <c r="S27" s="146">
        <v>346.70580899999999</v>
      </c>
      <c r="T27" s="146">
        <v>400.98978299999999</v>
      </c>
      <c r="U27" s="146">
        <v>438.35467699999992</v>
      </c>
      <c r="V27" s="146">
        <v>503.79062800000003</v>
      </c>
      <c r="W27" s="146">
        <v>541.6045622768695</v>
      </c>
      <c r="X27" s="146">
        <v>666.94839000000002</v>
      </c>
      <c r="Y27" s="146">
        <v>699.03751999999997</v>
      </c>
      <c r="Z27" s="146">
        <v>713.98239000000001</v>
      </c>
      <c r="AA27" s="146">
        <v>831.2600000000001</v>
      </c>
      <c r="AB27" s="146">
        <v>741.22</v>
      </c>
      <c r="AC27" s="146">
        <v>791.68856230054666</v>
      </c>
      <c r="AD27" s="146">
        <v>800.25767056472773</v>
      </c>
      <c r="AE27" s="146">
        <v>809.17681068271702</v>
      </c>
      <c r="AF27" s="146">
        <v>818.44937192547695</v>
      </c>
      <c r="AG27" s="146">
        <v>827.94194121404166</v>
      </c>
    </row>
    <row r="28" spans="1:33" x14ac:dyDescent="0.2">
      <c r="A28" s="133" t="str">
        <f t="shared" si="0"/>
        <v>WPAAlbania</v>
      </c>
      <c r="B28" s="129" t="s">
        <v>254</v>
      </c>
      <c r="C28" s="129" t="s">
        <v>257</v>
      </c>
      <c r="D28" s="129" t="s">
        <v>59</v>
      </c>
      <c r="E28" s="147">
        <v>5.5723000000000002E-2</v>
      </c>
      <c r="F28" s="147">
        <v>5.7090000000000002E-2</v>
      </c>
      <c r="G28" s="147">
        <v>4.5050000000000003E-3</v>
      </c>
      <c r="H28" s="147">
        <v>6.4509999999999998E-2</v>
      </c>
      <c r="I28" s="147">
        <v>7.4200000000000002E-2</v>
      </c>
      <c r="J28" s="147">
        <v>0.34360000000000002</v>
      </c>
      <c r="K28" s="147">
        <v>0.48640499999999998</v>
      </c>
      <c r="L28" s="147">
        <v>1.996686</v>
      </c>
      <c r="M28" s="147">
        <v>2.7266599999999999</v>
      </c>
      <c r="N28" s="147">
        <v>1.8348199999999999</v>
      </c>
      <c r="O28" s="147">
        <v>3.3136999999999999</v>
      </c>
      <c r="P28" s="147">
        <v>5.5947529999999999</v>
      </c>
      <c r="Q28" s="147">
        <v>3.6926300000000003</v>
      </c>
      <c r="R28" s="147">
        <v>1.8424450000000001</v>
      </c>
      <c r="S28" s="147">
        <v>0.85847700000000005</v>
      </c>
      <c r="T28" s="147">
        <v>0.34541900000000003</v>
      </c>
      <c r="U28" s="147">
        <v>0.63595400000000002</v>
      </c>
      <c r="V28" s="147">
        <v>0.36901099999999998</v>
      </c>
      <c r="W28" s="147">
        <v>0.21314800218725771</v>
      </c>
      <c r="X28" s="147">
        <v>0.53983000000000003</v>
      </c>
      <c r="Y28" s="147">
        <v>0.65930999999999995</v>
      </c>
      <c r="Z28" s="147">
        <v>0.47980000000000006</v>
      </c>
      <c r="AA28" s="147">
        <v>2.31</v>
      </c>
      <c r="AB28" s="147">
        <v>0.77</v>
      </c>
      <c r="AC28" s="147">
        <v>0.77</v>
      </c>
      <c r="AD28" s="147">
        <v>0.77</v>
      </c>
      <c r="AE28" s="147">
        <v>0.77</v>
      </c>
      <c r="AF28" s="147">
        <v>0.77</v>
      </c>
      <c r="AG28" s="147">
        <v>0.77</v>
      </c>
    </row>
    <row r="29" spans="1:33" x14ac:dyDescent="0.2">
      <c r="A29" s="133" t="str">
        <f t="shared" si="0"/>
        <v>WPABosnia &amp; Herzegovina</v>
      </c>
      <c r="B29" s="129" t="s">
        <v>254</v>
      </c>
      <c r="C29" s="129" t="s">
        <v>257</v>
      </c>
      <c r="D29" s="129" t="s">
        <v>60</v>
      </c>
      <c r="E29" s="147">
        <v>0</v>
      </c>
      <c r="F29" s="147">
        <v>0</v>
      </c>
      <c r="G29" s="147">
        <v>0</v>
      </c>
      <c r="H29" s="147">
        <v>2.8700000000000002E-3</v>
      </c>
      <c r="I29" s="147">
        <v>0.175451</v>
      </c>
      <c r="J29" s="147">
        <v>8.3100000000000003E-4</v>
      </c>
      <c r="K29" s="147">
        <v>5.8050000000000003E-3</v>
      </c>
      <c r="L29" s="147">
        <v>3.6589000000000003E-2</v>
      </c>
      <c r="M29" s="147">
        <v>1.5939000000000002E-2</v>
      </c>
      <c r="N29" s="147">
        <v>0.22863</v>
      </c>
      <c r="O29" s="147">
        <v>0.24475</v>
      </c>
      <c r="P29" s="147">
        <v>0.81967000000000001</v>
      </c>
      <c r="Q29" s="147">
        <v>2.4450000000000001E-3</v>
      </c>
      <c r="R29" s="147">
        <v>3.7858999999999997E-2</v>
      </c>
      <c r="S29" s="147">
        <v>0.56435199999999996</v>
      </c>
      <c r="T29" s="147">
        <v>0.80127599999999999</v>
      </c>
      <c r="U29" s="147">
        <v>0.31884699999999999</v>
      </c>
      <c r="V29" s="147">
        <v>0.36621499999999996</v>
      </c>
      <c r="W29" s="147">
        <v>0.86458499999999994</v>
      </c>
      <c r="X29" s="147">
        <v>0.24659</v>
      </c>
      <c r="Y29" s="147">
        <v>0.2928</v>
      </c>
      <c r="Z29" s="147">
        <v>0.17910999999999999</v>
      </c>
      <c r="AA29" s="147">
        <v>0</v>
      </c>
      <c r="AB29" s="147">
        <v>0</v>
      </c>
      <c r="AC29" s="147">
        <v>0</v>
      </c>
      <c r="AD29" s="147">
        <v>0</v>
      </c>
      <c r="AE29" s="147">
        <v>0</v>
      </c>
      <c r="AF29" s="147">
        <v>0</v>
      </c>
      <c r="AG29" s="147">
        <v>0</v>
      </c>
    </row>
    <row r="30" spans="1:33" x14ac:dyDescent="0.2">
      <c r="A30" s="133" t="str">
        <f t="shared" si="0"/>
        <v>WPABulgaria</v>
      </c>
      <c r="B30" s="129" t="s">
        <v>254</v>
      </c>
      <c r="C30" s="129" t="s">
        <v>257</v>
      </c>
      <c r="D30" s="129" t="s">
        <v>61</v>
      </c>
      <c r="E30" s="147">
        <v>1.8000000000000002E-2</v>
      </c>
      <c r="F30" s="147">
        <v>8.9999999999999993E-3</v>
      </c>
      <c r="G30" s="147">
        <v>8.9999999999999993E-3</v>
      </c>
      <c r="H30" s="147">
        <v>7.8E-2</v>
      </c>
      <c r="I30" s="147">
        <v>4.3000000000000003E-2</v>
      </c>
      <c r="J30" s="147">
        <v>1.2890000000000001</v>
      </c>
      <c r="K30" s="147">
        <v>2.0099999999999998</v>
      </c>
      <c r="L30" s="147">
        <v>6.2990000000000004</v>
      </c>
      <c r="M30" s="147">
        <v>20.106999999999999</v>
      </c>
      <c r="N30" s="147">
        <v>18.427999999999997</v>
      </c>
      <c r="O30" s="147">
        <v>43.661999999999999</v>
      </c>
      <c r="P30" s="147">
        <v>81.745999999999995</v>
      </c>
      <c r="Q30" s="147">
        <v>91.60499999999999</v>
      </c>
      <c r="R30" s="147">
        <v>53.77600000000001</v>
      </c>
      <c r="S30" s="147">
        <v>63.984000000000009</v>
      </c>
      <c r="T30" s="147">
        <v>90.502999999999986</v>
      </c>
      <c r="U30" s="147">
        <v>87.231999999999999</v>
      </c>
      <c r="V30" s="147">
        <v>110</v>
      </c>
      <c r="W30" s="147">
        <v>100.921571</v>
      </c>
      <c r="X30" s="147">
        <v>95.510239999999996</v>
      </c>
      <c r="Y30" s="147">
        <v>101.33067</v>
      </c>
      <c r="Z30" s="147">
        <v>99.41028</v>
      </c>
      <c r="AA30" s="147">
        <v>163.89999999999998</v>
      </c>
      <c r="AB30" s="147">
        <v>123.72</v>
      </c>
      <c r="AC30" s="147">
        <v>123.81589103908344</v>
      </c>
      <c r="AD30" s="147">
        <v>123.91262334714165</v>
      </c>
      <c r="AE30" s="147">
        <v>124.0102043047755</v>
      </c>
      <c r="AF30" s="147">
        <v>124.10864135733719</v>
      </c>
      <c r="AG30" s="147">
        <v>124.20794201549829</v>
      </c>
    </row>
    <row r="31" spans="1:33" x14ac:dyDescent="0.2">
      <c r="A31" s="133" t="str">
        <f t="shared" si="0"/>
        <v>WPACroatia</v>
      </c>
      <c r="B31" s="129" t="s">
        <v>254</v>
      </c>
      <c r="C31" s="129" t="s">
        <v>257</v>
      </c>
      <c r="D31" s="129" t="s">
        <v>62</v>
      </c>
      <c r="E31" s="147">
        <v>8.0000000000000002E-3</v>
      </c>
      <c r="F31" s="147">
        <v>0.01</v>
      </c>
      <c r="G31" s="147">
        <v>0</v>
      </c>
      <c r="H31" s="147">
        <v>1E-3</v>
      </c>
      <c r="I31" s="147">
        <v>3.2000000000000001E-2</v>
      </c>
      <c r="J31" s="147">
        <v>1.125</v>
      </c>
      <c r="K31" s="147">
        <v>1.3000000000000001E-2</v>
      </c>
      <c r="L31" s="147">
        <v>2.1999999999999999E-2</v>
      </c>
      <c r="M31" s="147">
        <v>0.23699999999999999</v>
      </c>
      <c r="N31" s="147">
        <v>3.2000000000000001E-2</v>
      </c>
      <c r="O31" s="147">
        <v>4.0590000000000002</v>
      </c>
      <c r="P31" s="147">
        <v>1.75</v>
      </c>
      <c r="Q31" s="147">
        <v>0.96</v>
      </c>
      <c r="R31" s="147">
        <v>0.12</v>
      </c>
      <c r="S31" s="147">
        <v>4.7249999999999996</v>
      </c>
      <c r="T31" s="147">
        <v>3.2989999999999999</v>
      </c>
      <c r="U31" s="147">
        <v>3.3180000000000001</v>
      </c>
      <c r="V31" s="147">
        <v>2.7919999999999998</v>
      </c>
      <c r="W31" s="147">
        <v>1.5555070000000002</v>
      </c>
      <c r="X31" s="147">
        <v>0.86251999999999995</v>
      </c>
      <c r="Y31" s="147">
        <v>0.92954000000000003</v>
      </c>
      <c r="Z31" s="147">
        <v>0.41185000000000005</v>
      </c>
      <c r="AA31" s="147">
        <v>1.88</v>
      </c>
      <c r="AB31" s="147">
        <v>2.06</v>
      </c>
      <c r="AC31" s="147">
        <v>2.06</v>
      </c>
      <c r="AD31" s="147">
        <v>2.06</v>
      </c>
      <c r="AE31" s="147">
        <v>2.06</v>
      </c>
      <c r="AF31" s="147">
        <v>2.06</v>
      </c>
      <c r="AG31" s="147">
        <v>2.06</v>
      </c>
    </row>
    <row r="32" spans="1:33" x14ac:dyDescent="0.2">
      <c r="A32" s="133" t="str">
        <f t="shared" si="0"/>
        <v>WPACzech Republic</v>
      </c>
      <c r="B32" s="129" t="s">
        <v>254</v>
      </c>
      <c r="C32" s="129" t="s">
        <v>257</v>
      </c>
      <c r="D32" s="129" t="s">
        <v>63</v>
      </c>
      <c r="E32" s="147">
        <v>16.178000000000001</v>
      </c>
      <c r="F32" s="147">
        <v>11.434000000000001</v>
      </c>
      <c r="G32" s="147">
        <v>17.605999999999998</v>
      </c>
      <c r="H32" s="147">
        <v>8.7550000000000008</v>
      </c>
      <c r="I32" s="147">
        <v>9.1080000000000005</v>
      </c>
      <c r="J32" s="147">
        <v>9.3030000000000008</v>
      </c>
      <c r="K32" s="147">
        <v>9.923</v>
      </c>
      <c r="L32" s="147">
        <v>18.984999999999999</v>
      </c>
      <c r="M32" s="147">
        <v>17.829000000000001</v>
      </c>
      <c r="N32" s="147">
        <v>12.018000000000001</v>
      </c>
      <c r="O32" s="147">
        <v>17.403999999999996</v>
      </c>
      <c r="P32" s="147">
        <v>34.294000000000004</v>
      </c>
      <c r="Q32" s="147">
        <v>26.952999999999996</v>
      </c>
      <c r="R32" s="147">
        <v>22.305999999999997</v>
      </c>
      <c r="S32" s="147">
        <v>25.489999999999995</v>
      </c>
      <c r="T32" s="147">
        <v>26.565999999999999</v>
      </c>
      <c r="U32" s="147">
        <v>22.387999999999998</v>
      </c>
      <c r="V32" s="147">
        <v>18.523999999999997</v>
      </c>
      <c r="W32" s="147">
        <v>21.860666999999999</v>
      </c>
      <c r="X32" s="147">
        <v>12.182220000000001</v>
      </c>
      <c r="Y32" s="147">
        <v>11.016589999999999</v>
      </c>
      <c r="Z32" s="147">
        <v>17.157700000000002</v>
      </c>
      <c r="AA32" s="147">
        <v>23.879999999999995</v>
      </c>
      <c r="AB32" s="147">
        <v>29.199999999999996</v>
      </c>
      <c r="AC32" s="147">
        <v>29.199999999999996</v>
      </c>
      <c r="AD32" s="147">
        <v>29.199999999999996</v>
      </c>
      <c r="AE32" s="147">
        <v>29.199999999999996</v>
      </c>
      <c r="AF32" s="147">
        <v>29.199999999999996</v>
      </c>
      <c r="AG32" s="147">
        <v>29.199999999999996</v>
      </c>
    </row>
    <row r="33" spans="1:33" x14ac:dyDescent="0.2">
      <c r="A33" s="133" t="str">
        <f t="shared" si="0"/>
        <v>WPAEstonia</v>
      </c>
      <c r="B33" s="129" t="s">
        <v>254</v>
      </c>
      <c r="C33" s="129" t="s">
        <v>257</v>
      </c>
      <c r="D33" s="129" t="s">
        <v>64</v>
      </c>
      <c r="E33" s="147">
        <v>17.786999999999999</v>
      </c>
      <c r="F33" s="147">
        <v>9.2850000000000001</v>
      </c>
      <c r="G33" s="147">
        <v>4.7549999999999999</v>
      </c>
      <c r="H33" s="147">
        <v>17.018999999999998</v>
      </c>
      <c r="I33" s="147">
        <v>9.032</v>
      </c>
      <c r="J33" s="147">
        <v>8.5910000000000011</v>
      </c>
      <c r="K33" s="147">
        <v>19.440000000000001</v>
      </c>
      <c r="L33" s="147">
        <v>1.492</v>
      </c>
      <c r="M33" s="147">
        <v>5.5449999999999999</v>
      </c>
      <c r="N33" s="147">
        <v>3.7520000000000002</v>
      </c>
      <c r="O33" s="147">
        <v>0.57899999999999996</v>
      </c>
      <c r="P33" s="147">
        <v>3.0000000000000001E-3</v>
      </c>
      <c r="Q33" s="147">
        <v>4.2999999999999997E-2</v>
      </c>
      <c r="R33" s="147">
        <v>2.2869999999999999</v>
      </c>
      <c r="S33" s="147">
        <v>8.4359999999999999</v>
      </c>
      <c r="T33" s="147">
        <v>7.532</v>
      </c>
      <c r="U33" s="147">
        <v>1.226</v>
      </c>
      <c r="V33" s="147">
        <v>13.266999999999999</v>
      </c>
      <c r="W33" s="147">
        <v>4.5710980000000001</v>
      </c>
      <c r="X33" s="147">
        <v>0.16781000000000001</v>
      </c>
      <c r="Y33" s="147">
        <v>0.15987999999999999</v>
      </c>
      <c r="Z33" s="147">
        <v>0.19629999999999997</v>
      </c>
      <c r="AA33" s="147">
        <v>0.73</v>
      </c>
      <c r="AB33" s="147">
        <v>2.54</v>
      </c>
      <c r="AC33" s="147">
        <v>2.54</v>
      </c>
      <c r="AD33" s="147">
        <v>2.54</v>
      </c>
      <c r="AE33" s="147">
        <v>2.54</v>
      </c>
      <c r="AF33" s="147">
        <v>2.54</v>
      </c>
      <c r="AG33" s="147">
        <v>2.54</v>
      </c>
    </row>
    <row r="34" spans="1:33" x14ac:dyDescent="0.2">
      <c r="A34" s="133" t="str">
        <f t="shared" si="0"/>
        <v>WPAGeorgia</v>
      </c>
      <c r="B34" s="129" t="s">
        <v>254</v>
      </c>
      <c r="C34" s="129" t="s">
        <v>257</v>
      </c>
      <c r="D34" s="129" t="s">
        <v>65</v>
      </c>
      <c r="E34" s="147">
        <v>3.0000000000000001E-3</v>
      </c>
      <c r="F34" s="147">
        <v>0</v>
      </c>
      <c r="G34" s="147">
        <v>0</v>
      </c>
      <c r="H34" s="147">
        <v>0.31936300000000001</v>
      </c>
      <c r="I34" s="147">
        <v>5.0000000000000001E-4</v>
      </c>
      <c r="J34" s="147">
        <v>2.0000000000000001E-4</v>
      </c>
      <c r="K34" s="147">
        <v>0</v>
      </c>
      <c r="L34" s="147">
        <v>0</v>
      </c>
      <c r="M34" s="147">
        <v>1.3159999999999999E-3</v>
      </c>
      <c r="N34" s="147">
        <v>0.78457999999999994</v>
      </c>
      <c r="O34" s="147">
        <v>0.24435400000000002</v>
      </c>
      <c r="P34" s="147">
        <v>2.3278999999999996</v>
      </c>
      <c r="Q34" s="147">
        <v>10.814845999999999</v>
      </c>
      <c r="R34" s="147">
        <v>21.607336</v>
      </c>
      <c r="S34" s="147">
        <v>16.290013999999999</v>
      </c>
      <c r="T34" s="147">
        <v>7.6412979999999999</v>
      </c>
      <c r="U34" s="147">
        <v>12.650329000000001</v>
      </c>
      <c r="V34" s="147">
        <v>4.7526299999999999</v>
      </c>
      <c r="W34" s="147">
        <v>2.307293</v>
      </c>
      <c r="X34" s="147">
        <v>1.72271</v>
      </c>
      <c r="Y34" s="147">
        <v>1.64473</v>
      </c>
      <c r="Z34" s="147">
        <v>1.0151299999999999</v>
      </c>
      <c r="AA34" s="147">
        <v>1.3900000000000003</v>
      </c>
      <c r="AB34" s="147">
        <v>0.91000000000000014</v>
      </c>
      <c r="AC34" s="147">
        <v>0.91000000000000014</v>
      </c>
      <c r="AD34" s="147">
        <v>0.91000000000000014</v>
      </c>
      <c r="AE34" s="147">
        <v>0.91000000000000014</v>
      </c>
      <c r="AF34" s="147">
        <v>0.91000000000000014</v>
      </c>
      <c r="AG34" s="147">
        <v>0.91000000000000014</v>
      </c>
    </row>
    <row r="35" spans="1:33" x14ac:dyDescent="0.2">
      <c r="A35" s="133" t="str">
        <f t="shared" si="0"/>
        <v>WPAHungary</v>
      </c>
      <c r="B35" s="129" t="s">
        <v>254</v>
      </c>
      <c r="C35" s="129" t="s">
        <v>257</v>
      </c>
      <c r="D35" s="129" t="s">
        <v>66</v>
      </c>
      <c r="E35" s="147">
        <v>1.694</v>
      </c>
      <c r="F35" s="147">
        <v>0.32200300000000004</v>
      </c>
      <c r="G35" s="147">
        <v>0.53900000000000003</v>
      </c>
      <c r="H35" s="147">
        <v>16.468</v>
      </c>
      <c r="I35" s="147">
        <v>13.54</v>
      </c>
      <c r="J35" s="147">
        <v>10.039999999999999</v>
      </c>
      <c r="K35" s="147">
        <v>18.550416000000002</v>
      </c>
      <c r="L35" s="147">
        <v>9.3409999999999993</v>
      </c>
      <c r="M35" s="147">
        <v>36.534000000000006</v>
      </c>
      <c r="N35" s="147">
        <v>21.606999999999999</v>
      </c>
      <c r="O35" s="147">
        <v>26.637</v>
      </c>
      <c r="P35" s="147">
        <v>31.22</v>
      </c>
      <c r="Q35" s="147">
        <v>33.161999999999999</v>
      </c>
      <c r="R35" s="147">
        <v>35.903999999999996</v>
      </c>
      <c r="S35" s="147">
        <v>38.472000000000016</v>
      </c>
      <c r="T35" s="147">
        <v>36.942999999999998</v>
      </c>
      <c r="U35" s="147">
        <v>28.073999999999991</v>
      </c>
      <c r="V35" s="147">
        <v>23.255000000000003</v>
      </c>
      <c r="W35" s="147">
        <v>19.671227999999999</v>
      </c>
      <c r="X35" s="147">
        <v>22.769590000000001</v>
      </c>
      <c r="Y35" s="147">
        <v>13.963419999999999</v>
      </c>
      <c r="Z35" s="147">
        <v>18.09271</v>
      </c>
      <c r="AA35" s="147">
        <v>36.42</v>
      </c>
      <c r="AB35" s="147">
        <v>15.18</v>
      </c>
      <c r="AC35" s="147">
        <v>15.048657371756063</v>
      </c>
      <c r="AD35" s="147">
        <v>14.923778988101704</v>
      </c>
      <c r="AE35" s="147">
        <v>14.805046700552518</v>
      </c>
      <c r="AF35" s="147">
        <v>14.69215801882773</v>
      </c>
      <c r="AG35" s="147">
        <v>14.584825340205823</v>
      </c>
    </row>
    <row r="36" spans="1:33" x14ac:dyDescent="0.2">
      <c r="A36" s="133" t="str">
        <f t="shared" si="0"/>
        <v>WPALatvia</v>
      </c>
      <c r="B36" s="129" t="s">
        <v>254</v>
      </c>
      <c r="C36" s="129" t="s">
        <v>257</v>
      </c>
      <c r="D36" s="129" t="s">
        <v>67</v>
      </c>
      <c r="E36" s="147">
        <v>15.586</v>
      </c>
      <c r="F36" s="147">
        <v>11.647</v>
      </c>
      <c r="G36" s="147">
        <v>12.653</v>
      </c>
      <c r="H36" s="147">
        <v>4.32</v>
      </c>
      <c r="I36" s="147">
        <v>12.532</v>
      </c>
      <c r="J36" s="147">
        <v>19.201999999999998</v>
      </c>
      <c r="K36" s="147">
        <v>12.285999999999998</v>
      </c>
      <c r="L36" s="147">
        <v>4.0179999999999998</v>
      </c>
      <c r="M36" s="147">
        <v>2.6280000000000001</v>
      </c>
      <c r="N36" s="147">
        <v>9.1669999999999998</v>
      </c>
      <c r="O36" s="147">
        <v>4.8780000000000001</v>
      </c>
      <c r="P36" s="147">
        <v>0.66099999999999992</v>
      </c>
      <c r="Q36" s="147">
        <v>6.5120000000000005</v>
      </c>
      <c r="R36" s="147">
        <v>1.4449999999999998</v>
      </c>
      <c r="S36" s="147">
        <v>0.88400000000000001</v>
      </c>
      <c r="T36" s="147">
        <v>2.0759999999999996</v>
      </c>
      <c r="U36" s="147">
        <v>2.2400000000000002</v>
      </c>
      <c r="V36" s="147">
        <v>2.5339999999999998</v>
      </c>
      <c r="W36" s="147">
        <v>1.4273589999999998</v>
      </c>
      <c r="X36" s="147">
        <v>0.23318</v>
      </c>
      <c r="Y36" s="147">
        <v>0.54796</v>
      </c>
      <c r="Z36" s="147">
        <v>2.0787200000000001</v>
      </c>
      <c r="AA36" s="147">
        <v>17.59</v>
      </c>
      <c r="AB36" s="147">
        <v>7.2</v>
      </c>
      <c r="AC36" s="147">
        <v>7.2</v>
      </c>
      <c r="AD36" s="147">
        <v>7.2</v>
      </c>
      <c r="AE36" s="147">
        <v>7.2</v>
      </c>
      <c r="AF36" s="147">
        <v>7.2</v>
      </c>
      <c r="AG36" s="147">
        <v>7.2</v>
      </c>
    </row>
    <row r="37" spans="1:33" x14ac:dyDescent="0.2">
      <c r="A37" s="133" t="str">
        <f t="shared" si="0"/>
        <v>WPALithuania</v>
      </c>
      <c r="B37" s="129" t="s">
        <v>254</v>
      </c>
      <c r="C37" s="129" t="s">
        <v>257</v>
      </c>
      <c r="D37" s="129" t="s">
        <v>68</v>
      </c>
      <c r="E37" s="147">
        <v>8.1389999999999993</v>
      </c>
      <c r="F37" s="147">
        <v>7.625</v>
      </c>
      <c r="G37" s="147">
        <v>21.016999999999999</v>
      </c>
      <c r="H37" s="147">
        <v>22.398</v>
      </c>
      <c r="I37" s="147">
        <v>42.605000000000004</v>
      </c>
      <c r="J37" s="147">
        <v>58.167999999999999</v>
      </c>
      <c r="K37" s="147">
        <v>13.919999999999998</v>
      </c>
      <c r="L37" s="147">
        <v>4.0359999999999996</v>
      </c>
      <c r="M37" s="147">
        <v>13.996</v>
      </c>
      <c r="N37" s="147">
        <v>6.423</v>
      </c>
      <c r="O37" s="147">
        <v>7.7469999999999999</v>
      </c>
      <c r="P37" s="147">
        <v>9.0590000000000011</v>
      </c>
      <c r="Q37" s="147">
        <v>10.783000000000001</v>
      </c>
      <c r="R37" s="147">
        <v>12.344000000000001</v>
      </c>
      <c r="S37" s="147">
        <v>10.34</v>
      </c>
      <c r="T37" s="147">
        <v>4.7650000000000006</v>
      </c>
      <c r="U37" s="147">
        <v>3.3919999999999999</v>
      </c>
      <c r="V37" s="147">
        <v>8.7469999999999999</v>
      </c>
      <c r="W37" s="147">
        <v>5.3561649999999998</v>
      </c>
      <c r="X37" s="147">
        <v>4.74343</v>
      </c>
      <c r="Y37" s="147">
        <v>10.9999</v>
      </c>
      <c r="Z37" s="147">
        <v>9.3169799999999992</v>
      </c>
      <c r="AA37" s="147">
        <v>12.669999999999998</v>
      </c>
      <c r="AB37" s="147">
        <v>1.06</v>
      </c>
      <c r="AC37" s="147">
        <v>2.4605262984045866</v>
      </c>
      <c r="AD37" s="147">
        <v>2.4605262984045866</v>
      </c>
      <c r="AE37" s="147">
        <v>2.4605262984045866</v>
      </c>
      <c r="AF37" s="147">
        <v>2.4605262984045866</v>
      </c>
      <c r="AG37" s="147">
        <v>2.4605262984045866</v>
      </c>
    </row>
    <row r="38" spans="1:33" x14ac:dyDescent="0.2">
      <c r="A38" s="133" t="str">
        <f t="shared" si="0"/>
        <v>WPAMacedonia</v>
      </c>
      <c r="B38" s="129" t="s">
        <v>254</v>
      </c>
      <c r="C38" s="129" t="s">
        <v>257</v>
      </c>
      <c r="D38" s="129" t="s">
        <v>69</v>
      </c>
      <c r="E38" s="147">
        <v>8.0719999999999992</v>
      </c>
      <c r="F38" s="147">
        <v>0.65500000000000003</v>
      </c>
      <c r="G38" s="147">
        <v>4.9720000000000004</v>
      </c>
      <c r="H38" s="147">
        <v>3.9327000000000001</v>
      </c>
      <c r="I38" s="147">
        <v>1.5402</v>
      </c>
      <c r="J38" s="147">
        <v>3.8241999999999994</v>
      </c>
      <c r="K38" s="147">
        <v>3.4972000000000003</v>
      </c>
      <c r="L38" s="147">
        <v>4.0606</v>
      </c>
      <c r="M38" s="147">
        <v>4.8173000000000004</v>
      </c>
      <c r="N38" s="147">
        <v>5.2439999999999998</v>
      </c>
      <c r="O38" s="147">
        <v>7.9017999999999997</v>
      </c>
      <c r="P38" s="147">
        <v>8.1735600000000002</v>
      </c>
      <c r="Q38" s="147">
        <v>5.938337999999999</v>
      </c>
      <c r="R38" s="147">
        <v>6.9069000000000011</v>
      </c>
      <c r="S38" s="147">
        <v>4.8718300000000001</v>
      </c>
      <c r="T38" s="147">
        <v>6.232056</v>
      </c>
      <c r="U38" s="147">
        <v>2.7309999999999999</v>
      </c>
      <c r="V38" s="147">
        <v>2.9837500000000006</v>
      </c>
      <c r="W38" s="147">
        <v>1.838005019747065</v>
      </c>
      <c r="X38" s="147">
        <v>1.6202100000000002</v>
      </c>
      <c r="Y38" s="147">
        <v>0.68611</v>
      </c>
      <c r="Z38" s="147">
        <v>1.0827099999999998</v>
      </c>
      <c r="AA38" s="147">
        <v>3.13</v>
      </c>
      <c r="AB38" s="147">
        <v>1.97</v>
      </c>
      <c r="AC38" s="147">
        <v>1.97</v>
      </c>
      <c r="AD38" s="147">
        <v>1.97</v>
      </c>
      <c r="AE38" s="147">
        <v>1.97</v>
      </c>
      <c r="AF38" s="147">
        <v>1.97</v>
      </c>
      <c r="AG38" s="147">
        <v>1.97</v>
      </c>
    </row>
    <row r="39" spans="1:33" x14ac:dyDescent="0.2">
      <c r="A39" s="133" t="str">
        <f t="shared" si="0"/>
        <v>WPAMoldova</v>
      </c>
      <c r="B39" s="129" t="s">
        <v>254</v>
      </c>
      <c r="C39" s="129" t="s">
        <v>257</v>
      </c>
      <c r="D39" s="129" t="s">
        <v>70</v>
      </c>
      <c r="E39" s="147">
        <v>6.9920999999999997E-2</v>
      </c>
      <c r="F39" s="147">
        <v>0.42020000000000002</v>
      </c>
      <c r="G39" s="147">
        <v>0.71830000000000005</v>
      </c>
      <c r="H39" s="147">
        <v>1.2684380000000002</v>
      </c>
      <c r="I39" s="147">
        <v>1.26363</v>
      </c>
      <c r="J39" s="147">
        <v>1.371556</v>
      </c>
      <c r="K39" s="147">
        <v>0.38403799999999999</v>
      </c>
      <c r="L39" s="147">
        <v>2.4975640000000001</v>
      </c>
      <c r="M39" s="147">
        <v>0.192</v>
      </c>
      <c r="N39" s="147">
        <v>0</v>
      </c>
      <c r="O39" s="147">
        <v>0.70599900000000004</v>
      </c>
      <c r="P39" s="147">
        <v>7.3114090000000003</v>
      </c>
      <c r="Q39" s="147">
        <v>8.4923280000000005</v>
      </c>
      <c r="R39" s="147">
        <v>10.671838000000001</v>
      </c>
      <c r="S39" s="147">
        <v>11.672370000000001</v>
      </c>
      <c r="T39" s="147">
        <v>10.487714</v>
      </c>
      <c r="U39" s="147">
        <v>7.6889950000000002</v>
      </c>
      <c r="V39" s="147">
        <v>14.876165</v>
      </c>
      <c r="W39" s="147">
        <v>24.548128000000002</v>
      </c>
      <c r="X39" s="147">
        <v>35.038399999999996</v>
      </c>
      <c r="Y39" s="147">
        <v>26.085909999999998</v>
      </c>
      <c r="Z39" s="147">
        <v>28.300150000000002</v>
      </c>
      <c r="AA39" s="147">
        <v>24.269999999999996</v>
      </c>
      <c r="AB39" s="147">
        <v>36.249999999999993</v>
      </c>
      <c r="AC39" s="147">
        <v>36.249999999999993</v>
      </c>
      <c r="AD39" s="147">
        <v>36.249999999999993</v>
      </c>
      <c r="AE39" s="147">
        <v>36.249999999999993</v>
      </c>
      <c r="AF39" s="147">
        <v>36.249999999999993</v>
      </c>
      <c r="AG39" s="147">
        <v>36.249999999999993</v>
      </c>
    </row>
    <row r="40" spans="1:33" x14ac:dyDescent="0.2">
      <c r="A40" s="133" t="str">
        <f t="shared" si="0"/>
        <v>WPAMontenegro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0"/>
        <v>WPAPoland</v>
      </c>
      <c r="B41" s="129" t="s">
        <v>254</v>
      </c>
      <c r="C41" s="129" t="s">
        <v>257</v>
      </c>
      <c r="D41" s="129" t="s">
        <v>72</v>
      </c>
      <c r="E41" s="147">
        <v>23.410968</v>
      </c>
      <c r="F41" s="147">
        <v>41.033999999999999</v>
      </c>
      <c r="G41" s="147">
        <v>38.734000000000002</v>
      </c>
      <c r="H41" s="147">
        <v>85.739000000000004</v>
      </c>
      <c r="I41" s="147">
        <v>44.944000000000003</v>
      </c>
      <c r="J41" s="147">
        <v>20.577999999999999</v>
      </c>
      <c r="K41" s="147">
        <v>9.0060000000000002</v>
      </c>
      <c r="L41" s="147">
        <v>16.37</v>
      </c>
      <c r="M41" s="147">
        <v>13.324999999999999</v>
      </c>
      <c r="N41" s="147">
        <v>15.938000000000002</v>
      </c>
      <c r="O41" s="147">
        <v>30.085999999999999</v>
      </c>
      <c r="P41" s="147">
        <v>32.055</v>
      </c>
      <c r="Q41" s="147">
        <v>37.629999999999988</v>
      </c>
      <c r="R41" s="147">
        <v>30.529999999999994</v>
      </c>
      <c r="S41" s="147">
        <v>33.42</v>
      </c>
      <c r="T41" s="147">
        <v>30.972999999999999</v>
      </c>
      <c r="U41" s="147">
        <v>24.972000000000001</v>
      </c>
      <c r="V41" s="147">
        <v>24.363999999999997</v>
      </c>
      <c r="W41" s="147">
        <v>39.149848000000006</v>
      </c>
      <c r="X41" s="147">
        <v>8.3938000000000006</v>
      </c>
      <c r="Y41" s="147">
        <v>0</v>
      </c>
      <c r="Z41" s="147">
        <v>2.4700000000000002</v>
      </c>
      <c r="AA41" s="147">
        <v>32.320000000000007</v>
      </c>
      <c r="AB41" s="147">
        <v>41.809999999999995</v>
      </c>
      <c r="AC41" s="147">
        <v>42.777979247260177</v>
      </c>
      <c r="AD41" s="147">
        <v>43.797005077953742</v>
      </c>
      <c r="AE41" s="147">
        <v>44.886463037380828</v>
      </c>
      <c r="AF41" s="147">
        <v>46.046185824003196</v>
      </c>
      <c r="AG41" s="147">
        <v>47.253703359300523</v>
      </c>
    </row>
    <row r="42" spans="1:33" x14ac:dyDescent="0.2">
      <c r="A42" s="133" t="str">
        <f t="shared" si="0"/>
        <v>WPARomania</v>
      </c>
      <c r="B42" s="129" t="s">
        <v>254</v>
      </c>
      <c r="C42" s="129" t="s">
        <v>257</v>
      </c>
      <c r="D42" s="129" t="s">
        <v>73</v>
      </c>
      <c r="E42" s="147">
        <v>12.05</v>
      </c>
      <c r="F42" s="147">
        <v>11.86</v>
      </c>
      <c r="G42" s="147">
        <v>6.5060000000000002</v>
      </c>
      <c r="H42" s="147">
        <v>3.899</v>
      </c>
      <c r="I42" s="147">
        <v>20.814999999999998</v>
      </c>
      <c r="J42" s="147">
        <v>23.929000000000002</v>
      </c>
      <c r="K42" s="147">
        <v>29.490000000000002</v>
      </c>
      <c r="L42" s="147">
        <v>30.473999999999997</v>
      </c>
      <c r="M42" s="147">
        <v>37.477000000000004</v>
      </c>
      <c r="N42" s="147">
        <v>23.256212999999999</v>
      </c>
      <c r="O42" s="147">
        <v>35.496000000000002</v>
      </c>
      <c r="P42" s="147">
        <v>96.787000000000006</v>
      </c>
      <c r="Q42" s="147">
        <v>96.307999999999993</v>
      </c>
      <c r="R42" s="147">
        <v>59.164000000000001</v>
      </c>
      <c r="S42" s="147">
        <v>68.781000000000006</v>
      </c>
      <c r="T42" s="147">
        <v>97.111000000000018</v>
      </c>
      <c r="U42" s="147">
        <v>70.52</v>
      </c>
      <c r="V42" s="147">
        <v>87.38900000000001</v>
      </c>
      <c r="W42" s="147">
        <v>141.48879499999998</v>
      </c>
      <c r="X42" s="147">
        <v>198.50638000000001</v>
      </c>
      <c r="Y42" s="147">
        <v>210.17932999999996</v>
      </c>
      <c r="Z42" s="147">
        <v>260.11888000000005</v>
      </c>
      <c r="AA42" s="147">
        <v>411.5100000000001</v>
      </c>
      <c r="AB42" s="147">
        <v>285.29000000000002</v>
      </c>
      <c r="AC42" s="147">
        <v>286.01354740775548</v>
      </c>
      <c r="AD42" s="147">
        <v>286.74532141524691</v>
      </c>
      <c r="AE42" s="147">
        <v>287.48541555738666</v>
      </c>
      <c r="AF42" s="147">
        <v>288.23392443256137</v>
      </c>
      <c r="AG42" s="147">
        <v>288.99094371472381</v>
      </c>
    </row>
    <row r="43" spans="1:33" x14ac:dyDescent="0.2">
      <c r="A43" s="133" t="str">
        <f t="shared" si="0"/>
        <v>WPASerbia</v>
      </c>
      <c r="B43" s="129" t="s">
        <v>254</v>
      </c>
      <c r="C43" s="129" t="s">
        <v>257</v>
      </c>
      <c r="D43" s="129" t="s">
        <v>74</v>
      </c>
      <c r="E43" s="147">
        <v>0</v>
      </c>
      <c r="F43" s="147">
        <v>1.57114</v>
      </c>
      <c r="G43" s="147">
        <v>5.7603999999999995E-2</v>
      </c>
      <c r="H43" s="147">
        <v>16.322590000000002</v>
      </c>
      <c r="I43" s="147">
        <v>4.4000000000000002E-4</v>
      </c>
      <c r="J43" s="147">
        <v>0.185612</v>
      </c>
      <c r="K43" s="147">
        <v>23.518841999999999</v>
      </c>
      <c r="L43" s="147">
        <v>25.166285999999999</v>
      </c>
      <c r="M43" s="147">
        <v>19.093610999999999</v>
      </c>
      <c r="N43" s="147">
        <v>18.45947</v>
      </c>
      <c r="O43" s="147">
        <v>10.657500000000001</v>
      </c>
      <c r="P43" s="147">
        <v>19.650797000000001</v>
      </c>
      <c r="Q43" s="147">
        <v>28.293545999999999</v>
      </c>
      <c r="R43" s="147">
        <v>6.8486089999999997</v>
      </c>
      <c r="S43" s="147">
        <v>6.2710090000000003</v>
      </c>
      <c r="T43" s="147">
        <v>9.9485440000000001</v>
      </c>
      <c r="U43" s="147">
        <v>10.160807999999999</v>
      </c>
      <c r="V43" s="147">
        <v>8.9818569999999998</v>
      </c>
      <c r="W43" s="147">
        <v>2.1975720000000001</v>
      </c>
      <c r="X43" s="147">
        <v>1.7876200000000002</v>
      </c>
      <c r="Y43" s="147">
        <v>5.0660500000000006</v>
      </c>
      <c r="Z43" s="147">
        <v>14.361610000000001</v>
      </c>
      <c r="AA43" s="147">
        <v>28.44</v>
      </c>
      <c r="AB43" s="147">
        <v>10.160000000000002</v>
      </c>
      <c r="AC43" s="147">
        <v>9.9961626779947625</v>
      </c>
      <c r="AD43" s="147">
        <v>9.8377711145670403</v>
      </c>
      <c r="AE43" s="147">
        <v>9.6846442991502482</v>
      </c>
      <c r="AF43" s="147">
        <v>9.5366072377546853</v>
      </c>
      <c r="AG43" s="147">
        <v>9.3934907529836575</v>
      </c>
    </row>
    <row r="44" spans="1:33" x14ac:dyDescent="0.2">
      <c r="A44" s="133" t="str">
        <f t="shared" si="0"/>
        <v>WPASlovakia</v>
      </c>
      <c r="B44" s="129" t="s">
        <v>254</v>
      </c>
      <c r="C44" s="129" t="s">
        <v>257</v>
      </c>
      <c r="D44" s="129" t="s">
        <v>75</v>
      </c>
      <c r="E44" s="147">
        <v>5.1890770000000002</v>
      </c>
      <c r="F44" s="147">
        <v>1.018</v>
      </c>
      <c r="G44" s="147">
        <v>5.9000000000000004E-2</v>
      </c>
      <c r="H44" s="147">
        <v>1.9E-2</v>
      </c>
      <c r="I44" s="147">
        <v>0.28000000000000003</v>
      </c>
      <c r="J44" s="147">
        <v>0.28799999999999998</v>
      </c>
      <c r="K44" s="147">
        <v>4.1689999999999996</v>
      </c>
      <c r="L44" s="147">
        <v>3.4529999999999998</v>
      </c>
      <c r="M44" s="147">
        <v>9.3409999999999993</v>
      </c>
      <c r="N44" s="147">
        <v>3.5089999999999999</v>
      </c>
      <c r="O44" s="147">
        <v>9.0589999999999993</v>
      </c>
      <c r="P44" s="147">
        <v>9.8530000000000015</v>
      </c>
      <c r="Q44" s="147">
        <v>8.2989999999999995</v>
      </c>
      <c r="R44" s="147">
        <v>6.9769999999999994</v>
      </c>
      <c r="S44" s="147">
        <v>16.507999999999999</v>
      </c>
      <c r="T44" s="147">
        <v>14.738999999999999</v>
      </c>
      <c r="U44" s="147">
        <v>13.888</v>
      </c>
      <c r="V44" s="147">
        <v>17.102</v>
      </c>
      <c r="W44" s="147">
        <v>13.959697999999999</v>
      </c>
      <c r="X44" s="147">
        <v>3.5775100000000006</v>
      </c>
      <c r="Y44" s="147">
        <v>2.9184899999999998</v>
      </c>
      <c r="Z44" s="147">
        <v>3.4389900000000004</v>
      </c>
      <c r="AA44" s="147">
        <v>10.07</v>
      </c>
      <c r="AB44" s="147">
        <v>12.460000000000003</v>
      </c>
      <c r="AC44" s="147">
        <v>12.460000000000003</v>
      </c>
      <c r="AD44" s="147">
        <v>12.460000000000003</v>
      </c>
      <c r="AE44" s="147">
        <v>12.460000000000003</v>
      </c>
      <c r="AF44" s="147">
        <v>12.460000000000003</v>
      </c>
      <c r="AG44" s="147">
        <v>12.460000000000003</v>
      </c>
    </row>
    <row r="45" spans="1:33" x14ac:dyDescent="0.2">
      <c r="A45" s="133" t="str">
        <f t="shared" si="0"/>
        <v>WPASlovenia</v>
      </c>
      <c r="B45" s="129" t="s">
        <v>254</v>
      </c>
      <c r="C45" s="129" t="s">
        <v>257</v>
      </c>
      <c r="D45" s="129" t="s">
        <v>76</v>
      </c>
      <c r="E45" s="147">
        <v>0.376</v>
      </c>
      <c r="F45" s="147">
        <v>0.17500000000000002</v>
      </c>
      <c r="G45" s="147">
        <v>0.14600000000000002</v>
      </c>
      <c r="H45" s="147">
        <v>0.14699999999999999</v>
      </c>
      <c r="I45" s="147">
        <v>0.24</v>
      </c>
      <c r="J45" s="147">
        <v>0.65300000000000002</v>
      </c>
      <c r="K45" s="147">
        <v>0.54100000000000004</v>
      </c>
      <c r="L45" s="147">
        <v>0.41400000000000003</v>
      </c>
      <c r="M45" s="147">
        <v>0.16899999999999998</v>
      </c>
      <c r="N45" s="147">
        <v>3.4949999999999997</v>
      </c>
      <c r="O45" s="147">
        <v>1.851</v>
      </c>
      <c r="P45" s="147">
        <v>3.0059999999999998</v>
      </c>
      <c r="Q45" s="147">
        <v>3.82</v>
      </c>
      <c r="R45" s="147">
        <v>0.75700000000000012</v>
      </c>
      <c r="S45" s="147">
        <v>1.891</v>
      </c>
      <c r="T45" s="147">
        <v>1.252</v>
      </c>
      <c r="U45" s="147">
        <v>1.4309999999999998</v>
      </c>
      <c r="V45" s="147">
        <v>0.93799999999999994</v>
      </c>
      <c r="W45" s="147">
        <v>1.4351810000000003</v>
      </c>
      <c r="X45" s="147">
        <v>0.35543000000000002</v>
      </c>
      <c r="Y45" s="147">
        <v>0.25214999999999999</v>
      </c>
      <c r="Z45" s="147">
        <v>6.9226700000000001</v>
      </c>
      <c r="AA45" s="147">
        <v>0.55000000000000004</v>
      </c>
      <c r="AB45" s="147">
        <v>3.7800000000000002</v>
      </c>
      <c r="AC45" s="147">
        <v>3.7800000000000002</v>
      </c>
      <c r="AD45" s="147">
        <v>3.7800000000000002</v>
      </c>
      <c r="AE45" s="147">
        <v>3.7800000000000002</v>
      </c>
      <c r="AF45" s="147">
        <v>3.7800000000000002</v>
      </c>
      <c r="AG45" s="147">
        <v>3.7800000000000002</v>
      </c>
    </row>
    <row r="46" spans="1:33" x14ac:dyDescent="0.2">
      <c r="A46" s="133" t="str">
        <f t="shared" si="0"/>
        <v>WPAUkraine</v>
      </c>
      <c r="B46" s="129" t="s">
        <v>254</v>
      </c>
      <c r="C46" s="129" t="s">
        <v>257</v>
      </c>
      <c r="D46" s="129" t="s">
        <v>77</v>
      </c>
      <c r="E46" s="147">
        <v>10.277095999999485</v>
      </c>
      <c r="F46" s="147">
        <v>11.31795</v>
      </c>
      <c r="G46" s="147">
        <v>15.5573</v>
      </c>
      <c r="H46" s="147">
        <v>3.877008</v>
      </c>
      <c r="I46" s="147">
        <v>6.5324999999999998</v>
      </c>
      <c r="J46" s="147">
        <v>2.7317960000000001</v>
      </c>
      <c r="K46" s="147">
        <v>3.2411099999999999</v>
      </c>
      <c r="L46" s="147">
        <v>10.239841</v>
      </c>
      <c r="M46" s="147">
        <v>48.629185000000007</v>
      </c>
      <c r="N46" s="147">
        <v>13.472239</v>
      </c>
      <c r="O46" s="147">
        <v>42.521425999999998</v>
      </c>
      <c r="P46" s="147">
        <v>77.639998000000006</v>
      </c>
      <c r="Q46" s="147">
        <v>45.609034999999999</v>
      </c>
      <c r="R46" s="147">
        <v>58.135350000000003</v>
      </c>
      <c r="S46" s="147">
        <v>33.246757000000002</v>
      </c>
      <c r="T46" s="147">
        <v>49.774476</v>
      </c>
      <c r="U46" s="147">
        <v>145.48774399999999</v>
      </c>
      <c r="V46" s="147">
        <v>162.54900000000004</v>
      </c>
      <c r="W46" s="147">
        <v>158.23871425493527</v>
      </c>
      <c r="X46" s="147">
        <v>278.69091999999995</v>
      </c>
      <c r="Y46" s="147">
        <v>312.30468000000002</v>
      </c>
      <c r="Z46" s="147">
        <v>248.94880000000001</v>
      </c>
      <c r="AA46" s="147">
        <v>60.199999999999996</v>
      </c>
      <c r="AB46" s="147">
        <v>166.86000000000004</v>
      </c>
      <c r="AC46" s="147">
        <v>214.43579825829218</v>
      </c>
      <c r="AD46" s="147">
        <v>221.44064432331206</v>
      </c>
      <c r="AE46" s="147">
        <v>228.70451048506661</v>
      </c>
      <c r="AF46" s="147">
        <v>236.23132875658831</v>
      </c>
      <c r="AG46" s="147">
        <v>243.91050973292494</v>
      </c>
    </row>
    <row r="47" spans="1:33" s="133" customFormat="1" x14ac:dyDescent="0.2">
      <c r="A47" s="133" t="str">
        <f t="shared" si="0"/>
        <v>WPACIS Total</v>
      </c>
      <c r="B47" s="140" t="s">
        <v>78</v>
      </c>
      <c r="C47" s="140" t="s">
        <v>78</v>
      </c>
      <c r="D47" s="140" t="s">
        <v>78</v>
      </c>
      <c r="E47" s="146">
        <v>10.340400000000002</v>
      </c>
      <c r="F47" s="146">
        <v>8.6687580000000004</v>
      </c>
      <c r="G47" s="146">
        <v>23.085266999999998</v>
      </c>
      <c r="H47" s="146">
        <v>18.241105999999995</v>
      </c>
      <c r="I47" s="146">
        <v>23.655824999999997</v>
      </c>
      <c r="J47" s="146">
        <v>4.5216330000000005</v>
      </c>
      <c r="K47" s="146">
        <v>72.126858999999996</v>
      </c>
      <c r="L47" s="146">
        <v>54.044600999999993</v>
      </c>
      <c r="M47" s="146">
        <v>51.369866999999992</v>
      </c>
      <c r="N47" s="146">
        <v>48.366386000000006</v>
      </c>
      <c r="O47" s="146">
        <v>74.302932999999996</v>
      </c>
      <c r="P47" s="146">
        <v>59.194573999999996</v>
      </c>
      <c r="Q47" s="146">
        <v>62.832833000000001</v>
      </c>
      <c r="R47" s="146">
        <v>66.388227000000001</v>
      </c>
      <c r="S47" s="146">
        <v>62.424848000000004</v>
      </c>
      <c r="T47" s="146">
        <v>16.605854000000001</v>
      </c>
      <c r="U47" s="146">
        <v>25.566276999999999</v>
      </c>
      <c r="V47" s="146">
        <v>53.116126999999999</v>
      </c>
      <c r="W47" s="146">
        <v>71.126681571047996</v>
      </c>
      <c r="X47" s="146">
        <v>62.698950000000004</v>
      </c>
      <c r="Y47" s="146">
        <v>95.468250000000026</v>
      </c>
      <c r="Z47" s="146">
        <v>101.95804</v>
      </c>
      <c r="AA47" s="146">
        <v>93.690000000000012</v>
      </c>
      <c r="AB47" s="146">
        <v>132.63999999999999</v>
      </c>
      <c r="AC47" s="146">
        <v>132.24011080591896</v>
      </c>
      <c r="AD47" s="146">
        <v>131.36578061117001</v>
      </c>
      <c r="AE47" s="146">
        <v>130.49132183993848</v>
      </c>
      <c r="AF47" s="146">
        <v>129.61667522575596</v>
      </c>
      <c r="AG47" s="146">
        <v>128.7414334252864</v>
      </c>
    </row>
    <row r="48" spans="1:33" x14ac:dyDescent="0.2">
      <c r="A48" s="133" t="str">
        <f t="shared" si="0"/>
        <v>WPAArmenia</v>
      </c>
      <c r="B48" s="129" t="s">
        <v>254</v>
      </c>
      <c r="C48" s="129" t="s">
        <v>258</v>
      </c>
      <c r="D48" s="129" t="s">
        <v>79</v>
      </c>
      <c r="E48" s="147">
        <v>0</v>
      </c>
      <c r="F48" s="147">
        <v>0</v>
      </c>
      <c r="G48" s="147">
        <v>3.3374000000000001E-2</v>
      </c>
      <c r="H48" s="147">
        <v>2.0150000000000001E-2</v>
      </c>
      <c r="I48" s="147">
        <v>1.1025E-2</v>
      </c>
      <c r="J48" s="147">
        <v>0</v>
      </c>
      <c r="K48" s="147">
        <v>0</v>
      </c>
      <c r="L48" s="147">
        <v>0</v>
      </c>
      <c r="M48" s="147">
        <v>0</v>
      </c>
      <c r="N48" s="147">
        <v>0.25432299999999997</v>
      </c>
      <c r="O48" s="147">
        <v>1.475908</v>
      </c>
      <c r="P48" s="147">
        <v>8.1599999999999999E-4</v>
      </c>
      <c r="Q48" s="147">
        <v>1.2001220000000001</v>
      </c>
      <c r="R48" s="147">
        <v>0.50575999999999999</v>
      </c>
      <c r="S48" s="147">
        <v>5.1498000000000002E-2</v>
      </c>
      <c r="T48" s="147">
        <v>1.2499999999999999E-2</v>
      </c>
      <c r="U48" s="147">
        <v>7.4414999999999995E-2</v>
      </c>
      <c r="V48" s="147">
        <v>0.23142000000000001</v>
      </c>
      <c r="W48" s="147">
        <v>0.56677</v>
      </c>
      <c r="X48" s="147">
        <v>3.9410000000000001E-2</v>
      </c>
      <c r="Y48" s="147">
        <v>5.94E-3</v>
      </c>
      <c r="Z48" s="147">
        <v>2.3E-2</v>
      </c>
      <c r="AA48" s="147">
        <v>0.02</v>
      </c>
      <c r="AB48" s="147">
        <v>0</v>
      </c>
      <c r="AC48" s="147">
        <v>0</v>
      </c>
      <c r="AD48" s="147">
        <v>0</v>
      </c>
      <c r="AE48" s="147">
        <v>0</v>
      </c>
      <c r="AF48" s="147">
        <v>0</v>
      </c>
      <c r="AG48" s="147">
        <v>0</v>
      </c>
    </row>
    <row r="49" spans="1:33" x14ac:dyDescent="0.2">
      <c r="A49" s="133" t="str">
        <f t="shared" si="0"/>
        <v>WPAAzerbaijan</v>
      </c>
      <c r="B49" s="129" t="s">
        <v>254</v>
      </c>
      <c r="C49" s="129" t="s">
        <v>258</v>
      </c>
      <c r="D49" s="129" t="s">
        <v>80</v>
      </c>
      <c r="E49" s="147">
        <v>5.1215000000000002</v>
      </c>
      <c r="F49" s="147">
        <v>1E-3</v>
      </c>
      <c r="G49" s="147">
        <v>0</v>
      </c>
      <c r="H49" s="147">
        <v>0</v>
      </c>
      <c r="I49" s="147">
        <v>0.12720000000000001</v>
      </c>
      <c r="J49" s="147">
        <v>0.14169200000000001</v>
      </c>
      <c r="K49" s="147">
        <v>0.19928199999999999</v>
      </c>
      <c r="L49" s="147">
        <v>0.145396</v>
      </c>
      <c r="M49" s="147">
        <v>0</v>
      </c>
      <c r="N49" s="147">
        <v>0.76558800000000005</v>
      </c>
      <c r="O49" s="147">
        <v>4.1538999999999993</v>
      </c>
      <c r="P49" s="147">
        <v>4.8654549999999999</v>
      </c>
      <c r="Q49" s="147">
        <v>5.1384629999999998</v>
      </c>
      <c r="R49" s="147">
        <v>5.0953930000000005</v>
      </c>
      <c r="S49" s="147">
        <v>0.66089500000000001</v>
      </c>
      <c r="T49" s="147">
        <v>1.3308E-2</v>
      </c>
      <c r="U49" s="147">
        <v>1.1535369999999998</v>
      </c>
      <c r="V49" s="147">
        <v>0.93700000000000006</v>
      </c>
      <c r="W49" s="147">
        <v>0.23431701077004721</v>
      </c>
      <c r="X49" s="147">
        <v>0.31442000000000003</v>
      </c>
      <c r="Y49" s="147">
        <v>2.2591399999999999</v>
      </c>
      <c r="Z49" s="147">
        <v>2.9546899999999998</v>
      </c>
      <c r="AA49" s="147">
        <v>6</v>
      </c>
      <c r="AB49" s="147">
        <v>6.91</v>
      </c>
      <c r="AC49" s="147">
        <v>6.91</v>
      </c>
      <c r="AD49" s="147">
        <v>6.91</v>
      </c>
      <c r="AE49" s="147">
        <v>6.91</v>
      </c>
      <c r="AF49" s="147">
        <v>6.91</v>
      </c>
      <c r="AG49" s="147">
        <v>6.91</v>
      </c>
    </row>
    <row r="50" spans="1:33" x14ac:dyDescent="0.2">
      <c r="A50" s="133" t="str">
        <f t="shared" si="0"/>
        <v>WPABelarus</v>
      </c>
      <c r="B50" s="129" t="s">
        <v>254</v>
      </c>
      <c r="C50" s="129" t="s">
        <v>258</v>
      </c>
      <c r="D50" s="129" t="s">
        <v>81</v>
      </c>
      <c r="E50" s="147">
        <v>4.6905000000000001</v>
      </c>
      <c r="F50" s="147">
        <v>4.8232889999999999</v>
      </c>
      <c r="G50" s="147">
        <v>20.159593000000001</v>
      </c>
      <c r="H50" s="147">
        <v>15.389581</v>
      </c>
      <c r="I50" s="147">
        <v>17.6206</v>
      </c>
      <c r="J50" s="147">
        <v>3.3488250000000002</v>
      </c>
      <c r="K50" s="147">
        <v>47.337900000000005</v>
      </c>
      <c r="L50" s="147">
        <v>25.860399999999998</v>
      </c>
      <c r="M50" s="147">
        <v>43.192675000000001</v>
      </c>
      <c r="N50" s="147">
        <v>43.711975000000002</v>
      </c>
      <c r="O50" s="147">
        <v>61.305025000000001</v>
      </c>
      <c r="P50" s="147">
        <v>41.033999999999999</v>
      </c>
      <c r="Q50" s="147">
        <v>42.187429999999999</v>
      </c>
      <c r="R50" s="147">
        <v>45.570918000000006</v>
      </c>
      <c r="S50" s="147">
        <v>46.580773999999998</v>
      </c>
      <c r="T50" s="147">
        <v>1.7205790000000001</v>
      </c>
      <c r="U50" s="147">
        <v>7.2430000000000003E-3</v>
      </c>
      <c r="V50" s="147">
        <v>1.7041000000000001E-2</v>
      </c>
      <c r="W50" s="147">
        <v>5.4334002575976807E-2</v>
      </c>
      <c r="X50" s="147">
        <v>2.1289999999999996E-2</v>
      </c>
      <c r="Y50" s="147">
        <v>0.30245</v>
      </c>
      <c r="Z50" s="147">
        <v>9.0060000000000029E-2</v>
      </c>
      <c r="AA50" s="147">
        <v>25</v>
      </c>
      <c r="AB50" s="147">
        <v>40</v>
      </c>
      <c r="AC50" s="147">
        <v>39.129336658696047</v>
      </c>
      <c r="AD50" s="147">
        <v>38.258673317391832</v>
      </c>
      <c r="AE50" s="147">
        <v>37.388009976087616</v>
      </c>
      <c r="AF50" s="147">
        <v>36.517346634783664</v>
      </c>
      <c r="AG50" s="147">
        <v>35.646683293479434</v>
      </c>
    </row>
    <row r="51" spans="1:33" x14ac:dyDescent="0.2">
      <c r="A51" s="133" t="str">
        <f t="shared" si="0"/>
        <v>WPAKazakhstan</v>
      </c>
      <c r="B51" s="129" t="s">
        <v>254</v>
      </c>
      <c r="C51" s="129" t="s">
        <v>258</v>
      </c>
      <c r="D51" s="129" t="s">
        <v>82</v>
      </c>
      <c r="E51" s="147">
        <v>0.19189999999999999</v>
      </c>
      <c r="F51" s="147">
        <v>0.89171699999999998</v>
      </c>
      <c r="G51" s="147">
        <v>1</v>
      </c>
      <c r="H51" s="147">
        <v>1.9E-3</v>
      </c>
      <c r="I51" s="147">
        <v>0.30299999999999999</v>
      </c>
      <c r="J51" s="147">
        <v>0.125</v>
      </c>
      <c r="K51" s="147">
        <v>7.3360000000000003</v>
      </c>
      <c r="L51" s="147">
        <v>23.364999999999998</v>
      </c>
      <c r="M51" s="147">
        <v>7.4710000000000001</v>
      </c>
      <c r="N51" s="147">
        <v>3.6219999999999999</v>
      </c>
      <c r="O51" s="147">
        <v>5.4959999999999996</v>
      </c>
      <c r="P51" s="147">
        <v>10.527000000000001</v>
      </c>
      <c r="Q51" s="147">
        <v>7.4260000000000002</v>
      </c>
      <c r="R51" s="147">
        <v>2.4059999999999997</v>
      </c>
      <c r="S51" s="147">
        <v>8.2370000000000001</v>
      </c>
      <c r="T51" s="147">
        <v>8.3239999999999998</v>
      </c>
      <c r="U51" s="147">
        <v>12.202999999999999</v>
      </c>
      <c r="V51" s="147">
        <v>8.8379999999999992</v>
      </c>
      <c r="W51" s="147">
        <v>14.739220000000001</v>
      </c>
      <c r="X51" s="147">
        <v>58.409110000000005</v>
      </c>
      <c r="Y51" s="147">
        <v>90.308170000000018</v>
      </c>
      <c r="Z51" s="147">
        <v>96.776389999999992</v>
      </c>
      <c r="AA51" s="147">
        <v>60.860000000000007</v>
      </c>
      <c r="AB51" s="147">
        <v>85.1</v>
      </c>
      <c r="AC51" s="147">
        <v>85.1</v>
      </c>
      <c r="AD51" s="147">
        <v>85.1</v>
      </c>
      <c r="AE51" s="147">
        <v>85.1</v>
      </c>
      <c r="AF51" s="147">
        <v>85.1</v>
      </c>
      <c r="AG51" s="147">
        <v>85.1</v>
      </c>
    </row>
    <row r="52" spans="1:33" x14ac:dyDescent="0.2">
      <c r="A52" s="133" t="str">
        <f t="shared" si="0"/>
        <v>WPAKyrgyzstan</v>
      </c>
      <c r="B52" s="129" t="s">
        <v>254</v>
      </c>
      <c r="C52" s="129" t="s">
        <v>258</v>
      </c>
      <c r="D52" s="129" t="s">
        <v>83</v>
      </c>
      <c r="E52" s="147">
        <v>0.33600000000000002</v>
      </c>
      <c r="F52" s="147">
        <v>0.167375</v>
      </c>
      <c r="G52" s="147">
        <v>0.192</v>
      </c>
      <c r="H52" s="147">
        <v>0.13487499999999999</v>
      </c>
      <c r="I52" s="147">
        <v>0.71199999999999997</v>
      </c>
      <c r="J52" s="147">
        <v>0.128</v>
      </c>
      <c r="K52" s="147">
        <v>3.0115210000000001</v>
      </c>
      <c r="L52" s="147">
        <v>2.410342</v>
      </c>
      <c r="M52" s="147">
        <v>0.452127</v>
      </c>
      <c r="N52" s="147">
        <v>0</v>
      </c>
      <c r="O52" s="147">
        <v>1.8272699999999999</v>
      </c>
      <c r="P52" s="147">
        <v>2.5926640000000001</v>
      </c>
      <c r="Q52" s="147">
        <v>5.1104419999999999</v>
      </c>
      <c r="R52" s="147">
        <v>7.7619999999999996</v>
      </c>
      <c r="S52" s="147">
        <v>0</v>
      </c>
      <c r="T52" s="147">
        <v>0.39510000000000001</v>
      </c>
      <c r="U52" s="147">
        <v>1.522761</v>
      </c>
      <c r="V52" s="147">
        <v>1.8766500000000002</v>
      </c>
      <c r="W52" s="147">
        <v>8.6975040000000003</v>
      </c>
      <c r="X52" s="147">
        <v>8.0000000000000007E-5</v>
      </c>
      <c r="Y52" s="147">
        <v>0.50446999999999997</v>
      </c>
      <c r="Z52" s="147">
        <v>0.32112000000000002</v>
      </c>
      <c r="AA52" s="147">
        <v>0.98</v>
      </c>
      <c r="AB52" s="147">
        <v>0.22</v>
      </c>
      <c r="AC52" s="147">
        <v>0.22</v>
      </c>
      <c r="AD52" s="147">
        <v>0.22</v>
      </c>
      <c r="AE52" s="147">
        <v>0.22</v>
      </c>
      <c r="AF52" s="147">
        <v>0.22</v>
      </c>
      <c r="AG52" s="147">
        <v>0.22</v>
      </c>
    </row>
    <row r="53" spans="1:33" x14ac:dyDescent="0.2">
      <c r="A53" s="133" t="str">
        <f t="shared" si="0"/>
        <v>WPARussia</v>
      </c>
      <c r="B53" s="129" t="s">
        <v>254</v>
      </c>
      <c r="C53" s="129" t="s">
        <v>258</v>
      </c>
      <c r="D53" s="129" t="s">
        <v>84</v>
      </c>
      <c r="E53" s="147">
        <v>5.0000000000000001E-4</v>
      </c>
      <c r="F53" s="147">
        <v>2.784637</v>
      </c>
      <c r="G53" s="147">
        <v>1.8200000000000001E-2</v>
      </c>
      <c r="H53" s="147">
        <v>0.95020000000000004</v>
      </c>
      <c r="I53" s="147">
        <v>0.81</v>
      </c>
      <c r="J53" s="147">
        <v>1.3115999999999999E-2</v>
      </c>
      <c r="K53" s="147">
        <v>1.2011559999999999</v>
      </c>
      <c r="L53" s="147">
        <v>0.640463</v>
      </c>
      <c r="M53" s="147">
        <v>0.25406499999999999</v>
      </c>
      <c r="N53" s="147">
        <v>1.2500000000000001E-2</v>
      </c>
      <c r="O53" s="147">
        <v>4.4830000000000002E-2</v>
      </c>
      <c r="P53" s="147">
        <v>7.639E-3</v>
      </c>
      <c r="Q53" s="147">
        <v>0.11737599999999999</v>
      </c>
      <c r="R53" s="147">
        <v>0.164156</v>
      </c>
      <c r="S53" s="147">
        <v>0.203681</v>
      </c>
      <c r="T53" s="147">
        <v>5.3403670000000005</v>
      </c>
      <c r="U53" s="147">
        <v>3.9729090000000005</v>
      </c>
      <c r="V53" s="147">
        <v>29.976016000000001</v>
      </c>
      <c r="W53" s="147">
        <v>43.351736557701976</v>
      </c>
      <c r="X53" s="147">
        <v>3.7429199999999998</v>
      </c>
      <c r="Y53" s="147">
        <v>1.68038</v>
      </c>
      <c r="Z53" s="147">
        <v>1.4075600000000001</v>
      </c>
      <c r="AA53" s="147">
        <v>0.73</v>
      </c>
      <c r="AB53" s="147">
        <v>0.29000000000000004</v>
      </c>
      <c r="AC53" s="147">
        <v>0.76077414722292713</v>
      </c>
      <c r="AD53" s="147">
        <v>0.75710729377816888</v>
      </c>
      <c r="AE53" s="147">
        <v>0.75331186385084281</v>
      </c>
      <c r="AF53" s="147">
        <v>0.74932859097228133</v>
      </c>
      <c r="AG53" s="147">
        <v>0.74475013180697514</v>
      </c>
    </row>
    <row r="54" spans="1:33" x14ac:dyDescent="0.2">
      <c r="A54" s="133" t="str">
        <f t="shared" si="0"/>
        <v>WPATajikistan</v>
      </c>
      <c r="B54" s="129" t="s">
        <v>254</v>
      </c>
      <c r="C54" s="129" t="s">
        <v>258</v>
      </c>
      <c r="D54" s="129" t="s">
        <v>85</v>
      </c>
      <c r="E54" s="147">
        <v>0</v>
      </c>
      <c r="F54" s="147">
        <v>7.3999999999999999E-4</v>
      </c>
      <c r="G54" s="147">
        <v>1.6820999999999999</v>
      </c>
      <c r="H54" s="147">
        <v>1.7444</v>
      </c>
      <c r="I54" s="147">
        <v>4.0720000000000001</v>
      </c>
      <c r="J54" s="147">
        <v>0.76500000000000001</v>
      </c>
      <c r="K54" s="147">
        <v>13.041</v>
      </c>
      <c r="L54" s="147">
        <v>1.623</v>
      </c>
      <c r="M54" s="147">
        <v>0</v>
      </c>
      <c r="N54" s="147">
        <v>0</v>
      </c>
      <c r="O54" s="147">
        <v>0</v>
      </c>
      <c r="P54" s="147">
        <v>0.16700000000000001</v>
      </c>
      <c r="Q54" s="147">
        <v>1.653</v>
      </c>
      <c r="R54" s="147">
        <v>4.8840000000000003</v>
      </c>
      <c r="S54" s="147">
        <v>6.6909999999999998</v>
      </c>
      <c r="T54" s="147">
        <v>0.8</v>
      </c>
      <c r="U54" s="147">
        <v>6.6324120000000004</v>
      </c>
      <c r="V54" s="147">
        <v>11.24</v>
      </c>
      <c r="W54" s="147">
        <v>3.4828000000000001</v>
      </c>
      <c r="X54" s="147">
        <v>0</v>
      </c>
      <c r="Y54" s="147">
        <v>0.19999999999999998</v>
      </c>
      <c r="Z54" s="147">
        <v>0.23199999999999998</v>
      </c>
      <c r="AA54" s="147">
        <v>0</v>
      </c>
      <c r="AB54" s="147">
        <v>0</v>
      </c>
      <c r="AC54" s="147">
        <v>0</v>
      </c>
      <c r="AD54" s="147">
        <v>0</v>
      </c>
      <c r="AE54" s="147">
        <v>0</v>
      </c>
      <c r="AF54" s="147">
        <v>0</v>
      </c>
      <c r="AG54" s="147">
        <v>0</v>
      </c>
    </row>
    <row r="55" spans="1:33" x14ac:dyDescent="0.2">
      <c r="A55" s="133" t="str">
        <f t="shared" si="0"/>
        <v>WPATurkmenistan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5.5160000000000008E-2</v>
      </c>
      <c r="Y55" s="147">
        <v>4.9790000000000001E-2</v>
      </c>
      <c r="Z55" s="147">
        <v>4.2710000000000005E-2</v>
      </c>
      <c r="AA55" s="147">
        <v>0.02</v>
      </c>
      <c r="AB55" s="147">
        <v>0.02</v>
      </c>
      <c r="AC55" s="147">
        <v>0.02</v>
      </c>
      <c r="AD55" s="147">
        <v>0.02</v>
      </c>
      <c r="AE55" s="147">
        <v>0.02</v>
      </c>
      <c r="AF55" s="147">
        <v>0.02</v>
      </c>
      <c r="AG55" s="147">
        <v>0.02</v>
      </c>
    </row>
    <row r="56" spans="1:33" x14ac:dyDescent="0.2">
      <c r="A56" s="133" t="str">
        <f t="shared" si="0"/>
        <v>WPAUzbekistan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0</v>
      </c>
      <c r="S56" s="147">
        <v>0</v>
      </c>
      <c r="T56" s="147">
        <v>0</v>
      </c>
      <c r="U56" s="147">
        <v>0</v>
      </c>
      <c r="V56" s="147">
        <v>0</v>
      </c>
      <c r="W56" s="147">
        <v>0</v>
      </c>
      <c r="X56" s="147">
        <v>0.11656</v>
      </c>
      <c r="Y56" s="147">
        <v>0.15790999999999999</v>
      </c>
      <c r="Z56" s="147">
        <v>0.11051</v>
      </c>
      <c r="AA56" s="147">
        <v>0.08</v>
      </c>
      <c r="AB56" s="147">
        <v>0.1</v>
      </c>
      <c r="AC56" s="147">
        <v>0.1</v>
      </c>
      <c r="AD56" s="147">
        <v>0.1</v>
      </c>
      <c r="AE56" s="147">
        <v>0.1</v>
      </c>
      <c r="AF56" s="147">
        <v>0.1</v>
      </c>
      <c r="AG56" s="147">
        <v>0.1</v>
      </c>
    </row>
    <row r="57" spans="1:33" s="133" customFormat="1" x14ac:dyDescent="0.2">
      <c r="A57" s="133" t="str">
        <f t="shared" si="0"/>
        <v>WPAAfrica Total</v>
      </c>
      <c r="B57" s="137" t="s">
        <v>88</v>
      </c>
      <c r="C57" s="137" t="s">
        <v>88</v>
      </c>
      <c r="D57" s="137" t="s">
        <v>88</v>
      </c>
      <c r="E57" s="145">
        <v>43.987310000000015</v>
      </c>
      <c r="F57" s="145">
        <v>41.429851000000006</v>
      </c>
      <c r="G57" s="145">
        <v>33.473362000000002</v>
      </c>
      <c r="H57" s="145">
        <v>24.081001000000004</v>
      </c>
      <c r="I57" s="145">
        <v>114.29050200000003</v>
      </c>
      <c r="J57" s="145">
        <v>50.649561000000006</v>
      </c>
      <c r="K57" s="145">
        <v>110.63839100000001</v>
      </c>
      <c r="L57" s="145">
        <v>38.276042000000004</v>
      </c>
      <c r="M57" s="145">
        <v>66.87261100000002</v>
      </c>
      <c r="N57" s="145">
        <v>76.94979699999999</v>
      </c>
      <c r="O57" s="145">
        <v>156.21331700000005</v>
      </c>
      <c r="P57" s="145">
        <v>211.71632299999999</v>
      </c>
      <c r="Q57" s="145">
        <v>328.20597399999991</v>
      </c>
      <c r="R57" s="145">
        <v>462.90256199999999</v>
      </c>
      <c r="S57" s="145">
        <v>297.64637700000026</v>
      </c>
      <c r="T57" s="145">
        <v>567.80109399999992</v>
      </c>
      <c r="U57" s="145">
        <v>724.25933400000008</v>
      </c>
      <c r="V57" s="145">
        <v>1048.6663660000004</v>
      </c>
      <c r="W57" s="145">
        <v>538.0576554980978</v>
      </c>
      <c r="X57" s="145">
        <v>719.38195999999959</v>
      </c>
      <c r="Y57" s="145">
        <v>946.66390000000001</v>
      </c>
      <c r="Z57" s="145">
        <v>1009.7402599999999</v>
      </c>
      <c r="AA57" s="145">
        <v>926.33000000000015</v>
      </c>
      <c r="AB57" s="145">
        <v>951.13</v>
      </c>
      <c r="AC57" s="145">
        <v>974.62257726733571</v>
      </c>
      <c r="AD57" s="145">
        <v>998.71264436205911</v>
      </c>
      <c r="AE57" s="145">
        <v>1023.4153171334752</v>
      </c>
      <c r="AF57" s="145">
        <v>1048.7461030389563</v>
      </c>
      <c r="AG57" s="145">
        <v>1074.7209112242945</v>
      </c>
    </row>
    <row r="58" spans="1:33" s="133" customFormat="1" x14ac:dyDescent="0.2">
      <c r="A58" s="133" t="str">
        <f t="shared" si="0"/>
        <v>WPANorth Africa Total</v>
      </c>
      <c r="B58" s="140" t="s">
        <v>89</v>
      </c>
      <c r="C58" s="140" t="s">
        <v>89</v>
      </c>
      <c r="D58" s="140" t="s">
        <v>89</v>
      </c>
      <c r="E58" s="146">
        <v>0.93129699999999993</v>
      </c>
      <c r="F58" s="146">
        <v>0.31510500000000002</v>
      </c>
      <c r="G58" s="146">
        <v>1.3666529999999999</v>
      </c>
      <c r="H58" s="146">
        <v>2.0038619999999998</v>
      </c>
      <c r="I58" s="146">
        <v>12.512028000000001</v>
      </c>
      <c r="J58" s="146">
        <v>1.117896</v>
      </c>
      <c r="K58" s="146">
        <v>1.0588960000000001</v>
      </c>
      <c r="L58" s="146">
        <v>2.1846649999999999</v>
      </c>
      <c r="M58" s="146">
        <v>0.68497799999999998</v>
      </c>
      <c r="N58" s="146">
        <v>12.181016</v>
      </c>
      <c r="O58" s="146">
        <v>11.545285999999999</v>
      </c>
      <c r="P58" s="146">
        <v>14.946548000000002</v>
      </c>
      <c r="Q58" s="146">
        <v>19.354534999999998</v>
      </c>
      <c r="R58" s="146">
        <v>16.933464000000001</v>
      </c>
      <c r="S58" s="146">
        <v>15.057387</v>
      </c>
      <c r="T58" s="146">
        <v>21.556639000000001</v>
      </c>
      <c r="U58" s="146">
        <v>12.914698</v>
      </c>
      <c r="V58" s="146">
        <v>15.031312</v>
      </c>
      <c r="W58" s="146">
        <v>0.198548</v>
      </c>
      <c r="X58" s="146">
        <v>4.8018599999999996</v>
      </c>
      <c r="Y58" s="146">
        <v>7.2443399999999993</v>
      </c>
      <c r="Z58" s="146">
        <v>5.2839399999999994</v>
      </c>
      <c r="AA58" s="146">
        <v>7.5799999999999992</v>
      </c>
      <c r="AB58" s="146">
        <v>7.1199999999999992</v>
      </c>
      <c r="AC58" s="146">
        <v>7.1241768721326064</v>
      </c>
      <c r="AD58" s="146">
        <v>7.1283537442652136</v>
      </c>
      <c r="AE58" s="146">
        <v>7.1325306163978208</v>
      </c>
      <c r="AF58" s="146">
        <v>7.136707488530428</v>
      </c>
      <c r="AG58" s="146">
        <v>7.1408843606630334</v>
      </c>
    </row>
    <row r="59" spans="1:33" x14ac:dyDescent="0.2">
      <c r="A59" s="133" t="str">
        <f t="shared" si="0"/>
        <v>WPAAlgeria</v>
      </c>
      <c r="B59" s="129" t="s">
        <v>259</v>
      </c>
      <c r="C59" s="129" t="s">
        <v>260</v>
      </c>
      <c r="D59" s="129" t="s">
        <v>90</v>
      </c>
      <c r="E59" s="147">
        <v>1.6525000000000001E-2</v>
      </c>
      <c r="F59" s="147">
        <v>1.9599999999999999E-2</v>
      </c>
      <c r="G59" s="147">
        <v>5.0010000000000002E-3</v>
      </c>
      <c r="H59" s="147">
        <v>2.61E-4</v>
      </c>
      <c r="I59" s="147">
        <v>0.29400199999999999</v>
      </c>
      <c r="J59" s="147">
        <v>3.8700000000000002E-3</v>
      </c>
      <c r="K59" s="147">
        <v>0.52413200000000004</v>
      </c>
      <c r="L59" s="147">
        <v>2.8101000000000001E-2</v>
      </c>
      <c r="M59" s="147">
        <v>1.9782999999999999E-2</v>
      </c>
      <c r="N59" s="147">
        <v>11.482961</v>
      </c>
      <c r="O59" s="147">
        <v>10.135757999999999</v>
      </c>
      <c r="P59" s="147">
        <v>14.134723000000001</v>
      </c>
      <c r="Q59" s="147">
        <v>16.707031000000001</v>
      </c>
      <c r="R59" s="147">
        <v>15.550125</v>
      </c>
      <c r="S59" s="147">
        <v>14.401854</v>
      </c>
      <c r="T59" s="147">
        <v>20.508224999999999</v>
      </c>
      <c r="U59" s="147">
        <v>10.775822</v>
      </c>
      <c r="V59" s="147">
        <v>13.974067999999999</v>
      </c>
      <c r="W59" s="147">
        <v>0</v>
      </c>
      <c r="X59" s="147">
        <v>3.1069900000000001</v>
      </c>
      <c r="Y59" s="147">
        <v>3.3953099999999998</v>
      </c>
      <c r="Z59" s="147">
        <v>0.71854000000000007</v>
      </c>
      <c r="AA59" s="147">
        <v>5.6499999999999995</v>
      </c>
      <c r="AB59" s="147">
        <v>0.5</v>
      </c>
      <c r="AC59" s="147">
        <v>0.5</v>
      </c>
      <c r="AD59" s="147">
        <v>0.5</v>
      </c>
      <c r="AE59" s="147">
        <v>0.5</v>
      </c>
      <c r="AF59" s="147">
        <v>0.5</v>
      </c>
      <c r="AG59" s="147">
        <v>0.5</v>
      </c>
    </row>
    <row r="60" spans="1:33" x14ac:dyDescent="0.2">
      <c r="A60" s="133" t="str">
        <f t="shared" si="0"/>
        <v>WPAEgypt</v>
      </c>
      <c r="B60" s="129" t="s">
        <v>259</v>
      </c>
      <c r="C60" s="129" t="s">
        <v>260</v>
      </c>
      <c r="D60" s="129" t="s">
        <v>91</v>
      </c>
      <c r="E60" s="147">
        <v>0</v>
      </c>
      <c r="F60" s="147">
        <v>0</v>
      </c>
      <c r="G60" s="147">
        <v>0</v>
      </c>
      <c r="H60" s="147">
        <v>0</v>
      </c>
      <c r="I60" s="147">
        <v>0</v>
      </c>
      <c r="J60" s="147">
        <v>0.44386800000000004</v>
      </c>
      <c r="K60" s="147">
        <v>0.26895200000000002</v>
      </c>
      <c r="L60" s="147">
        <v>0.47092700000000004</v>
      </c>
      <c r="M60" s="147">
        <v>0.138877</v>
      </c>
      <c r="N60" s="147">
        <v>4.2099999999999999E-4</v>
      </c>
      <c r="O60" s="147">
        <v>0.36457800000000001</v>
      </c>
      <c r="P60" s="147">
        <v>0.110433</v>
      </c>
      <c r="Q60" s="147">
        <v>0.30717299999999997</v>
      </c>
      <c r="R60" s="147">
        <v>0.20678099999999999</v>
      </c>
      <c r="S60" s="147">
        <v>0.13384299999999999</v>
      </c>
      <c r="T60" s="147">
        <v>0.16794500000000001</v>
      </c>
      <c r="U60" s="147">
        <v>4.8210000000000003E-2</v>
      </c>
      <c r="V60" s="147">
        <v>0.13763800000000001</v>
      </c>
      <c r="W60" s="147">
        <v>0.15452299999999999</v>
      </c>
      <c r="X60" s="147">
        <v>0.58673999999999993</v>
      </c>
      <c r="Y60" s="147">
        <v>2.0753599999999999</v>
      </c>
      <c r="Z60" s="147">
        <v>3.1157400000000002</v>
      </c>
      <c r="AA60" s="147">
        <v>0.38</v>
      </c>
      <c r="AB60" s="147">
        <v>0.52</v>
      </c>
      <c r="AC60" s="147">
        <v>0.52417687213260722</v>
      </c>
      <c r="AD60" s="147">
        <v>0.52835374426521431</v>
      </c>
      <c r="AE60" s="147">
        <v>0.5325306163978214</v>
      </c>
      <c r="AF60" s="147">
        <v>0.5367074885304286</v>
      </c>
      <c r="AG60" s="147">
        <v>0.54088436066303425</v>
      </c>
    </row>
    <row r="61" spans="1:33" x14ac:dyDescent="0.2">
      <c r="A61" s="133" t="str">
        <f t="shared" si="0"/>
        <v>WPALibya</v>
      </c>
      <c r="B61" s="129" t="s">
        <v>259</v>
      </c>
      <c r="C61" s="129" t="s">
        <v>260</v>
      </c>
      <c r="D61" s="129" t="s">
        <v>92</v>
      </c>
      <c r="E61" s="147">
        <v>0</v>
      </c>
      <c r="F61" s="147">
        <v>0</v>
      </c>
      <c r="G61" s="147">
        <v>0</v>
      </c>
      <c r="H61" s="147">
        <v>0</v>
      </c>
      <c r="I61" s="147">
        <v>10.994</v>
      </c>
      <c r="J61" s="147">
        <v>3.0000000000000001E-3</v>
      </c>
      <c r="K61" s="147">
        <v>1E-3</v>
      </c>
      <c r="L61" s="147">
        <v>1.3</v>
      </c>
      <c r="M61" s="147">
        <v>7.980000000000001E-2</v>
      </c>
      <c r="N61" s="147">
        <v>1.128E-2</v>
      </c>
      <c r="O61" s="147">
        <v>0.23899999999999999</v>
      </c>
      <c r="P61" s="147">
        <v>0</v>
      </c>
      <c r="Q61" s="147">
        <v>1.3225800000000001</v>
      </c>
      <c r="R61" s="147">
        <v>0.40100000000000002</v>
      </c>
      <c r="S61" s="147">
        <v>3.7000000000000005E-2</v>
      </c>
      <c r="T61" s="147">
        <v>1.3000000000000001E-2</v>
      </c>
      <c r="U61" s="147">
        <v>0</v>
      </c>
      <c r="V61" s="147">
        <v>0</v>
      </c>
      <c r="W61" s="147">
        <v>4.4024999999999995E-2</v>
      </c>
      <c r="X61" s="147">
        <v>0.14465</v>
      </c>
      <c r="Y61" s="147">
        <v>0.16355</v>
      </c>
      <c r="Z61" s="147">
        <v>0.52037</v>
      </c>
      <c r="AA61" s="147">
        <v>0</v>
      </c>
      <c r="AB61" s="147">
        <v>0</v>
      </c>
      <c r="AC61" s="147">
        <v>0</v>
      </c>
      <c r="AD61" s="147">
        <v>0</v>
      </c>
      <c r="AE61" s="147">
        <v>0</v>
      </c>
      <c r="AF61" s="147">
        <v>0</v>
      </c>
      <c r="AG61" s="147">
        <v>0</v>
      </c>
    </row>
    <row r="62" spans="1:33" x14ac:dyDescent="0.2">
      <c r="A62" s="133" t="str">
        <f t="shared" si="0"/>
        <v>WPAMorocco</v>
      </c>
      <c r="B62" s="129" t="s">
        <v>259</v>
      </c>
      <c r="C62" s="129" t="s">
        <v>260</v>
      </c>
      <c r="D62" s="129" t="s">
        <v>93</v>
      </c>
      <c r="E62" s="147">
        <v>0.219</v>
      </c>
      <c r="F62" s="147">
        <v>0.17405500000000002</v>
      </c>
      <c r="G62" s="147">
        <v>0.94113199999999997</v>
      </c>
      <c r="H62" s="147">
        <v>1.52295</v>
      </c>
      <c r="I62" s="147">
        <v>0.75675499999999996</v>
      </c>
      <c r="J62" s="147">
        <v>9.4157999999999992E-2</v>
      </c>
      <c r="K62" s="147">
        <v>0.15566199999999999</v>
      </c>
      <c r="L62" s="147">
        <v>0.18424499999999999</v>
      </c>
      <c r="M62" s="147">
        <v>0.27279299999999995</v>
      </c>
      <c r="N62" s="147">
        <v>0.32255899999999998</v>
      </c>
      <c r="O62" s="147">
        <v>0.48385600000000001</v>
      </c>
      <c r="P62" s="147">
        <v>0.52233300000000005</v>
      </c>
      <c r="Q62" s="147">
        <v>0.635656</v>
      </c>
      <c r="R62" s="147">
        <v>0.49648900000000001</v>
      </c>
      <c r="S62" s="147">
        <v>0.31546800000000003</v>
      </c>
      <c r="T62" s="147">
        <v>0.70397100000000001</v>
      </c>
      <c r="U62" s="147">
        <v>0.557728</v>
      </c>
      <c r="V62" s="147">
        <v>0.66994100000000001</v>
      </c>
      <c r="W62" s="147">
        <v>0</v>
      </c>
      <c r="X62" s="147">
        <v>0.59394999999999998</v>
      </c>
      <c r="Y62" s="147">
        <v>0.88486000000000009</v>
      </c>
      <c r="Z62" s="147">
        <v>0.76627000000000001</v>
      </c>
      <c r="AA62" s="147">
        <v>0.79</v>
      </c>
      <c r="AB62" s="147">
        <v>0.28000000000000003</v>
      </c>
      <c r="AC62" s="147">
        <v>0.28000000000000003</v>
      </c>
      <c r="AD62" s="147">
        <v>0.28000000000000003</v>
      </c>
      <c r="AE62" s="147">
        <v>0.28000000000000003</v>
      </c>
      <c r="AF62" s="147">
        <v>0.28000000000000003</v>
      </c>
      <c r="AG62" s="147">
        <v>0.28000000000000003</v>
      </c>
    </row>
    <row r="63" spans="1:33" x14ac:dyDescent="0.2">
      <c r="A63" s="133" t="str">
        <f t="shared" si="0"/>
        <v>WPASudan</v>
      </c>
      <c r="B63" s="129" t="s">
        <v>259</v>
      </c>
      <c r="C63" s="129" t="s">
        <v>260</v>
      </c>
      <c r="D63" s="129" t="s">
        <v>94</v>
      </c>
      <c r="E63" s="147">
        <v>0</v>
      </c>
      <c r="F63" s="147">
        <v>0</v>
      </c>
      <c r="G63" s="147">
        <v>0</v>
      </c>
      <c r="H63" s="147">
        <v>0</v>
      </c>
      <c r="I63" s="147">
        <v>0</v>
      </c>
      <c r="J63" s="147">
        <v>0</v>
      </c>
      <c r="K63" s="147">
        <v>0</v>
      </c>
      <c r="L63" s="147">
        <v>2.846E-3</v>
      </c>
      <c r="M63" s="147">
        <v>0</v>
      </c>
      <c r="N63" s="147">
        <v>0.21034900000000001</v>
      </c>
      <c r="O63" s="147">
        <v>7.7969999999999998E-2</v>
      </c>
      <c r="P63" s="147">
        <v>2.0820000000000002E-2</v>
      </c>
      <c r="Q63" s="147">
        <v>0.13372800000000001</v>
      </c>
      <c r="R63" s="147">
        <v>0</v>
      </c>
      <c r="S63" s="147">
        <v>0</v>
      </c>
      <c r="T63" s="147">
        <v>0</v>
      </c>
      <c r="U63" s="147">
        <v>1</v>
      </c>
      <c r="V63" s="147">
        <v>0</v>
      </c>
      <c r="W63" s="147">
        <v>0</v>
      </c>
      <c r="X63" s="147">
        <v>0.28560000000000002</v>
      </c>
      <c r="Y63" s="147">
        <v>0.51</v>
      </c>
      <c r="Z63" s="147">
        <v>1E-4</v>
      </c>
      <c r="AA63" s="147">
        <v>0.38</v>
      </c>
      <c r="AB63" s="147">
        <v>5.22</v>
      </c>
      <c r="AC63" s="147">
        <v>5.22</v>
      </c>
      <c r="AD63" s="147">
        <v>5.22</v>
      </c>
      <c r="AE63" s="147">
        <v>5.22</v>
      </c>
      <c r="AF63" s="147">
        <v>5.22</v>
      </c>
      <c r="AG63" s="147">
        <v>5.22</v>
      </c>
    </row>
    <row r="64" spans="1:33" x14ac:dyDescent="0.2">
      <c r="A64" s="133" t="str">
        <f t="shared" si="0"/>
        <v>WPATunisia</v>
      </c>
      <c r="B64" s="129" t="s">
        <v>259</v>
      </c>
      <c r="C64" s="129" t="s">
        <v>260</v>
      </c>
      <c r="D64" s="129" t="s">
        <v>95</v>
      </c>
      <c r="E64" s="147">
        <v>0.69577199999999995</v>
      </c>
      <c r="F64" s="147">
        <v>0.12145</v>
      </c>
      <c r="G64" s="147">
        <v>0.42052</v>
      </c>
      <c r="H64" s="147">
        <v>0.48065099999999994</v>
      </c>
      <c r="I64" s="147">
        <v>0.46727099999999999</v>
      </c>
      <c r="J64" s="147">
        <v>0.57300000000000006</v>
      </c>
      <c r="K64" s="147">
        <v>0.10915</v>
      </c>
      <c r="L64" s="147">
        <v>0.198546</v>
      </c>
      <c r="M64" s="147">
        <v>0.17372500000000002</v>
      </c>
      <c r="N64" s="147">
        <v>0.153446</v>
      </c>
      <c r="O64" s="147">
        <v>0.24412400000000001</v>
      </c>
      <c r="P64" s="147">
        <v>0.15823899999999999</v>
      </c>
      <c r="Q64" s="147">
        <v>0.248367</v>
      </c>
      <c r="R64" s="147">
        <v>0.27906900000000001</v>
      </c>
      <c r="S64" s="147">
        <v>0.16922200000000001</v>
      </c>
      <c r="T64" s="147">
        <v>0.163498</v>
      </c>
      <c r="U64" s="147">
        <v>0.53293800000000002</v>
      </c>
      <c r="V64" s="147">
        <v>0.249665</v>
      </c>
      <c r="W64" s="147">
        <v>0</v>
      </c>
      <c r="X64" s="147">
        <v>8.3930000000000005E-2</v>
      </c>
      <c r="Y64" s="147">
        <v>0.21526000000000001</v>
      </c>
      <c r="Z64" s="147">
        <v>0.16291999999999998</v>
      </c>
      <c r="AA64" s="147">
        <v>0.38</v>
      </c>
      <c r="AB64" s="147">
        <v>0.60000000000000009</v>
      </c>
      <c r="AC64" s="147">
        <v>0.60000000000000009</v>
      </c>
      <c r="AD64" s="147">
        <v>0.60000000000000009</v>
      </c>
      <c r="AE64" s="147">
        <v>0.60000000000000009</v>
      </c>
      <c r="AF64" s="147">
        <v>0.60000000000000009</v>
      </c>
      <c r="AG64" s="147">
        <v>0.60000000000000009</v>
      </c>
    </row>
    <row r="65" spans="1:33" s="133" customFormat="1" x14ac:dyDescent="0.2">
      <c r="A65" s="133" t="str">
        <f t="shared" si="0"/>
        <v>WPAEast Africa Total</v>
      </c>
      <c r="B65" s="140" t="s">
        <v>96</v>
      </c>
      <c r="C65" s="140" t="s">
        <v>96</v>
      </c>
      <c r="D65" s="140" t="s">
        <v>96</v>
      </c>
      <c r="E65" s="146">
        <v>33.761329000000003</v>
      </c>
      <c r="F65" s="146">
        <v>16.174662000000001</v>
      </c>
      <c r="G65" s="146">
        <v>21.98479</v>
      </c>
      <c r="H65" s="146">
        <v>11.226649000000002</v>
      </c>
      <c r="I65" s="146">
        <v>92.185915000000023</v>
      </c>
      <c r="J65" s="146">
        <v>44.739308999999992</v>
      </c>
      <c r="K65" s="146">
        <v>106.25475800000001</v>
      </c>
      <c r="L65" s="146">
        <v>26.987727000000003</v>
      </c>
      <c r="M65" s="146">
        <v>56.483774000000011</v>
      </c>
      <c r="N65" s="146">
        <v>60.459285999999999</v>
      </c>
      <c r="O65" s="146">
        <v>114.684196</v>
      </c>
      <c r="P65" s="146">
        <v>168.09443400000001</v>
      </c>
      <c r="Q65" s="146">
        <v>257.23019700000003</v>
      </c>
      <c r="R65" s="146">
        <v>345.86188799999996</v>
      </c>
      <c r="S65" s="146">
        <v>182.00313599999998</v>
      </c>
      <c r="T65" s="146">
        <v>501.80008800000007</v>
      </c>
      <c r="U65" s="146">
        <v>637.43505500000003</v>
      </c>
      <c r="V65" s="146">
        <v>969.77959899999996</v>
      </c>
      <c r="W65" s="146">
        <v>488.88929930527314</v>
      </c>
      <c r="X65" s="146">
        <v>711.1469199999998</v>
      </c>
      <c r="Y65" s="146">
        <v>936.98420999999996</v>
      </c>
      <c r="Z65" s="146">
        <v>996.02706000000001</v>
      </c>
      <c r="AA65" s="146">
        <v>911.13000000000011</v>
      </c>
      <c r="AB65" s="146">
        <v>940.60000000000014</v>
      </c>
      <c r="AC65" s="146">
        <v>964.08243209746911</v>
      </c>
      <c r="AD65" s="146">
        <v>988.16207995019772</v>
      </c>
      <c r="AE65" s="146">
        <v>1012.854046818568</v>
      </c>
      <c r="AF65" s="146">
        <v>1038.1738269926343</v>
      </c>
      <c r="AG65" s="146">
        <v>1064.137315845896</v>
      </c>
    </row>
    <row r="66" spans="1:33" x14ac:dyDescent="0.2">
      <c r="A66" s="133" t="str">
        <f t="shared" si="0"/>
        <v>WPABurundi</v>
      </c>
      <c r="B66" s="129" t="s">
        <v>259</v>
      </c>
      <c r="C66" s="129" t="s">
        <v>261</v>
      </c>
      <c r="D66" s="129" t="s">
        <v>97</v>
      </c>
      <c r="E66" s="147">
        <v>0.1094</v>
      </c>
      <c r="F66" s="147">
        <v>0</v>
      </c>
      <c r="G66" s="147">
        <v>0</v>
      </c>
      <c r="H66" s="147">
        <v>0</v>
      </c>
      <c r="I66" s="147">
        <v>0</v>
      </c>
      <c r="J66" s="147">
        <v>4.2430000000000002E-2</v>
      </c>
      <c r="K66" s="147">
        <v>0.38795000000000002</v>
      </c>
      <c r="L66" s="147">
        <v>0.1799</v>
      </c>
      <c r="M66" s="147">
        <v>8.6999999999999994E-2</v>
      </c>
      <c r="N66" s="147">
        <v>8.7610000000000007E-2</v>
      </c>
      <c r="O66" s="147">
        <v>0.121765</v>
      </c>
      <c r="P66" s="147">
        <v>4.6942999999999993</v>
      </c>
      <c r="Q66" s="147">
        <v>4.1731730000000002</v>
      </c>
      <c r="R66" s="147">
        <v>7.4240949999999994</v>
      </c>
      <c r="S66" s="147">
        <v>4.8763959999999997</v>
      </c>
      <c r="T66" s="147">
        <v>7.6891499999999997</v>
      </c>
      <c r="U66" s="147">
        <v>5</v>
      </c>
      <c r="V66" s="147">
        <v>5</v>
      </c>
      <c r="W66" s="147">
        <v>5</v>
      </c>
      <c r="X66" s="147">
        <v>0</v>
      </c>
      <c r="Y66" s="147">
        <v>0</v>
      </c>
      <c r="Z66" s="147">
        <v>0</v>
      </c>
      <c r="AA66" s="147">
        <v>0</v>
      </c>
      <c r="AB66" s="147">
        <v>0</v>
      </c>
      <c r="AC66" s="147">
        <v>0</v>
      </c>
      <c r="AD66" s="147">
        <v>0</v>
      </c>
      <c r="AE66" s="147">
        <v>0</v>
      </c>
      <c r="AF66" s="147">
        <v>0</v>
      </c>
      <c r="AG66" s="147">
        <v>0</v>
      </c>
    </row>
    <row r="67" spans="1:33" x14ac:dyDescent="0.2">
      <c r="A67" s="133" t="str">
        <f t="shared" si="0"/>
        <v>WPAComoros</v>
      </c>
      <c r="B67" s="129" t="s">
        <v>259</v>
      </c>
      <c r="C67" s="129" t="s">
        <v>261</v>
      </c>
      <c r="D67" s="129" t="s">
        <v>98</v>
      </c>
      <c r="E67" s="147">
        <v>0.01</v>
      </c>
      <c r="F67" s="147">
        <v>2E-3</v>
      </c>
      <c r="G67" s="147">
        <v>4.3999999999999997E-2</v>
      </c>
      <c r="H67" s="147">
        <v>0</v>
      </c>
      <c r="I67" s="147">
        <v>0</v>
      </c>
      <c r="J67" s="147">
        <v>0</v>
      </c>
      <c r="K67" s="147">
        <v>3.6259999999999999E-3</v>
      </c>
      <c r="L67" s="147">
        <v>0</v>
      </c>
      <c r="M67" s="147">
        <v>0</v>
      </c>
      <c r="N67" s="147">
        <v>2.6999999999999999E-5</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WPADjibouti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0.8930800000000001</v>
      </c>
      <c r="Y68" s="147">
        <v>0.36599999999999999</v>
      </c>
      <c r="Z68" s="147">
        <v>0.60392000000000012</v>
      </c>
      <c r="AA68" s="147">
        <v>0</v>
      </c>
      <c r="AB68" s="147">
        <v>0</v>
      </c>
      <c r="AC68" s="147">
        <v>0</v>
      </c>
      <c r="AD68" s="147">
        <v>0</v>
      </c>
      <c r="AE68" s="147">
        <v>0</v>
      </c>
      <c r="AF68" s="147">
        <v>0</v>
      </c>
      <c r="AG68" s="147">
        <v>0</v>
      </c>
    </row>
    <row r="69" spans="1:33" x14ac:dyDescent="0.2">
      <c r="A69" s="133" t="str">
        <f t="shared" si="0"/>
        <v>WPAEritrea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CONCATENATE("WPA",D70)</f>
        <v>WPAEthiopia</v>
      </c>
      <c r="B70" s="129" t="s">
        <v>259</v>
      </c>
      <c r="C70" s="129" t="s">
        <v>261</v>
      </c>
      <c r="D70" s="129" t="s">
        <v>101</v>
      </c>
      <c r="E70" s="147">
        <v>1.9000000000000001E-5</v>
      </c>
      <c r="F70" s="147">
        <v>0</v>
      </c>
      <c r="G70" s="147">
        <v>2.9599999999999998E-4</v>
      </c>
      <c r="H70" s="147">
        <v>1.4999999999999999E-2</v>
      </c>
      <c r="I70" s="147">
        <v>82.875</v>
      </c>
      <c r="J70" s="147">
        <v>25.070166</v>
      </c>
      <c r="K70" s="147">
        <v>57.562188999999996</v>
      </c>
      <c r="L70" s="147">
        <v>0.54506600000000005</v>
      </c>
      <c r="M70" s="147">
        <v>3.1045199999999999</v>
      </c>
      <c r="N70" s="147">
        <v>3.3674999999999997E-2</v>
      </c>
      <c r="O70" s="147">
        <v>3.7201999999999999E-2</v>
      </c>
      <c r="P70" s="147">
        <v>52.887285000000006</v>
      </c>
      <c r="Q70" s="147">
        <v>143.418001</v>
      </c>
      <c r="R70" s="147">
        <v>197.17503199999999</v>
      </c>
      <c r="S70" s="147">
        <v>134.28464</v>
      </c>
      <c r="T70" s="147">
        <v>253.07919999999999</v>
      </c>
      <c r="U70" s="147">
        <v>549.32865000000004</v>
      </c>
      <c r="V70" s="147">
        <v>831.22365300000001</v>
      </c>
      <c r="W70" s="147">
        <v>455.1</v>
      </c>
      <c r="X70" s="147">
        <v>678.99495000000002</v>
      </c>
      <c r="Y70" s="147">
        <v>900.74851000000001</v>
      </c>
      <c r="Z70" s="147">
        <v>970.85069999999996</v>
      </c>
      <c r="AA70" s="147">
        <v>828.30000000000007</v>
      </c>
      <c r="AB70" s="147">
        <v>897.05000000000007</v>
      </c>
      <c r="AC70" s="147">
        <v>919.36012760594406</v>
      </c>
      <c r="AD70" s="147">
        <v>942.22512037413492</v>
      </c>
      <c r="AE70" s="147">
        <v>965.6587781067841</v>
      </c>
      <c r="AF70" s="147">
        <v>989.67524381478518</v>
      </c>
      <c r="AG70" s="147">
        <v>1014.2890122535027</v>
      </c>
    </row>
    <row r="71" spans="1:33" x14ac:dyDescent="0.2">
      <c r="A71" s="133" t="str">
        <f t="shared" si="1"/>
        <v>WPAKenya</v>
      </c>
      <c r="B71" s="129" t="s">
        <v>259</v>
      </c>
      <c r="C71" s="129" t="s">
        <v>261</v>
      </c>
      <c r="D71" s="129" t="s">
        <v>102</v>
      </c>
      <c r="E71" s="147">
        <v>16.693558000000003</v>
      </c>
      <c r="F71" s="147">
        <v>9.0280390000000015</v>
      </c>
      <c r="G71" s="147">
        <v>3.8583119999999997</v>
      </c>
      <c r="H71" s="147">
        <v>5.3686040000000004</v>
      </c>
      <c r="I71" s="147">
        <v>2.508311</v>
      </c>
      <c r="J71" s="147">
        <v>2.1025939999999999</v>
      </c>
      <c r="K71" s="147">
        <v>20.264983999999998</v>
      </c>
      <c r="L71" s="147">
        <v>3.4345400000000001</v>
      </c>
      <c r="M71" s="147">
        <v>19.188607000000001</v>
      </c>
      <c r="N71" s="147">
        <v>31.815401999999999</v>
      </c>
      <c r="O71" s="147">
        <v>1.9669509999999999</v>
      </c>
      <c r="P71" s="147">
        <v>0</v>
      </c>
      <c r="Q71" s="147">
        <v>0</v>
      </c>
      <c r="R71" s="147">
        <v>26.391583999999998</v>
      </c>
      <c r="S71" s="147">
        <v>6.1552000000000003E-2</v>
      </c>
      <c r="T71" s="147">
        <v>65.472729999999999</v>
      </c>
      <c r="U71" s="147">
        <v>15.371913000000001</v>
      </c>
      <c r="V71" s="147">
        <v>26.356099999999998</v>
      </c>
      <c r="W71" s="147">
        <v>5.4341120003087333</v>
      </c>
      <c r="X71" s="147">
        <v>1.7510500000000002</v>
      </c>
      <c r="Y71" s="147">
        <v>11.254300000000001</v>
      </c>
      <c r="Z71" s="147">
        <v>1.4369100000000001</v>
      </c>
      <c r="AA71" s="147">
        <v>49.93</v>
      </c>
      <c r="AB71" s="147">
        <v>0.08</v>
      </c>
      <c r="AC71" s="147">
        <v>0.08</v>
      </c>
      <c r="AD71" s="147">
        <v>0.08</v>
      </c>
      <c r="AE71" s="147">
        <v>0.08</v>
      </c>
      <c r="AF71" s="147">
        <v>0.08</v>
      </c>
      <c r="AG71" s="147">
        <v>0.08</v>
      </c>
    </row>
    <row r="72" spans="1:33" x14ac:dyDescent="0.2">
      <c r="A72" s="133" t="str">
        <f t="shared" si="1"/>
        <v>WPAMadagascar</v>
      </c>
      <c r="B72" s="129" t="s">
        <v>259</v>
      </c>
      <c r="C72" s="129" t="s">
        <v>261</v>
      </c>
      <c r="D72" s="129" t="s">
        <v>103</v>
      </c>
      <c r="E72" s="147">
        <v>2.5700000000000001E-2</v>
      </c>
      <c r="F72" s="147">
        <v>7.2199999999999999E-3</v>
      </c>
      <c r="G72" s="147">
        <v>4.5946000000000001E-2</v>
      </c>
      <c r="H72" s="147">
        <v>0.19611999999999999</v>
      </c>
      <c r="I72" s="147">
        <v>5.0999999999999997E-2</v>
      </c>
      <c r="J72" s="147">
        <v>0.126</v>
      </c>
      <c r="K72" s="147">
        <v>6.0600000000000001E-2</v>
      </c>
      <c r="L72" s="147">
        <v>4.8000000000000001E-2</v>
      </c>
      <c r="M72" s="147">
        <v>2.8164000000000002E-2</v>
      </c>
      <c r="N72" s="147">
        <v>7.77E-3</v>
      </c>
      <c r="O72" s="147">
        <v>3.8769999999999998E-3</v>
      </c>
      <c r="P72" s="147">
        <v>3.7216659999999999</v>
      </c>
      <c r="Q72" s="147">
        <v>1.052662</v>
      </c>
      <c r="R72" s="147">
        <v>1.6930000000000001</v>
      </c>
      <c r="S72" s="147">
        <v>1.8401970000000001</v>
      </c>
      <c r="T72" s="147">
        <v>1.3193999999999999</v>
      </c>
      <c r="U72" s="147">
        <v>2.750756</v>
      </c>
      <c r="V72" s="147">
        <v>1.330004</v>
      </c>
      <c r="W72" s="147">
        <v>0</v>
      </c>
      <c r="X72" s="147">
        <v>6.4866800000000016</v>
      </c>
      <c r="Y72" s="147">
        <v>10.326000000000001</v>
      </c>
      <c r="Z72" s="147">
        <v>8.4039999999999999</v>
      </c>
      <c r="AA72" s="147">
        <v>6.4099999999999993</v>
      </c>
      <c r="AB72" s="147">
        <v>4.43</v>
      </c>
      <c r="AC72" s="147">
        <v>4.43</v>
      </c>
      <c r="AD72" s="147">
        <v>4.43</v>
      </c>
      <c r="AE72" s="147">
        <v>4.43</v>
      </c>
      <c r="AF72" s="147">
        <v>4.43</v>
      </c>
      <c r="AG72" s="147">
        <v>4.43</v>
      </c>
    </row>
    <row r="73" spans="1:33" x14ac:dyDescent="0.2">
      <c r="A73" s="133" t="str">
        <f t="shared" si="1"/>
        <v>WPAMalawi</v>
      </c>
      <c r="B73" s="129" t="s">
        <v>259</v>
      </c>
      <c r="C73" s="129" t="s">
        <v>261</v>
      </c>
      <c r="D73" s="129" t="s">
        <v>104</v>
      </c>
      <c r="E73" s="147">
        <v>2.7655500000000002</v>
      </c>
      <c r="F73" s="147">
        <v>0.08</v>
      </c>
      <c r="G73" s="147">
        <v>1.4400000000000002</v>
      </c>
      <c r="H73" s="147">
        <v>2.83039</v>
      </c>
      <c r="I73" s="147">
        <v>5.3629189999999998</v>
      </c>
      <c r="J73" s="147">
        <v>0.20899999999999999</v>
      </c>
      <c r="K73" s="147">
        <v>1.9999999999999999E-6</v>
      </c>
      <c r="L73" s="147">
        <v>6.1604100000000006</v>
      </c>
      <c r="M73" s="147">
        <v>5.2424499999999998</v>
      </c>
      <c r="N73" s="147">
        <v>0.93009999999999993</v>
      </c>
      <c r="O73" s="147">
        <v>7.1520109999999999</v>
      </c>
      <c r="P73" s="147">
        <v>7.4448499999999997</v>
      </c>
      <c r="Q73" s="147">
        <v>24.057134999999999</v>
      </c>
      <c r="R73" s="147">
        <v>12.962628</v>
      </c>
      <c r="S73" s="147">
        <v>5.8690040000000003</v>
      </c>
      <c r="T73" s="147">
        <v>19.972885999999999</v>
      </c>
      <c r="U73" s="147">
        <v>10</v>
      </c>
      <c r="V73" s="147">
        <v>11</v>
      </c>
      <c r="W73" s="147">
        <v>12</v>
      </c>
      <c r="X73" s="147">
        <v>5.9999999999999995E-4</v>
      </c>
      <c r="Y73" s="147">
        <v>2.8709999999999999E-2</v>
      </c>
      <c r="Z73" s="147">
        <v>2.427E-2</v>
      </c>
      <c r="AA73" s="147">
        <v>0.01</v>
      </c>
      <c r="AB73" s="147">
        <v>0</v>
      </c>
      <c r="AC73" s="147">
        <v>0</v>
      </c>
      <c r="AD73" s="147">
        <v>0</v>
      </c>
      <c r="AE73" s="147">
        <v>0</v>
      </c>
      <c r="AF73" s="147">
        <v>0</v>
      </c>
      <c r="AG73" s="147">
        <v>0</v>
      </c>
    </row>
    <row r="74" spans="1:33" x14ac:dyDescent="0.2">
      <c r="A74" s="133" t="str">
        <f t="shared" si="1"/>
        <v>WPAMauritius</v>
      </c>
      <c r="B74" s="129" t="s">
        <v>259</v>
      </c>
      <c r="C74" s="129" t="s">
        <v>261</v>
      </c>
      <c r="D74" s="129" t="s">
        <v>105</v>
      </c>
      <c r="E74" s="147">
        <v>9.7099999999999991</v>
      </c>
      <c r="F74" s="147">
        <v>3.536861</v>
      </c>
      <c r="G74" s="147">
        <v>0</v>
      </c>
      <c r="H74" s="147">
        <v>0</v>
      </c>
      <c r="I74" s="147">
        <v>0</v>
      </c>
      <c r="J74" s="147">
        <v>6.9858839999999995</v>
      </c>
      <c r="K74" s="147">
        <v>5.1824219999999999</v>
      </c>
      <c r="L74" s="147">
        <v>6.7296149999999999</v>
      </c>
      <c r="M74" s="147">
        <v>14.433474</v>
      </c>
      <c r="N74" s="147">
        <v>0.21492800000000001</v>
      </c>
      <c r="O74" s="147">
        <v>0.33905800000000003</v>
      </c>
      <c r="P74" s="147">
        <v>7.1999999999999995E-2</v>
      </c>
      <c r="Q74" s="147">
        <v>0</v>
      </c>
      <c r="R74" s="147">
        <v>7.5120999999999993E-2</v>
      </c>
      <c r="S74" s="147">
        <v>0</v>
      </c>
      <c r="T74" s="147">
        <v>8.1000000000000006E-4</v>
      </c>
      <c r="U74" s="147">
        <v>0.15093099999999998</v>
      </c>
      <c r="V74" s="147">
        <v>0.20991900000000002</v>
      </c>
      <c r="W74" s="147">
        <v>0.126274</v>
      </c>
      <c r="X74" s="147">
        <v>6.3509999999999997E-2</v>
      </c>
      <c r="Y74" s="147">
        <v>5.5070000000000001E-2</v>
      </c>
      <c r="Z74" s="147">
        <v>7.0139999999999994E-2</v>
      </c>
      <c r="AA74" s="147">
        <v>0.16999999999999998</v>
      </c>
      <c r="AB74" s="147">
        <v>0.30000000000000004</v>
      </c>
      <c r="AC74" s="147">
        <v>0.30000000000000004</v>
      </c>
      <c r="AD74" s="147">
        <v>0.30000000000000004</v>
      </c>
      <c r="AE74" s="147">
        <v>0.30000000000000004</v>
      </c>
      <c r="AF74" s="147">
        <v>0.30000000000000004</v>
      </c>
      <c r="AG74" s="147">
        <v>0.30000000000000004</v>
      </c>
    </row>
    <row r="75" spans="1:33" x14ac:dyDescent="0.2">
      <c r="A75" s="133" t="str">
        <f t="shared" si="1"/>
        <v>WPAMozambique</v>
      </c>
      <c r="B75" s="129" t="s">
        <v>259</v>
      </c>
      <c r="C75" s="129" t="s">
        <v>261</v>
      </c>
      <c r="D75" s="129" t="s">
        <v>106</v>
      </c>
      <c r="E75" s="147">
        <v>4</v>
      </c>
      <c r="F75" s="147">
        <v>9.9999999999999995E-7</v>
      </c>
      <c r="G75" s="147">
        <v>0.26800000000000002</v>
      </c>
      <c r="H75" s="147">
        <v>0.14802000000000001</v>
      </c>
      <c r="I75" s="147">
        <v>3.2182000000000002E-2</v>
      </c>
      <c r="J75" s="147">
        <v>7.823175</v>
      </c>
      <c r="K75" s="147">
        <v>15.4831</v>
      </c>
      <c r="L75" s="147">
        <v>1.3414999999999999</v>
      </c>
      <c r="M75" s="147">
        <v>13.577166999999999</v>
      </c>
      <c r="N75" s="147">
        <v>17.933610000000002</v>
      </c>
      <c r="O75" s="147">
        <v>64.137514999999993</v>
      </c>
      <c r="P75" s="147">
        <v>73.362459999999999</v>
      </c>
      <c r="Q75" s="147">
        <v>74.381405000000001</v>
      </c>
      <c r="R75" s="147">
        <v>80.000842999999989</v>
      </c>
      <c r="S75" s="147">
        <v>23.552657</v>
      </c>
      <c r="T75" s="147">
        <v>104.14105000000001</v>
      </c>
      <c r="U75" s="147">
        <v>43.101204000000003</v>
      </c>
      <c r="V75" s="147">
        <v>81.314612000000011</v>
      </c>
      <c r="W75" s="147">
        <v>6.4454223046387265</v>
      </c>
      <c r="X75" s="147">
        <v>8.804450000000001</v>
      </c>
      <c r="Y75" s="147">
        <v>9.0636600000000005</v>
      </c>
      <c r="Z75" s="147">
        <v>1.0730000000000002E-2</v>
      </c>
      <c r="AA75" s="147">
        <v>6.9999999999999993E-2</v>
      </c>
      <c r="AB75" s="147">
        <v>0.13</v>
      </c>
      <c r="AC75" s="147">
        <v>0.13214529378614831</v>
      </c>
      <c r="AD75" s="147">
        <v>0.13432598976790344</v>
      </c>
      <c r="AE75" s="147">
        <v>0.1365426721614981</v>
      </c>
      <c r="AF75" s="147">
        <v>0.13879593482405309</v>
      </c>
      <c r="AG75" s="147">
        <v>0.14108638141267377</v>
      </c>
    </row>
    <row r="76" spans="1:33" x14ac:dyDescent="0.2">
      <c r="A76" s="133" t="str">
        <f t="shared" si="1"/>
        <v>WPAReunion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1"/>
        <v>WPARwanda</v>
      </c>
      <c r="B77" s="129" t="s">
        <v>259</v>
      </c>
      <c r="C77" s="129" t="s">
        <v>261</v>
      </c>
      <c r="D77" s="129" t="s">
        <v>108</v>
      </c>
      <c r="E77" s="147">
        <v>0</v>
      </c>
      <c r="F77" s="147">
        <v>0</v>
      </c>
      <c r="G77" s="147">
        <v>12.914</v>
      </c>
      <c r="H77" s="147">
        <v>0</v>
      </c>
      <c r="I77" s="147">
        <v>0</v>
      </c>
      <c r="J77" s="147">
        <v>6.1550000000000001E-2</v>
      </c>
      <c r="K77" s="147">
        <v>7.3499999999999996E-2</v>
      </c>
      <c r="L77" s="147">
        <v>2.22E-4</v>
      </c>
      <c r="M77" s="147">
        <v>3.5076999999999997E-2</v>
      </c>
      <c r="N77" s="147">
        <v>2.715E-3</v>
      </c>
      <c r="O77" s="147">
        <v>2.9574120000000002</v>
      </c>
      <c r="P77" s="147">
        <v>1.397E-3</v>
      </c>
      <c r="Q77" s="147">
        <v>1.2411999999999999E-2</v>
      </c>
      <c r="R77" s="147">
        <v>0.64132500000000003</v>
      </c>
      <c r="S77" s="147">
        <v>1.063005</v>
      </c>
      <c r="T77" s="147">
        <v>2.15699</v>
      </c>
      <c r="U77" s="147">
        <v>0.85722399999999999</v>
      </c>
      <c r="V77" s="147">
        <v>0</v>
      </c>
      <c r="W77" s="147">
        <v>0</v>
      </c>
      <c r="X77" s="147">
        <v>0</v>
      </c>
      <c r="Y77" s="147">
        <v>0</v>
      </c>
      <c r="Z77" s="147">
        <v>0</v>
      </c>
      <c r="AA77" s="147">
        <v>0</v>
      </c>
      <c r="AB77" s="147">
        <v>0.1</v>
      </c>
      <c r="AC77" s="147">
        <v>9.692802700436326E-2</v>
      </c>
      <c r="AD77" s="147">
        <v>9.3950424189585741E-2</v>
      </c>
      <c r="AE77" s="147">
        <v>9.1064292529195498E-2</v>
      </c>
      <c r="AF77" s="147">
        <v>8.8266822054030969E-2</v>
      </c>
      <c r="AG77" s="147">
        <v>8.5555289116424418E-2</v>
      </c>
    </row>
    <row r="78" spans="1:33" x14ac:dyDescent="0.2">
      <c r="A78" s="133" t="str">
        <f t="shared" si="1"/>
        <v>WPASeychelles</v>
      </c>
      <c r="B78" s="129" t="s">
        <v>259</v>
      </c>
      <c r="C78" s="129" t="s">
        <v>261</v>
      </c>
      <c r="D78" s="129" t="s">
        <v>109</v>
      </c>
      <c r="E78" s="147">
        <v>3.0699999999999998E-3</v>
      </c>
      <c r="F78" s="147">
        <v>2.3467999999999999E-2</v>
      </c>
      <c r="G78" s="147">
        <v>1.9011E-2</v>
      </c>
      <c r="H78" s="147">
        <v>5.0500000000000002E-4</v>
      </c>
      <c r="I78" s="147">
        <v>5.5710000000000004E-3</v>
      </c>
      <c r="J78" s="147">
        <v>0</v>
      </c>
      <c r="K78" s="147">
        <v>5.0000000000000002E-5</v>
      </c>
      <c r="L78" s="147">
        <v>8.3789999999999993E-3</v>
      </c>
      <c r="M78" s="147">
        <v>1.0966E-2</v>
      </c>
      <c r="N78" s="147">
        <v>0</v>
      </c>
      <c r="O78" s="147">
        <v>1.16E-4</v>
      </c>
      <c r="P78" s="147">
        <v>2.3887000000000002E-2</v>
      </c>
      <c r="Q78" s="147">
        <v>2.5000000000000001E-2</v>
      </c>
      <c r="R78" s="147">
        <v>2.3E-2</v>
      </c>
      <c r="S78" s="147">
        <v>3.0000000000000001E-6</v>
      </c>
      <c r="T78" s="147">
        <v>1.4664E-2</v>
      </c>
      <c r="U78" s="147">
        <v>0</v>
      </c>
      <c r="V78" s="147">
        <v>0</v>
      </c>
      <c r="W78" s="147">
        <v>0</v>
      </c>
      <c r="X78" s="147">
        <v>4.9700000000000005E-3</v>
      </c>
      <c r="Y78" s="147">
        <v>0</v>
      </c>
      <c r="Z78" s="147">
        <v>0</v>
      </c>
      <c r="AA78" s="147">
        <v>0</v>
      </c>
      <c r="AB78" s="147">
        <v>0</v>
      </c>
      <c r="AC78" s="147">
        <v>0</v>
      </c>
      <c r="AD78" s="147">
        <v>0</v>
      </c>
      <c r="AE78" s="147">
        <v>0</v>
      </c>
      <c r="AF78" s="147">
        <v>0</v>
      </c>
      <c r="AG78" s="147">
        <v>0</v>
      </c>
    </row>
    <row r="79" spans="1:33" x14ac:dyDescent="0.2">
      <c r="A79" s="133" t="str">
        <f t="shared" si="1"/>
        <v>WPASomalia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WPATanzania</v>
      </c>
      <c r="B80" s="129" t="s">
        <v>259</v>
      </c>
      <c r="C80" s="129" t="s">
        <v>261</v>
      </c>
      <c r="D80" s="129" t="s">
        <v>111</v>
      </c>
      <c r="E80" s="147">
        <v>0.31225200000000003</v>
      </c>
      <c r="F80" s="147">
        <v>1.777045</v>
      </c>
      <c r="G80" s="147">
        <v>3.1208E-2</v>
      </c>
      <c r="H80" s="147">
        <v>0.195628</v>
      </c>
      <c r="I80" s="147">
        <v>0.30318400000000001</v>
      </c>
      <c r="J80" s="147">
        <v>0.17169699999999999</v>
      </c>
      <c r="K80" s="147">
        <v>1.9056840000000002</v>
      </c>
      <c r="L80" s="147">
        <v>5.3455000000000003E-2</v>
      </c>
      <c r="M80" s="147">
        <v>0.307315</v>
      </c>
      <c r="N80" s="147">
        <v>5.87859</v>
      </c>
      <c r="O80" s="147">
        <v>0.43145100000000003</v>
      </c>
      <c r="P80" s="147">
        <v>1.6981E-2</v>
      </c>
      <c r="Q80" s="147">
        <v>3.6641E-2</v>
      </c>
      <c r="R80" s="147">
        <v>0.57193800000000006</v>
      </c>
      <c r="S80" s="147">
        <v>0.454015</v>
      </c>
      <c r="T80" s="147">
        <v>35.396922000000004</v>
      </c>
      <c r="U80" s="147">
        <v>10.105881</v>
      </c>
      <c r="V80" s="147">
        <v>12.337281000000001</v>
      </c>
      <c r="W80" s="147">
        <v>2.2011810000000001</v>
      </c>
      <c r="X80" s="147">
        <v>9.8646899999999995</v>
      </c>
      <c r="Y80" s="147">
        <v>5.0040000000000001E-2</v>
      </c>
      <c r="Z80" s="147">
        <v>8.63002</v>
      </c>
      <c r="AA80" s="147">
        <v>24.98</v>
      </c>
      <c r="AB80" s="147">
        <v>36.51</v>
      </c>
      <c r="AC80" s="147">
        <v>37.712558974098094</v>
      </c>
      <c r="AD80" s="147">
        <v>38.954727591750938</v>
      </c>
      <c r="AE80" s="147">
        <v>40.237810507363285</v>
      </c>
      <c r="AF80" s="147">
        <v>41.563155347782036</v>
      </c>
      <c r="AG80" s="147">
        <v>42.932154127713801</v>
      </c>
    </row>
    <row r="81" spans="1:33" x14ac:dyDescent="0.2">
      <c r="A81" s="133" t="str">
        <f t="shared" si="1"/>
        <v>WPAUganda</v>
      </c>
      <c r="B81" s="129" t="s">
        <v>259</v>
      </c>
      <c r="C81" s="129" t="s">
        <v>261</v>
      </c>
      <c r="D81" s="129" t="s">
        <v>112</v>
      </c>
      <c r="E81" s="147">
        <v>5.6749999999999995E-2</v>
      </c>
      <c r="F81" s="147">
        <v>1.3073779999999999</v>
      </c>
      <c r="G81" s="147">
        <v>9.4900999999999999E-2</v>
      </c>
      <c r="H81" s="147">
        <v>0.53569500000000003</v>
      </c>
      <c r="I81" s="147">
        <v>0.49048800000000004</v>
      </c>
      <c r="J81" s="147">
        <v>1.4973829999999999</v>
      </c>
      <c r="K81" s="147">
        <v>1.1625799999999999</v>
      </c>
      <c r="L81" s="147">
        <v>0.407829</v>
      </c>
      <c r="M81" s="147">
        <v>0.26965300000000003</v>
      </c>
      <c r="N81" s="147">
        <v>0.62793900000000002</v>
      </c>
      <c r="O81" s="147">
        <v>0.16545799999999999</v>
      </c>
      <c r="P81" s="147">
        <v>1.5397720000000001</v>
      </c>
      <c r="Q81" s="147">
        <v>0.13695499999999999</v>
      </c>
      <c r="R81" s="147">
        <v>0.37817500000000004</v>
      </c>
      <c r="S81" s="147">
        <v>0.19758400000000001</v>
      </c>
      <c r="T81" s="147">
        <v>0.53601299999999996</v>
      </c>
      <c r="U81" s="147">
        <v>3.95E-2</v>
      </c>
      <c r="V81" s="147">
        <v>0</v>
      </c>
      <c r="W81" s="147">
        <v>0</v>
      </c>
      <c r="X81" s="147">
        <v>0.21593000000000004</v>
      </c>
      <c r="Y81" s="147">
        <v>0.10771</v>
      </c>
      <c r="Z81" s="147">
        <v>0.22477</v>
      </c>
      <c r="AA81" s="147">
        <v>6.9999999999999993E-2</v>
      </c>
      <c r="AB81" s="147">
        <v>0.33</v>
      </c>
      <c r="AC81" s="147">
        <v>0.34809554790640768</v>
      </c>
      <c r="AD81" s="147">
        <v>0.36718336506746108</v>
      </c>
      <c r="AE81" s="147">
        <v>0.38731786256144357</v>
      </c>
      <c r="AF81" s="147">
        <v>0.4085564350977709</v>
      </c>
      <c r="AG81" s="147">
        <v>0.43095962462438558</v>
      </c>
    </row>
    <row r="82" spans="1:33" x14ac:dyDescent="0.2">
      <c r="A82" s="133" t="str">
        <f t="shared" si="1"/>
        <v>WPAZambia</v>
      </c>
      <c r="B82" s="129" t="s">
        <v>259</v>
      </c>
      <c r="C82" s="129" t="s">
        <v>261</v>
      </c>
      <c r="D82" s="129" t="s">
        <v>113</v>
      </c>
      <c r="E82" s="147">
        <v>7.5029999999999999E-2</v>
      </c>
      <c r="F82" s="147">
        <v>0.41265000000000002</v>
      </c>
      <c r="G82" s="147">
        <v>3.2691159999999999</v>
      </c>
      <c r="H82" s="147">
        <v>1.936687</v>
      </c>
      <c r="I82" s="147">
        <v>0.51907300000000001</v>
      </c>
      <c r="J82" s="147">
        <v>5.7325000000000001E-2</v>
      </c>
      <c r="K82" s="147">
        <v>0.12</v>
      </c>
      <c r="L82" s="147">
        <v>6.9810999999999998E-2</v>
      </c>
      <c r="M82" s="147">
        <v>0.127023</v>
      </c>
      <c r="N82" s="147">
        <v>0.92644099999999996</v>
      </c>
      <c r="O82" s="147">
        <v>8.0926999999999999E-2</v>
      </c>
      <c r="P82" s="147">
        <v>11.746546</v>
      </c>
      <c r="Q82" s="147">
        <v>4.6145379999999996</v>
      </c>
      <c r="R82" s="147">
        <v>11.183256</v>
      </c>
      <c r="S82" s="147">
        <v>4.9638629999999999</v>
      </c>
      <c r="T82" s="147">
        <v>4.8885909999999999</v>
      </c>
      <c r="U82" s="147">
        <v>0</v>
      </c>
      <c r="V82" s="147">
        <v>1.00803</v>
      </c>
      <c r="W82" s="147">
        <v>0.35415000000000002</v>
      </c>
      <c r="X82" s="147">
        <v>1.0289600000000001</v>
      </c>
      <c r="Y82" s="147">
        <v>2.1266599999999998</v>
      </c>
      <c r="Z82" s="147">
        <v>0.24068000000000001</v>
      </c>
      <c r="AA82" s="147">
        <v>0.70000000000000007</v>
      </c>
      <c r="AB82" s="147">
        <v>0.2</v>
      </c>
      <c r="AC82" s="147">
        <v>0.20124321321515357</v>
      </c>
      <c r="AD82" s="147">
        <v>0.20249415432579879</v>
      </c>
      <c r="AE82" s="147">
        <v>0.20375287136904466</v>
      </c>
      <c r="AF82" s="147">
        <v>0.20501941268060206</v>
      </c>
      <c r="AG82" s="147">
        <v>0.20629382689663978</v>
      </c>
    </row>
    <row r="83" spans="1:33" x14ac:dyDescent="0.2">
      <c r="A83" s="133" t="str">
        <f t="shared" si="1"/>
        <v>WPAZimbabwe</v>
      </c>
      <c r="B83" s="129" t="s">
        <v>259</v>
      </c>
      <c r="C83" s="129" t="s">
        <v>261</v>
      </c>
      <c r="D83" s="129" t="s">
        <v>114</v>
      </c>
      <c r="E83" s="147">
        <v>0</v>
      </c>
      <c r="F83" s="147">
        <v>0</v>
      </c>
      <c r="G83" s="147">
        <v>0</v>
      </c>
      <c r="H83" s="147">
        <v>0</v>
      </c>
      <c r="I83" s="147">
        <v>3.8186999999999999E-2</v>
      </c>
      <c r="J83" s="147">
        <v>0.59210499999999999</v>
      </c>
      <c r="K83" s="147">
        <v>4.0480710000000002</v>
      </c>
      <c r="L83" s="147">
        <v>8.0090000000000003</v>
      </c>
      <c r="M83" s="147">
        <v>7.2357999999999992E-2</v>
      </c>
      <c r="N83" s="147">
        <v>2.0004789999999999</v>
      </c>
      <c r="O83" s="147">
        <v>37.290452999999999</v>
      </c>
      <c r="P83" s="147">
        <v>12.58329</v>
      </c>
      <c r="Q83" s="147">
        <v>5.3222749999999994</v>
      </c>
      <c r="R83" s="147">
        <v>7.3418909999999995</v>
      </c>
      <c r="S83" s="147">
        <v>4.8402199999999995</v>
      </c>
      <c r="T83" s="147">
        <v>7.1316819999999996</v>
      </c>
      <c r="U83" s="147">
        <v>0.72899600000000009</v>
      </c>
      <c r="V83" s="147">
        <v>0</v>
      </c>
      <c r="W83" s="147">
        <v>2.228160000325595</v>
      </c>
      <c r="X83" s="147">
        <v>3.0380500000000001</v>
      </c>
      <c r="Y83" s="147">
        <v>2.8575499999999998</v>
      </c>
      <c r="Z83" s="147">
        <v>5.5309199999999992</v>
      </c>
      <c r="AA83" s="147">
        <v>0.49000000000000005</v>
      </c>
      <c r="AB83" s="147">
        <v>1.47</v>
      </c>
      <c r="AC83" s="147">
        <v>1.4213334355149851</v>
      </c>
      <c r="AD83" s="147">
        <v>1.3742780509611094</v>
      </c>
      <c r="AE83" s="147">
        <v>1.3287805057995863</v>
      </c>
      <c r="AF83" s="147">
        <v>1.2847892254105211</v>
      </c>
      <c r="AG83" s="147">
        <v>1.2422543426295054</v>
      </c>
    </row>
    <row r="84" spans="1:33" s="133" customFormat="1" x14ac:dyDescent="0.2">
      <c r="A84" s="133" t="str">
        <f t="shared" si="1"/>
        <v>WPAWest Africa Total</v>
      </c>
      <c r="B84" s="140" t="s">
        <v>115</v>
      </c>
      <c r="C84" s="140" t="s">
        <v>115</v>
      </c>
      <c r="D84" s="140" t="s">
        <v>115</v>
      </c>
      <c r="E84" s="146">
        <v>8.4630189999999992</v>
      </c>
      <c r="F84" s="146">
        <v>13.001111</v>
      </c>
      <c r="G84" s="146">
        <v>8.3995449999999998</v>
      </c>
      <c r="H84" s="146">
        <v>9.5496750000000006</v>
      </c>
      <c r="I84" s="146">
        <v>7.44991</v>
      </c>
      <c r="J84" s="146">
        <v>3.9093839999999997</v>
      </c>
      <c r="K84" s="146">
        <v>2.1416629999999999</v>
      </c>
      <c r="L84" s="146">
        <v>6.074338</v>
      </c>
      <c r="M84" s="146">
        <v>5.4357729999999993</v>
      </c>
      <c r="N84" s="146">
        <v>2.6253709999999999</v>
      </c>
      <c r="O84" s="146">
        <v>27.111244000000003</v>
      </c>
      <c r="P84" s="146">
        <v>27.525022000000003</v>
      </c>
      <c r="Q84" s="146">
        <v>50.167801999999995</v>
      </c>
      <c r="R84" s="146">
        <v>95.987418000000005</v>
      </c>
      <c r="S84" s="146">
        <v>93.729042000000305</v>
      </c>
      <c r="T84" s="146">
        <v>38.857955000000004</v>
      </c>
      <c r="U84" s="146">
        <v>70.737024000000005</v>
      </c>
      <c r="V84" s="146">
        <v>55.918813</v>
      </c>
      <c r="W84" s="146">
        <v>45.847959142135096</v>
      </c>
      <c r="X84" s="146">
        <v>1.4723899999999999</v>
      </c>
      <c r="Y84" s="146">
        <v>6.5439999999999998E-2</v>
      </c>
      <c r="Z84" s="146">
        <v>3.5894200000000001</v>
      </c>
      <c r="AA84" s="146">
        <v>0.27</v>
      </c>
      <c r="AB84" s="146">
        <v>0.42</v>
      </c>
      <c r="AC84" s="146">
        <v>0.42455147725681353</v>
      </c>
      <c r="AD84" s="146">
        <v>0.42931011396581992</v>
      </c>
      <c r="AE84" s="146">
        <v>0.43428533894237115</v>
      </c>
      <c r="AF84" s="146">
        <v>0.43948701015220543</v>
      </c>
      <c r="AG84" s="146">
        <v>0.4449254342441295</v>
      </c>
    </row>
    <row r="85" spans="1:33" x14ac:dyDescent="0.2">
      <c r="A85" s="133" t="str">
        <f t="shared" si="1"/>
        <v>WPABenin</v>
      </c>
      <c r="B85" s="129" t="s">
        <v>259</v>
      </c>
      <c r="C85" s="129" t="s">
        <v>262</v>
      </c>
      <c r="D85" s="129" t="s">
        <v>116</v>
      </c>
      <c r="E85" s="147">
        <v>0</v>
      </c>
      <c r="F85" s="147">
        <v>0</v>
      </c>
      <c r="G85" s="147">
        <v>1.0549999999999999</v>
      </c>
      <c r="H85" s="147">
        <v>0</v>
      </c>
      <c r="I85" s="147">
        <v>0</v>
      </c>
      <c r="J85" s="147">
        <v>0</v>
      </c>
      <c r="K85" s="147">
        <v>0</v>
      </c>
      <c r="L85" s="147">
        <v>0</v>
      </c>
      <c r="M85" s="147">
        <v>1.54203</v>
      </c>
      <c r="N85" s="147">
        <v>0</v>
      </c>
      <c r="O85" s="147">
        <v>0</v>
      </c>
      <c r="P85" s="147">
        <v>0</v>
      </c>
      <c r="Q85" s="147">
        <v>0</v>
      </c>
      <c r="R85" s="147">
        <v>1.0000000000000001E-5</v>
      </c>
      <c r="S85" s="147">
        <v>2.1</v>
      </c>
      <c r="T85" s="147">
        <v>0</v>
      </c>
      <c r="U85" s="147">
        <v>0</v>
      </c>
      <c r="V85" s="147">
        <v>0</v>
      </c>
      <c r="W85" s="147">
        <v>0</v>
      </c>
      <c r="X85" s="147">
        <v>1.38</v>
      </c>
      <c r="Y85" s="147">
        <v>0</v>
      </c>
      <c r="Z85" s="147">
        <v>0</v>
      </c>
      <c r="AA85" s="147">
        <v>0</v>
      </c>
      <c r="AB85" s="147">
        <v>0</v>
      </c>
      <c r="AC85" s="147">
        <v>0</v>
      </c>
      <c r="AD85" s="147">
        <v>0</v>
      </c>
      <c r="AE85" s="147">
        <v>0</v>
      </c>
      <c r="AF85" s="147">
        <v>0</v>
      </c>
      <c r="AG85" s="147">
        <v>0</v>
      </c>
    </row>
    <row r="86" spans="1:33" x14ac:dyDescent="0.2">
      <c r="A86" s="133" t="str">
        <f t="shared" si="1"/>
        <v>WPABurkina Faso</v>
      </c>
      <c r="B86" s="129" t="s">
        <v>259</v>
      </c>
      <c r="C86" s="129" t="s">
        <v>262</v>
      </c>
      <c r="D86" s="129" t="s">
        <v>117</v>
      </c>
      <c r="E86" s="147">
        <v>1.8749999999999999E-2</v>
      </c>
      <c r="F86" s="147">
        <v>6.875E-3</v>
      </c>
      <c r="G86" s="147">
        <v>2.1280000000000001E-3</v>
      </c>
      <c r="H86" s="147">
        <v>7.8100000000000003E-2</v>
      </c>
      <c r="I86" s="147">
        <v>0.14799999999999999</v>
      </c>
      <c r="J86" s="147">
        <v>0.28999999999999998</v>
      </c>
      <c r="K86" s="147">
        <v>0</v>
      </c>
      <c r="L86" s="147">
        <v>0.53080000000000005</v>
      </c>
      <c r="M86" s="147">
        <v>0.43426599999999999</v>
      </c>
      <c r="N86" s="147">
        <v>0.29859999999999998</v>
      </c>
      <c r="O86" s="147">
        <v>1.46E-2</v>
      </c>
      <c r="P86" s="147">
        <v>3.5000000000000001E-3</v>
      </c>
      <c r="Q86" s="147">
        <v>0</v>
      </c>
      <c r="R86" s="147">
        <v>0</v>
      </c>
      <c r="S86" s="147">
        <v>0</v>
      </c>
      <c r="T86" s="147">
        <v>0.08</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WPACape Verde</v>
      </c>
      <c r="B87" s="129" t="s">
        <v>259</v>
      </c>
      <c r="C87" s="129" t="s">
        <v>262</v>
      </c>
      <c r="D87" s="129" t="s">
        <v>118</v>
      </c>
      <c r="E87" s="147">
        <v>0</v>
      </c>
      <c r="F87" s="147">
        <v>0</v>
      </c>
      <c r="G87" s="147">
        <v>0</v>
      </c>
      <c r="H87" s="147">
        <v>1.2E-2</v>
      </c>
      <c r="I87" s="147">
        <v>3.0000000000000001E-3</v>
      </c>
      <c r="J87" s="147">
        <v>3.4159999999999998E-3</v>
      </c>
      <c r="K87" s="147">
        <v>0</v>
      </c>
      <c r="L87" s="147">
        <v>0</v>
      </c>
      <c r="M87" s="147">
        <v>0</v>
      </c>
      <c r="N87" s="147">
        <v>0</v>
      </c>
      <c r="O87" s="147">
        <v>0</v>
      </c>
      <c r="P87" s="147">
        <v>1.9889999999999999E-3</v>
      </c>
      <c r="Q87" s="147">
        <v>0</v>
      </c>
      <c r="R87" s="147">
        <v>5.5000000000000002E-5</v>
      </c>
      <c r="S87" s="147">
        <v>5.9999999999999995E-4</v>
      </c>
      <c r="T87" s="147">
        <v>1.1999999999999999E-3</v>
      </c>
      <c r="U87" s="147">
        <v>1.6299999999999999E-3</v>
      </c>
      <c r="V87" s="147">
        <v>6.9999999999999999E-6</v>
      </c>
      <c r="W87" s="147">
        <v>0</v>
      </c>
      <c r="X87" s="147">
        <v>0</v>
      </c>
      <c r="Y87" s="147">
        <v>2.9E-4</v>
      </c>
      <c r="Z87" s="147">
        <v>1.0800000000000001E-2</v>
      </c>
      <c r="AA87" s="147">
        <v>0</v>
      </c>
      <c r="AB87" s="147">
        <v>0</v>
      </c>
      <c r="AC87" s="147">
        <v>0</v>
      </c>
      <c r="AD87" s="147">
        <v>0</v>
      </c>
      <c r="AE87" s="147">
        <v>0</v>
      </c>
      <c r="AF87" s="147">
        <v>0</v>
      </c>
      <c r="AG87" s="147">
        <v>0</v>
      </c>
    </row>
    <row r="88" spans="1:33" x14ac:dyDescent="0.2">
      <c r="A88" s="133" t="str">
        <f t="shared" si="1"/>
        <v>WPACote d'Ivoire</v>
      </c>
      <c r="B88" s="129" t="s">
        <v>259</v>
      </c>
      <c r="C88" s="129" t="s">
        <v>262</v>
      </c>
      <c r="D88" s="129" t="s">
        <v>119</v>
      </c>
      <c r="E88" s="147">
        <v>5.875E-3</v>
      </c>
      <c r="F88" s="147">
        <v>4.4450000000000002E-3</v>
      </c>
      <c r="G88" s="147">
        <v>6.8739999999999999E-3</v>
      </c>
      <c r="H88" s="147">
        <v>0</v>
      </c>
      <c r="I88" s="147">
        <v>2.0216999999999999E-2</v>
      </c>
      <c r="J88" s="147">
        <v>0</v>
      </c>
      <c r="K88" s="147">
        <v>1.9999999999999999E-6</v>
      </c>
      <c r="L88" s="147">
        <v>2.6999999999999999E-5</v>
      </c>
      <c r="M88" s="147">
        <v>0</v>
      </c>
      <c r="N88" s="147">
        <v>0</v>
      </c>
      <c r="O88" s="147">
        <v>2.0249999999999999E-3</v>
      </c>
      <c r="P88" s="147">
        <v>3.5199999999999999E-4</v>
      </c>
      <c r="Q88" s="147">
        <v>9.6120000000000008E-3</v>
      </c>
      <c r="R88" s="147">
        <v>0</v>
      </c>
      <c r="S88" s="147">
        <v>0.21437800000000001</v>
      </c>
      <c r="T88" s="147">
        <v>0.37104500000000001</v>
      </c>
      <c r="U88" s="147">
        <v>0</v>
      </c>
      <c r="V88" s="147">
        <v>0</v>
      </c>
      <c r="W88" s="147">
        <v>0</v>
      </c>
      <c r="X88" s="147">
        <v>0</v>
      </c>
      <c r="Y88" s="147">
        <v>0</v>
      </c>
      <c r="Z88" s="147">
        <v>3.3187499999999996</v>
      </c>
      <c r="AA88" s="147">
        <v>0.1</v>
      </c>
      <c r="AB88" s="147">
        <v>0.1</v>
      </c>
      <c r="AC88" s="147">
        <v>0.10455147725681352</v>
      </c>
      <c r="AD88" s="147">
        <v>0.10931011396581994</v>
      </c>
      <c r="AE88" s="147">
        <v>0.11428533894237115</v>
      </c>
      <c r="AF88" s="147">
        <v>0.11948701015220541</v>
      </c>
      <c r="AG88" s="147">
        <v>0.12492543424412948</v>
      </c>
    </row>
    <row r="89" spans="1:33" x14ac:dyDescent="0.2">
      <c r="A89" s="133" t="str">
        <f t="shared" si="1"/>
        <v>WPAGambia</v>
      </c>
      <c r="B89" s="129" t="s">
        <v>259</v>
      </c>
      <c r="C89" s="129" t="s">
        <v>262</v>
      </c>
      <c r="D89" s="129" t="s">
        <v>120</v>
      </c>
      <c r="E89" s="147">
        <v>0</v>
      </c>
      <c r="F89" s="147">
        <v>6.0000000000000002E-5</v>
      </c>
      <c r="G89" s="147">
        <v>0</v>
      </c>
      <c r="H89" s="147">
        <v>0</v>
      </c>
      <c r="I89" s="147">
        <v>0</v>
      </c>
      <c r="J89" s="147">
        <v>0</v>
      </c>
      <c r="K89" s="147">
        <v>0</v>
      </c>
      <c r="L89" s="147">
        <v>0</v>
      </c>
      <c r="M89" s="147">
        <v>0.27411000000000002</v>
      </c>
      <c r="N89" s="147">
        <v>0</v>
      </c>
      <c r="O89" s="147">
        <v>0</v>
      </c>
      <c r="P89" s="147">
        <v>7.3999999999999996E-5</v>
      </c>
      <c r="Q89" s="147">
        <v>2.2500000000000002E-4</v>
      </c>
      <c r="R89" s="147">
        <v>4.6903999999999994E-2</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1"/>
        <v>WPAGhana</v>
      </c>
      <c r="B90" s="129" t="s">
        <v>259</v>
      </c>
      <c r="C90" s="129" t="s">
        <v>262</v>
      </c>
      <c r="D90" s="129" t="s">
        <v>121</v>
      </c>
      <c r="E90" s="147">
        <v>6.0099999999999997E-4</v>
      </c>
      <c r="F90" s="147">
        <v>1.9989999999999999E-3</v>
      </c>
      <c r="G90" s="147">
        <v>2.546E-2</v>
      </c>
      <c r="H90" s="147">
        <v>5.262E-2</v>
      </c>
      <c r="I90" s="147">
        <v>0</v>
      </c>
      <c r="J90" s="147">
        <v>9.41E-3</v>
      </c>
      <c r="K90" s="147">
        <v>0.120113</v>
      </c>
      <c r="L90" s="147">
        <v>0.20295299999999999</v>
      </c>
      <c r="M90" s="147">
        <v>0.44919399999999998</v>
      </c>
      <c r="N90" s="147">
        <v>0.47081899999999999</v>
      </c>
      <c r="O90" s="147">
        <v>0.14004800000000001</v>
      </c>
      <c r="P90" s="147">
        <v>0</v>
      </c>
      <c r="Q90" s="147">
        <v>4.6519999999999999E-2</v>
      </c>
      <c r="R90" s="147">
        <v>0.45613900000000002</v>
      </c>
      <c r="S90" s="147">
        <v>0</v>
      </c>
      <c r="T90" s="147">
        <v>0</v>
      </c>
      <c r="U90" s="147">
        <v>18.741606000000001</v>
      </c>
      <c r="V90" s="147">
        <v>3.2645269999999997</v>
      </c>
      <c r="W90" s="147">
        <v>0.71687400000000001</v>
      </c>
      <c r="X90" s="147">
        <v>4.3560000000000001E-2</v>
      </c>
      <c r="Y90" s="147">
        <v>0</v>
      </c>
      <c r="Z90" s="147">
        <v>0.14968000000000001</v>
      </c>
      <c r="AA90" s="147">
        <v>0</v>
      </c>
      <c r="AB90" s="147">
        <v>0</v>
      </c>
      <c r="AC90" s="147">
        <v>0</v>
      </c>
      <c r="AD90" s="147">
        <v>0</v>
      </c>
      <c r="AE90" s="147">
        <v>0</v>
      </c>
      <c r="AF90" s="147">
        <v>0</v>
      </c>
      <c r="AG90" s="147">
        <v>0</v>
      </c>
    </row>
    <row r="91" spans="1:33" x14ac:dyDescent="0.2">
      <c r="A91" s="133" t="str">
        <f t="shared" si="1"/>
        <v>WPAGuinea</v>
      </c>
      <c r="B91" s="129" t="s">
        <v>259</v>
      </c>
      <c r="C91" s="129" t="s">
        <v>262</v>
      </c>
      <c r="D91" s="129" t="s">
        <v>122</v>
      </c>
      <c r="E91" s="147">
        <v>0</v>
      </c>
      <c r="F91" s="147">
        <v>0</v>
      </c>
      <c r="G91" s="147">
        <v>0</v>
      </c>
      <c r="H91" s="147">
        <v>0</v>
      </c>
      <c r="I91" s="147">
        <v>0</v>
      </c>
      <c r="J91" s="147">
        <v>0</v>
      </c>
      <c r="K91" s="147">
        <v>8.2900000000000001E-2</v>
      </c>
      <c r="L91" s="147">
        <v>3.8249999999999999E-2</v>
      </c>
      <c r="M91" s="147">
        <v>0.67782200000000004</v>
      </c>
      <c r="N91" s="147">
        <v>0</v>
      </c>
      <c r="O91" s="147">
        <v>0</v>
      </c>
      <c r="P91" s="147">
        <v>0</v>
      </c>
      <c r="Q91" s="147">
        <v>0</v>
      </c>
      <c r="R91" s="147">
        <v>1.3325E-2</v>
      </c>
      <c r="S91" s="147">
        <v>0</v>
      </c>
      <c r="T91" s="147">
        <v>0</v>
      </c>
      <c r="U91" s="147">
        <v>0</v>
      </c>
      <c r="V91" s="147">
        <v>0</v>
      </c>
      <c r="W91" s="147">
        <v>0</v>
      </c>
      <c r="X91" s="147">
        <v>6.9999999999999999E-4</v>
      </c>
      <c r="Y91" s="147">
        <v>0</v>
      </c>
      <c r="Z91" s="147">
        <v>0</v>
      </c>
      <c r="AA91" s="147">
        <v>0</v>
      </c>
      <c r="AB91" s="147">
        <v>0</v>
      </c>
      <c r="AC91" s="147">
        <v>0</v>
      </c>
      <c r="AD91" s="147">
        <v>0</v>
      </c>
      <c r="AE91" s="147">
        <v>0</v>
      </c>
      <c r="AF91" s="147">
        <v>0</v>
      </c>
      <c r="AG91" s="147">
        <v>0</v>
      </c>
    </row>
    <row r="92" spans="1:33" x14ac:dyDescent="0.2">
      <c r="A92" s="133" t="str">
        <f t="shared" si="1"/>
        <v>WPAGuinea-Bissau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WPALiberia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WPAMali</v>
      </c>
      <c r="B94" s="129" t="s">
        <v>259</v>
      </c>
      <c r="C94" s="129" t="s">
        <v>262</v>
      </c>
      <c r="D94" s="129" t="s">
        <v>125</v>
      </c>
      <c r="E94" s="147">
        <v>1.7648E-2</v>
      </c>
      <c r="F94" s="147">
        <v>2.7E-2</v>
      </c>
      <c r="G94" s="147">
        <v>0</v>
      </c>
      <c r="H94" s="147">
        <v>0</v>
      </c>
      <c r="I94" s="147">
        <v>0</v>
      </c>
      <c r="J94" s="147">
        <v>0</v>
      </c>
      <c r="K94" s="147">
        <v>0.12</v>
      </c>
      <c r="L94" s="147">
        <v>0</v>
      </c>
      <c r="M94" s="147">
        <v>0</v>
      </c>
      <c r="N94" s="147">
        <v>0</v>
      </c>
      <c r="O94" s="147">
        <v>1.2E-4</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1"/>
        <v>WPAMauritania</v>
      </c>
      <c r="B95" s="129" t="s">
        <v>259</v>
      </c>
      <c r="C95" s="129" t="s">
        <v>262</v>
      </c>
      <c r="D95" s="129" t="s">
        <v>126</v>
      </c>
      <c r="E95" s="147">
        <v>0</v>
      </c>
      <c r="F95" s="147">
        <v>7.0517999999999997E-2</v>
      </c>
      <c r="G95" s="147">
        <v>0</v>
      </c>
      <c r="H95" s="147">
        <v>0</v>
      </c>
      <c r="I95" s="147">
        <v>0.28687800000000002</v>
      </c>
      <c r="J95" s="147">
        <v>0.12411</v>
      </c>
      <c r="K95" s="147">
        <v>0</v>
      </c>
      <c r="L95" s="147">
        <v>0</v>
      </c>
      <c r="M95" s="147">
        <v>0</v>
      </c>
      <c r="N95" s="147">
        <v>9.9999999999999995E-7</v>
      </c>
      <c r="O95" s="147">
        <v>2.1229909999999999</v>
      </c>
      <c r="P95" s="147">
        <v>0</v>
      </c>
      <c r="Q95" s="147">
        <v>0</v>
      </c>
      <c r="R95" s="147">
        <v>0</v>
      </c>
      <c r="S95" s="147">
        <v>0</v>
      </c>
      <c r="T95" s="147">
        <v>0</v>
      </c>
      <c r="U95" s="147">
        <v>6.3629360000000004</v>
      </c>
      <c r="V95" s="147">
        <v>9.3526190000000007</v>
      </c>
      <c r="W95" s="147">
        <v>0</v>
      </c>
      <c r="X95" s="147">
        <v>0</v>
      </c>
      <c r="Y95" s="147">
        <v>2.5999999999999999E-3</v>
      </c>
      <c r="Z95" s="147">
        <v>0</v>
      </c>
      <c r="AA95" s="147">
        <v>0.03</v>
      </c>
      <c r="AB95" s="147">
        <v>0.02</v>
      </c>
      <c r="AC95" s="147">
        <v>0.02</v>
      </c>
      <c r="AD95" s="147">
        <v>0.02</v>
      </c>
      <c r="AE95" s="147">
        <v>0.02</v>
      </c>
      <c r="AF95" s="147">
        <v>0.02</v>
      </c>
      <c r="AG95" s="147">
        <v>0.02</v>
      </c>
    </row>
    <row r="96" spans="1:33" x14ac:dyDescent="0.2">
      <c r="A96" s="133" t="str">
        <f t="shared" si="1"/>
        <v>WPANiger</v>
      </c>
      <c r="B96" s="129" t="s">
        <v>259</v>
      </c>
      <c r="C96" s="129" t="s">
        <v>262</v>
      </c>
      <c r="D96" s="129" t="s">
        <v>127</v>
      </c>
      <c r="E96" s="147">
        <v>2.8841449999999997</v>
      </c>
      <c r="F96" s="147">
        <v>6.3866140000000007</v>
      </c>
      <c r="G96" s="147">
        <v>7.3083330000000002</v>
      </c>
      <c r="H96" s="147">
        <v>9.120495</v>
      </c>
      <c r="I96" s="147">
        <v>6.9918149999999999</v>
      </c>
      <c r="J96" s="147">
        <v>3.4083709999999998</v>
      </c>
      <c r="K96" s="147">
        <v>1.5689579999999999</v>
      </c>
      <c r="L96" s="147">
        <v>5.1540400000000002</v>
      </c>
      <c r="M96" s="147">
        <v>2.011574</v>
      </c>
      <c r="N96" s="147">
        <v>2.0000000000000002E-5</v>
      </c>
      <c r="O96" s="147">
        <v>0.383766</v>
      </c>
      <c r="P96" s="147">
        <v>0</v>
      </c>
      <c r="Q96" s="147">
        <v>0</v>
      </c>
      <c r="R96" s="147">
        <v>1E-3</v>
      </c>
      <c r="S96" s="147">
        <v>5.2393210000000003</v>
      </c>
      <c r="T96" s="147">
        <v>6.9089999999999999E-2</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WPANigeria</v>
      </c>
      <c r="B97" s="129" t="s">
        <v>259</v>
      </c>
      <c r="C97" s="129" t="s">
        <v>262</v>
      </c>
      <c r="D97" s="129" t="s">
        <v>128</v>
      </c>
      <c r="E97" s="147">
        <v>5.5359999999999996</v>
      </c>
      <c r="F97" s="147">
        <v>6.5035999999999996</v>
      </c>
      <c r="G97" s="147">
        <v>0</v>
      </c>
      <c r="H97" s="147">
        <v>0.28645999999999999</v>
      </c>
      <c r="I97" s="147">
        <v>0</v>
      </c>
      <c r="J97" s="147">
        <v>0</v>
      </c>
      <c r="K97" s="147">
        <v>0.17100599999999999</v>
      </c>
      <c r="L97" s="147">
        <v>0</v>
      </c>
      <c r="M97" s="147">
        <v>0</v>
      </c>
      <c r="N97" s="147">
        <v>0</v>
      </c>
      <c r="O97" s="147">
        <v>24.444794000000002</v>
      </c>
      <c r="P97" s="147">
        <v>27.5</v>
      </c>
      <c r="Q97" s="147">
        <v>50.001650999999995</v>
      </c>
      <c r="R97" s="147">
        <v>95.36802800000001</v>
      </c>
      <c r="S97" s="147">
        <v>85.829795000000303</v>
      </c>
      <c r="T97" s="147">
        <v>38.155028000000001</v>
      </c>
      <c r="U97" s="147">
        <v>45.452798000000001</v>
      </c>
      <c r="V97" s="147">
        <v>43.109000000000002</v>
      </c>
      <c r="W97" s="147">
        <v>45.100002142135097</v>
      </c>
      <c r="X97" s="147">
        <v>0</v>
      </c>
      <c r="Y97" s="147">
        <v>0</v>
      </c>
      <c r="Z97" s="147">
        <v>1.4999999999999999E-4</v>
      </c>
      <c r="AA97" s="147">
        <v>0</v>
      </c>
      <c r="AB97" s="147">
        <v>0.25</v>
      </c>
      <c r="AC97" s="147">
        <v>0.25</v>
      </c>
      <c r="AD97" s="147">
        <v>0.25</v>
      </c>
      <c r="AE97" s="147">
        <v>0.25</v>
      </c>
      <c r="AF97" s="147">
        <v>0.25</v>
      </c>
      <c r="AG97" s="147">
        <v>0.25</v>
      </c>
    </row>
    <row r="98" spans="1:33" x14ac:dyDescent="0.2">
      <c r="A98" s="133" t="str">
        <f t="shared" si="1"/>
        <v>WPASenegal</v>
      </c>
      <c r="B98" s="129" t="s">
        <v>259</v>
      </c>
      <c r="C98" s="129" t="s">
        <v>262</v>
      </c>
      <c r="D98" s="129" t="s">
        <v>129</v>
      </c>
      <c r="E98" s="147">
        <v>0</v>
      </c>
      <c r="F98" s="147">
        <v>0</v>
      </c>
      <c r="G98" s="147">
        <v>0</v>
      </c>
      <c r="H98" s="147">
        <v>0</v>
      </c>
      <c r="I98" s="147">
        <v>0</v>
      </c>
      <c r="J98" s="147">
        <v>7.4077000000000004E-2</v>
      </c>
      <c r="K98" s="147">
        <v>7.3192000000000007E-2</v>
      </c>
      <c r="L98" s="147">
        <v>0.14826400000000001</v>
      </c>
      <c r="M98" s="147">
        <v>4.6776999999999999E-2</v>
      </c>
      <c r="N98" s="147">
        <v>1.855931</v>
      </c>
      <c r="O98" s="147">
        <v>2.8999999999999998E-3</v>
      </c>
      <c r="P98" s="147">
        <v>1.9106999999999999E-2</v>
      </c>
      <c r="Q98" s="147">
        <v>0.109794</v>
      </c>
      <c r="R98" s="147">
        <v>0.10195699999999999</v>
      </c>
      <c r="S98" s="147">
        <v>0.34494799999999998</v>
      </c>
      <c r="T98" s="147">
        <v>0.181592</v>
      </c>
      <c r="U98" s="147">
        <v>0.17805399999999999</v>
      </c>
      <c r="V98" s="147">
        <v>0.188112</v>
      </c>
      <c r="W98" s="147">
        <v>3.1083E-2</v>
      </c>
      <c r="X98" s="147">
        <v>2.4130000000000002E-2</v>
      </c>
      <c r="Y98" s="147">
        <v>6.2549999999999994E-2</v>
      </c>
      <c r="Z98" s="147">
        <v>2.7890000000000002E-2</v>
      </c>
      <c r="AA98" s="147">
        <v>0.14000000000000001</v>
      </c>
      <c r="AB98" s="147">
        <v>0.05</v>
      </c>
      <c r="AC98" s="147">
        <v>0.05</v>
      </c>
      <c r="AD98" s="147">
        <v>0.05</v>
      </c>
      <c r="AE98" s="147">
        <v>0.05</v>
      </c>
      <c r="AF98" s="147">
        <v>0.05</v>
      </c>
      <c r="AG98" s="147">
        <v>0.05</v>
      </c>
    </row>
    <row r="99" spans="1:33" x14ac:dyDescent="0.2">
      <c r="A99" s="133" t="str">
        <f t="shared" si="1"/>
        <v>WPASierra Leone</v>
      </c>
      <c r="B99" s="129" t="s">
        <v>259</v>
      </c>
      <c r="C99" s="129" t="s">
        <v>262</v>
      </c>
      <c r="D99" s="129" t="s">
        <v>130</v>
      </c>
      <c r="E99" s="147">
        <v>0</v>
      </c>
      <c r="F99" s="147">
        <v>0</v>
      </c>
      <c r="G99" s="147">
        <v>1.75E-3</v>
      </c>
      <c r="H99" s="147">
        <v>0</v>
      </c>
      <c r="I99" s="147">
        <v>0</v>
      </c>
      <c r="J99" s="147">
        <v>0</v>
      </c>
      <c r="K99" s="147">
        <v>0</v>
      </c>
      <c r="L99" s="147">
        <v>0</v>
      </c>
      <c r="M99" s="147">
        <v>0</v>
      </c>
      <c r="N99" s="147">
        <v>0</v>
      </c>
      <c r="O99" s="147">
        <v>0</v>
      </c>
      <c r="P99" s="147">
        <v>0</v>
      </c>
      <c r="Q99" s="147">
        <v>0</v>
      </c>
      <c r="R99" s="147">
        <v>0</v>
      </c>
      <c r="S99" s="147">
        <v>0</v>
      </c>
      <c r="T99" s="147">
        <v>0</v>
      </c>
      <c r="U99" s="147">
        <v>0</v>
      </c>
      <c r="V99" s="147">
        <v>4.548E-3</v>
      </c>
      <c r="W99" s="147">
        <v>0</v>
      </c>
      <c r="X99" s="147">
        <v>2.4E-2</v>
      </c>
      <c r="Y99" s="147">
        <v>0</v>
      </c>
      <c r="Z99" s="147">
        <v>8.2150000000000001E-2</v>
      </c>
      <c r="AA99" s="147">
        <v>0</v>
      </c>
      <c r="AB99" s="147">
        <v>0</v>
      </c>
      <c r="AC99" s="147">
        <v>0</v>
      </c>
      <c r="AD99" s="147">
        <v>0</v>
      </c>
      <c r="AE99" s="147">
        <v>0</v>
      </c>
      <c r="AF99" s="147">
        <v>0</v>
      </c>
      <c r="AG99" s="147">
        <v>0</v>
      </c>
    </row>
    <row r="100" spans="1:33" x14ac:dyDescent="0.2">
      <c r="A100" s="133" t="str">
        <f t="shared" si="1"/>
        <v>WPATogo</v>
      </c>
      <c r="B100" s="129" t="s">
        <v>259</v>
      </c>
      <c r="C100" s="129" t="s">
        <v>262</v>
      </c>
      <c r="D100" s="129" t="s">
        <v>131</v>
      </c>
      <c r="E100" s="147">
        <v>0</v>
      </c>
      <c r="F100" s="147">
        <v>0</v>
      </c>
      <c r="G100" s="147">
        <v>0</v>
      </c>
      <c r="H100" s="147">
        <v>0</v>
      </c>
      <c r="I100" s="147">
        <v>0</v>
      </c>
      <c r="J100" s="147">
        <v>0</v>
      </c>
      <c r="K100" s="147">
        <v>5.4920000000000004E-3</v>
      </c>
      <c r="L100" s="147">
        <v>3.9999999999999998E-6</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WPACentral Africa Total</v>
      </c>
      <c r="B101" s="140" t="s">
        <v>132</v>
      </c>
      <c r="C101" s="140" t="s">
        <v>132</v>
      </c>
      <c r="D101" s="140" t="s">
        <v>132</v>
      </c>
      <c r="E101" s="146">
        <v>1.3684E-2</v>
      </c>
      <c r="F101" s="146">
        <v>9.3512000000000012E-2</v>
      </c>
      <c r="G101" s="146">
        <v>9.3810000000000004E-2</v>
      </c>
      <c r="H101" s="146">
        <v>1.2999999999999999E-3</v>
      </c>
      <c r="I101" s="146">
        <v>0.257577</v>
      </c>
      <c r="J101" s="146">
        <v>7.3400000000000002E-3</v>
      </c>
      <c r="K101" s="146">
        <v>1.4442E-2</v>
      </c>
      <c r="L101" s="146">
        <v>2.9837000000000002E-2</v>
      </c>
      <c r="M101" s="146">
        <v>0.13101499999999999</v>
      </c>
      <c r="N101" s="146">
        <v>5.4140000000000001E-2</v>
      </c>
      <c r="O101" s="146">
        <v>7.6759999999999995E-2</v>
      </c>
      <c r="P101" s="146">
        <v>0.29998599999999997</v>
      </c>
      <c r="Q101" s="146">
        <v>0.13416500000000001</v>
      </c>
      <c r="R101" s="146">
        <v>1.2097100000000001</v>
      </c>
      <c r="S101" s="146">
        <v>0.84958900000000015</v>
      </c>
      <c r="T101" s="146">
        <v>2.5733599999999996</v>
      </c>
      <c r="U101" s="146">
        <v>0.27300000000000002</v>
      </c>
      <c r="V101" s="146">
        <v>5.093</v>
      </c>
      <c r="W101" s="146">
        <v>2.3348000924965397E-2</v>
      </c>
      <c r="X101" s="146">
        <v>0.37569999999999998</v>
      </c>
      <c r="Y101" s="146">
        <v>1.0731899999999999</v>
      </c>
      <c r="Z101" s="146">
        <v>1.6544999999999999</v>
      </c>
      <c r="AA101" s="146">
        <v>0.02</v>
      </c>
      <c r="AB101" s="146">
        <v>0.14000000000000001</v>
      </c>
      <c r="AC101" s="146">
        <v>0.14141682047742177</v>
      </c>
      <c r="AD101" s="146">
        <v>0.14290055363035162</v>
      </c>
      <c r="AE101" s="146">
        <v>0.1444543595670848</v>
      </c>
      <c r="AF101" s="146">
        <v>0.14608154763945477</v>
      </c>
      <c r="AG101" s="146">
        <v>0.14778558349120974</v>
      </c>
    </row>
    <row r="102" spans="1:33" x14ac:dyDescent="0.2">
      <c r="A102" s="133" t="str">
        <f t="shared" si="1"/>
        <v>WPAAngola</v>
      </c>
      <c r="B102" s="129" t="s">
        <v>259</v>
      </c>
      <c r="C102" s="129" t="s">
        <v>263</v>
      </c>
      <c r="D102" s="129" t="s">
        <v>133</v>
      </c>
      <c r="E102" s="147">
        <v>2.4000000000000001E-5</v>
      </c>
      <c r="F102" s="147">
        <v>3.4250000000000003E-2</v>
      </c>
      <c r="G102" s="147">
        <v>4.2000000000000003E-2</v>
      </c>
      <c r="H102" s="147">
        <v>1.2999999999999999E-3</v>
      </c>
      <c r="I102" s="147">
        <v>0.257577</v>
      </c>
      <c r="J102" s="147">
        <v>6.7120000000000001E-3</v>
      </c>
      <c r="K102" s="147">
        <v>7.1990000000000005E-3</v>
      </c>
      <c r="L102" s="147">
        <v>2.9837000000000002E-2</v>
      </c>
      <c r="M102" s="147">
        <v>0.12342</v>
      </c>
      <c r="N102" s="147">
        <v>3.2539999999999999E-2</v>
      </c>
      <c r="O102" s="147">
        <v>2.4757000000000001E-2</v>
      </c>
      <c r="P102" s="147">
        <v>0.11229</v>
      </c>
      <c r="Q102" s="147">
        <v>0.10900000000000001</v>
      </c>
      <c r="R102" s="147">
        <v>1.158981</v>
      </c>
      <c r="S102" s="147">
        <v>0.84932500000000011</v>
      </c>
      <c r="T102" s="147">
        <v>0.38880999999999999</v>
      </c>
      <c r="U102" s="147">
        <v>0.27300000000000002</v>
      </c>
      <c r="V102" s="147">
        <v>5.093</v>
      </c>
      <c r="W102" s="147">
        <v>2.3348000924965397E-2</v>
      </c>
      <c r="X102" s="147">
        <v>0.21181</v>
      </c>
      <c r="Y102" s="147">
        <v>0.17934</v>
      </c>
      <c r="Z102" s="147">
        <v>1.5928999999999998</v>
      </c>
      <c r="AA102" s="147">
        <v>0.02</v>
      </c>
      <c r="AB102" s="147">
        <v>0.08</v>
      </c>
      <c r="AC102" s="147">
        <v>0.08</v>
      </c>
      <c r="AD102" s="147">
        <v>0.08</v>
      </c>
      <c r="AE102" s="147">
        <v>0.08</v>
      </c>
      <c r="AF102" s="147">
        <v>0.08</v>
      </c>
      <c r="AG102" s="147">
        <v>0.08</v>
      </c>
    </row>
    <row r="103" spans="1:33" x14ac:dyDescent="0.2">
      <c r="A103" s="133" t="str">
        <f t="shared" si="1"/>
        <v>WPACameroon</v>
      </c>
      <c r="B103" s="129" t="s">
        <v>259</v>
      </c>
      <c r="C103" s="129" t="s">
        <v>263</v>
      </c>
      <c r="D103" s="129" t="s">
        <v>134</v>
      </c>
      <c r="E103" s="147">
        <v>1.366E-2</v>
      </c>
      <c r="F103" s="147">
        <v>5.9262000000000002E-2</v>
      </c>
      <c r="G103" s="147">
        <v>5.1809999999999995E-2</v>
      </c>
      <c r="H103" s="147">
        <v>0</v>
      </c>
      <c r="I103" s="147">
        <v>0</v>
      </c>
      <c r="J103" s="147">
        <v>6.2800000000000009E-4</v>
      </c>
      <c r="K103" s="147">
        <v>7.2429999999999994E-3</v>
      </c>
      <c r="L103" s="147">
        <v>0</v>
      </c>
      <c r="M103" s="147">
        <v>4.5000000000000003E-5</v>
      </c>
      <c r="N103" s="147">
        <v>2.1600000000000001E-2</v>
      </c>
      <c r="O103" s="147">
        <v>5.2003000000000001E-2</v>
      </c>
      <c r="P103" s="147">
        <v>0.187696</v>
      </c>
      <c r="Q103" s="147">
        <v>2.5165E-2</v>
      </c>
      <c r="R103" s="147">
        <v>5.0729000000000003E-2</v>
      </c>
      <c r="S103" s="147">
        <v>2.6400000000000002E-4</v>
      </c>
      <c r="T103" s="147">
        <v>2.1345499999999999</v>
      </c>
      <c r="U103" s="147">
        <v>0</v>
      </c>
      <c r="V103" s="147">
        <v>0</v>
      </c>
      <c r="W103" s="147">
        <v>0</v>
      </c>
      <c r="X103" s="147">
        <v>2.3999999999999998E-3</v>
      </c>
      <c r="Y103" s="147">
        <v>1.0000000000000001E-5</v>
      </c>
      <c r="Z103" s="147">
        <v>3.5999999999999999E-3</v>
      </c>
      <c r="AA103" s="147">
        <v>0</v>
      </c>
      <c r="AB103" s="147">
        <v>0.03</v>
      </c>
      <c r="AC103" s="147">
        <v>0.03</v>
      </c>
      <c r="AD103" s="147">
        <v>0.03</v>
      </c>
      <c r="AE103" s="147">
        <v>0.03</v>
      </c>
      <c r="AF103" s="147">
        <v>0.03</v>
      </c>
      <c r="AG103" s="147">
        <v>0.03</v>
      </c>
    </row>
    <row r="104" spans="1:33" x14ac:dyDescent="0.2">
      <c r="A104" s="133" t="str">
        <f t="shared" si="1"/>
        <v>WPACentral African Republic</v>
      </c>
      <c r="B104" s="129" t="s">
        <v>259</v>
      </c>
      <c r="C104" s="129" t="s">
        <v>263</v>
      </c>
      <c r="D104" s="129" t="s">
        <v>135</v>
      </c>
      <c r="E104" s="147">
        <v>0</v>
      </c>
      <c r="F104" s="147">
        <v>0</v>
      </c>
      <c r="G104" s="147">
        <v>0</v>
      </c>
      <c r="H104" s="147">
        <v>0</v>
      </c>
      <c r="I104" s="147">
        <v>0</v>
      </c>
      <c r="J104" s="147">
        <v>0</v>
      </c>
      <c r="K104" s="147">
        <v>0</v>
      </c>
      <c r="L104" s="147">
        <v>0</v>
      </c>
      <c r="M104" s="147">
        <v>7.5500000000000003E-3</v>
      </c>
      <c r="N104" s="147">
        <v>0</v>
      </c>
      <c r="O104" s="147">
        <v>0</v>
      </c>
      <c r="P104" s="147">
        <v>0</v>
      </c>
      <c r="Q104" s="147">
        <v>0</v>
      </c>
      <c r="R104" s="147">
        <v>0</v>
      </c>
      <c r="S104" s="147">
        <v>0</v>
      </c>
      <c r="T104" s="147">
        <v>0.05</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WPAChad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2.9999999999999997E-5</v>
      </c>
      <c r="Z105" s="147">
        <v>0</v>
      </c>
      <c r="AA105" s="147">
        <v>0</v>
      </c>
      <c r="AB105" s="147">
        <v>0</v>
      </c>
      <c r="AC105" s="147">
        <v>0</v>
      </c>
      <c r="AD105" s="147">
        <v>0</v>
      </c>
      <c r="AE105" s="147">
        <v>0</v>
      </c>
      <c r="AF105" s="147">
        <v>0</v>
      </c>
      <c r="AG105" s="147">
        <v>0</v>
      </c>
    </row>
    <row r="106" spans="1:33" x14ac:dyDescent="0.2">
      <c r="A106" s="133" t="str">
        <f t="shared" si="1"/>
        <v>WPACongo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1"/>
        <v>WPADR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0.16142999999999999</v>
      </c>
      <c r="Y107" s="147">
        <v>0.89364999999999994</v>
      </c>
      <c r="Z107" s="147">
        <v>5.8000000000000003E-2</v>
      </c>
      <c r="AA107" s="147">
        <v>0</v>
      </c>
      <c r="AB107" s="147">
        <v>0.03</v>
      </c>
      <c r="AC107" s="147">
        <v>3.1416820477421781E-2</v>
      </c>
      <c r="AD107" s="147">
        <v>3.2900553630351617E-2</v>
      </c>
      <c r="AE107" s="147">
        <v>3.4454359567084807E-2</v>
      </c>
      <c r="AF107" s="147">
        <v>3.6081547639454765E-2</v>
      </c>
      <c r="AG107" s="147">
        <v>3.778558349120973E-2</v>
      </c>
    </row>
    <row r="108" spans="1:33" x14ac:dyDescent="0.2">
      <c r="A108" s="133" t="str">
        <f t="shared" si="1"/>
        <v>WPAEquatorial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1.6000000000000001E-4</v>
      </c>
      <c r="Z108" s="147">
        <v>0</v>
      </c>
      <c r="AA108" s="147">
        <v>0</v>
      </c>
      <c r="AB108" s="147">
        <v>0</v>
      </c>
      <c r="AC108" s="147">
        <v>0</v>
      </c>
      <c r="AD108" s="147">
        <v>0</v>
      </c>
      <c r="AE108" s="147">
        <v>0</v>
      </c>
      <c r="AF108" s="147">
        <v>0</v>
      </c>
      <c r="AG108" s="147">
        <v>0</v>
      </c>
    </row>
    <row r="109" spans="1:33" x14ac:dyDescent="0.2">
      <c r="A109" s="133" t="str">
        <f t="shared" si="1"/>
        <v>WPAGabon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6.0000000000000002E-5</v>
      </c>
      <c r="Y109" s="147">
        <v>0</v>
      </c>
      <c r="Z109" s="147">
        <v>0</v>
      </c>
      <c r="AA109" s="147">
        <v>0</v>
      </c>
      <c r="AB109" s="147">
        <v>0</v>
      </c>
      <c r="AC109" s="147">
        <v>0</v>
      </c>
      <c r="AD109" s="147">
        <v>0</v>
      </c>
      <c r="AE109" s="147">
        <v>0</v>
      </c>
      <c r="AF109" s="147">
        <v>0</v>
      </c>
      <c r="AG109" s="147">
        <v>0</v>
      </c>
    </row>
    <row r="110" spans="1:33" x14ac:dyDescent="0.2">
      <c r="A110" s="133" t="str">
        <f t="shared" si="1"/>
        <v>WPASouth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WPASouthern Africa Total</v>
      </c>
      <c r="B111" s="140" t="s">
        <v>142</v>
      </c>
      <c r="C111" s="140" t="s">
        <v>142</v>
      </c>
      <c r="D111" s="140" t="s">
        <v>142</v>
      </c>
      <c r="E111" s="146">
        <v>0.81798100000000007</v>
      </c>
      <c r="F111" s="146">
        <v>11.845461</v>
      </c>
      <c r="G111" s="146">
        <v>1.6285639999999997</v>
      </c>
      <c r="H111" s="146">
        <v>1.299515</v>
      </c>
      <c r="I111" s="146">
        <v>1.8850720000000003</v>
      </c>
      <c r="J111" s="146">
        <v>0.87563199999999997</v>
      </c>
      <c r="K111" s="146">
        <v>1.1686319999999999</v>
      </c>
      <c r="L111" s="146">
        <v>2.9994749999999999</v>
      </c>
      <c r="M111" s="146">
        <v>4.1370709999999997</v>
      </c>
      <c r="N111" s="146">
        <v>1.6299839999999999</v>
      </c>
      <c r="O111" s="146">
        <v>2.7958310000000002</v>
      </c>
      <c r="P111" s="146">
        <v>0.85033300000000001</v>
      </c>
      <c r="Q111" s="146">
        <v>1.319275</v>
      </c>
      <c r="R111" s="146">
        <v>2.9100820000000001</v>
      </c>
      <c r="S111" s="146">
        <v>6.0072229999999998</v>
      </c>
      <c r="T111" s="146">
        <v>3.0130520000000001</v>
      </c>
      <c r="U111" s="146">
        <v>2.8995570000000002</v>
      </c>
      <c r="V111" s="146">
        <v>2.843642</v>
      </c>
      <c r="W111" s="146">
        <v>3.0985010497645047</v>
      </c>
      <c r="X111" s="146">
        <v>1.5850900000000001</v>
      </c>
      <c r="Y111" s="146">
        <v>1.2967200000000001</v>
      </c>
      <c r="Z111" s="146">
        <v>3.1853400000000001</v>
      </c>
      <c r="AA111" s="146">
        <v>7.33</v>
      </c>
      <c r="AB111" s="146">
        <v>2.8499999999999996</v>
      </c>
      <c r="AC111" s="146">
        <v>2.8499999999999996</v>
      </c>
      <c r="AD111" s="146">
        <v>2.8499999999999996</v>
      </c>
      <c r="AE111" s="146">
        <v>2.8499999999999996</v>
      </c>
      <c r="AF111" s="146">
        <v>2.8499999999999996</v>
      </c>
      <c r="AG111" s="146">
        <v>2.8499999999999996</v>
      </c>
    </row>
    <row r="112" spans="1:33" x14ac:dyDescent="0.2">
      <c r="A112" s="133" t="str">
        <f t="shared" si="1"/>
        <v>WPABotswana</v>
      </c>
      <c r="B112" s="129" t="s">
        <v>259</v>
      </c>
      <c r="C112" s="129" t="s">
        <v>264</v>
      </c>
      <c r="D112" s="129" t="s">
        <v>143</v>
      </c>
      <c r="E112" s="147">
        <v>0.122905</v>
      </c>
      <c r="F112" s="147">
        <v>7.2972000000000009E-2</v>
      </c>
      <c r="G112" s="147">
        <v>0.100206</v>
      </c>
      <c r="H112" s="147">
        <v>3.3134999999999998E-2</v>
      </c>
      <c r="I112" s="147">
        <v>0.19570100000000001</v>
      </c>
      <c r="J112" s="147">
        <v>1.189E-2</v>
      </c>
      <c r="K112" s="147">
        <v>6.8529999999999997E-3</v>
      </c>
      <c r="L112" s="147">
        <v>1.284E-3</v>
      </c>
      <c r="M112" s="147">
        <v>0.11358599999999999</v>
      </c>
      <c r="N112" s="147">
        <v>0.18629399999999999</v>
      </c>
      <c r="O112" s="147">
        <v>0.29157900000000003</v>
      </c>
      <c r="P112" s="147">
        <v>9.9158999999999997E-2</v>
      </c>
      <c r="Q112" s="147">
        <v>0.35616999999999999</v>
      </c>
      <c r="R112" s="147">
        <v>0.90080400000000005</v>
      </c>
      <c r="S112" s="147">
        <v>1.698833</v>
      </c>
      <c r="T112" s="147">
        <v>0.42392299999999999</v>
      </c>
      <c r="U112" s="147">
        <v>3.4604999999999997E-2</v>
      </c>
      <c r="V112" s="147">
        <v>1.3202100000000001</v>
      </c>
      <c r="W112" s="147">
        <v>1.6271370000000001</v>
      </c>
      <c r="X112" s="147">
        <v>0.23429</v>
      </c>
      <c r="Y112" s="147">
        <v>0.27079999999999999</v>
      </c>
      <c r="Z112" s="147">
        <v>0.28680999999999995</v>
      </c>
      <c r="AA112" s="147">
        <v>0.26</v>
      </c>
      <c r="AB112" s="147">
        <v>0.13</v>
      </c>
      <c r="AC112" s="147">
        <v>0.13</v>
      </c>
      <c r="AD112" s="147">
        <v>0.13</v>
      </c>
      <c r="AE112" s="147">
        <v>0.13</v>
      </c>
      <c r="AF112" s="147">
        <v>0.13</v>
      </c>
      <c r="AG112" s="147">
        <v>0.13</v>
      </c>
    </row>
    <row r="113" spans="1:33" x14ac:dyDescent="0.2">
      <c r="A113" s="133" t="str">
        <f t="shared" si="1"/>
        <v>WPALesotho</v>
      </c>
      <c r="B113" s="129" t="s">
        <v>259</v>
      </c>
      <c r="C113" s="129" t="s">
        <v>264</v>
      </c>
      <c r="D113" s="129" t="s">
        <v>144</v>
      </c>
      <c r="E113" s="147">
        <v>0</v>
      </c>
      <c r="F113" s="147">
        <v>0</v>
      </c>
      <c r="G113" s="147">
        <v>0</v>
      </c>
      <c r="H113" s="147">
        <v>3.7910000000000001E-3</v>
      </c>
      <c r="I113" s="147">
        <v>2.3668999999999999E-2</v>
      </c>
      <c r="J113" s="147">
        <v>0</v>
      </c>
      <c r="K113" s="147">
        <v>0</v>
      </c>
      <c r="L113" s="147">
        <v>0</v>
      </c>
      <c r="M113" s="147">
        <v>2.9599999999999998E-4</v>
      </c>
      <c r="N113" s="147">
        <v>8.2190000000000006E-3</v>
      </c>
      <c r="O113" s="147">
        <v>4.4600000000000004E-3</v>
      </c>
      <c r="P113" s="147">
        <v>1.1720000000000001E-3</v>
      </c>
      <c r="Q113" s="147">
        <v>3.9449999999999999E-2</v>
      </c>
      <c r="R113" s="147">
        <v>1.8622E-2</v>
      </c>
      <c r="S113" s="147">
        <v>2.2793999999999998E-2</v>
      </c>
      <c r="T113" s="147">
        <v>9.3392000000000003E-2</v>
      </c>
      <c r="U113" s="147">
        <v>0.95521300000000009</v>
      </c>
      <c r="V113" s="147">
        <v>2.1000000000000001E-2</v>
      </c>
      <c r="W113" s="147">
        <v>3.3240001578815299E-2</v>
      </c>
      <c r="X113" s="147">
        <v>9.3140000000000001E-2</v>
      </c>
      <c r="Y113" s="147">
        <v>0.19430999999999998</v>
      </c>
      <c r="Z113" s="147">
        <v>0.32778999999999997</v>
      </c>
      <c r="AA113" s="147">
        <v>0.19</v>
      </c>
      <c r="AB113" s="147">
        <v>0.27</v>
      </c>
      <c r="AC113" s="147">
        <v>0.27</v>
      </c>
      <c r="AD113" s="147">
        <v>0.27</v>
      </c>
      <c r="AE113" s="147">
        <v>0.27</v>
      </c>
      <c r="AF113" s="147">
        <v>0.27</v>
      </c>
      <c r="AG113" s="147">
        <v>0.27</v>
      </c>
    </row>
    <row r="114" spans="1:33" x14ac:dyDescent="0.2">
      <c r="A114" s="133" t="str">
        <f t="shared" si="1"/>
        <v>WPANamibia</v>
      </c>
      <c r="B114" s="129" t="s">
        <v>259</v>
      </c>
      <c r="C114" s="129" t="s">
        <v>264</v>
      </c>
      <c r="D114" s="129" t="s">
        <v>145</v>
      </c>
      <c r="E114" s="147">
        <v>0.42131200000000002</v>
      </c>
      <c r="F114" s="147">
        <v>0.17322600000000002</v>
      </c>
      <c r="G114" s="147">
        <v>0.189831</v>
      </c>
      <c r="H114" s="147">
        <v>4.5983999999999997E-2</v>
      </c>
      <c r="I114" s="147">
        <v>0.63287800000000005</v>
      </c>
      <c r="J114" s="147">
        <v>0.59398299999999993</v>
      </c>
      <c r="K114" s="147">
        <v>0.121076</v>
      </c>
      <c r="L114" s="147">
        <v>7.9648999999999998E-2</v>
      </c>
      <c r="M114" s="147">
        <v>9.9912000000000001E-2</v>
      </c>
      <c r="N114" s="147">
        <v>0.62764799999999998</v>
      </c>
      <c r="O114" s="147">
        <v>0.45564300000000002</v>
      </c>
      <c r="P114" s="147">
        <v>0.35704999999999998</v>
      </c>
      <c r="Q114" s="147">
        <v>0.37356400000000001</v>
      </c>
      <c r="R114" s="147">
        <v>0.37303900000000001</v>
      </c>
      <c r="S114" s="147">
        <v>1.0774859999999999</v>
      </c>
      <c r="T114" s="147">
        <v>0.656945</v>
      </c>
      <c r="U114" s="147">
        <v>0.61596099999999998</v>
      </c>
      <c r="V114" s="147">
        <v>0.29495900000000003</v>
      </c>
      <c r="W114" s="147">
        <v>0.42363400000000001</v>
      </c>
      <c r="X114" s="147">
        <v>0.33804000000000006</v>
      </c>
      <c r="Y114" s="147">
        <v>0.14939</v>
      </c>
      <c r="Z114" s="147">
        <v>0.13614000000000001</v>
      </c>
      <c r="AA114" s="147">
        <v>0.23</v>
      </c>
      <c r="AB114" s="147">
        <v>0.35000000000000003</v>
      </c>
      <c r="AC114" s="147">
        <v>0.35000000000000003</v>
      </c>
      <c r="AD114" s="147">
        <v>0.35000000000000003</v>
      </c>
      <c r="AE114" s="147">
        <v>0.35000000000000003</v>
      </c>
      <c r="AF114" s="147">
        <v>0.35000000000000003</v>
      </c>
      <c r="AG114" s="147">
        <v>0.35000000000000003</v>
      </c>
    </row>
    <row r="115" spans="1:33" x14ac:dyDescent="0.2">
      <c r="A115" s="133" t="str">
        <f t="shared" si="1"/>
        <v>WPASouth Africa</v>
      </c>
      <c r="B115" s="129" t="s">
        <v>259</v>
      </c>
      <c r="C115" s="129" t="s">
        <v>264</v>
      </c>
      <c r="D115" s="129" t="s">
        <v>146</v>
      </c>
      <c r="E115" s="147">
        <v>0.204792</v>
      </c>
      <c r="F115" s="147">
        <v>11.002973000000001</v>
      </c>
      <c r="G115" s="147">
        <v>1.2918539999999998</v>
      </c>
      <c r="H115" s="147">
        <v>0.261106</v>
      </c>
      <c r="I115" s="147">
        <v>0.98035499999999998</v>
      </c>
      <c r="J115" s="147">
        <v>0.10304100000000001</v>
      </c>
      <c r="K115" s="147">
        <v>0.99981199999999992</v>
      </c>
      <c r="L115" s="147">
        <v>2.7603710000000001</v>
      </c>
      <c r="M115" s="147">
        <v>3.9232770000000001</v>
      </c>
      <c r="N115" s="147">
        <v>0.80782299999999996</v>
      </c>
      <c r="O115" s="147">
        <v>2.044149</v>
      </c>
      <c r="P115" s="147">
        <v>0.39295199999999997</v>
      </c>
      <c r="Q115" s="147">
        <v>0.550091</v>
      </c>
      <c r="R115" s="147">
        <v>0.69131699999999996</v>
      </c>
      <c r="S115" s="147">
        <v>0.249671</v>
      </c>
      <c r="T115" s="147">
        <v>1.3193849999999998</v>
      </c>
      <c r="U115" s="147">
        <v>0.79153099999999998</v>
      </c>
      <c r="V115" s="147">
        <v>0.39247300000000002</v>
      </c>
      <c r="W115" s="147">
        <v>0.50295602388912841</v>
      </c>
      <c r="X115" s="147">
        <v>0.79752000000000001</v>
      </c>
      <c r="Y115" s="147">
        <v>0.59382000000000001</v>
      </c>
      <c r="Z115" s="147">
        <v>2.4346000000000001</v>
      </c>
      <c r="AA115" s="147">
        <v>6.3100000000000005</v>
      </c>
      <c r="AB115" s="147">
        <v>1.93</v>
      </c>
      <c r="AC115" s="147">
        <v>1.93</v>
      </c>
      <c r="AD115" s="147">
        <v>1.93</v>
      </c>
      <c r="AE115" s="147">
        <v>1.93</v>
      </c>
      <c r="AF115" s="147">
        <v>1.93</v>
      </c>
      <c r="AG115" s="147">
        <v>1.93</v>
      </c>
    </row>
    <row r="116" spans="1:33" x14ac:dyDescent="0.2">
      <c r="A116" s="133" t="str">
        <f t="shared" si="1"/>
        <v>WPASwaziland</v>
      </c>
      <c r="B116" s="129" t="s">
        <v>259</v>
      </c>
      <c r="C116" s="129" t="s">
        <v>264</v>
      </c>
      <c r="D116" s="129" t="s">
        <v>147</v>
      </c>
      <c r="E116" s="147">
        <v>6.8972000000000006E-2</v>
      </c>
      <c r="F116" s="147">
        <v>0.59628999999999999</v>
      </c>
      <c r="G116" s="147">
        <v>4.6672999999999999E-2</v>
      </c>
      <c r="H116" s="147">
        <v>0.95549899999999999</v>
      </c>
      <c r="I116" s="147">
        <v>5.2469000000000002E-2</v>
      </c>
      <c r="J116" s="147">
        <v>0.16671800000000001</v>
      </c>
      <c r="K116" s="147">
        <v>4.0891000000000004E-2</v>
      </c>
      <c r="L116" s="147">
        <v>0.15817100000000001</v>
      </c>
      <c r="M116" s="147">
        <v>0</v>
      </c>
      <c r="N116" s="147">
        <v>0</v>
      </c>
      <c r="O116" s="147">
        <v>0</v>
      </c>
      <c r="P116" s="147">
        <v>0</v>
      </c>
      <c r="Q116" s="147">
        <v>0</v>
      </c>
      <c r="R116" s="147">
        <v>0.9262999999999999</v>
      </c>
      <c r="S116" s="147">
        <v>2.9584389999999998</v>
      </c>
      <c r="T116" s="147">
        <v>0.51940699999999995</v>
      </c>
      <c r="U116" s="147">
        <v>0.502247</v>
      </c>
      <c r="V116" s="147">
        <v>0.81499999999999995</v>
      </c>
      <c r="W116" s="147">
        <v>0.51153402429656092</v>
      </c>
      <c r="X116" s="147">
        <v>0.12209999999999999</v>
      </c>
      <c r="Y116" s="147">
        <v>8.8399999999999992E-2</v>
      </c>
      <c r="Z116" s="147">
        <v>0</v>
      </c>
      <c r="AA116" s="147">
        <v>0.34000000000000008</v>
      </c>
      <c r="AB116" s="147">
        <v>0.17</v>
      </c>
      <c r="AC116" s="147">
        <v>0.17</v>
      </c>
      <c r="AD116" s="147">
        <v>0.17</v>
      </c>
      <c r="AE116" s="147">
        <v>0.17</v>
      </c>
      <c r="AF116" s="147">
        <v>0.17</v>
      </c>
      <c r="AG116" s="147">
        <v>0.17</v>
      </c>
    </row>
    <row r="117" spans="1:33" s="133" customFormat="1" x14ac:dyDescent="0.2">
      <c r="A117" s="133" t="str">
        <f t="shared" si="1"/>
        <v>WPANorth America Total</v>
      </c>
      <c r="B117" s="137" t="s">
        <v>148</v>
      </c>
      <c r="C117" s="137" t="s">
        <v>148</v>
      </c>
      <c r="D117" s="137" t="s">
        <v>148</v>
      </c>
      <c r="E117" s="145">
        <v>9.6977669999999989</v>
      </c>
      <c r="F117" s="145">
        <v>11.594507</v>
      </c>
      <c r="G117" s="145">
        <v>13.155367999999999</v>
      </c>
      <c r="H117" s="145">
        <v>10.951194000000001</v>
      </c>
      <c r="I117" s="145">
        <v>19.947516</v>
      </c>
      <c r="J117" s="145">
        <v>75.301302000000007</v>
      </c>
      <c r="K117" s="145">
        <v>24.443812000000001</v>
      </c>
      <c r="L117" s="145">
        <v>34.884644000000009</v>
      </c>
      <c r="M117" s="145">
        <v>48.584501999999993</v>
      </c>
      <c r="N117" s="145">
        <v>38.610478000000001</v>
      </c>
      <c r="O117" s="145">
        <v>19.977534000000002</v>
      </c>
      <c r="P117" s="145">
        <v>25.837603999999999</v>
      </c>
      <c r="Q117" s="145">
        <v>40.855233999999996</v>
      </c>
      <c r="R117" s="145">
        <v>360.65165099999996</v>
      </c>
      <c r="S117" s="145">
        <v>439.70195100000001</v>
      </c>
      <c r="T117" s="145">
        <v>662.25449700000001</v>
      </c>
      <c r="U117" s="145">
        <v>490.72648699999905</v>
      </c>
      <c r="V117" s="145">
        <v>731.95333499999992</v>
      </c>
      <c r="W117" s="145">
        <v>758.81755262567083</v>
      </c>
      <c r="X117" s="145">
        <v>676.30390000000023</v>
      </c>
      <c r="Y117" s="145">
        <v>823.29382999999984</v>
      </c>
      <c r="Z117" s="145">
        <v>767.09001999999998</v>
      </c>
      <c r="AA117" s="145">
        <v>592</v>
      </c>
      <c r="AB117" s="145">
        <v>564.39</v>
      </c>
      <c r="AC117" s="145">
        <v>571.07973721682288</v>
      </c>
      <c r="AD117" s="145">
        <v>567.03778441295947</v>
      </c>
      <c r="AE117" s="145">
        <v>562.72618292148911</v>
      </c>
      <c r="AF117" s="145">
        <v>558.70646872897385</v>
      </c>
      <c r="AG117" s="145">
        <v>554.68730221693443</v>
      </c>
    </row>
    <row r="118" spans="1:33" s="133" customFormat="1" x14ac:dyDescent="0.2">
      <c r="A118" s="133" t="str">
        <f t="shared" si="1"/>
        <v>WPANorth America Total</v>
      </c>
      <c r="B118" s="140" t="s">
        <v>148</v>
      </c>
      <c r="C118" s="140" t="s">
        <v>148</v>
      </c>
      <c r="D118" s="140" t="s">
        <v>148</v>
      </c>
      <c r="E118" s="146">
        <v>9.6977669999999989</v>
      </c>
      <c r="F118" s="146">
        <v>11.594507</v>
      </c>
      <c r="G118" s="146">
        <v>13.155367999999999</v>
      </c>
      <c r="H118" s="146">
        <v>10.951194000000001</v>
      </c>
      <c r="I118" s="146">
        <v>19.947516</v>
      </c>
      <c r="J118" s="146">
        <v>75.301302000000007</v>
      </c>
      <c r="K118" s="146">
        <v>24.443812000000001</v>
      </c>
      <c r="L118" s="146">
        <v>34.884644000000009</v>
      </c>
      <c r="M118" s="146">
        <v>48.584501999999993</v>
      </c>
      <c r="N118" s="146">
        <v>38.610478000000001</v>
      </c>
      <c r="O118" s="146">
        <v>19.977534000000002</v>
      </c>
      <c r="P118" s="146">
        <v>25.837603999999999</v>
      </c>
      <c r="Q118" s="146">
        <v>40.855233999999996</v>
      </c>
      <c r="R118" s="146">
        <v>360.65165099999996</v>
      </c>
      <c r="S118" s="146">
        <v>439.70195100000001</v>
      </c>
      <c r="T118" s="146">
        <v>662.25449700000001</v>
      </c>
      <c r="U118" s="146">
        <v>490.72648699999905</v>
      </c>
      <c r="V118" s="146">
        <v>731.95333499999992</v>
      </c>
      <c r="W118" s="146">
        <v>758.81755262567083</v>
      </c>
      <c r="X118" s="146">
        <v>676.30390000000023</v>
      </c>
      <c r="Y118" s="146">
        <v>823.29382999999984</v>
      </c>
      <c r="Z118" s="146">
        <v>767.09001999999998</v>
      </c>
      <c r="AA118" s="146">
        <v>592</v>
      </c>
      <c r="AB118" s="146">
        <v>564.39</v>
      </c>
      <c r="AC118" s="146">
        <v>571.07973721682288</v>
      </c>
      <c r="AD118" s="146">
        <v>567.03778441295947</v>
      </c>
      <c r="AE118" s="146">
        <v>562.72618292148911</v>
      </c>
      <c r="AF118" s="146">
        <v>558.70646872897385</v>
      </c>
      <c r="AG118" s="146">
        <v>554.68730221693443</v>
      </c>
    </row>
    <row r="119" spans="1:33" x14ac:dyDescent="0.2">
      <c r="A119" s="133" t="str">
        <f t="shared" si="1"/>
        <v>WPACanada</v>
      </c>
      <c r="B119" s="129" t="s">
        <v>265</v>
      </c>
      <c r="C119" s="129" t="s">
        <v>265</v>
      </c>
      <c r="D119" s="129" t="s">
        <v>149</v>
      </c>
      <c r="E119" s="147">
        <v>6.7669249999999996</v>
      </c>
      <c r="F119" s="147">
        <v>5.3115069999999989</v>
      </c>
      <c r="G119" s="147">
        <v>7.3523679999999993</v>
      </c>
      <c r="H119" s="147">
        <v>8.6181650000000012</v>
      </c>
      <c r="I119" s="147">
        <v>10.017516000000001</v>
      </c>
      <c r="J119" s="147">
        <v>63.473302000000004</v>
      </c>
      <c r="K119" s="147">
        <v>10.827812000000002</v>
      </c>
      <c r="L119" s="147">
        <v>7.6526440000000004</v>
      </c>
      <c r="M119" s="147">
        <v>8.7053030000000007</v>
      </c>
      <c r="N119" s="147">
        <v>21.768430000000002</v>
      </c>
      <c r="O119" s="147">
        <v>16.796534000000001</v>
      </c>
      <c r="P119" s="147">
        <v>10.822604</v>
      </c>
      <c r="Q119" s="147">
        <v>17.754234</v>
      </c>
      <c r="R119" s="147">
        <v>336.97065099999998</v>
      </c>
      <c r="S119" s="147">
        <v>414.91195099999999</v>
      </c>
      <c r="T119" s="147">
        <v>548.67449699999997</v>
      </c>
      <c r="U119" s="147">
        <v>390.87848699999904</v>
      </c>
      <c r="V119" s="147">
        <v>561.85233499999993</v>
      </c>
      <c r="W119" s="147">
        <v>560.57055262567087</v>
      </c>
      <c r="X119" s="147">
        <v>561.85435000000018</v>
      </c>
      <c r="Y119" s="147">
        <v>633.90270999999984</v>
      </c>
      <c r="Z119" s="147">
        <v>544.10510999999997</v>
      </c>
      <c r="AA119" s="147">
        <v>501.28</v>
      </c>
      <c r="AB119" s="147">
        <v>531.55999999999995</v>
      </c>
      <c r="AC119" s="147">
        <v>526.97151800017116</v>
      </c>
      <c r="AD119" s="147">
        <v>522.47694340751593</v>
      </c>
      <c r="AE119" s="147">
        <v>518.28979690342112</v>
      </c>
      <c r="AF119" s="147">
        <v>514.37879586639815</v>
      </c>
      <c r="AG119" s="147">
        <v>510.47558081742767</v>
      </c>
    </row>
    <row r="120" spans="1:33" x14ac:dyDescent="0.2">
      <c r="A120" s="133" t="str">
        <f t="shared" si="1"/>
        <v>WPAUnited States</v>
      </c>
      <c r="B120" s="129" t="s">
        <v>265</v>
      </c>
      <c r="C120" s="129" t="s">
        <v>265</v>
      </c>
      <c r="D120" s="129" t="s">
        <v>150</v>
      </c>
      <c r="E120" s="147">
        <v>2.9308420000000002</v>
      </c>
      <c r="F120" s="147">
        <v>6.2830000000000013</v>
      </c>
      <c r="G120" s="147">
        <v>5.8029999999999999</v>
      </c>
      <c r="H120" s="147">
        <v>2.3330289999999998</v>
      </c>
      <c r="I120" s="147">
        <v>9.9299999999999979</v>
      </c>
      <c r="J120" s="147">
        <v>11.827999999999999</v>
      </c>
      <c r="K120" s="147">
        <v>13.616</v>
      </c>
      <c r="L120" s="147">
        <v>27.232000000000006</v>
      </c>
      <c r="M120" s="147">
        <v>39.879198999999993</v>
      </c>
      <c r="N120" s="147">
        <v>16.842048000000002</v>
      </c>
      <c r="O120" s="147">
        <v>3.181</v>
      </c>
      <c r="P120" s="147">
        <v>15.014999999999999</v>
      </c>
      <c r="Q120" s="147">
        <v>23.100999999999996</v>
      </c>
      <c r="R120" s="147">
        <v>23.681000000000004</v>
      </c>
      <c r="S120" s="147">
        <v>24.79</v>
      </c>
      <c r="T120" s="147">
        <v>113.58000000000001</v>
      </c>
      <c r="U120" s="147">
        <v>99.848000000000013</v>
      </c>
      <c r="V120" s="147">
        <v>170.101</v>
      </c>
      <c r="W120" s="147">
        <v>198.24699999999999</v>
      </c>
      <c r="X120" s="147">
        <v>114.44955</v>
      </c>
      <c r="Y120" s="147">
        <v>189.39111999999997</v>
      </c>
      <c r="Z120" s="147">
        <v>222.98491000000001</v>
      </c>
      <c r="AA120" s="147">
        <v>90.720000000000013</v>
      </c>
      <c r="AB120" s="147">
        <v>32.830000000000005</v>
      </c>
      <c r="AC120" s="147">
        <v>44.108219216651726</v>
      </c>
      <c r="AD120" s="147">
        <v>44.560841005443557</v>
      </c>
      <c r="AE120" s="147">
        <v>44.436386018067942</v>
      </c>
      <c r="AF120" s="147">
        <v>44.327672862575696</v>
      </c>
      <c r="AG120" s="147">
        <v>44.21172139950675</v>
      </c>
    </row>
    <row r="121" spans="1:33" s="133" customFormat="1" x14ac:dyDescent="0.2">
      <c r="A121" s="133" t="str">
        <f t="shared" si="1"/>
        <v>WPACentral &amp; South America Total</v>
      </c>
      <c r="B121" s="137" t="s">
        <v>151</v>
      </c>
      <c r="C121" s="137" t="s">
        <v>151</v>
      </c>
      <c r="D121" s="137" t="s">
        <v>151</v>
      </c>
      <c r="E121" s="145">
        <v>326.70721600000007</v>
      </c>
      <c r="F121" s="145">
        <v>387.36755699999998</v>
      </c>
      <c r="G121" s="145">
        <v>586.47640899999999</v>
      </c>
      <c r="H121" s="145">
        <v>786.17546600000037</v>
      </c>
      <c r="I121" s="145">
        <v>1076.7364969999999</v>
      </c>
      <c r="J121" s="145">
        <v>790.85700700000007</v>
      </c>
      <c r="K121" s="145">
        <v>558.44469599999991</v>
      </c>
      <c r="L121" s="145">
        <v>983.11722499999996</v>
      </c>
      <c r="M121" s="145">
        <v>858.27348399999937</v>
      </c>
      <c r="N121" s="145">
        <v>364.25269400000008</v>
      </c>
      <c r="O121" s="145">
        <v>774.26878800000009</v>
      </c>
      <c r="P121" s="145">
        <v>1285.8422139999998</v>
      </c>
      <c r="Q121" s="145">
        <v>1093.4768539999998</v>
      </c>
      <c r="R121" s="145">
        <v>1234.1319490000003</v>
      </c>
      <c r="S121" s="145">
        <v>1295.4241550000002</v>
      </c>
      <c r="T121" s="145">
        <v>1055.7674509999999</v>
      </c>
      <c r="U121" s="145">
        <v>1405.6886759999995</v>
      </c>
      <c r="V121" s="145">
        <v>1844.670834</v>
      </c>
      <c r="W121" s="145">
        <v>1953.6368805513016</v>
      </c>
      <c r="X121" s="145">
        <v>1772.1062400000001</v>
      </c>
      <c r="Y121" s="145">
        <v>2376.1776800000002</v>
      </c>
      <c r="Z121" s="145">
        <v>2655.2018600000001</v>
      </c>
      <c r="AA121" s="145">
        <v>2115.0299999999997</v>
      </c>
      <c r="AB121" s="145">
        <v>1710.65</v>
      </c>
      <c r="AC121" s="145">
        <v>1821.9674522755358</v>
      </c>
      <c r="AD121" s="145">
        <v>2059.4596809119785</v>
      </c>
      <c r="AE121" s="145">
        <v>2210.9855976294848</v>
      </c>
      <c r="AF121" s="145">
        <v>2273.6874672766403</v>
      </c>
      <c r="AG121" s="145">
        <v>2337.847283071897</v>
      </c>
    </row>
    <row r="122" spans="1:33" s="133" customFormat="1" x14ac:dyDescent="0.2">
      <c r="A122" s="133" t="str">
        <f t="shared" si="1"/>
        <v>WPACaribbean Total</v>
      </c>
      <c r="B122" s="140" t="s">
        <v>152</v>
      </c>
      <c r="C122" s="140" t="s">
        <v>152</v>
      </c>
      <c r="D122" s="140" t="s">
        <v>152</v>
      </c>
      <c r="E122" s="146">
        <v>0.82727899999999999</v>
      </c>
      <c r="F122" s="146">
        <v>10.069907999999998</v>
      </c>
      <c r="G122" s="146">
        <v>0.66649899999999995</v>
      </c>
      <c r="H122" s="146">
        <v>7.453034999999999</v>
      </c>
      <c r="I122" s="146">
        <v>0.49072099999999996</v>
      </c>
      <c r="J122" s="146">
        <v>0.37943900000000003</v>
      </c>
      <c r="K122" s="146">
        <v>5.6911750000000003</v>
      </c>
      <c r="L122" s="146">
        <v>0.62717100000000003</v>
      </c>
      <c r="M122" s="146">
        <v>8.1036680000000008</v>
      </c>
      <c r="N122" s="146">
        <v>0.5057100000000001</v>
      </c>
      <c r="O122" s="146">
        <v>1.7801529999999999</v>
      </c>
      <c r="P122" s="146">
        <v>0.72549600000000003</v>
      </c>
      <c r="Q122" s="146">
        <v>27.277754999999999</v>
      </c>
      <c r="R122" s="146">
        <v>35.045242000000002</v>
      </c>
      <c r="S122" s="146">
        <v>13.140982000000001</v>
      </c>
      <c r="T122" s="146">
        <v>21.504228000000001</v>
      </c>
      <c r="U122" s="146">
        <v>20.992619999999999</v>
      </c>
      <c r="V122" s="146">
        <v>21.295138999999999</v>
      </c>
      <c r="W122" s="146">
        <v>20</v>
      </c>
      <c r="X122" s="146">
        <v>2.50657</v>
      </c>
      <c r="Y122" s="146">
        <v>7.9690000000000011E-2</v>
      </c>
      <c r="Z122" s="146">
        <v>11.999890000000001</v>
      </c>
      <c r="AA122" s="146">
        <v>0.14000000000000001</v>
      </c>
      <c r="AB122" s="146">
        <v>1.6400000000000001</v>
      </c>
      <c r="AC122" s="146">
        <v>1.6400000000000001</v>
      </c>
      <c r="AD122" s="146">
        <v>1.6400000000000001</v>
      </c>
      <c r="AE122" s="146">
        <v>1.6400000000000001</v>
      </c>
      <c r="AF122" s="146">
        <v>1.6400000000000001</v>
      </c>
      <c r="AG122" s="146">
        <v>1.6400000000000001</v>
      </c>
    </row>
    <row r="123" spans="1:33" x14ac:dyDescent="0.2">
      <c r="A123" s="133" t="str">
        <f t="shared" si="1"/>
        <v>WPABahamas</v>
      </c>
      <c r="B123" s="129" t="s">
        <v>266</v>
      </c>
      <c r="C123" s="129" t="s">
        <v>267</v>
      </c>
      <c r="D123" s="129" t="s">
        <v>153</v>
      </c>
      <c r="E123" s="147">
        <v>0.82727899999999999</v>
      </c>
      <c r="F123" s="147">
        <v>10.068947999999999</v>
      </c>
      <c r="G123" s="147">
        <v>0.38528800000000002</v>
      </c>
      <c r="H123" s="147">
        <v>0.92021799999999998</v>
      </c>
      <c r="I123" s="147">
        <v>0.12932199999999999</v>
      </c>
      <c r="J123" s="147">
        <v>0.23469299999999998</v>
      </c>
      <c r="K123" s="147">
        <v>0.46035900000000002</v>
      </c>
      <c r="L123" s="147">
        <v>0.362427</v>
      </c>
      <c r="M123" s="147">
        <v>0.29901099999999997</v>
      </c>
      <c r="N123" s="147">
        <v>0.39594700000000005</v>
      </c>
      <c r="O123" s="147">
        <v>0.36374199999999995</v>
      </c>
      <c r="P123" s="147">
        <v>0.28018900000000002</v>
      </c>
      <c r="Q123" s="147">
        <v>0.40266099999999999</v>
      </c>
      <c r="R123" s="147">
        <v>0.36170099999999999</v>
      </c>
      <c r="S123" s="147">
        <v>0.467026</v>
      </c>
      <c r="T123" s="147">
        <v>0.76535900000000001</v>
      </c>
      <c r="U123" s="147">
        <v>3.6000000000000004E-2</v>
      </c>
      <c r="V123" s="147">
        <v>1.2E-2</v>
      </c>
      <c r="W123" s="147">
        <v>0</v>
      </c>
      <c r="X123" s="147">
        <v>1E-3</v>
      </c>
      <c r="Y123" s="147">
        <v>6.5199999999999998E-3</v>
      </c>
      <c r="Z123" s="147">
        <v>1.2E-2</v>
      </c>
      <c r="AA123" s="147">
        <v>0</v>
      </c>
      <c r="AB123" s="147">
        <v>0</v>
      </c>
      <c r="AC123" s="147">
        <v>0</v>
      </c>
      <c r="AD123" s="147">
        <v>0</v>
      </c>
      <c r="AE123" s="147">
        <v>0</v>
      </c>
      <c r="AF123" s="147">
        <v>0</v>
      </c>
      <c r="AG123" s="147">
        <v>0</v>
      </c>
    </row>
    <row r="124" spans="1:33" x14ac:dyDescent="0.2">
      <c r="A124" s="133" t="str">
        <f t="shared" si="1"/>
        <v>WPACuba</v>
      </c>
      <c r="B124" s="129" t="s">
        <v>266</v>
      </c>
      <c r="C124" s="129" t="s">
        <v>267</v>
      </c>
      <c r="D124" s="129" t="s">
        <v>154</v>
      </c>
      <c r="E124" s="147">
        <v>0</v>
      </c>
      <c r="F124" s="147">
        <v>0</v>
      </c>
      <c r="G124" s="147">
        <v>6.0000000000000002E-6</v>
      </c>
      <c r="H124" s="147">
        <v>0.28234999999999999</v>
      </c>
      <c r="I124" s="147">
        <v>1.6131000000000003E-2</v>
      </c>
      <c r="J124" s="147">
        <v>0</v>
      </c>
      <c r="K124" s="147">
        <v>0</v>
      </c>
      <c r="L124" s="147">
        <v>5.6000000000000001E-2</v>
      </c>
      <c r="M124" s="147">
        <v>0.10001800000000001</v>
      </c>
      <c r="N124" s="147">
        <v>2.5999999999999999E-2</v>
      </c>
      <c r="O124" s="147">
        <v>0</v>
      </c>
      <c r="P124" s="147">
        <v>0.06</v>
      </c>
      <c r="Q124" s="147">
        <v>24.203399999999998</v>
      </c>
      <c r="R124" s="147">
        <v>34.373600000000003</v>
      </c>
      <c r="S124" s="147">
        <v>11.994999999999999</v>
      </c>
      <c r="T124" s="147">
        <v>20</v>
      </c>
      <c r="U124" s="147">
        <v>20</v>
      </c>
      <c r="V124" s="147">
        <v>20</v>
      </c>
      <c r="W124" s="147">
        <v>20</v>
      </c>
      <c r="X124" s="147">
        <v>0</v>
      </c>
      <c r="Y124" s="147">
        <v>0.02</v>
      </c>
      <c r="Z124" s="147">
        <v>0</v>
      </c>
      <c r="AA124" s="147">
        <v>0</v>
      </c>
      <c r="AB124" s="147">
        <v>0</v>
      </c>
      <c r="AC124" s="147">
        <v>0</v>
      </c>
      <c r="AD124" s="147">
        <v>0</v>
      </c>
      <c r="AE124" s="147">
        <v>0</v>
      </c>
      <c r="AF124" s="147">
        <v>0</v>
      </c>
      <c r="AG124" s="147">
        <v>0</v>
      </c>
    </row>
    <row r="125" spans="1:33" x14ac:dyDescent="0.2">
      <c r="A125" s="133" t="str">
        <f t="shared" si="1"/>
        <v>WPADominican Republic</v>
      </c>
      <c r="B125" s="129" t="s">
        <v>266</v>
      </c>
      <c r="C125" s="129" t="s">
        <v>267</v>
      </c>
      <c r="D125" s="129" t="s">
        <v>155</v>
      </c>
      <c r="E125" s="147">
        <v>0</v>
      </c>
      <c r="F125" s="147">
        <v>0</v>
      </c>
      <c r="G125" s="147">
        <v>0.27120499999999997</v>
      </c>
      <c r="H125" s="147">
        <v>6.2285719999999998</v>
      </c>
      <c r="I125" s="147">
        <v>0.33166899999999999</v>
      </c>
      <c r="J125" s="147">
        <v>0.12124600000000001</v>
      </c>
      <c r="K125" s="147">
        <v>5.2230850000000002</v>
      </c>
      <c r="L125" s="147">
        <v>0.20172500000000002</v>
      </c>
      <c r="M125" s="147">
        <v>7.7038650000000004</v>
      </c>
      <c r="N125" s="147">
        <v>6.7905000000000007E-2</v>
      </c>
      <c r="O125" s="147">
        <v>1.28328</v>
      </c>
      <c r="P125" s="147">
        <v>0.18920900000000002</v>
      </c>
      <c r="Q125" s="147">
        <v>0.15115299999999998</v>
      </c>
      <c r="R125" s="147">
        <v>0.22851199999999999</v>
      </c>
      <c r="S125" s="147">
        <v>0.633629</v>
      </c>
      <c r="T125" s="147">
        <v>0.68712699999999993</v>
      </c>
      <c r="U125" s="147">
        <v>0.85377099999999995</v>
      </c>
      <c r="V125" s="147">
        <v>1.0053319999999999</v>
      </c>
      <c r="W125" s="147">
        <v>0</v>
      </c>
      <c r="X125" s="147">
        <v>2.4829699999999999</v>
      </c>
      <c r="Y125" s="147">
        <v>1.0489999999999999E-2</v>
      </c>
      <c r="Z125" s="147">
        <v>11.98175</v>
      </c>
      <c r="AA125" s="147">
        <v>0.01</v>
      </c>
      <c r="AB125" s="147">
        <v>1.57</v>
      </c>
      <c r="AC125" s="147">
        <v>1.57</v>
      </c>
      <c r="AD125" s="147">
        <v>1.57</v>
      </c>
      <c r="AE125" s="147">
        <v>1.57</v>
      </c>
      <c r="AF125" s="147">
        <v>1.57</v>
      </c>
      <c r="AG125" s="147">
        <v>1.57</v>
      </c>
    </row>
    <row r="126" spans="1:33" x14ac:dyDescent="0.2">
      <c r="A126" s="133" t="str">
        <f t="shared" si="1"/>
        <v>WPAHaiti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1"/>
        <v>WPAJamaica</v>
      </c>
      <c r="B127" s="129" t="s">
        <v>266</v>
      </c>
      <c r="C127" s="129" t="s">
        <v>267</v>
      </c>
      <c r="D127" s="129" t="s">
        <v>157</v>
      </c>
      <c r="E127" s="147">
        <v>0</v>
      </c>
      <c r="F127" s="147">
        <v>9.6000000000000002E-4</v>
      </c>
      <c r="G127" s="147">
        <v>0.01</v>
      </c>
      <c r="H127" s="147">
        <v>2.1894999999999998E-2</v>
      </c>
      <c r="I127" s="147">
        <v>1.3599E-2</v>
      </c>
      <c r="J127" s="147">
        <v>2.35E-2</v>
      </c>
      <c r="K127" s="147">
        <v>7.731E-3</v>
      </c>
      <c r="L127" s="147">
        <v>7.0190000000000001E-3</v>
      </c>
      <c r="M127" s="147">
        <v>7.7399999999999995E-4</v>
      </c>
      <c r="N127" s="147">
        <v>1.5858000000000001E-2</v>
      </c>
      <c r="O127" s="147">
        <v>0.133131</v>
      </c>
      <c r="P127" s="147">
        <v>0.19609799999999999</v>
      </c>
      <c r="Q127" s="147">
        <v>2.5205410000000001</v>
      </c>
      <c r="R127" s="147">
        <v>8.1429000000000001E-2</v>
      </c>
      <c r="S127" s="147">
        <v>4.5326999999999999E-2</v>
      </c>
      <c r="T127" s="147">
        <v>5.1741999999999996E-2</v>
      </c>
      <c r="U127" s="147">
        <v>0.102849</v>
      </c>
      <c r="V127" s="147">
        <v>0.27780700000000003</v>
      </c>
      <c r="W127" s="147">
        <v>0</v>
      </c>
      <c r="X127" s="147">
        <v>8.0000000000000002E-3</v>
      </c>
      <c r="Y127" s="147">
        <v>0</v>
      </c>
      <c r="Z127" s="147">
        <v>0</v>
      </c>
      <c r="AA127" s="147">
        <v>0.02</v>
      </c>
      <c r="AB127" s="147">
        <v>0.01</v>
      </c>
      <c r="AC127" s="147">
        <v>0.01</v>
      </c>
      <c r="AD127" s="147">
        <v>0.01</v>
      </c>
      <c r="AE127" s="147">
        <v>0.01</v>
      </c>
      <c r="AF127" s="147">
        <v>0.01</v>
      </c>
      <c r="AG127" s="147">
        <v>0.01</v>
      </c>
    </row>
    <row r="128" spans="1:33" x14ac:dyDescent="0.2">
      <c r="A128" s="133" t="str">
        <f t="shared" si="1"/>
        <v>WPALesser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8.0000000000000002E-3</v>
      </c>
      <c r="Y128" s="147">
        <v>3.5000000000000003E-2</v>
      </c>
      <c r="Z128" s="147">
        <v>0</v>
      </c>
      <c r="AA128" s="147">
        <v>0</v>
      </c>
      <c r="AB128" s="147">
        <v>6.0000000000000005E-2</v>
      </c>
      <c r="AC128" s="147">
        <v>6.0000000000000005E-2</v>
      </c>
      <c r="AD128" s="147">
        <v>6.0000000000000005E-2</v>
      </c>
      <c r="AE128" s="147">
        <v>6.0000000000000005E-2</v>
      </c>
      <c r="AF128" s="147">
        <v>6.0000000000000005E-2</v>
      </c>
      <c r="AG128" s="147">
        <v>6.0000000000000005E-2</v>
      </c>
    </row>
    <row r="129" spans="1:33" x14ac:dyDescent="0.2">
      <c r="A129" s="133" t="str">
        <f t="shared" si="1"/>
        <v>WPAPuerto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1"/>
        <v>WPATrinidad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6.6E-3</v>
      </c>
      <c r="Y130" s="147">
        <v>7.6799999999999993E-3</v>
      </c>
      <c r="Z130" s="147">
        <v>6.1400000000000005E-3</v>
      </c>
      <c r="AA130" s="147">
        <v>0.11</v>
      </c>
      <c r="AB130" s="147">
        <v>0</v>
      </c>
      <c r="AC130" s="147">
        <v>0</v>
      </c>
      <c r="AD130" s="147">
        <v>0</v>
      </c>
      <c r="AE130" s="147">
        <v>0</v>
      </c>
      <c r="AF130" s="147">
        <v>0</v>
      </c>
      <c r="AG130" s="147">
        <v>0</v>
      </c>
    </row>
    <row r="131" spans="1:33" s="133" customFormat="1" x14ac:dyDescent="0.2">
      <c r="A131" s="133" t="str">
        <f t="shared" si="1"/>
        <v>WPACentral America Total</v>
      </c>
      <c r="B131" s="140" t="s">
        <v>161</v>
      </c>
      <c r="C131" s="140" t="s">
        <v>161</v>
      </c>
      <c r="D131" s="140" t="s">
        <v>161</v>
      </c>
      <c r="E131" s="146">
        <v>191.19065599999999</v>
      </c>
      <c r="F131" s="146">
        <v>152.989058</v>
      </c>
      <c r="G131" s="146">
        <v>253.97179600000001</v>
      </c>
      <c r="H131" s="146">
        <v>187.462918</v>
      </c>
      <c r="I131" s="146">
        <v>169.64890100000002</v>
      </c>
      <c r="J131" s="146">
        <v>127.59555000000017</v>
      </c>
      <c r="K131" s="146">
        <v>82.146676999999997</v>
      </c>
      <c r="L131" s="146">
        <v>141.663982</v>
      </c>
      <c r="M131" s="146">
        <v>111.43162099999941</v>
      </c>
      <c r="N131" s="146">
        <v>62.601528999999999</v>
      </c>
      <c r="O131" s="146">
        <v>149.39031300000002</v>
      </c>
      <c r="P131" s="146">
        <v>195.33055200000001</v>
      </c>
      <c r="Q131" s="146">
        <v>221.56997299999998</v>
      </c>
      <c r="R131" s="146">
        <v>183.04351199999999</v>
      </c>
      <c r="S131" s="146">
        <v>329.06982400000004</v>
      </c>
      <c r="T131" s="146">
        <v>140.10969600000001</v>
      </c>
      <c r="U131" s="146">
        <v>153.76139499999996</v>
      </c>
      <c r="V131" s="146">
        <v>188.234264</v>
      </c>
      <c r="W131" s="146">
        <v>153.92826290329461</v>
      </c>
      <c r="X131" s="146">
        <v>87.827920000000006</v>
      </c>
      <c r="Y131" s="146">
        <v>143.98366999999999</v>
      </c>
      <c r="Z131" s="146">
        <v>92.523889999999994</v>
      </c>
      <c r="AA131" s="146">
        <v>151.43</v>
      </c>
      <c r="AB131" s="146">
        <v>240.10999999999999</v>
      </c>
      <c r="AC131" s="146">
        <v>142.47170945414007</v>
      </c>
      <c r="AD131" s="146">
        <v>143.97648273536754</v>
      </c>
      <c r="AE131" s="146">
        <v>145.52821238611475</v>
      </c>
      <c r="AF131" s="146">
        <v>147.12431331334665</v>
      </c>
      <c r="AG131" s="146">
        <v>148.72289453613689</v>
      </c>
    </row>
    <row r="132" spans="1:33" x14ac:dyDescent="0.2">
      <c r="A132" s="133" t="str">
        <f t="shared" si="1"/>
        <v>WPABelize</v>
      </c>
      <c r="B132" s="129" t="s">
        <v>266</v>
      </c>
      <c r="C132" s="129" t="s">
        <v>268</v>
      </c>
      <c r="D132" s="129" t="s">
        <v>162</v>
      </c>
      <c r="E132" s="147">
        <v>1.2689999999999999E-3</v>
      </c>
      <c r="F132" s="147">
        <v>2.9810000000000001E-3</v>
      </c>
      <c r="G132" s="147">
        <v>3.21E-4</v>
      </c>
      <c r="H132" s="147">
        <v>0</v>
      </c>
      <c r="I132" s="147">
        <v>2.1919999999999999E-2</v>
      </c>
      <c r="J132" s="147">
        <v>0</v>
      </c>
      <c r="K132" s="147">
        <v>6.7100000000000005E-4</v>
      </c>
      <c r="L132" s="147">
        <v>1.4918000000000001E-2</v>
      </c>
      <c r="M132" s="147">
        <v>4.1232999999999999E-2</v>
      </c>
      <c r="N132" s="147">
        <v>0</v>
      </c>
      <c r="O132" s="147">
        <v>6.4864000000000005E-2</v>
      </c>
      <c r="P132" s="147">
        <v>2E-3</v>
      </c>
      <c r="Q132" s="147">
        <v>0.106862</v>
      </c>
      <c r="R132" s="147">
        <v>0.50678000000000001</v>
      </c>
      <c r="S132" s="147">
        <v>0.64443700000000004</v>
      </c>
      <c r="T132" s="147">
        <v>4.4256000000000004E-2</v>
      </c>
      <c r="U132" s="147">
        <v>1.241906</v>
      </c>
      <c r="V132" s="147">
        <v>0.53015199999999996</v>
      </c>
      <c r="W132" s="147">
        <v>0.35768100000000003</v>
      </c>
      <c r="X132" s="147">
        <v>0.55000000000000004</v>
      </c>
      <c r="Y132" s="147">
        <v>0</v>
      </c>
      <c r="Z132" s="147">
        <v>4.0000000000000001E-3</v>
      </c>
      <c r="AA132" s="147">
        <v>1</v>
      </c>
      <c r="AB132" s="147">
        <v>0</v>
      </c>
      <c r="AC132" s="147">
        <v>0</v>
      </c>
      <c r="AD132" s="147">
        <v>0</v>
      </c>
      <c r="AE132" s="147">
        <v>0</v>
      </c>
      <c r="AF132" s="147">
        <v>0</v>
      </c>
      <c r="AG132" s="147">
        <v>0</v>
      </c>
    </row>
    <row r="133" spans="1:33" x14ac:dyDescent="0.2">
      <c r="A133" s="133" t="str">
        <f t="shared" si="1"/>
        <v>WPACosta Rica</v>
      </c>
      <c r="B133" s="129" t="s">
        <v>266</v>
      </c>
      <c r="C133" s="129" t="s">
        <v>268</v>
      </c>
      <c r="D133" s="129" t="s">
        <v>163</v>
      </c>
      <c r="E133" s="147">
        <v>1.0888170000000001</v>
      </c>
      <c r="F133" s="147">
        <v>1.3106819999999999</v>
      </c>
      <c r="G133" s="147">
        <v>1.772278</v>
      </c>
      <c r="H133" s="147">
        <v>1.128727</v>
      </c>
      <c r="I133" s="147">
        <v>1.3135100000000002</v>
      </c>
      <c r="J133" s="147">
        <v>0.25237599999999999</v>
      </c>
      <c r="K133" s="147">
        <v>2.0204840000000002</v>
      </c>
      <c r="L133" s="147">
        <v>2.8291659999999998</v>
      </c>
      <c r="M133" s="147">
        <v>0.75020299999999995</v>
      </c>
      <c r="N133" s="147">
        <v>8.1837999999999994E-2</v>
      </c>
      <c r="O133" s="147">
        <v>2.0501449999999997</v>
      </c>
      <c r="P133" s="147">
        <v>4.1859590000000004</v>
      </c>
      <c r="Q133" s="147">
        <v>4.5656210000000002</v>
      </c>
      <c r="R133" s="147">
        <v>0.86241000000000001</v>
      </c>
      <c r="S133" s="147">
        <v>3.6436700000000002</v>
      </c>
      <c r="T133" s="147">
        <v>4.6858630000000003</v>
      </c>
      <c r="U133" s="147">
        <v>4.5535449999999997</v>
      </c>
      <c r="V133" s="147">
        <v>2.671116</v>
      </c>
      <c r="W133" s="147">
        <v>3.9433773763003703</v>
      </c>
      <c r="X133" s="147">
        <v>0.25517000000000001</v>
      </c>
      <c r="Y133" s="147">
        <v>4.6669999999999996E-2</v>
      </c>
      <c r="Z133" s="147">
        <v>2.0880000000000003E-2</v>
      </c>
      <c r="AA133" s="147">
        <v>0.72000000000000008</v>
      </c>
      <c r="AB133" s="147">
        <v>1.92</v>
      </c>
      <c r="AC133" s="147">
        <v>1.92</v>
      </c>
      <c r="AD133" s="147">
        <v>1.92</v>
      </c>
      <c r="AE133" s="147">
        <v>1.92</v>
      </c>
      <c r="AF133" s="147">
        <v>1.92</v>
      </c>
      <c r="AG133" s="147">
        <v>1.92</v>
      </c>
    </row>
    <row r="134" spans="1:33" x14ac:dyDescent="0.2">
      <c r="A134" s="133" t="str">
        <f t="shared" ref="A134:A197" si="2">CONCATENATE("WPA",D134)</f>
        <v>WPAEl Salvador</v>
      </c>
      <c r="B134" s="129" t="s">
        <v>266</v>
      </c>
      <c r="C134" s="129" t="s">
        <v>268</v>
      </c>
      <c r="D134" s="129" t="s">
        <v>164</v>
      </c>
      <c r="E134" s="147">
        <v>15.515499999999999</v>
      </c>
      <c r="F134" s="147">
        <v>0</v>
      </c>
      <c r="G134" s="147">
        <v>0</v>
      </c>
      <c r="H134" s="147">
        <v>0</v>
      </c>
      <c r="I134" s="147">
        <v>0</v>
      </c>
      <c r="J134" s="147">
        <v>46.186909999999997</v>
      </c>
      <c r="K134" s="147">
        <v>14.070517000000001</v>
      </c>
      <c r="L134" s="147">
        <v>19.158209999999997</v>
      </c>
      <c r="M134" s="147">
        <v>6.1604429999999999</v>
      </c>
      <c r="N134" s="147">
        <v>3.8984000000000005E-2</v>
      </c>
      <c r="O134" s="147">
        <v>0.31318699999999999</v>
      </c>
      <c r="P134" s="147">
        <v>7.5427330000000001</v>
      </c>
      <c r="Q134" s="147">
        <v>8.6974300000000007</v>
      </c>
      <c r="R134" s="147">
        <v>6.0925099999999999</v>
      </c>
      <c r="S134" s="147">
        <v>9.9950770000000002</v>
      </c>
      <c r="T134" s="147">
        <v>3.265047</v>
      </c>
      <c r="U134" s="147">
        <v>0.56801299999999999</v>
      </c>
      <c r="V134" s="147">
        <v>6.0150800000000002</v>
      </c>
      <c r="W134" s="147">
        <v>10.147141000000001</v>
      </c>
      <c r="X134" s="147">
        <v>4.4595900000000004</v>
      </c>
      <c r="Y134" s="147">
        <v>9.9799500000000005</v>
      </c>
      <c r="Z134" s="147">
        <v>5.4140000000000006</v>
      </c>
      <c r="AA134" s="147">
        <v>0</v>
      </c>
      <c r="AB134" s="147">
        <v>0</v>
      </c>
      <c r="AC134" s="147">
        <v>0</v>
      </c>
      <c r="AD134" s="147">
        <v>0</v>
      </c>
      <c r="AE134" s="147">
        <v>0</v>
      </c>
      <c r="AF134" s="147">
        <v>0</v>
      </c>
      <c r="AG134" s="147">
        <v>0</v>
      </c>
    </row>
    <row r="135" spans="1:33" x14ac:dyDescent="0.2">
      <c r="A135" s="133" t="str">
        <f t="shared" si="2"/>
        <v>WPAGuatemala</v>
      </c>
      <c r="B135" s="129" t="s">
        <v>266</v>
      </c>
      <c r="C135" s="129" t="s">
        <v>268</v>
      </c>
      <c r="D135" s="129" t="s">
        <v>165</v>
      </c>
      <c r="E135" s="147">
        <v>53.33334</v>
      </c>
      <c r="F135" s="147">
        <v>57.706965000000004</v>
      </c>
      <c r="G135" s="147">
        <v>59.831617000000001</v>
      </c>
      <c r="H135" s="147">
        <v>70.914186999999998</v>
      </c>
      <c r="I135" s="147">
        <v>25.349253999999998</v>
      </c>
      <c r="J135" s="147">
        <v>20.989394999999998</v>
      </c>
      <c r="K135" s="147">
        <v>37.242188000000006</v>
      </c>
      <c r="L135" s="147">
        <v>31.305989</v>
      </c>
      <c r="M135" s="147">
        <v>33.647941000000003</v>
      </c>
      <c r="N135" s="147">
        <v>13.366901</v>
      </c>
      <c r="O135" s="147">
        <v>49.044045999999994</v>
      </c>
      <c r="P135" s="147">
        <v>77.163955999999999</v>
      </c>
      <c r="Q135" s="147">
        <v>135.32540299999999</v>
      </c>
      <c r="R135" s="147">
        <v>96.794302000000002</v>
      </c>
      <c r="S135" s="147">
        <v>147.806028</v>
      </c>
      <c r="T135" s="147">
        <v>56.376596000000006</v>
      </c>
      <c r="U135" s="147">
        <v>77.395093000000003</v>
      </c>
      <c r="V135" s="147">
        <v>90</v>
      </c>
      <c r="W135" s="147">
        <v>59.638951832050161</v>
      </c>
      <c r="X135" s="147">
        <v>79.54252000000001</v>
      </c>
      <c r="Y135" s="147">
        <v>83.962940000000003</v>
      </c>
      <c r="Z135" s="147">
        <v>84.859549999999999</v>
      </c>
      <c r="AA135" s="147">
        <v>55.290000000000006</v>
      </c>
      <c r="AB135" s="147">
        <v>58.62</v>
      </c>
      <c r="AC135" s="147">
        <v>59.411999638827794</v>
      </c>
      <c r="AD135" s="147">
        <v>60.214699779666908</v>
      </c>
      <c r="AE135" s="147">
        <v>61.028244994228835</v>
      </c>
      <c r="AF135" s="147">
        <v>61.852781807496036</v>
      </c>
      <c r="AG135" s="147">
        <v>62.68845872411206</v>
      </c>
    </row>
    <row r="136" spans="1:33" x14ac:dyDescent="0.2">
      <c r="A136" s="133" t="str">
        <f t="shared" si="2"/>
        <v>WPAHonduras</v>
      </c>
      <c r="B136" s="129" t="s">
        <v>266</v>
      </c>
      <c r="C136" s="129" t="s">
        <v>268</v>
      </c>
      <c r="D136" s="129" t="s">
        <v>166</v>
      </c>
      <c r="E136" s="147">
        <v>1.5480000000000001E-2</v>
      </c>
      <c r="F136" s="147">
        <v>8.114999999999999E-3</v>
      </c>
      <c r="G136" s="147">
        <v>0.21207700000000002</v>
      </c>
      <c r="H136" s="147">
        <v>21.996509</v>
      </c>
      <c r="I136" s="147">
        <v>4.4700870000000004</v>
      </c>
      <c r="J136" s="147">
        <v>0.51370100000000007</v>
      </c>
      <c r="K136" s="147">
        <v>3.0710689999999996</v>
      </c>
      <c r="L136" s="147">
        <v>1.706602</v>
      </c>
      <c r="M136" s="147">
        <v>2.5300799999999999</v>
      </c>
      <c r="N136" s="147">
        <v>9.7157699999999991</v>
      </c>
      <c r="O136" s="147">
        <v>1.643281</v>
      </c>
      <c r="P136" s="147">
        <v>8.7615749999999988</v>
      </c>
      <c r="Q136" s="147">
        <v>0.37456499999999998</v>
      </c>
      <c r="R136" s="147">
        <v>2.8702559999999999</v>
      </c>
      <c r="S136" s="147">
        <v>0.276781</v>
      </c>
      <c r="T136" s="147">
        <v>0.35027200000000003</v>
      </c>
      <c r="U136" s="147">
        <v>1.6034920000000001</v>
      </c>
      <c r="V136" s="147">
        <v>4.1515379999999995</v>
      </c>
      <c r="W136" s="147">
        <v>6.613976644147022</v>
      </c>
      <c r="X136" s="147">
        <v>3.0025599999999999</v>
      </c>
      <c r="Y136" s="147">
        <v>9.9238299999999988</v>
      </c>
      <c r="Z136" s="147">
        <v>2.15848</v>
      </c>
      <c r="AA136" s="147">
        <v>4.41</v>
      </c>
      <c r="AB136" s="147">
        <v>0.14000000000000001</v>
      </c>
      <c r="AC136" s="147">
        <v>0.13650881114450328</v>
      </c>
      <c r="AD136" s="147">
        <v>0.13310468228632616</v>
      </c>
      <c r="AE136" s="147">
        <v>0.12978544240480863</v>
      </c>
      <c r="AF136" s="147">
        <v>0.12654897461817019</v>
      </c>
      <c r="AG136" s="147">
        <v>0.12339321483344524</v>
      </c>
    </row>
    <row r="137" spans="1:33" x14ac:dyDescent="0.2">
      <c r="A137" s="133" t="str">
        <f t="shared" si="2"/>
        <v>WPAMexico</v>
      </c>
      <c r="B137" s="129" t="s">
        <v>266</v>
      </c>
      <c r="C137" s="129" t="s">
        <v>268</v>
      </c>
      <c r="D137" s="129" t="s">
        <v>167</v>
      </c>
      <c r="E137" s="147">
        <v>119.977</v>
      </c>
      <c r="F137" s="147">
        <v>93.960315000000008</v>
      </c>
      <c r="G137" s="147">
        <v>191.66164000000001</v>
      </c>
      <c r="H137" s="147">
        <v>93.093499999999992</v>
      </c>
      <c r="I137" s="147">
        <v>137.02725000000001</v>
      </c>
      <c r="J137" s="147">
        <v>54.977967000000177</v>
      </c>
      <c r="K137" s="147">
        <v>25.280059999999999</v>
      </c>
      <c r="L137" s="147">
        <v>86.524110000000007</v>
      </c>
      <c r="M137" s="147">
        <v>67.943087999999406</v>
      </c>
      <c r="N137" s="147">
        <v>38.308999999999997</v>
      </c>
      <c r="O137" s="147">
        <v>95.43543200000002</v>
      </c>
      <c r="P137" s="147">
        <v>96.434100000000001</v>
      </c>
      <c r="Q137" s="147">
        <v>71.72</v>
      </c>
      <c r="R137" s="147">
        <v>68.267423999999991</v>
      </c>
      <c r="S137" s="147">
        <v>161.85174000000001</v>
      </c>
      <c r="T137" s="147">
        <v>64.909978999999993</v>
      </c>
      <c r="U137" s="147">
        <v>60.729771999999997</v>
      </c>
      <c r="V137" s="147">
        <v>75.301999999999992</v>
      </c>
      <c r="W137" s="147">
        <v>72.538769050797043</v>
      </c>
      <c r="X137" s="147">
        <v>0</v>
      </c>
      <c r="Y137" s="147">
        <v>40</v>
      </c>
      <c r="Z137" s="147">
        <v>0</v>
      </c>
      <c r="AA137" s="147">
        <v>89.140000000000015</v>
      </c>
      <c r="AB137" s="147">
        <v>179.42</v>
      </c>
      <c r="AC137" s="147">
        <v>80.993201004167787</v>
      </c>
      <c r="AD137" s="147">
        <v>81.698678273414302</v>
      </c>
      <c r="AE137" s="147">
        <v>82.440181949481101</v>
      </c>
      <c r="AF137" s="147">
        <v>83.214982531232437</v>
      </c>
      <c r="AG137" s="147">
        <v>83.981042597191404</v>
      </c>
    </row>
    <row r="138" spans="1:33" x14ac:dyDescent="0.2">
      <c r="A138" s="133" t="str">
        <f t="shared" si="2"/>
        <v>WPANicaragua</v>
      </c>
      <c r="B138" s="129" t="s">
        <v>266</v>
      </c>
      <c r="C138" s="129" t="s">
        <v>268</v>
      </c>
      <c r="D138" s="129" t="s">
        <v>168</v>
      </c>
      <c r="E138" s="147">
        <v>0</v>
      </c>
      <c r="F138" s="147">
        <v>0</v>
      </c>
      <c r="G138" s="147">
        <v>0</v>
      </c>
      <c r="H138" s="147">
        <v>0</v>
      </c>
      <c r="I138" s="147">
        <v>1.4195360000000001</v>
      </c>
      <c r="J138" s="147">
        <v>4.5694980000000003</v>
      </c>
      <c r="K138" s="147">
        <v>0.15514899999999998</v>
      </c>
      <c r="L138" s="147">
        <v>5.5483000000000005E-2</v>
      </c>
      <c r="M138" s="147">
        <v>0.10502</v>
      </c>
      <c r="N138" s="147">
        <v>0.22617300000000001</v>
      </c>
      <c r="O138" s="147">
        <v>6.6784999999999997E-2</v>
      </c>
      <c r="P138" s="147">
        <v>0.44029299999999999</v>
      </c>
      <c r="Q138" s="147">
        <v>0.24213399999999999</v>
      </c>
      <c r="R138" s="147">
        <v>6.588984</v>
      </c>
      <c r="S138" s="147">
        <v>3.7214200000000002</v>
      </c>
      <c r="T138" s="147">
        <v>6.2251890000000003</v>
      </c>
      <c r="U138" s="147">
        <v>6.4856280000000002</v>
      </c>
      <c r="V138" s="147">
        <v>9.4363029999999988</v>
      </c>
      <c r="W138" s="147">
        <v>0.68836599999999992</v>
      </c>
      <c r="X138" s="147">
        <v>6.5199999999999998E-3</v>
      </c>
      <c r="Y138" s="147">
        <v>3.5310000000000001E-2</v>
      </c>
      <c r="Z138" s="147">
        <v>3.2739999999999998E-2</v>
      </c>
      <c r="AA138" s="147">
        <v>0.87000000000000011</v>
      </c>
      <c r="AB138" s="147">
        <v>0.01</v>
      </c>
      <c r="AC138" s="147">
        <v>0.01</v>
      </c>
      <c r="AD138" s="147">
        <v>0.01</v>
      </c>
      <c r="AE138" s="147">
        <v>0.01</v>
      </c>
      <c r="AF138" s="147">
        <v>0.01</v>
      </c>
      <c r="AG138" s="147">
        <v>0.01</v>
      </c>
    </row>
    <row r="139" spans="1:33" x14ac:dyDescent="0.2">
      <c r="A139" s="133" t="str">
        <f t="shared" si="2"/>
        <v>WPAPanama</v>
      </c>
      <c r="B139" s="129" t="s">
        <v>266</v>
      </c>
      <c r="C139" s="129" t="s">
        <v>268</v>
      </c>
      <c r="D139" s="129" t="s">
        <v>169</v>
      </c>
      <c r="E139" s="147">
        <v>1.25925</v>
      </c>
      <c r="F139" s="147">
        <v>0</v>
      </c>
      <c r="G139" s="147">
        <v>0.493863</v>
      </c>
      <c r="H139" s="147">
        <v>0.32999499999999998</v>
      </c>
      <c r="I139" s="147">
        <v>4.7343999999999997E-2</v>
      </c>
      <c r="J139" s="147">
        <v>0.10570300000000001</v>
      </c>
      <c r="K139" s="147">
        <v>0.30653900000000001</v>
      </c>
      <c r="L139" s="147">
        <v>6.9503999999999996E-2</v>
      </c>
      <c r="M139" s="147">
        <v>0.25361300000000003</v>
      </c>
      <c r="N139" s="147">
        <v>0.86286300000000005</v>
      </c>
      <c r="O139" s="147">
        <v>0.77257299999999995</v>
      </c>
      <c r="P139" s="147">
        <v>0.79993599999999998</v>
      </c>
      <c r="Q139" s="147">
        <v>0.53795800000000005</v>
      </c>
      <c r="R139" s="147">
        <v>1.060846</v>
      </c>
      <c r="S139" s="147">
        <v>1.130671</v>
      </c>
      <c r="T139" s="147">
        <v>4.2524939999999996</v>
      </c>
      <c r="U139" s="147">
        <v>1.1839459999999999</v>
      </c>
      <c r="V139" s="147">
        <v>0.12807499999999999</v>
      </c>
      <c r="W139" s="147">
        <v>0</v>
      </c>
      <c r="X139" s="147">
        <v>1.1560000000000001E-2</v>
      </c>
      <c r="Y139" s="147">
        <v>3.4970000000000001E-2</v>
      </c>
      <c r="Z139" s="147">
        <v>3.424E-2</v>
      </c>
      <c r="AA139" s="147">
        <v>0</v>
      </c>
      <c r="AB139" s="147">
        <v>0</v>
      </c>
      <c r="AC139" s="147">
        <v>0</v>
      </c>
      <c r="AD139" s="147">
        <v>0</v>
      </c>
      <c r="AE139" s="147">
        <v>0</v>
      </c>
      <c r="AF139" s="147">
        <v>0</v>
      </c>
      <c r="AG139" s="147">
        <v>0</v>
      </c>
    </row>
    <row r="140" spans="1:33" s="133" customFormat="1" x14ac:dyDescent="0.2">
      <c r="A140" s="133" t="str">
        <f t="shared" si="2"/>
        <v>WPASouth America Total</v>
      </c>
      <c r="B140" s="140" t="s">
        <v>170</v>
      </c>
      <c r="C140" s="140" t="s">
        <v>170</v>
      </c>
      <c r="D140" s="140" t="s">
        <v>170</v>
      </c>
      <c r="E140" s="146">
        <v>134.68928099999997</v>
      </c>
      <c r="F140" s="146">
        <v>224.30859099999995</v>
      </c>
      <c r="G140" s="146">
        <v>331.83811400000002</v>
      </c>
      <c r="H140" s="146">
        <v>591.25951300000042</v>
      </c>
      <c r="I140" s="146">
        <v>906.59687499999984</v>
      </c>
      <c r="J140" s="146">
        <v>662.8820179999999</v>
      </c>
      <c r="K140" s="146">
        <v>470.60684400000002</v>
      </c>
      <c r="L140" s="146">
        <v>840.82607199999995</v>
      </c>
      <c r="M140" s="146">
        <v>738.73819499999991</v>
      </c>
      <c r="N140" s="146">
        <v>301.14545500000003</v>
      </c>
      <c r="O140" s="146">
        <v>623.09832200000005</v>
      </c>
      <c r="P140" s="146">
        <v>1089.7861660000001</v>
      </c>
      <c r="Q140" s="146">
        <v>844.62912599999993</v>
      </c>
      <c r="R140" s="146">
        <v>1016.0431950000002</v>
      </c>
      <c r="S140" s="146">
        <v>953.21334899999999</v>
      </c>
      <c r="T140" s="146">
        <v>894.15352699999994</v>
      </c>
      <c r="U140" s="146">
        <v>1230.9346609999996</v>
      </c>
      <c r="V140" s="146">
        <v>1635.141431</v>
      </c>
      <c r="W140" s="146">
        <v>1779.708617648007</v>
      </c>
      <c r="X140" s="146">
        <v>1681.7717500000001</v>
      </c>
      <c r="Y140" s="146">
        <v>2232.1143200000001</v>
      </c>
      <c r="Z140" s="146">
        <v>2550.6780800000001</v>
      </c>
      <c r="AA140" s="146">
        <v>1963.4599999999998</v>
      </c>
      <c r="AB140" s="146">
        <v>1468.9</v>
      </c>
      <c r="AC140" s="146">
        <v>1677.8557428213958</v>
      </c>
      <c r="AD140" s="146">
        <v>1913.8431981766112</v>
      </c>
      <c r="AE140" s="146">
        <v>2063.8173852433692</v>
      </c>
      <c r="AF140" s="146">
        <v>2124.9231539632929</v>
      </c>
      <c r="AG140" s="146">
        <v>2187.48438853576</v>
      </c>
    </row>
    <row r="141" spans="1:33" x14ac:dyDescent="0.2">
      <c r="A141" s="133" t="str">
        <f t="shared" si="2"/>
        <v>WPAArgentina</v>
      </c>
      <c r="B141" s="129" t="s">
        <v>266</v>
      </c>
      <c r="C141" s="129" t="s">
        <v>269</v>
      </c>
      <c r="D141" s="129" t="s">
        <v>171</v>
      </c>
      <c r="E141" s="147">
        <v>21.921078999999999</v>
      </c>
      <c r="F141" s="147">
        <v>29.338958999999999</v>
      </c>
      <c r="G141" s="147">
        <v>22.328225</v>
      </c>
      <c r="H141" s="147">
        <v>41.020842999999999</v>
      </c>
      <c r="I141" s="147">
        <v>89.928083999999998</v>
      </c>
      <c r="J141" s="147">
        <v>74.082677000000004</v>
      </c>
      <c r="K141" s="147">
        <v>36.485520999999999</v>
      </c>
      <c r="L141" s="147">
        <v>135.68056799999999</v>
      </c>
      <c r="M141" s="147">
        <v>108.06578999999999</v>
      </c>
      <c r="N141" s="147">
        <v>41.229439999999997</v>
      </c>
      <c r="O141" s="147">
        <v>103.071032</v>
      </c>
      <c r="P141" s="147">
        <v>151.474673</v>
      </c>
      <c r="Q141" s="147">
        <v>105.932812</v>
      </c>
      <c r="R141" s="147">
        <v>139.212456</v>
      </c>
      <c r="S141" s="147">
        <v>86.005833999999993</v>
      </c>
      <c r="T141" s="147">
        <v>54.382275</v>
      </c>
      <c r="U141" s="147">
        <v>106.32059100000001</v>
      </c>
      <c r="V141" s="147">
        <v>138.07424399999999</v>
      </c>
      <c r="W141" s="147">
        <v>166.309461</v>
      </c>
      <c r="X141" s="147">
        <v>208.06396000000001</v>
      </c>
      <c r="Y141" s="147">
        <v>271.26043000000004</v>
      </c>
      <c r="Z141" s="147">
        <v>326.19551000000001</v>
      </c>
      <c r="AA141" s="147">
        <v>205.6</v>
      </c>
      <c r="AB141" s="147">
        <v>123.63</v>
      </c>
      <c r="AC141" s="147">
        <v>123.63</v>
      </c>
      <c r="AD141" s="147">
        <v>123.63</v>
      </c>
      <c r="AE141" s="147">
        <v>123.63</v>
      </c>
      <c r="AF141" s="147">
        <v>123.63</v>
      </c>
      <c r="AG141" s="147">
        <v>123.63</v>
      </c>
    </row>
    <row r="142" spans="1:33" x14ac:dyDescent="0.2">
      <c r="A142" s="133" t="str">
        <f t="shared" si="2"/>
        <v>WPABolivia</v>
      </c>
      <c r="B142" s="129" t="s">
        <v>266</v>
      </c>
      <c r="C142" s="129" t="s">
        <v>269</v>
      </c>
      <c r="D142" s="129" t="s">
        <v>172</v>
      </c>
      <c r="E142" s="147">
        <v>1.6274999999999998E-2</v>
      </c>
      <c r="F142" s="147">
        <v>4.2750000000000002E-3</v>
      </c>
      <c r="G142" s="147">
        <v>0</v>
      </c>
      <c r="H142" s="147">
        <v>0.01</v>
      </c>
      <c r="I142" s="147">
        <v>0.01</v>
      </c>
      <c r="J142" s="147">
        <v>0.24</v>
      </c>
      <c r="K142" s="147">
        <v>0.116701</v>
      </c>
      <c r="L142" s="147">
        <v>0.16909399999999999</v>
      </c>
      <c r="M142" s="147">
        <v>7.1640000000000002E-3</v>
      </c>
      <c r="N142" s="147">
        <v>0.92365699999999995</v>
      </c>
      <c r="O142" s="147">
        <v>0.44821700000000003</v>
      </c>
      <c r="P142" s="147">
        <v>0.77364100000000002</v>
      </c>
      <c r="Q142" s="147">
        <v>1.038365</v>
      </c>
      <c r="R142" s="147">
        <v>0.43868800000000002</v>
      </c>
      <c r="S142" s="147">
        <v>0.45441900000000002</v>
      </c>
      <c r="T142" s="147">
        <v>0.419983</v>
      </c>
      <c r="U142" s="147">
        <v>1.0653709999999998</v>
      </c>
      <c r="V142" s="147">
        <v>0.600267</v>
      </c>
      <c r="W142" s="147">
        <v>0.74379600000000001</v>
      </c>
      <c r="X142" s="147">
        <v>0.20794999999999997</v>
      </c>
      <c r="Y142" s="147">
        <v>0.97442000000000006</v>
      </c>
      <c r="Z142" s="147">
        <v>2.8682999999999996</v>
      </c>
      <c r="AA142" s="147">
        <v>1.1000000000000001</v>
      </c>
      <c r="AB142" s="147">
        <v>0.06</v>
      </c>
      <c r="AC142" s="147">
        <v>0.06</v>
      </c>
      <c r="AD142" s="147">
        <v>0.06</v>
      </c>
      <c r="AE142" s="147">
        <v>0.06</v>
      </c>
      <c r="AF142" s="147">
        <v>0.06</v>
      </c>
      <c r="AG142" s="147">
        <v>0.06</v>
      </c>
    </row>
    <row r="143" spans="1:33" x14ac:dyDescent="0.2">
      <c r="A143" s="133" t="str">
        <f t="shared" si="2"/>
        <v>WPABrazil</v>
      </c>
      <c r="B143" s="129" t="s">
        <v>266</v>
      </c>
      <c r="C143" s="129" t="s">
        <v>269</v>
      </c>
      <c r="D143" s="129" t="s">
        <v>173</v>
      </c>
      <c r="E143" s="147">
        <v>82.984072999999995</v>
      </c>
      <c r="F143" s="147">
        <v>172.10234999999997</v>
      </c>
      <c r="G143" s="147">
        <v>307</v>
      </c>
      <c r="H143" s="147">
        <v>548.36541900000043</v>
      </c>
      <c r="I143" s="147">
        <v>750.48570799999993</v>
      </c>
      <c r="J143" s="147">
        <v>550.47453699999994</v>
      </c>
      <c r="K143" s="147">
        <v>403</v>
      </c>
      <c r="L143" s="147">
        <v>678.14395600000012</v>
      </c>
      <c r="M143" s="147">
        <v>584</v>
      </c>
      <c r="N143" s="147">
        <v>220.484115</v>
      </c>
      <c r="O143" s="147">
        <v>451.24979999999999</v>
      </c>
      <c r="P143" s="147">
        <v>780</v>
      </c>
      <c r="Q143" s="147">
        <v>587</v>
      </c>
      <c r="R143" s="147">
        <v>759</v>
      </c>
      <c r="S143" s="147">
        <v>717</v>
      </c>
      <c r="T143" s="147">
        <v>633</v>
      </c>
      <c r="U143" s="147">
        <v>950</v>
      </c>
      <c r="V143" s="147">
        <v>1291.2737640000005</v>
      </c>
      <c r="W143" s="147">
        <v>1405.0818912849345</v>
      </c>
      <c r="X143" s="147">
        <v>1336.41481</v>
      </c>
      <c r="Y143" s="147">
        <v>1820.5224999999998</v>
      </c>
      <c r="Z143" s="147">
        <v>2161.2620499999998</v>
      </c>
      <c r="AA143" s="147">
        <v>1629.7</v>
      </c>
      <c r="AB143" s="147">
        <v>1222.52</v>
      </c>
      <c r="AC143" s="147">
        <v>1431.4757428213957</v>
      </c>
      <c r="AD143" s="147">
        <v>1667.4631981766111</v>
      </c>
      <c r="AE143" s="147">
        <v>1817.4373852433694</v>
      </c>
      <c r="AF143" s="147">
        <v>1878.543153963293</v>
      </c>
      <c r="AG143" s="147">
        <v>1941.1043885357594</v>
      </c>
    </row>
    <row r="144" spans="1:33" x14ac:dyDescent="0.2">
      <c r="A144" s="133" t="str">
        <f t="shared" si="2"/>
        <v>WPAChile</v>
      </c>
      <c r="B144" s="129" t="s">
        <v>266</v>
      </c>
      <c r="C144" s="129" t="s">
        <v>269</v>
      </c>
      <c r="D144" s="129" t="s">
        <v>174</v>
      </c>
      <c r="E144" s="147">
        <v>4.3870000000000003E-3</v>
      </c>
      <c r="F144" s="147">
        <v>0.28762199999999999</v>
      </c>
      <c r="G144" s="147">
        <v>0.17747599999999999</v>
      </c>
      <c r="H144" s="147">
        <v>0.22878199999999999</v>
      </c>
      <c r="I144" s="147">
        <v>7.032756</v>
      </c>
      <c r="J144" s="147">
        <v>10.541431999999999</v>
      </c>
      <c r="K144" s="147">
        <v>1.140134</v>
      </c>
      <c r="L144" s="147">
        <v>2.0208080000000002</v>
      </c>
      <c r="M144" s="147">
        <v>5.3253460000000006</v>
      </c>
      <c r="N144" s="147">
        <v>4.3177E-2</v>
      </c>
      <c r="O144" s="147">
        <v>2.9428830000000001</v>
      </c>
      <c r="P144" s="147">
        <v>3.9592080000000003</v>
      </c>
      <c r="Q144" s="147">
        <v>21.558885</v>
      </c>
      <c r="R144" s="147">
        <v>5.6450639999999996</v>
      </c>
      <c r="S144" s="147">
        <v>1.8873489999999999</v>
      </c>
      <c r="T144" s="147">
        <v>25.216274000000002</v>
      </c>
      <c r="U144" s="147">
        <v>4.4822829999999998</v>
      </c>
      <c r="V144" s="147">
        <v>8.4763359999999999</v>
      </c>
      <c r="W144" s="147">
        <v>6.9559538008826847</v>
      </c>
      <c r="X144" s="147">
        <v>35.678830000000005</v>
      </c>
      <c r="Y144" s="147">
        <v>39.726440000000004</v>
      </c>
      <c r="Z144" s="147">
        <v>2.7280799999999998</v>
      </c>
      <c r="AA144" s="147">
        <v>1.5399999999999998</v>
      </c>
      <c r="AB144" s="147">
        <v>13.04</v>
      </c>
      <c r="AC144" s="147">
        <v>13.04</v>
      </c>
      <c r="AD144" s="147">
        <v>13.04</v>
      </c>
      <c r="AE144" s="147">
        <v>13.04</v>
      </c>
      <c r="AF144" s="147">
        <v>13.04</v>
      </c>
      <c r="AG144" s="147">
        <v>13.04</v>
      </c>
    </row>
    <row r="145" spans="1:33" x14ac:dyDescent="0.2">
      <c r="A145" s="133" t="str">
        <f t="shared" si="2"/>
        <v>WPAColombia</v>
      </c>
      <c r="B145" s="129" t="s">
        <v>266</v>
      </c>
      <c r="C145" s="129" t="s">
        <v>269</v>
      </c>
      <c r="D145" s="129" t="s">
        <v>175</v>
      </c>
      <c r="E145" s="147">
        <v>3.0159999999999999E-2</v>
      </c>
      <c r="F145" s="147">
        <v>0.497226</v>
      </c>
      <c r="G145" s="147">
        <v>0.22971600000000003</v>
      </c>
      <c r="H145" s="147">
        <v>0.38328300000000004</v>
      </c>
      <c r="I145" s="147">
        <v>0.29300599999999999</v>
      </c>
      <c r="J145" s="147">
        <v>0.63101600000000002</v>
      </c>
      <c r="K145" s="147">
        <v>0.37978499999999998</v>
      </c>
      <c r="L145" s="147">
        <v>1.8690709999999999</v>
      </c>
      <c r="M145" s="147">
        <v>6.2876029999999998</v>
      </c>
      <c r="N145" s="147">
        <v>18.382707</v>
      </c>
      <c r="O145" s="147">
        <v>12.551869</v>
      </c>
      <c r="P145" s="147">
        <v>3.6209799999999999</v>
      </c>
      <c r="Q145" s="147">
        <v>10.871936</v>
      </c>
      <c r="R145" s="147">
        <v>4.1971660000000002</v>
      </c>
      <c r="S145" s="147">
        <v>2.5918190000000001</v>
      </c>
      <c r="T145" s="147">
        <v>4.1539429999999999</v>
      </c>
      <c r="U145" s="147">
        <v>3.6483599999999994</v>
      </c>
      <c r="V145" s="147">
        <v>12.144178</v>
      </c>
      <c r="W145" s="147">
        <v>12.846657560183459</v>
      </c>
      <c r="X145" s="147">
        <v>12.66662</v>
      </c>
      <c r="Y145" s="147">
        <v>17.762730000000001</v>
      </c>
      <c r="Z145" s="147">
        <v>18.378059999999998</v>
      </c>
      <c r="AA145" s="147">
        <v>8.32</v>
      </c>
      <c r="AB145" s="147">
        <v>3.76</v>
      </c>
      <c r="AC145" s="147">
        <v>3.76</v>
      </c>
      <c r="AD145" s="147">
        <v>3.76</v>
      </c>
      <c r="AE145" s="147">
        <v>3.76</v>
      </c>
      <c r="AF145" s="147">
        <v>3.76</v>
      </c>
      <c r="AG145" s="147">
        <v>3.76</v>
      </c>
    </row>
    <row r="146" spans="1:33" x14ac:dyDescent="0.2">
      <c r="A146" s="133" t="str">
        <f t="shared" si="2"/>
        <v>WPAEcuador</v>
      </c>
      <c r="B146" s="129" t="s">
        <v>266</v>
      </c>
      <c r="C146" s="129" t="s">
        <v>269</v>
      </c>
      <c r="D146" s="129" t="s">
        <v>176</v>
      </c>
      <c r="E146" s="147">
        <v>2.2003240000000002</v>
      </c>
      <c r="F146" s="147">
        <v>0.12545900000000001</v>
      </c>
      <c r="G146" s="147">
        <v>9.9424999999999999E-2</v>
      </c>
      <c r="H146" s="147">
        <v>0.26423600000000003</v>
      </c>
      <c r="I146" s="147">
        <v>0.37290800000000002</v>
      </c>
      <c r="J146" s="147">
        <v>0.23869300000000002</v>
      </c>
      <c r="K146" s="147">
        <v>1.7947170000000001</v>
      </c>
      <c r="L146" s="147">
        <v>1.3743610000000002</v>
      </c>
      <c r="M146" s="147">
        <v>0.76220300000000007</v>
      </c>
      <c r="N146" s="147">
        <v>0.72710600000000003</v>
      </c>
      <c r="O146" s="147">
        <v>1.2871160000000001</v>
      </c>
      <c r="P146" s="147">
        <v>3.2047870000000001</v>
      </c>
      <c r="Q146" s="147">
        <v>2.3304779999999998</v>
      </c>
      <c r="R146" s="147">
        <v>3.4799879999999996</v>
      </c>
      <c r="S146" s="147">
        <v>3.201333</v>
      </c>
      <c r="T146" s="147">
        <v>3.3744139999999998</v>
      </c>
      <c r="U146" s="147">
        <v>5.2043049999999997</v>
      </c>
      <c r="V146" s="147">
        <v>11.516639</v>
      </c>
      <c r="W146" s="147">
        <v>8.5725470000000001</v>
      </c>
      <c r="X146" s="147">
        <v>8.6269399999999994</v>
      </c>
      <c r="Y146" s="147">
        <v>10.887269999999999</v>
      </c>
      <c r="Z146" s="147">
        <v>6.5161299999999995</v>
      </c>
      <c r="AA146" s="147">
        <v>1.97</v>
      </c>
      <c r="AB146" s="147">
        <v>4.0299999999999994</v>
      </c>
      <c r="AC146" s="147">
        <v>4.0299999999999994</v>
      </c>
      <c r="AD146" s="147">
        <v>4.0299999999999994</v>
      </c>
      <c r="AE146" s="147">
        <v>4.0299999999999994</v>
      </c>
      <c r="AF146" s="147">
        <v>4.0299999999999994</v>
      </c>
      <c r="AG146" s="147">
        <v>4.0299999999999994</v>
      </c>
    </row>
    <row r="147" spans="1:33" x14ac:dyDescent="0.2">
      <c r="A147" s="133" t="str">
        <f t="shared" si="2"/>
        <v>WPAFrench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WPAGuyana</v>
      </c>
      <c r="B148" s="129" t="s">
        <v>266</v>
      </c>
      <c r="C148" s="129" t="s">
        <v>269</v>
      </c>
      <c r="D148" s="129" t="s">
        <v>178</v>
      </c>
      <c r="E148" s="147">
        <v>0</v>
      </c>
      <c r="F148" s="147">
        <v>0</v>
      </c>
      <c r="G148" s="147">
        <v>0</v>
      </c>
      <c r="H148" s="147">
        <v>0</v>
      </c>
      <c r="I148" s="147">
        <v>0</v>
      </c>
      <c r="J148" s="147">
        <v>0</v>
      </c>
      <c r="K148" s="147">
        <v>0</v>
      </c>
      <c r="L148" s="147">
        <v>0</v>
      </c>
      <c r="M148" s="147">
        <v>0.596688</v>
      </c>
      <c r="N148" s="147">
        <v>9.9999000000000005E-2</v>
      </c>
      <c r="O148" s="147">
        <v>2.5149999999999999E-2</v>
      </c>
      <c r="P148" s="147">
        <v>2.0000000000000002E-5</v>
      </c>
      <c r="Q148" s="147">
        <v>1.0236149999999999</v>
      </c>
      <c r="R148" s="147">
        <v>7.1250000000000003E-3</v>
      </c>
      <c r="S148" s="147">
        <v>1.2</v>
      </c>
      <c r="T148" s="147">
        <v>0</v>
      </c>
      <c r="U148" s="147">
        <v>1.967E-3</v>
      </c>
      <c r="V148" s="147">
        <v>0</v>
      </c>
      <c r="W148" s="147">
        <v>4.5649999999999996E-3</v>
      </c>
      <c r="X148" s="147">
        <v>0</v>
      </c>
      <c r="Y148" s="147">
        <v>0</v>
      </c>
      <c r="Z148" s="147">
        <v>2.0500000000000002E-3</v>
      </c>
      <c r="AA148" s="147">
        <v>0.02</v>
      </c>
      <c r="AB148" s="147">
        <v>0</v>
      </c>
      <c r="AC148" s="147">
        <v>0</v>
      </c>
      <c r="AD148" s="147">
        <v>0</v>
      </c>
      <c r="AE148" s="147">
        <v>0</v>
      </c>
      <c r="AF148" s="147">
        <v>0</v>
      </c>
      <c r="AG148" s="147">
        <v>0</v>
      </c>
    </row>
    <row r="149" spans="1:33" x14ac:dyDescent="0.2">
      <c r="A149" s="133" t="str">
        <f t="shared" si="2"/>
        <v>WPAParaguay</v>
      </c>
      <c r="B149" s="129" t="s">
        <v>266</v>
      </c>
      <c r="C149" s="129" t="s">
        <v>269</v>
      </c>
      <c r="D149" s="129" t="s">
        <v>179</v>
      </c>
      <c r="E149" s="147">
        <v>1.927184</v>
      </c>
      <c r="F149" s="147">
        <v>1.1711559999999999</v>
      </c>
      <c r="G149" s="147">
        <v>1.5936100000000002</v>
      </c>
      <c r="H149" s="147">
        <v>0.60950099999999996</v>
      </c>
      <c r="I149" s="147">
        <v>1.134234</v>
      </c>
      <c r="J149" s="147">
        <v>0.32673000000000002</v>
      </c>
      <c r="K149" s="147">
        <v>2.6719569999999999</v>
      </c>
      <c r="L149" s="147">
        <v>5.8128260000000003</v>
      </c>
      <c r="M149" s="147">
        <v>7.4204230000000004</v>
      </c>
      <c r="N149" s="147">
        <v>16.630189999999999</v>
      </c>
      <c r="O149" s="147">
        <v>24.045252000000001</v>
      </c>
      <c r="P149" s="147">
        <v>51.599745999999996</v>
      </c>
      <c r="Q149" s="147">
        <v>18.079887000000003</v>
      </c>
      <c r="R149" s="147">
        <v>20.499431999999999</v>
      </c>
      <c r="S149" s="147">
        <v>23.610192000000001</v>
      </c>
      <c r="T149" s="147">
        <v>35.159867999999996</v>
      </c>
      <c r="U149" s="147">
        <v>30.532230999999999</v>
      </c>
      <c r="V149" s="147">
        <v>45.230722</v>
      </c>
      <c r="W149" s="147">
        <v>47.923586999999998</v>
      </c>
      <c r="X149" s="147">
        <v>33.621629999999996</v>
      </c>
      <c r="Y149" s="147">
        <v>32.656199999999998</v>
      </c>
      <c r="Z149" s="147">
        <v>15.027810000000002</v>
      </c>
      <c r="AA149" s="147">
        <v>8.1099999999999977</v>
      </c>
      <c r="AB149" s="147">
        <v>1.1300000000000003</v>
      </c>
      <c r="AC149" s="147">
        <v>1.1300000000000003</v>
      </c>
      <c r="AD149" s="147">
        <v>1.1300000000000003</v>
      </c>
      <c r="AE149" s="147">
        <v>1.1300000000000003</v>
      </c>
      <c r="AF149" s="147">
        <v>1.1300000000000003</v>
      </c>
      <c r="AG149" s="147">
        <v>1.1300000000000003</v>
      </c>
    </row>
    <row r="150" spans="1:33" x14ac:dyDescent="0.2">
      <c r="A150" s="133" t="str">
        <f t="shared" si="2"/>
        <v>WPAPeru</v>
      </c>
      <c r="B150" s="129" t="s">
        <v>266</v>
      </c>
      <c r="C150" s="129" t="s">
        <v>269</v>
      </c>
      <c r="D150" s="129" t="s">
        <v>180</v>
      </c>
      <c r="E150" s="147">
        <v>25.602219999999999</v>
      </c>
      <c r="F150" s="147">
        <v>20.661318999999995</v>
      </c>
      <c r="G150" s="147">
        <v>0.27335999999999999</v>
      </c>
      <c r="H150" s="147">
        <v>0.118243</v>
      </c>
      <c r="I150" s="147">
        <v>57.214172999999995</v>
      </c>
      <c r="J150" s="147">
        <v>26.056936</v>
      </c>
      <c r="K150" s="147">
        <v>2.08867</v>
      </c>
      <c r="L150" s="147">
        <v>2.7107989999999997</v>
      </c>
      <c r="M150" s="147">
        <v>2.8762169999999996</v>
      </c>
      <c r="N150" s="147">
        <v>0.60800200000000004</v>
      </c>
      <c r="O150" s="147">
        <v>16.177489000000001</v>
      </c>
      <c r="P150" s="147">
        <v>83.625361999999996</v>
      </c>
      <c r="Q150" s="147">
        <v>85.216172</v>
      </c>
      <c r="R150" s="147">
        <v>80.898769999999999</v>
      </c>
      <c r="S150" s="147">
        <v>109.017904</v>
      </c>
      <c r="T150" s="147">
        <v>115.62533499999999</v>
      </c>
      <c r="U150" s="147">
        <v>116.15545999999971</v>
      </c>
      <c r="V150" s="147">
        <v>101.93563499999964</v>
      </c>
      <c r="W150" s="147">
        <v>98.57184200200615</v>
      </c>
      <c r="X150" s="147">
        <v>6.3258900000000002</v>
      </c>
      <c r="Y150" s="147">
        <v>9.8864400000000003</v>
      </c>
      <c r="Z150" s="147">
        <v>4.0546300000000004</v>
      </c>
      <c r="AA150" s="147">
        <v>99.97</v>
      </c>
      <c r="AB150" s="147">
        <v>96.300000000000011</v>
      </c>
      <c r="AC150" s="147">
        <v>96.300000000000011</v>
      </c>
      <c r="AD150" s="147">
        <v>96.300000000000011</v>
      </c>
      <c r="AE150" s="147">
        <v>96.300000000000011</v>
      </c>
      <c r="AF150" s="147">
        <v>96.300000000000011</v>
      </c>
      <c r="AG150" s="147">
        <v>96.300000000000011</v>
      </c>
    </row>
    <row r="151" spans="1:33" x14ac:dyDescent="0.2">
      <c r="A151" s="133" t="str">
        <f t="shared" si="2"/>
        <v>WPASuriname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2.0188999999999999E-2</v>
      </c>
      <c r="Q151" s="147">
        <v>0</v>
      </c>
      <c r="R151" s="147">
        <v>1.2030000000000001E-3</v>
      </c>
      <c r="S151" s="147">
        <v>8.7748000000000007E-2</v>
      </c>
      <c r="T151" s="147">
        <v>0</v>
      </c>
      <c r="U151" s="147">
        <v>2.3549999999999999E-3</v>
      </c>
      <c r="V151" s="147">
        <v>1.2224E-2</v>
      </c>
      <c r="W151" s="147">
        <v>1.6525999999999999E-2</v>
      </c>
      <c r="X151" s="147">
        <v>1.6070000000000001E-2</v>
      </c>
      <c r="Y151" s="147">
        <v>0</v>
      </c>
      <c r="Z151" s="147">
        <v>4.15E-3</v>
      </c>
      <c r="AA151" s="147">
        <v>0.1</v>
      </c>
      <c r="AB151" s="147">
        <v>0.25</v>
      </c>
      <c r="AC151" s="147">
        <v>0.25</v>
      </c>
      <c r="AD151" s="147">
        <v>0.25</v>
      </c>
      <c r="AE151" s="147">
        <v>0.25</v>
      </c>
      <c r="AF151" s="147">
        <v>0.25</v>
      </c>
      <c r="AG151" s="147">
        <v>0.25</v>
      </c>
    </row>
    <row r="152" spans="1:33" x14ac:dyDescent="0.2">
      <c r="A152" s="133" t="str">
        <f t="shared" si="2"/>
        <v>WPAUruguay</v>
      </c>
      <c r="B152" s="129" t="s">
        <v>266</v>
      </c>
      <c r="C152" s="129" t="s">
        <v>269</v>
      </c>
      <c r="D152" s="129" t="s">
        <v>182</v>
      </c>
      <c r="E152" s="147">
        <v>2.02E-4</v>
      </c>
      <c r="F152" s="147">
        <v>1.0124000000000001E-2</v>
      </c>
      <c r="G152" s="147">
        <v>5.0600000000000003E-3</v>
      </c>
      <c r="H152" s="147">
        <v>0.25920599999999999</v>
      </c>
      <c r="I152" s="147">
        <v>0.12600600000000001</v>
      </c>
      <c r="J152" s="147">
        <v>0.121</v>
      </c>
      <c r="K152" s="147">
        <v>10.052225999999999</v>
      </c>
      <c r="L152" s="147">
        <v>3.7157460000000002</v>
      </c>
      <c r="M152" s="147">
        <v>23.040355999999999</v>
      </c>
      <c r="N152" s="147">
        <v>1.9628699999999999</v>
      </c>
      <c r="O152" s="147">
        <v>11.226419</v>
      </c>
      <c r="P152" s="147">
        <v>11.470637999999999</v>
      </c>
      <c r="Q152" s="147">
        <v>11.526522</v>
      </c>
      <c r="R152" s="147">
        <v>2.5040559999999998</v>
      </c>
      <c r="S152" s="147">
        <v>8.1088500000000003</v>
      </c>
      <c r="T152" s="147">
        <v>22.525271</v>
      </c>
      <c r="U152" s="147">
        <v>13.521738000000001</v>
      </c>
      <c r="V152" s="147">
        <v>25.861000000000001</v>
      </c>
      <c r="W152" s="147">
        <v>32.681791000000004</v>
      </c>
      <c r="X152" s="147">
        <v>40.099939999999997</v>
      </c>
      <c r="Y152" s="147">
        <v>28.437889999999996</v>
      </c>
      <c r="Z152" s="147">
        <v>13.641310000000001</v>
      </c>
      <c r="AA152" s="147">
        <v>7.03</v>
      </c>
      <c r="AB152" s="147">
        <v>4.18</v>
      </c>
      <c r="AC152" s="147">
        <v>4.18</v>
      </c>
      <c r="AD152" s="147">
        <v>4.18</v>
      </c>
      <c r="AE152" s="147">
        <v>4.18</v>
      </c>
      <c r="AF152" s="147">
        <v>4.18</v>
      </c>
      <c r="AG152" s="147">
        <v>4.18</v>
      </c>
    </row>
    <row r="153" spans="1:33" x14ac:dyDescent="0.2">
      <c r="A153" s="133" t="str">
        <f t="shared" si="2"/>
        <v>WPAVenezuela</v>
      </c>
      <c r="B153" s="129" t="s">
        <v>266</v>
      </c>
      <c r="C153" s="129" t="s">
        <v>269</v>
      </c>
      <c r="D153" s="129" t="s">
        <v>183</v>
      </c>
      <c r="E153" s="147">
        <v>3.3769999999999998E-3</v>
      </c>
      <c r="F153" s="147">
        <v>0.110101</v>
      </c>
      <c r="G153" s="147">
        <v>0.131242</v>
      </c>
      <c r="H153" s="147">
        <v>0</v>
      </c>
      <c r="I153" s="147">
        <v>0</v>
      </c>
      <c r="J153" s="147">
        <v>0.16899699999999998</v>
      </c>
      <c r="K153" s="147">
        <v>12.877132999999999</v>
      </c>
      <c r="L153" s="147">
        <v>9.3288429999999991</v>
      </c>
      <c r="M153" s="147">
        <v>0.35640500000000003</v>
      </c>
      <c r="N153" s="147">
        <v>5.4191999999999997E-2</v>
      </c>
      <c r="O153" s="147">
        <v>7.3094999999999993E-2</v>
      </c>
      <c r="P153" s="147">
        <v>3.6922000000000003E-2</v>
      </c>
      <c r="Q153" s="147">
        <v>5.0453999999999999E-2</v>
      </c>
      <c r="R153" s="147">
        <v>0.15924700000000003</v>
      </c>
      <c r="S153" s="147">
        <v>4.7900999999999999E-2</v>
      </c>
      <c r="T153" s="147">
        <v>0.29616399999999998</v>
      </c>
      <c r="U153" s="147">
        <v>0</v>
      </c>
      <c r="V153" s="147">
        <v>1.6421999999999999E-2</v>
      </c>
      <c r="W153" s="147">
        <v>0</v>
      </c>
      <c r="X153" s="147">
        <v>4.9110000000000001E-2</v>
      </c>
      <c r="Y153" s="147">
        <v>0</v>
      </c>
      <c r="Z153" s="147">
        <v>0</v>
      </c>
      <c r="AA153" s="147">
        <v>0</v>
      </c>
      <c r="AB153" s="147">
        <v>0</v>
      </c>
      <c r="AC153" s="147">
        <v>0</v>
      </c>
      <c r="AD153" s="147">
        <v>0</v>
      </c>
      <c r="AE153" s="147">
        <v>0</v>
      </c>
      <c r="AF153" s="147">
        <v>0</v>
      </c>
      <c r="AG153" s="147">
        <v>0</v>
      </c>
    </row>
    <row r="154" spans="1:33" s="133" customFormat="1" x14ac:dyDescent="0.2">
      <c r="A154" s="133" t="str">
        <f t="shared" si="2"/>
        <v>WPAAsia Total</v>
      </c>
      <c r="B154" s="137" t="s">
        <v>184</v>
      </c>
      <c r="C154" s="137" t="s">
        <v>184</v>
      </c>
      <c r="D154" s="137" t="s">
        <v>184</v>
      </c>
      <c r="E154" s="145">
        <v>766.46222300000045</v>
      </c>
      <c r="F154" s="145">
        <v>725.72424599999999</v>
      </c>
      <c r="G154" s="145">
        <v>666.43008899999995</v>
      </c>
      <c r="H154" s="145">
        <v>716.02186899999992</v>
      </c>
      <c r="I154" s="145">
        <v>857.06251800000007</v>
      </c>
      <c r="J154" s="145">
        <v>681.18426799999997</v>
      </c>
      <c r="K154" s="145">
        <v>764.70969599999989</v>
      </c>
      <c r="L154" s="145">
        <v>977.97448199999963</v>
      </c>
      <c r="M154" s="145">
        <v>713.00606900000002</v>
      </c>
      <c r="N154" s="145">
        <v>713.77267400000005</v>
      </c>
      <c r="O154" s="145">
        <v>1318.3153740000002</v>
      </c>
      <c r="P154" s="145">
        <v>3579.3807769999999</v>
      </c>
      <c r="Q154" s="145">
        <v>1686.2197840000001</v>
      </c>
      <c r="R154" s="145">
        <v>1352.661672</v>
      </c>
      <c r="S154" s="145">
        <v>1502.8651139999993</v>
      </c>
      <c r="T154" s="145">
        <v>1394.8624040000011</v>
      </c>
      <c r="U154" s="145">
        <v>1668.5750190000006</v>
      </c>
      <c r="V154" s="145">
        <v>1535.5996840000003</v>
      </c>
      <c r="W154" s="145">
        <v>1511.9063085852731</v>
      </c>
      <c r="X154" s="145">
        <v>1988.0214100000001</v>
      </c>
      <c r="Y154" s="145">
        <v>2158.1683199999993</v>
      </c>
      <c r="Z154" s="145">
        <v>1588.2067200000004</v>
      </c>
      <c r="AA154" s="145">
        <v>2161.39</v>
      </c>
      <c r="AB154" s="145">
        <v>2395.1600000000008</v>
      </c>
      <c r="AC154" s="145">
        <v>2404.7366514384471</v>
      </c>
      <c r="AD154" s="145">
        <v>2429.7552791627063</v>
      </c>
      <c r="AE154" s="145">
        <v>2445.2492149571212</v>
      </c>
      <c r="AF154" s="145">
        <v>2461.4787799946521</v>
      </c>
      <c r="AG154" s="145">
        <v>2477.7978152928645</v>
      </c>
    </row>
    <row r="155" spans="1:33" s="133" customFormat="1" x14ac:dyDescent="0.2">
      <c r="A155" s="133" t="str">
        <f t="shared" si="2"/>
        <v>WPAMiddle East Total</v>
      </c>
      <c r="B155" s="140" t="s">
        <v>185</v>
      </c>
      <c r="C155" s="140" t="s">
        <v>185</v>
      </c>
      <c r="D155" s="140" t="s">
        <v>185</v>
      </c>
      <c r="E155" s="146">
        <v>128.24280699999997</v>
      </c>
      <c r="F155" s="146">
        <v>136.90964</v>
      </c>
      <c r="G155" s="146">
        <v>57.289022999999993</v>
      </c>
      <c r="H155" s="146">
        <v>124.54640200000001</v>
      </c>
      <c r="I155" s="146">
        <v>208.19031799999999</v>
      </c>
      <c r="J155" s="146">
        <v>289.18387300000001</v>
      </c>
      <c r="K155" s="146">
        <v>211.621219</v>
      </c>
      <c r="L155" s="146">
        <v>147.46325600000003</v>
      </c>
      <c r="M155" s="146">
        <v>128.80947899999998</v>
      </c>
      <c r="N155" s="146">
        <v>162.26747300000002</v>
      </c>
      <c r="O155" s="146">
        <v>149.21862500000003</v>
      </c>
      <c r="P155" s="146">
        <v>316.26843300000002</v>
      </c>
      <c r="Q155" s="146">
        <v>221.17768300000003</v>
      </c>
      <c r="R155" s="146">
        <v>213.95508700000002</v>
      </c>
      <c r="S155" s="146">
        <v>286.37115200000005</v>
      </c>
      <c r="T155" s="146">
        <v>367.94829100000004</v>
      </c>
      <c r="U155" s="146">
        <v>380.12523499999998</v>
      </c>
      <c r="V155" s="146">
        <v>200.509941</v>
      </c>
      <c r="W155" s="146">
        <v>284.96008628881634</v>
      </c>
      <c r="X155" s="146">
        <v>426.51352000000003</v>
      </c>
      <c r="Y155" s="146">
        <v>337.86234000000002</v>
      </c>
      <c r="Z155" s="146">
        <v>201.64123000000001</v>
      </c>
      <c r="AA155" s="146">
        <v>388.68999999999994</v>
      </c>
      <c r="AB155" s="146">
        <v>484.5100000000001</v>
      </c>
      <c r="AC155" s="146">
        <v>440.08658180013197</v>
      </c>
      <c r="AD155" s="146">
        <v>440.6234298911736</v>
      </c>
      <c r="AE155" s="146">
        <v>441.16971235687606</v>
      </c>
      <c r="AF155" s="146">
        <v>441.72550366635346</v>
      </c>
      <c r="AG155" s="146">
        <v>442.29088197448726</v>
      </c>
    </row>
    <row r="156" spans="1:33" x14ac:dyDescent="0.2">
      <c r="A156" s="133" t="str">
        <f t="shared" si="2"/>
        <v>WPABahrain</v>
      </c>
      <c r="B156" s="129" t="s">
        <v>270</v>
      </c>
      <c r="C156" s="129" t="s">
        <v>271</v>
      </c>
      <c r="D156" s="129" t="s">
        <v>186</v>
      </c>
      <c r="E156" s="147">
        <v>0</v>
      </c>
      <c r="F156" s="147">
        <v>1.8770000000000002E-2</v>
      </c>
      <c r="G156" s="147">
        <v>5.3000000000000005E-2</v>
      </c>
      <c r="H156" s="147">
        <v>0</v>
      </c>
      <c r="I156" s="147">
        <v>0.107976</v>
      </c>
      <c r="J156" s="147">
        <v>0.105433</v>
      </c>
      <c r="K156" s="147">
        <v>0.29022999999999999</v>
      </c>
      <c r="L156" s="147">
        <v>7.0852999999999999E-2</v>
      </c>
      <c r="M156" s="147">
        <v>2.98E-2</v>
      </c>
      <c r="N156" s="147">
        <v>4.1180000000000001E-3</v>
      </c>
      <c r="O156" s="147">
        <v>2.98E-2</v>
      </c>
      <c r="P156" s="147">
        <v>0</v>
      </c>
      <c r="Q156" s="147">
        <v>0</v>
      </c>
      <c r="R156" s="147">
        <v>4.0502999999999997E-2</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WPAIran</v>
      </c>
      <c r="B157" s="129" t="s">
        <v>270</v>
      </c>
      <c r="C157" s="129" t="s">
        <v>271</v>
      </c>
      <c r="D157" s="129" t="s">
        <v>187</v>
      </c>
      <c r="E157" s="147">
        <v>0</v>
      </c>
      <c r="F157" s="147">
        <v>0</v>
      </c>
      <c r="G157" s="147">
        <v>0</v>
      </c>
      <c r="H157" s="147">
        <v>5.0400000000000002E-3</v>
      </c>
      <c r="I157" s="147">
        <v>0.137186</v>
      </c>
      <c r="J157" s="147">
        <v>0.33419100000000002</v>
      </c>
      <c r="K157" s="147">
        <v>4.4249999999999998E-2</v>
      </c>
      <c r="L157" s="147">
        <v>0</v>
      </c>
      <c r="M157" s="147">
        <v>0</v>
      </c>
      <c r="N157" s="147">
        <v>0.69117500000000009</v>
      </c>
      <c r="O157" s="147">
        <v>1.1946540000000001</v>
      </c>
      <c r="P157" s="147">
        <v>1.0844999999999998</v>
      </c>
      <c r="Q157" s="147">
        <v>3.6459999999999999</v>
      </c>
      <c r="R157" s="147">
        <v>0.79051899999999997</v>
      </c>
      <c r="S157" s="147">
        <v>3.4615</v>
      </c>
      <c r="T157" s="147">
        <v>1.531428</v>
      </c>
      <c r="U157" s="147">
        <v>1.8642730000000003</v>
      </c>
      <c r="V157" s="147">
        <v>3.8310999999999997</v>
      </c>
      <c r="W157" s="147">
        <v>1.5376400730339808</v>
      </c>
      <c r="X157" s="147">
        <v>0.249</v>
      </c>
      <c r="Y157" s="147">
        <v>0.17155999999999999</v>
      </c>
      <c r="Z157" s="147">
        <v>0.50493999999999994</v>
      </c>
      <c r="AA157" s="147">
        <v>0.23</v>
      </c>
      <c r="AB157" s="147">
        <v>0.29000000000000004</v>
      </c>
      <c r="AC157" s="147">
        <v>0.2885729476893682</v>
      </c>
      <c r="AD157" s="147">
        <v>0.28714589537873636</v>
      </c>
      <c r="AE157" s="147">
        <v>0.28571884306810452</v>
      </c>
      <c r="AF157" s="147">
        <v>0.28429179075747268</v>
      </c>
      <c r="AG157" s="147">
        <v>0.28286473844684085</v>
      </c>
    </row>
    <row r="158" spans="1:33" x14ac:dyDescent="0.2">
      <c r="A158" s="133" t="str">
        <f t="shared" si="2"/>
        <v>WPAIraq</v>
      </c>
      <c r="B158" s="129" t="s">
        <v>270</v>
      </c>
      <c r="C158" s="129" t="s">
        <v>271</v>
      </c>
      <c r="D158" s="129" t="s">
        <v>188</v>
      </c>
      <c r="E158" s="147">
        <v>0</v>
      </c>
      <c r="F158" s="147">
        <v>0</v>
      </c>
      <c r="G158" s="147">
        <v>0</v>
      </c>
      <c r="H158" s="147">
        <v>0</v>
      </c>
      <c r="I158" s="147">
        <v>0</v>
      </c>
      <c r="J158" s="147">
        <v>0</v>
      </c>
      <c r="K158" s="147">
        <v>0</v>
      </c>
      <c r="L158" s="147">
        <v>0</v>
      </c>
      <c r="M158" s="147">
        <v>0</v>
      </c>
      <c r="N158" s="147">
        <v>11.890715999999999</v>
      </c>
      <c r="O158" s="147">
        <v>17.805533999999998</v>
      </c>
      <c r="P158" s="147">
        <v>11.110894999999999</v>
      </c>
      <c r="Q158" s="147">
        <v>9.1895599999999984</v>
      </c>
      <c r="R158" s="147">
        <v>3.963886</v>
      </c>
      <c r="S158" s="147">
        <v>2.8273519999999994</v>
      </c>
      <c r="T158" s="147">
        <v>27.73246</v>
      </c>
      <c r="U158" s="147">
        <v>16.51876</v>
      </c>
      <c r="V158" s="147">
        <v>6.9740000000000002</v>
      </c>
      <c r="W158" s="147">
        <v>28.453502335177099</v>
      </c>
      <c r="X158" s="147">
        <v>30.413660000000004</v>
      </c>
      <c r="Y158" s="147">
        <v>62.711629999999992</v>
      </c>
      <c r="Z158" s="147">
        <v>28.853750000000002</v>
      </c>
      <c r="AA158" s="147">
        <v>40.76</v>
      </c>
      <c r="AB158" s="147">
        <v>73.760000000000034</v>
      </c>
      <c r="AC158" s="147">
        <v>73.760000000000034</v>
      </c>
      <c r="AD158" s="147">
        <v>73.760000000000034</v>
      </c>
      <c r="AE158" s="147">
        <v>73.760000000000034</v>
      </c>
      <c r="AF158" s="147">
        <v>73.760000000000034</v>
      </c>
      <c r="AG158" s="147">
        <v>73.760000000000034</v>
      </c>
    </row>
    <row r="159" spans="1:33" x14ac:dyDescent="0.2">
      <c r="A159" s="133" t="str">
        <f t="shared" si="2"/>
        <v>WPAIsrael</v>
      </c>
      <c r="B159" s="129" t="s">
        <v>270</v>
      </c>
      <c r="C159" s="129" t="s">
        <v>271</v>
      </c>
      <c r="D159" s="129" t="s">
        <v>189</v>
      </c>
      <c r="E159" s="147">
        <v>0.52059</v>
      </c>
      <c r="F159" s="147">
        <v>0</v>
      </c>
      <c r="G159" s="147">
        <v>5.0405999999999999E-2</v>
      </c>
      <c r="H159" s="147">
        <v>0</v>
      </c>
      <c r="I159" s="147">
        <v>7.208E-3</v>
      </c>
      <c r="J159" s="147">
        <v>7.208E-3</v>
      </c>
      <c r="K159" s="147">
        <v>6.0065E-2</v>
      </c>
      <c r="L159" s="147">
        <v>2.2186999999999998E-2</v>
      </c>
      <c r="M159" s="147">
        <v>1.957E-3</v>
      </c>
      <c r="N159" s="147">
        <v>1.1249999999999999E-3</v>
      </c>
      <c r="O159" s="147">
        <v>3.3458000000000002E-2</v>
      </c>
      <c r="P159" s="147">
        <v>1.5532000000000001E-2</v>
      </c>
      <c r="Q159" s="147">
        <v>5.9965999999999998E-2</v>
      </c>
      <c r="R159" s="147">
        <v>8.1952999999999998E-2</v>
      </c>
      <c r="S159" s="147">
        <v>0.169568</v>
      </c>
      <c r="T159" s="147">
        <v>1.2887029999999999</v>
      </c>
      <c r="U159" s="147">
        <v>3.246105</v>
      </c>
      <c r="V159" s="147">
        <v>4.7957229999999997</v>
      </c>
      <c r="W159" s="147">
        <v>0.180867</v>
      </c>
      <c r="X159" s="147">
        <v>0.14976000000000003</v>
      </c>
      <c r="Y159" s="147">
        <v>0.14113999999999999</v>
      </c>
      <c r="Z159" s="147">
        <v>1.7750000000000002E-2</v>
      </c>
      <c r="AA159" s="147">
        <v>0.14000000000000001</v>
      </c>
      <c r="AB159" s="147">
        <v>0.08</v>
      </c>
      <c r="AC159" s="147">
        <v>0.08</v>
      </c>
      <c r="AD159" s="147">
        <v>0.08</v>
      </c>
      <c r="AE159" s="147">
        <v>0.08</v>
      </c>
      <c r="AF159" s="147">
        <v>0.08</v>
      </c>
      <c r="AG159" s="147">
        <v>0.08</v>
      </c>
    </row>
    <row r="160" spans="1:33" x14ac:dyDescent="0.2">
      <c r="A160" s="133" t="str">
        <f t="shared" si="2"/>
        <v>WPAJordan</v>
      </c>
      <c r="B160" s="129" t="s">
        <v>270</v>
      </c>
      <c r="C160" s="129" t="s">
        <v>271</v>
      </c>
      <c r="D160" s="129" t="s">
        <v>190</v>
      </c>
      <c r="E160" s="147">
        <v>0.14671400000000001</v>
      </c>
      <c r="F160" s="147">
        <v>0.68315599999999999</v>
      </c>
      <c r="G160" s="147">
        <v>0.34095200000000003</v>
      </c>
      <c r="H160" s="147">
        <v>0.29330000000000001</v>
      </c>
      <c r="I160" s="147">
        <v>0.51112499999999994</v>
      </c>
      <c r="J160" s="147">
        <v>1.197754</v>
      </c>
      <c r="K160" s="147">
        <v>0.30405100000000002</v>
      </c>
      <c r="L160" s="147">
        <v>0.364122</v>
      </c>
      <c r="M160" s="147">
        <v>0.24579000000000001</v>
      </c>
      <c r="N160" s="147">
        <v>0.10255499999999999</v>
      </c>
      <c r="O160" s="147">
        <v>0.312836</v>
      </c>
      <c r="P160" s="147">
        <v>1.038346</v>
      </c>
      <c r="Q160" s="147">
        <v>0.77116799999999996</v>
      </c>
      <c r="R160" s="147">
        <v>0.22211799999999998</v>
      </c>
      <c r="S160" s="147">
        <v>0.23100200000000001</v>
      </c>
      <c r="T160" s="147">
        <v>0.67017599999999999</v>
      </c>
      <c r="U160" s="147">
        <v>0.81083799999999995</v>
      </c>
      <c r="V160" s="147">
        <v>0.73585099999999992</v>
      </c>
      <c r="W160" s="147">
        <v>5.4719999999999998E-2</v>
      </c>
      <c r="X160" s="147">
        <v>0.58509999999999995</v>
      </c>
      <c r="Y160" s="147">
        <v>0.38253000000000004</v>
      </c>
      <c r="Z160" s="147">
        <v>0.38768000000000002</v>
      </c>
      <c r="AA160" s="147">
        <v>0.37</v>
      </c>
      <c r="AB160" s="147">
        <v>0.2</v>
      </c>
      <c r="AC160" s="147">
        <v>0.2</v>
      </c>
      <c r="AD160" s="147">
        <v>0.2</v>
      </c>
      <c r="AE160" s="147">
        <v>0.2</v>
      </c>
      <c r="AF160" s="147">
        <v>0.2</v>
      </c>
      <c r="AG160" s="147">
        <v>0.2</v>
      </c>
    </row>
    <row r="161" spans="1:33" x14ac:dyDescent="0.2">
      <c r="A161" s="133" t="str">
        <f t="shared" si="2"/>
        <v>WPAKuwait</v>
      </c>
      <c r="B161" s="129" t="s">
        <v>270</v>
      </c>
      <c r="C161" s="129" t="s">
        <v>271</v>
      </c>
      <c r="D161" s="129" t="s">
        <v>191</v>
      </c>
      <c r="E161" s="147">
        <v>0</v>
      </c>
      <c r="F161" s="147">
        <v>0</v>
      </c>
      <c r="G161" s="147">
        <v>0</v>
      </c>
      <c r="H161" s="147">
        <v>0</v>
      </c>
      <c r="I161" s="147">
        <v>0</v>
      </c>
      <c r="J161" s="147">
        <v>0</v>
      </c>
      <c r="K161" s="147">
        <v>1.006569</v>
      </c>
      <c r="L161" s="147">
        <v>6.0940000000000001E-2</v>
      </c>
      <c r="M161" s="147">
        <v>2.486275</v>
      </c>
      <c r="N161" s="147">
        <v>0</v>
      </c>
      <c r="O161" s="147">
        <v>1.5745640000000001</v>
      </c>
      <c r="P161" s="147">
        <v>0.28521800000000003</v>
      </c>
      <c r="Q161" s="147">
        <v>0</v>
      </c>
      <c r="R161" s="147">
        <v>0.45149300000000003</v>
      </c>
      <c r="S161" s="147">
        <v>0.553512</v>
      </c>
      <c r="T161" s="147">
        <v>0.45011499999999999</v>
      </c>
      <c r="U161" s="147">
        <v>0.44469700000000001</v>
      </c>
      <c r="V161" s="147">
        <v>0</v>
      </c>
      <c r="W161" s="147">
        <v>7.0263000000000006E-2</v>
      </c>
      <c r="X161" s="147">
        <v>4.8000000000000001E-2</v>
      </c>
      <c r="Y161" s="147">
        <v>0.13225000000000001</v>
      </c>
      <c r="Z161" s="147">
        <v>1.7000000000000001E-4</v>
      </c>
      <c r="AA161" s="147">
        <v>0.25</v>
      </c>
      <c r="AB161" s="147">
        <v>0.04</v>
      </c>
      <c r="AC161" s="147">
        <v>0.04</v>
      </c>
      <c r="AD161" s="147">
        <v>0.04</v>
      </c>
      <c r="AE161" s="147">
        <v>0.04</v>
      </c>
      <c r="AF161" s="147">
        <v>0.04</v>
      </c>
      <c r="AG161" s="147">
        <v>0.04</v>
      </c>
    </row>
    <row r="162" spans="1:33" x14ac:dyDescent="0.2">
      <c r="A162" s="133" t="str">
        <f t="shared" si="2"/>
        <v>WPALebanon</v>
      </c>
      <c r="B162" s="129" t="s">
        <v>270</v>
      </c>
      <c r="C162" s="129" t="s">
        <v>271</v>
      </c>
      <c r="D162" s="129" t="s">
        <v>192</v>
      </c>
      <c r="E162" s="147">
        <v>7.1818999999999994E-2</v>
      </c>
      <c r="F162" s="147">
        <v>0.33373999999999998</v>
      </c>
      <c r="G162" s="147">
        <v>0.98375999999999997</v>
      </c>
      <c r="H162" s="147">
        <v>1.2324439999999999</v>
      </c>
      <c r="I162" s="147">
        <v>6.3803999999999998</v>
      </c>
      <c r="J162" s="147">
        <v>1.831</v>
      </c>
      <c r="K162" s="147">
        <v>2.8780770000000002</v>
      </c>
      <c r="L162" s="147">
        <v>4.1756919999999997</v>
      </c>
      <c r="M162" s="147">
        <v>3.0179179999999999</v>
      </c>
      <c r="N162" s="147">
        <v>2.8339730000000003</v>
      </c>
      <c r="O162" s="147">
        <v>6.4675899999999995</v>
      </c>
      <c r="P162" s="147">
        <v>3.0324089999999999</v>
      </c>
      <c r="Q162" s="147">
        <v>1.3092239999999999</v>
      </c>
      <c r="R162" s="147">
        <v>2.4724300000000001</v>
      </c>
      <c r="S162" s="147">
        <v>1.6791430000000001</v>
      </c>
      <c r="T162" s="147">
        <v>0.13056000000000001</v>
      </c>
      <c r="U162" s="147">
        <v>0.15925500000000001</v>
      </c>
      <c r="V162" s="147">
        <v>0.157</v>
      </c>
      <c r="W162" s="147">
        <v>0.18984100034929624</v>
      </c>
      <c r="X162" s="147">
        <v>0.14263000000000001</v>
      </c>
      <c r="Y162" s="147">
        <v>0.42092000000000007</v>
      </c>
      <c r="Z162" s="147">
        <v>0.46985999999999994</v>
      </c>
      <c r="AA162" s="147">
        <v>0.1</v>
      </c>
      <c r="AB162" s="147">
        <v>0.18000000000000002</v>
      </c>
      <c r="AC162" s="147">
        <v>0.18000000000000002</v>
      </c>
      <c r="AD162" s="147">
        <v>0.18000000000000002</v>
      </c>
      <c r="AE162" s="147">
        <v>0.18000000000000002</v>
      </c>
      <c r="AF162" s="147">
        <v>0.18000000000000002</v>
      </c>
      <c r="AG162" s="147">
        <v>0.18000000000000002</v>
      </c>
    </row>
    <row r="163" spans="1:33" x14ac:dyDescent="0.2">
      <c r="A163" s="133" t="str">
        <f t="shared" si="2"/>
        <v>WPAOman</v>
      </c>
      <c r="B163" s="129" t="s">
        <v>270</v>
      </c>
      <c r="C163" s="129" t="s">
        <v>271</v>
      </c>
      <c r="D163" s="129" t="s">
        <v>193</v>
      </c>
      <c r="E163" s="147">
        <v>0.72032000000000007</v>
      </c>
      <c r="F163" s="147">
        <v>0.37857200000000002</v>
      </c>
      <c r="G163" s="147">
        <v>0.40343099999999998</v>
      </c>
      <c r="H163" s="147">
        <v>0</v>
      </c>
      <c r="I163" s="147">
        <v>0.36231600000000003</v>
      </c>
      <c r="J163" s="147">
        <v>0.22021200000000002</v>
      </c>
      <c r="K163" s="147">
        <v>0.49498799999999998</v>
      </c>
      <c r="L163" s="147">
        <v>0.49791200000000002</v>
      </c>
      <c r="M163" s="147">
        <v>0.33205200000000001</v>
      </c>
      <c r="N163" s="147">
        <v>1.047183</v>
      </c>
      <c r="O163" s="147">
        <v>0.46297099999999997</v>
      </c>
      <c r="P163" s="147">
        <v>0.38575500000000001</v>
      </c>
      <c r="Q163" s="147">
        <v>0.94333199999999995</v>
      </c>
      <c r="R163" s="147">
        <v>1.0494539999999999</v>
      </c>
      <c r="S163" s="147">
        <v>0.85332800000000009</v>
      </c>
      <c r="T163" s="147">
        <v>0.636208</v>
      </c>
      <c r="U163" s="147">
        <v>1.139041</v>
      </c>
      <c r="V163" s="147">
        <v>0.76026700000000003</v>
      </c>
      <c r="W163" s="147">
        <v>0</v>
      </c>
      <c r="X163" s="147">
        <v>0.10700000000000001</v>
      </c>
      <c r="Y163" s="147">
        <v>0.222</v>
      </c>
      <c r="Z163" s="147">
        <v>7.2000000000000008E-2</v>
      </c>
      <c r="AA163" s="147">
        <v>0.05</v>
      </c>
      <c r="AB163" s="147">
        <v>0.16999999999999998</v>
      </c>
      <c r="AC163" s="147">
        <v>0.16999999999999998</v>
      </c>
      <c r="AD163" s="147">
        <v>0.16999999999999998</v>
      </c>
      <c r="AE163" s="147">
        <v>0.16999999999999998</v>
      </c>
      <c r="AF163" s="147">
        <v>0.16999999999999998</v>
      </c>
      <c r="AG163" s="147">
        <v>0.16999999999999998</v>
      </c>
    </row>
    <row r="164" spans="1:33" x14ac:dyDescent="0.2">
      <c r="A164" s="133" t="str">
        <f t="shared" si="2"/>
        <v>WPAQatar</v>
      </c>
      <c r="B164" s="129" t="s">
        <v>270</v>
      </c>
      <c r="C164" s="129" t="s">
        <v>271</v>
      </c>
      <c r="D164" s="129" t="s">
        <v>194</v>
      </c>
      <c r="E164" s="147">
        <v>1.95E-4</v>
      </c>
      <c r="F164" s="147">
        <v>0.24940899999999999</v>
      </c>
      <c r="G164" s="147">
        <v>0.149808</v>
      </c>
      <c r="H164" s="147">
        <v>7.0000000000000001E-3</v>
      </c>
      <c r="I164" s="147">
        <v>2.9499999999999998E-2</v>
      </c>
      <c r="J164" s="147">
        <v>0.208509</v>
      </c>
      <c r="K164" s="147">
        <v>0.24112800000000001</v>
      </c>
      <c r="L164" s="147">
        <v>0.11335199999999999</v>
      </c>
      <c r="M164" s="147">
        <v>6.9213999999999998E-2</v>
      </c>
      <c r="N164" s="147">
        <v>0</v>
      </c>
      <c r="O164" s="147">
        <v>0.15531</v>
      </c>
      <c r="P164" s="147">
        <v>0</v>
      </c>
      <c r="Q164" s="147">
        <v>0</v>
      </c>
      <c r="R164" s="147">
        <v>2.7175000000000001E-2</v>
      </c>
      <c r="S164" s="147">
        <v>4.9419999999999999E-2</v>
      </c>
      <c r="T164" s="147">
        <v>5.8145000000000002E-2</v>
      </c>
      <c r="U164" s="147">
        <v>0</v>
      </c>
      <c r="V164" s="147">
        <v>0</v>
      </c>
      <c r="W164" s="147">
        <v>1E-3</v>
      </c>
      <c r="X164" s="147">
        <v>4.8000000000000001E-2</v>
      </c>
      <c r="Y164" s="147">
        <v>0</v>
      </c>
      <c r="Z164" s="147">
        <v>0.12565999999999999</v>
      </c>
      <c r="AA164" s="147">
        <v>0</v>
      </c>
      <c r="AB164" s="147">
        <v>0.02</v>
      </c>
      <c r="AC164" s="147">
        <v>0.02</v>
      </c>
      <c r="AD164" s="147">
        <v>0.02</v>
      </c>
      <c r="AE164" s="147">
        <v>0.02</v>
      </c>
      <c r="AF164" s="147">
        <v>0.02</v>
      </c>
      <c r="AG164" s="147">
        <v>0.02</v>
      </c>
    </row>
    <row r="165" spans="1:33" x14ac:dyDescent="0.2">
      <c r="A165" s="133" t="str">
        <f t="shared" si="2"/>
        <v>WPASaudi Arabia</v>
      </c>
      <c r="B165" s="129" t="s">
        <v>270</v>
      </c>
      <c r="C165" s="129" t="s">
        <v>271</v>
      </c>
      <c r="D165" s="129" t="s">
        <v>195</v>
      </c>
      <c r="E165" s="147">
        <v>1.7709999999999999</v>
      </c>
      <c r="F165" s="147">
        <v>46.085999999999999</v>
      </c>
      <c r="G165" s="147">
        <v>11.009</v>
      </c>
      <c r="H165" s="147">
        <v>2.9480000000000004</v>
      </c>
      <c r="I165" s="147">
        <v>3.2679999999999998</v>
      </c>
      <c r="J165" s="147">
        <v>4.9320000000000004</v>
      </c>
      <c r="K165" s="147">
        <v>11.411</v>
      </c>
      <c r="L165" s="147">
        <v>13.155999999999999</v>
      </c>
      <c r="M165" s="147">
        <v>6.5830000000000002</v>
      </c>
      <c r="N165" s="147">
        <v>4.3099999999999996</v>
      </c>
      <c r="O165" s="147">
        <v>5.0470000000000006</v>
      </c>
      <c r="P165" s="147">
        <v>4.1760000000000002</v>
      </c>
      <c r="Q165" s="147">
        <v>4.74</v>
      </c>
      <c r="R165" s="147">
        <v>2.9910000000000001</v>
      </c>
      <c r="S165" s="147">
        <v>0.72894999999999999</v>
      </c>
      <c r="T165" s="147">
        <v>7.5570000000000004</v>
      </c>
      <c r="U165" s="147">
        <v>1.485465</v>
      </c>
      <c r="V165" s="147">
        <v>1.7650000000000001</v>
      </c>
      <c r="W165" s="147">
        <v>3.2170541516619258</v>
      </c>
      <c r="X165" s="147">
        <v>4.1520000000000001</v>
      </c>
      <c r="Y165" s="147">
        <v>2.46679</v>
      </c>
      <c r="Z165" s="147">
        <v>1.9230100000000001</v>
      </c>
      <c r="AA165" s="147">
        <v>3.89</v>
      </c>
      <c r="AB165" s="147">
        <v>8.2099999999999991</v>
      </c>
      <c r="AC165" s="147">
        <v>8.0533158969118883</v>
      </c>
      <c r="AD165" s="147">
        <v>7.8996220384231117</v>
      </c>
      <c r="AE165" s="147">
        <v>7.7488613570801883</v>
      </c>
      <c r="AF165" s="147">
        <v>7.6009778745359453</v>
      </c>
      <c r="AG165" s="147">
        <v>7.4559166807644166</v>
      </c>
    </row>
    <row r="166" spans="1:33" x14ac:dyDescent="0.2">
      <c r="A166" s="133" t="str">
        <f t="shared" si="2"/>
        <v>WPASyria</v>
      </c>
      <c r="B166" s="129" t="s">
        <v>270</v>
      </c>
      <c r="C166" s="129" t="s">
        <v>271</v>
      </c>
      <c r="D166" s="129" t="s">
        <v>196</v>
      </c>
      <c r="E166" s="147">
        <v>4.7599999999999996E-2</v>
      </c>
      <c r="F166" s="147">
        <v>1.127</v>
      </c>
      <c r="G166" s="147">
        <v>0</v>
      </c>
      <c r="H166" s="147">
        <v>5.2960779999999996</v>
      </c>
      <c r="I166" s="147">
        <v>5.03</v>
      </c>
      <c r="J166" s="147">
        <v>1.8069999999999999</v>
      </c>
      <c r="K166" s="147">
        <v>0.8115</v>
      </c>
      <c r="L166" s="147">
        <v>3.4613999999999999E-2</v>
      </c>
      <c r="M166" s="147">
        <v>0.25969599999999998</v>
      </c>
      <c r="N166" s="147">
        <v>5.2949999999999997E-2</v>
      </c>
      <c r="O166" s="147">
        <v>4.8047120000000003</v>
      </c>
      <c r="P166" s="147">
        <v>6.0000000000000001E-3</v>
      </c>
      <c r="Q166" s="147">
        <v>0.12100000000000001</v>
      </c>
      <c r="R166" s="147">
        <v>8.0250000000000002E-2</v>
      </c>
      <c r="S166" s="147">
        <v>0.10468600000000002</v>
      </c>
      <c r="T166" s="147">
        <v>0.433</v>
      </c>
      <c r="U166" s="147">
        <v>0.38124999999999998</v>
      </c>
      <c r="V166" s="147">
        <v>0.501</v>
      </c>
      <c r="W166" s="147">
        <v>0.32259501118047246</v>
      </c>
      <c r="X166" s="147">
        <v>0.72300000000000009</v>
      </c>
      <c r="Y166" s="147">
        <v>0.39076999999999995</v>
      </c>
      <c r="Z166" s="147">
        <v>0.91718000000000011</v>
      </c>
      <c r="AA166" s="147">
        <v>1.8700000000000003</v>
      </c>
      <c r="AB166" s="147">
        <v>1.1400000000000003</v>
      </c>
      <c r="AC166" s="147">
        <v>1.1400000000000003</v>
      </c>
      <c r="AD166" s="147">
        <v>1.1400000000000003</v>
      </c>
      <c r="AE166" s="147">
        <v>1.1400000000000003</v>
      </c>
      <c r="AF166" s="147">
        <v>1.1400000000000003</v>
      </c>
      <c r="AG166" s="147">
        <v>1.1400000000000003</v>
      </c>
    </row>
    <row r="167" spans="1:33" x14ac:dyDescent="0.2">
      <c r="A167" s="133" t="str">
        <f t="shared" si="2"/>
        <v>WPATurkey</v>
      </c>
      <c r="B167" s="129" t="s">
        <v>270</v>
      </c>
      <c r="C167" s="129" t="s">
        <v>271</v>
      </c>
      <c r="D167" s="129" t="s">
        <v>197</v>
      </c>
      <c r="E167" s="147">
        <v>122.04156899999998</v>
      </c>
      <c r="F167" s="147">
        <v>88.032992999999991</v>
      </c>
      <c r="G167" s="147">
        <v>44.297666</v>
      </c>
      <c r="H167" s="147">
        <v>114.75754000000001</v>
      </c>
      <c r="I167" s="147">
        <v>191.88158300000001</v>
      </c>
      <c r="J167" s="147">
        <v>274.07518600000003</v>
      </c>
      <c r="K167" s="147">
        <v>193.856346</v>
      </c>
      <c r="L167" s="147">
        <v>123.374233</v>
      </c>
      <c r="M167" s="147">
        <v>105.043369</v>
      </c>
      <c r="N167" s="147">
        <v>141.23367100000002</v>
      </c>
      <c r="O167" s="147">
        <v>111.23453600000001</v>
      </c>
      <c r="P167" s="147">
        <v>295.10937799999999</v>
      </c>
      <c r="Q167" s="147">
        <v>188.83915500000003</v>
      </c>
      <c r="R167" s="147">
        <v>183.672245</v>
      </c>
      <c r="S167" s="147">
        <v>230.98246800000004</v>
      </c>
      <c r="T167" s="147">
        <v>297.43368300000003</v>
      </c>
      <c r="U167" s="147">
        <v>338.43521299999998</v>
      </c>
      <c r="V167" s="147">
        <v>180.851</v>
      </c>
      <c r="W167" s="147">
        <v>249.69327871741353</v>
      </c>
      <c r="X167" s="147">
        <v>388.88837000000001</v>
      </c>
      <c r="Y167" s="147">
        <v>265.79834999999997</v>
      </c>
      <c r="Z167" s="147">
        <v>162.74179000000004</v>
      </c>
      <c r="AA167" s="147">
        <v>331.84999999999997</v>
      </c>
      <c r="AB167" s="147">
        <v>381.84000000000009</v>
      </c>
      <c r="AC167" s="147">
        <v>337.25706173458758</v>
      </c>
      <c r="AD167" s="147">
        <v>337.62502619947048</v>
      </c>
      <c r="AE167" s="147">
        <v>337.99299066435327</v>
      </c>
      <c r="AF167" s="147">
        <v>338.36095512923629</v>
      </c>
      <c r="AG167" s="147">
        <v>338.72891959411919</v>
      </c>
    </row>
    <row r="168" spans="1:33" x14ac:dyDescent="0.2">
      <c r="A168" s="133" t="str">
        <f t="shared" si="2"/>
        <v>WPAUnited Arab Emirates</v>
      </c>
      <c r="B168" s="129" t="s">
        <v>270</v>
      </c>
      <c r="C168" s="129" t="s">
        <v>271</v>
      </c>
      <c r="D168" s="129" t="s">
        <v>198</v>
      </c>
      <c r="E168" s="147">
        <v>2.9229999999999996</v>
      </c>
      <c r="F168" s="147">
        <v>0</v>
      </c>
      <c r="G168" s="147">
        <v>0</v>
      </c>
      <c r="H168" s="147">
        <v>0</v>
      </c>
      <c r="I168" s="147">
        <v>0</v>
      </c>
      <c r="J168" s="147">
        <v>3.061982</v>
      </c>
      <c r="K168" s="147">
        <v>0</v>
      </c>
      <c r="L168" s="147">
        <v>5.5933510000000002</v>
      </c>
      <c r="M168" s="147">
        <v>10.740407999999999</v>
      </c>
      <c r="N168" s="147">
        <v>0</v>
      </c>
      <c r="O168" s="147">
        <v>0</v>
      </c>
      <c r="P168" s="147">
        <v>0</v>
      </c>
      <c r="Q168" s="147">
        <v>10.648906</v>
      </c>
      <c r="R168" s="147">
        <v>17.358131999999998</v>
      </c>
      <c r="S168" s="147">
        <v>44.658223</v>
      </c>
      <c r="T168" s="147">
        <v>29.914601000000001</v>
      </c>
      <c r="U168" s="147">
        <v>15.348338000000002</v>
      </c>
      <c r="V168" s="147">
        <v>0</v>
      </c>
      <c r="W168" s="147">
        <v>1.239325</v>
      </c>
      <c r="X168" s="147">
        <v>0.21700000000000003</v>
      </c>
      <c r="Y168" s="147">
        <v>2.4012900000000004</v>
      </c>
      <c r="Z168" s="147">
        <v>4.30253</v>
      </c>
      <c r="AA168" s="147">
        <v>8.6</v>
      </c>
      <c r="AB168" s="147">
        <v>15.829999999999998</v>
      </c>
      <c r="AC168" s="147">
        <v>16.14763122094309</v>
      </c>
      <c r="AD168" s="147">
        <v>16.471635757901204</v>
      </c>
      <c r="AE168" s="147">
        <v>16.802141492374485</v>
      </c>
      <c r="AF168" s="147">
        <v>17.139278871823727</v>
      </c>
      <c r="AG168" s="147">
        <v>17.483180961156734</v>
      </c>
    </row>
    <row r="169" spans="1:33" x14ac:dyDescent="0.2">
      <c r="A169" s="133" t="str">
        <f t="shared" si="2"/>
        <v>WPAYemen</v>
      </c>
      <c r="B169" s="129" t="s">
        <v>270</v>
      </c>
      <c r="C169" s="129" t="s">
        <v>271</v>
      </c>
      <c r="D169" s="129" t="s">
        <v>199</v>
      </c>
      <c r="E169" s="147">
        <v>0</v>
      </c>
      <c r="F169" s="147">
        <v>0</v>
      </c>
      <c r="G169" s="147">
        <v>1E-3</v>
      </c>
      <c r="H169" s="147">
        <v>7.0000000000000001E-3</v>
      </c>
      <c r="I169" s="147">
        <v>0.475024</v>
      </c>
      <c r="J169" s="147">
        <v>1.4033979999999999</v>
      </c>
      <c r="K169" s="147">
        <v>0.22301499999999999</v>
      </c>
      <c r="L169" s="147">
        <v>0</v>
      </c>
      <c r="M169" s="147">
        <v>0</v>
      </c>
      <c r="N169" s="147">
        <v>0.100007</v>
      </c>
      <c r="O169" s="147">
        <v>9.5659999999999995E-2</v>
      </c>
      <c r="P169" s="147">
        <v>2.4400000000000002E-2</v>
      </c>
      <c r="Q169" s="147">
        <v>0.90937200000000007</v>
      </c>
      <c r="R169" s="147">
        <v>0.75392900000000007</v>
      </c>
      <c r="S169" s="147">
        <v>7.1999999999999995E-2</v>
      </c>
      <c r="T169" s="147">
        <v>0.11221200000000001</v>
      </c>
      <c r="U169" s="147">
        <v>0.29200000000000004</v>
      </c>
      <c r="V169" s="147">
        <v>0.13900000000000001</v>
      </c>
      <c r="W169" s="147">
        <v>0</v>
      </c>
      <c r="X169" s="147">
        <v>0.79</v>
      </c>
      <c r="Y169" s="147">
        <v>2.6231100000000001</v>
      </c>
      <c r="Z169" s="147">
        <v>1.32491</v>
      </c>
      <c r="AA169" s="147">
        <v>0.57999999999999996</v>
      </c>
      <c r="AB169" s="147">
        <v>2.7499999999999996</v>
      </c>
      <c r="AC169" s="147">
        <v>2.7499999999999996</v>
      </c>
      <c r="AD169" s="147">
        <v>2.7499999999999996</v>
      </c>
      <c r="AE169" s="147">
        <v>2.7499999999999996</v>
      </c>
      <c r="AF169" s="147">
        <v>2.7499999999999996</v>
      </c>
      <c r="AG169" s="147">
        <v>2.7499999999999996</v>
      </c>
    </row>
    <row r="170" spans="1:33" s="133" customFormat="1" x14ac:dyDescent="0.2">
      <c r="A170" s="133" t="str">
        <f t="shared" si="2"/>
        <v>WPASouth Asia Total</v>
      </c>
      <c r="B170" s="140" t="s">
        <v>200</v>
      </c>
      <c r="C170" s="140" t="s">
        <v>200</v>
      </c>
      <c r="D170" s="140" t="s">
        <v>200</v>
      </c>
      <c r="E170" s="146">
        <v>68.450817999999998</v>
      </c>
      <c r="F170" s="146">
        <v>25.123272</v>
      </c>
      <c r="G170" s="146">
        <v>65.68929</v>
      </c>
      <c r="H170" s="146">
        <v>44.279347999999999</v>
      </c>
      <c r="I170" s="146">
        <v>49.950958000000007</v>
      </c>
      <c r="J170" s="146">
        <v>2.8163299999999998</v>
      </c>
      <c r="K170" s="146">
        <v>10.684467000000001</v>
      </c>
      <c r="L170" s="146">
        <v>2.4243710000000003</v>
      </c>
      <c r="M170" s="146">
        <v>9.5418190000000003</v>
      </c>
      <c r="N170" s="146">
        <v>1.5784180000000001</v>
      </c>
      <c r="O170" s="146">
        <v>235.29987200000005</v>
      </c>
      <c r="P170" s="146">
        <v>2327.4289600000002</v>
      </c>
      <c r="Q170" s="146">
        <v>490.80561999999998</v>
      </c>
      <c r="R170" s="146">
        <v>197.50653999999997</v>
      </c>
      <c r="S170" s="146">
        <v>179.47816400000005</v>
      </c>
      <c r="T170" s="146">
        <v>277.48932600000001</v>
      </c>
      <c r="U170" s="146">
        <v>289.44399599999997</v>
      </c>
      <c r="V170" s="146">
        <v>252.90051800000001</v>
      </c>
      <c r="W170" s="146">
        <v>202.00981375339049</v>
      </c>
      <c r="X170" s="146">
        <v>430.98985999999996</v>
      </c>
      <c r="Y170" s="146">
        <v>796.2511199999999</v>
      </c>
      <c r="Z170" s="146">
        <v>525.84770000000003</v>
      </c>
      <c r="AA170" s="146">
        <v>950.57999999999993</v>
      </c>
      <c r="AB170" s="146">
        <v>1028.76</v>
      </c>
      <c r="AC170" s="146">
        <v>1064.0542782293089</v>
      </c>
      <c r="AD170" s="146">
        <v>1084.7017396664262</v>
      </c>
      <c r="AE170" s="146">
        <v>1095.5564704071603</v>
      </c>
      <c r="AF170" s="146">
        <v>1106.5205200931664</v>
      </c>
      <c r="AG170" s="146">
        <v>1117.5943239076751</v>
      </c>
    </row>
    <row r="171" spans="1:33" x14ac:dyDescent="0.2">
      <c r="A171" s="133" t="str">
        <f t="shared" si="2"/>
        <v>WPAAfghanistan</v>
      </c>
      <c r="B171" s="129" t="s">
        <v>270</v>
      </c>
      <c r="C171" s="129" t="s">
        <v>272</v>
      </c>
      <c r="D171" s="129" t="s">
        <v>201</v>
      </c>
      <c r="E171" s="147">
        <v>0</v>
      </c>
      <c r="F171" s="147">
        <v>0</v>
      </c>
      <c r="G171" s="147">
        <v>0</v>
      </c>
      <c r="H171" s="147">
        <v>0</v>
      </c>
      <c r="I171" s="147">
        <v>2.9820000000000002</v>
      </c>
      <c r="J171" s="147">
        <v>0</v>
      </c>
      <c r="K171" s="147">
        <v>9.625</v>
      </c>
      <c r="L171" s="147">
        <v>1.64E-4</v>
      </c>
      <c r="M171" s="147">
        <v>0</v>
      </c>
      <c r="N171" s="147">
        <v>7.1349999999999997E-2</v>
      </c>
      <c r="O171" s="147">
        <v>0</v>
      </c>
      <c r="P171" s="147">
        <v>17.347000000000001</v>
      </c>
      <c r="Q171" s="147">
        <v>4.9980000000000002</v>
      </c>
      <c r="R171" s="147">
        <v>8.1616</v>
      </c>
      <c r="S171" s="147">
        <v>11.536</v>
      </c>
      <c r="T171" s="147">
        <v>26.986000000000001</v>
      </c>
      <c r="U171" s="147">
        <v>11.435404999999999</v>
      </c>
      <c r="V171" s="147">
        <v>20.217000000000002</v>
      </c>
      <c r="W171" s="147">
        <v>17.508030051042191</v>
      </c>
      <c r="X171" s="147">
        <v>0.19400000000000001</v>
      </c>
      <c r="Y171" s="147">
        <v>3.8780000000000001</v>
      </c>
      <c r="Z171" s="147">
        <v>3.0000000000000001E-3</v>
      </c>
      <c r="AA171" s="147">
        <v>0</v>
      </c>
      <c r="AB171" s="147">
        <v>0</v>
      </c>
      <c r="AC171" s="147">
        <v>0</v>
      </c>
      <c r="AD171" s="147">
        <v>0</v>
      </c>
      <c r="AE171" s="147">
        <v>0</v>
      </c>
      <c r="AF171" s="147">
        <v>0</v>
      </c>
      <c r="AG171" s="147">
        <v>0</v>
      </c>
    </row>
    <row r="172" spans="1:33" x14ac:dyDescent="0.2">
      <c r="A172" s="133" t="str">
        <f t="shared" si="2"/>
        <v>WPABangladesh</v>
      </c>
      <c r="B172" s="129" t="s">
        <v>270</v>
      </c>
      <c r="C172" s="129" t="s">
        <v>272</v>
      </c>
      <c r="D172" s="129" t="s">
        <v>202</v>
      </c>
      <c r="E172" s="147">
        <v>7.1479999999999997</v>
      </c>
      <c r="F172" s="147">
        <v>7.5809999999999995</v>
      </c>
      <c r="G172" s="147">
        <v>8.6153290000000009</v>
      </c>
      <c r="H172" s="147">
        <v>0.196962</v>
      </c>
      <c r="I172" s="147">
        <v>0</v>
      </c>
      <c r="J172" s="147">
        <v>5.0000000000000001E-4</v>
      </c>
      <c r="K172" s="147">
        <v>6.6004999999999994E-2</v>
      </c>
      <c r="L172" s="147">
        <v>0</v>
      </c>
      <c r="M172" s="147">
        <v>0</v>
      </c>
      <c r="N172" s="147">
        <v>6.5189999999999996E-3</v>
      </c>
      <c r="O172" s="147">
        <v>1.335E-3</v>
      </c>
      <c r="P172" s="147">
        <v>0.11089499999999999</v>
      </c>
      <c r="Q172" s="147">
        <v>1.0970000000000001E-2</v>
      </c>
      <c r="R172" s="147">
        <v>1.2999999999999999E-2</v>
      </c>
      <c r="S172" s="147">
        <v>0</v>
      </c>
      <c r="T172" s="147">
        <v>7.6999999999999996E-4</v>
      </c>
      <c r="U172" s="147">
        <v>0.372</v>
      </c>
      <c r="V172" s="147">
        <v>4.6050000000000004</v>
      </c>
      <c r="W172" s="147">
        <v>0.98287999999999998</v>
      </c>
      <c r="X172" s="147">
        <v>0</v>
      </c>
      <c r="Y172" s="147">
        <v>0</v>
      </c>
      <c r="Z172" s="147">
        <v>20.510680000000001</v>
      </c>
      <c r="AA172" s="147">
        <v>0.03</v>
      </c>
      <c r="AB172" s="147">
        <v>0.02</v>
      </c>
      <c r="AC172" s="147">
        <v>2.0535092318371282E-2</v>
      </c>
      <c r="AD172" s="147">
        <v>2.1080076807271111E-2</v>
      </c>
      <c r="AE172" s="147">
        <v>2.1644346892395527E-2</v>
      </c>
      <c r="AF172" s="147">
        <v>2.222797991431557E-2</v>
      </c>
      <c r="AG172" s="147">
        <v>2.2820341422667277E-2</v>
      </c>
    </row>
    <row r="173" spans="1:33" x14ac:dyDescent="0.2">
      <c r="A173" s="133" t="str">
        <f t="shared" si="2"/>
        <v>WPABhutan</v>
      </c>
      <c r="B173" s="129" t="s">
        <v>270</v>
      </c>
      <c r="C173" s="129" t="s">
        <v>272</v>
      </c>
      <c r="D173" s="129" t="s">
        <v>203</v>
      </c>
      <c r="E173" s="147">
        <v>0</v>
      </c>
      <c r="F173" s="147">
        <v>0</v>
      </c>
      <c r="G173" s="147">
        <v>0</v>
      </c>
      <c r="H173" s="147">
        <v>0</v>
      </c>
      <c r="I173" s="147">
        <v>0</v>
      </c>
      <c r="J173" s="147">
        <v>0</v>
      </c>
      <c r="K173" s="147">
        <v>6.0000000000000002E-6</v>
      </c>
      <c r="L173" s="147">
        <v>0</v>
      </c>
      <c r="M173" s="147">
        <v>0</v>
      </c>
      <c r="N173" s="147">
        <v>1.9999999999999999E-6</v>
      </c>
      <c r="O173" s="147">
        <v>1.9999999999999999E-6</v>
      </c>
      <c r="P173" s="147">
        <v>0</v>
      </c>
      <c r="Q173" s="147">
        <v>3.1000000000000001E-5</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WPAIndia</v>
      </c>
      <c r="B174" s="129" t="s">
        <v>270</v>
      </c>
      <c r="C174" s="129" t="s">
        <v>272</v>
      </c>
      <c r="D174" s="129" t="s">
        <v>204</v>
      </c>
      <c r="E174" s="147">
        <v>2.5126750000000002</v>
      </c>
      <c r="F174" s="147">
        <v>2.5</v>
      </c>
      <c r="G174" s="147">
        <v>0.82639400000000007</v>
      </c>
      <c r="H174" s="147">
        <v>0.67856700000000014</v>
      </c>
      <c r="I174" s="147">
        <v>1.8580000000000001</v>
      </c>
      <c r="J174" s="147">
        <v>1.7772299999999999</v>
      </c>
      <c r="K174" s="147">
        <v>0.73725599999999991</v>
      </c>
      <c r="L174" s="147">
        <v>1.9964869999999999</v>
      </c>
      <c r="M174" s="147">
        <v>8.786067000000001</v>
      </c>
      <c r="N174" s="147">
        <v>0.96763999999999994</v>
      </c>
      <c r="O174" s="147">
        <v>235.28507300000004</v>
      </c>
      <c r="P174" s="147">
        <v>2293</v>
      </c>
      <c r="Q174" s="147">
        <v>484.81908600000003</v>
      </c>
      <c r="R174" s="147">
        <v>160.85453999999996</v>
      </c>
      <c r="S174" s="147">
        <v>157.07126900000003</v>
      </c>
      <c r="T174" s="147">
        <v>220</v>
      </c>
      <c r="U174" s="147">
        <v>260</v>
      </c>
      <c r="V174" s="147">
        <v>216.79412000000002</v>
      </c>
      <c r="W174" s="147">
        <v>124.62916091937274</v>
      </c>
      <c r="X174" s="147">
        <v>392.08088999999995</v>
      </c>
      <c r="Y174" s="147">
        <v>788.90524999999991</v>
      </c>
      <c r="Z174" s="147">
        <v>503.36090999999999</v>
      </c>
      <c r="AA174" s="147">
        <v>948.3</v>
      </c>
      <c r="AB174" s="147">
        <v>1027.07</v>
      </c>
      <c r="AC174" s="147">
        <v>1062.3407</v>
      </c>
      <c r="AD174" s="147">
        <v>1082.9641069999998</v>
      </c>
      <c r="AE174" s="147">
        <v>1093.7937480699995</v>
      </c>
      <c r="AF174" s="147">
        <v>1104.7316855506995</v>
      </c>
      <c r="AG174" s="147">
        <v>1115.7790024062065</v>
      </c>
    </row>
    <row r="175" spans="1:33" x14ac:dyDescent="0.2">
      <c r="A175" s="133" t="str">
        <f t="shared" si="2"/>
        <v>WPAMaldives</v>
      </c>
      <c r="B175" s="129" t="s">
        <v>270</v>
      </c>
      <c r="C175" s="129" t="s">
        <v>272</v>
      </c>
      <c r="D175" s="129" t="s">
        <v>205</v>
      </c>
      <c r="E175" s="147">
        <v>5.0299999999999997E-4</v>
      </c>
      <c r="F175" s="147">
        <v>1.1050000000000001E-3</v>
      </c>
      <c r="G175" s="147">
        <v>7.3949999999999997E-3</v>
      </c>
      <c r="H175" s="147">
        <v>1.129E-3</v>
      </c>
      <c r="I175" s="147">
        <v>4.0509999999999999E-3</v>
      </c>
      <c r="J175" s="147">
        <v>3.5999999999999999E-3</v>
      </c>
      <c r="K175" s="147">
        <v>2.0000000000000001E-4</v>
      </c>
      <c r="L175" s="147">
        <v>0</v>
      </c>
      <c r="M175" s="147">
        <v>2.5500000000000002E-4</v>
      </c>
      <c r="N175" s="147">
        <v>0</v>
      </c>
      <c r="O175" s="147">
        <v>0</v>
      </c>
      <c r="P175" s="147">
        <v>6.4999999999999994E-5</v>
      </c>
      <c r="Q175" s="147">
        <v>0</v>
      </c>
      <c r="R175" s="147">
        <v>0</v>
      </c>
      <c r="S175" s="147">
        <v>1.0189999999999999E-3</v>
      </c>
      <c r="T175" s="147">
        <v>1.0660000000000001E-3</v>
      </c>
      <c r="U175" s="147">
        <v>2.4856E-2</v>
      </c>
      <c r="V175" s="147">
        <v>0</v>
      </c>
      <c r="W175" s="147">
        <v>0</v>
      </c>
      <c r="X175" s="147">
        <v>0</v>
      </c>
      <c r="Y175" s="147">
        <v>4.8009999999999997E-2</v>
      </c>
      <c r="Z175" s="147">
        <v>9.6060000000000006E-2</v>
      </c>
      <c r="AA175" s="147">
        <v>0.11000000000000001</v>
      </c>
      <c r="AB175" s="147">
        <v>0.01</v>
      </c>
      <c r="AC175" s="147">
        <v>0.01</v>
      </c>
      <c r="AD175" s="147">
        <v>0.01</v>
      </c>
      <c r="AE175" s="147">
        <v>0.01</v>
      </c>
      <c r="AF175" s="147">
        <v>0.01</v>
      </c>
      <c r="AG175" s="147">
        <v>0.01</v>
      </c>
    </row>
    <row r="176" spans="1:33" x14ac:dyDescent="0.2">
      <c r="A176" s="133" t="str">
        <f t="shared" si="2"/>
        <v>WPANepal</v>
      </c>
      <c r="B176" s="129" t="s">
        <v>270</v>
      </c>
      <c r="C176" s="129" t="s">
        <v>272</v>
      </c>
      <c r="D176" s="129" t="s">
        <v>206</v>
      </c>
      <c r="E176" s="147">
        <v>0</v>
      </c>
      <c r="F176" s="147">
        <v>0</v>
      </c>
      <c r="G176" s="147">
        <v>0</v>
      </c>
      <c r="H176" s="147">
        <v>0</v>
      </c>
      <c r="I176" s="147">
        <v>0</v>
      </c>
      <c r="J176" s="147">
        <v>0</v>
      </c>
      <c r="K176" s="147">
        <v>0</v>
      </c>
      <c r="L176" s="147">
        <v>0</v>
      </c>
      <c r="M176" s="147">
        <v>0</v>
      </c>
      <c r="N176" s="147">
        <v>4.2579999999999996E-3</v>
      </c>
      <c r="O176" s="147">
        <v>0</v>
      </c>
      <c r="P176" s="147">
        <v>0</v>
      </c>
      <c r="Q176" s="147">
        <v>0.40000200000000002</v>
      </c>
      <c r="R176" s="147">
        <v>0</v>
      </c>
      <c r="S176" s="147">
        <v>0.06</v>
      </c>
      <c r="T176" s="147">
        <v>0.3</v>
      </c>
      <c r="U176" s="147">
        <v>8.0000000000000002E-3</v>
      </c>
      <c r="V176" s="147">
        <v>1.6E-2</v>
      </c>
      <c r="W176" s="147">
        <v>5.2604132398860202</v>
      </c>
      <c r="X176" s="147">
        <v>5.8701600000000003</v>
      </c>
      <c r="Y176" s="147">
        <v>2.6753099999999996</v>
      </c>
      <c r="Z176" s="147">
        <v>4.2320000000000003E-2</v>
      </c>
      <c r="AA176" s="147">
        <v>0</v>
      </c>
      <c r="AB176" s="147">
        <v>0</v>
      </c>
      <c r="AC176" s="147">
        <v>0</v>
      </c>
      <c r="AD176" s="147">
        <v>0</v>
      </c>
      <c r="AE176" s="147">
        <v>0</v>
      </c>
      <c r="AF176" s="147">
        <v>0</v>
      </c>
      <c r="AG176" s="147">
        <v>0</v>
      </c>
    </row>
    <row r="177" spans="1:33" x14ac:dyDescent="0.2">
      <c r="A177" s="133" t="str">
        <f t="shared" si="2"/>
        <v>WPAPakistan</v>
      </c>
      <c r="B177" s="129" t="s">
        <v>270</v>
      </c>
      <c r="C177" s="129" t="s">
        <v>272</v>
      </c>
      <c r="D177" s="129" t="s">
        <v>207</v>
      </c>
      <c r="E177" s="147">
        <v>56.547000000000004</v>
      </c>
      <c r="F177" s="147">
        <v>15</v>
      </c>
      <c r="G177" s="147">
        <v>56.239000000000004</v>
      </c>
      <c r="H177" s="147">
        <v>42.83</v>
      </c>
      <c r="I177" s="147">
        <v>45.102000000000004</v>
      </c>
      <c r="J177" s="147">
        <v>1.0349999999999999</v>
      </c>
      <c r="K177" s="147">
        <v>0.25600000000000001</v>
      </c>
      <c r="L177" s="147">
        <v>0.34500000000000003</v>
      </c>
      <c r="M177" s="147">
        <v>0.54600000000000004</v>
      </c>
      <c r="N177" s="147">
        <v>4.8000000000000001E-2</v>
      </c>
      <c r="O177" s="147">
        <v>2E-3</v>
      </c>
      <c r="P177" s="147">
        <v>16.971</v>
      </c>
      <c r="Q177" s="147">
        <v>0.56299999999999994</v>
      </c>
      <c r="R177" s="147">
        <v>28.477400000000003</v>
      </c>
      <c r="S177" s="147">
        <v>10.798676</v>
      </c>
      <c r="T177" s="147">
        <v>30.20149</v>
      </c>
      <c r="U177" s="147">
        <v>15.966999999999999</v>
      </c>
      <c r="V177" s="147">
        <v>10.714</v>
      </c>
      <c r="W177" s="147">
        <v>53.589329541189635</v>
      </c>
      <c r="X177" s="147">
        <v>32.551809999999996</v>
      </c>
      <c r="Y177" s="147">
        <v>0.64692000000000005</v>
      </c>
      <c r="Z177" s="147">
        <v>1.8290500000000001</v>
      </c>
      <c r="AA177" s="147">
        <v>0.88</v>
      </c>
      <c r="AB177" s="147">
        <v>1.21</v>
      </c>
      <c r="AC177" s="147">
        <v>1.2330431369904433</v>
      </c>
      <c r="AD177" s="147">
        <v>1.2565525896191883</v>
      </c>
      <c r="AE177" s="147">
        <v>1.2810779902684335</v>
      </c>
      <c r="AF177" s="147">
        <v>1.3066065625524803</v>
      </c>
      <c r="AG177" s="147">
        <v>1.332501160045815</v>
      </c>
    </row>
    <row r="178" spans="1:33" x14ac:dyDescent="0.2">
      <c r="A178" s="133" t="str">
        <f t="shared" si="2"/>
        <v>WPASri Lanka</v>
      </c>
      <c r="B178" s="129" t="s">
        <v>270</v>
      </c>
      <c r="C178" s="129" t="s">
        <v>272</v>
      </c>
      <c r="D178" s="129" t="s">
        <v>208</v>
      </c>
      <c r="E178" s="147">
        <v>2.2426400000000002</v>
      </c>
      <c r="F178" s="147">
        <v>4.1167000000000002E-2</v>
      </c>
      <c r="G178" s="147">
        <v>1.1720000000000001E-3</v>
      </c>
      <c r="H178" s="147">
        <v>0.57269000000000003</v>
      </c>
      <c r="I178" s="147">
        <v>4.9069999999999999E-3</v>
      </c>
      <c r="J178" s="147">
        <v>0</v>
      </c>
      <c r="K178" s="147">
        <v>0</v>
      </c>
      <c r="L178" s="147">
        <v>8.2720000000000002E-2</v>
      </c>
      <c r="M178" s="147">
        <v>0.20949699999999999</v>
      </c>
      <c r="N178" s="147">
        <v>0.48064899999999999</v>
      </c>
      <c r="O178" s="147">
        <v>1.1462E-2</v>
      </c>
      <c r="P178" s="147">
        <v>0</v>
      </c>
      <c r="Q178" s="147">
        <v>1.4530999999999999E-2</v>
      </c>
      <c r="R178" s="147">
        <v>0</v>
      </c>
      <c r="S178" s="147">
        <v>1.12E-2</v>
      </c>
      <c r="T178" s="147">
        <v>0</v>
      </c>
      <c r="U178" s="147">
        <v>1.6367350000000001</v>
      </c>
      <c r="V178" s="147">
        <v>0.55439799999999995</v>
      </c>
      <c r="W178" s="147">
        <v>4.0000001899898101E-2</v>
      </c>
      <c r="X178" s="147">
        <v>0.29300000000000004</v>
      </c>
      <c r="Y178" s="147">
        <v>9.7629999999999995E-2</v>
      </c>
      <c r="Z178" s="147">
        <v>5.6800000000000002E-3</v>
      </c>
      <c r="AA178" s="147">
        <v>1.2599999999999998</v>
      </c>
      <c r="AB178" s="147">
        <v>0.45</v>
      </c>
      <c r="AC178" s="147">
        <v>0.45</v>
      </c>
      <c r="AD178" s="147">
        <v>0.45</v>
      </c>
      <c r="AE178" s="147">
        <v>0.45</v>
      </c>
      <c r="AF178" s="147">
        <v>0.45</v>
      </c>
      <c r="AG178" s="147">
        <v>0.45</v>
      </c>
    </row>
    <row r="179" spans="1:33" s="133" customFormat="1" x14ac:dyDescent="0.2">
      <c r="A179" s="133" t="str">
        <f t="shared" si="2"/>
        <v>WPASouth-East Asia Total</v>
      </c>
      <c r="B179" s="140" t="s">
        <v>209</v>
      </c>
      <c r="C179" s="140" t="s">
        <v>209</v>
      </c>
      <c r="D179" s="140" t="s">
        <v>209</v>
      </c>
      <c r="E179" s="146">
        <v>478.83408900000046</v>
      </c>
      <c r="F179" s="146">
        <v>533.77156700000012</v>
      </c>
      <c r="G179" s="146">
        <v>510.45825399999995</v>
      </c>
      <c r="H179" s="146">
        <v>513.65067799999997</v>
      </c>
      <c r="I179" s="146">
        <v>567.16901300000006</v>
      </c>
      <c r="J179" s="146">
        <v>346.11967000000004</v>
      </c>
      <c r="K179" s="146">
        <v>504.90557100000001</v>
      </c>
      <c r="L179" s="146">
        <v>806.71149299999968</v>
      </c>
      <c r="M179" s="146">
        <v>538.38567000000012</v>
      </c>
      <c r="N179" s="146">
        <v>522.43981200000007</v>
      </c>
      <c r="O179" s="146">
        <v>919.46616999999992</v>
      </c>
      <c r="P179" s="146">
        <v>873.73337199999992</v>
      </c>
      <c r="Q179" s="146">
        <v>933.65214600000002</v>
      </c>
      <c r="R179" s="146">
        <v>901.20598100000007</v>
      </c>
      <c r="S179" s="146">
        <v>978.02457599999912</v>
      </c>
      <c r="T179" s="146">
        <v>674.63799800000072</v>
      </c>
      <c r="U179" s="146">
        <v>921.13591300000019</v>
      </c>
      <c r="V179" s="146">
        <v>959.08349100000009</v>
      </c>
      <c r="W179" s="146">
        <v>915.68653241013249</v>
      </c>
      <c r="X179" s="146">
        <v>978.42272000000003</v>
      </c>
      <c r="Y179" s="146">
        <v>889.01127999999994</v>
      </c>
      <c r="Z179" s="146">
        <v>842.77256000000011</v>
      </c>
      <c r="AA179" s="146">
        <v>790.16</v>
      </c>
      <c r="AB179" s="146">
        <v>850.7700000000001</v>
      </c>
      <c r="AC179" s="146">
        <v>869.40599933434237</v>
      </c>
      <c r="AD179" s="146">
        <v>873.16954721557579</v>
      </c>
      <c r="AE179" s="146">
        <v>877.18287961443366</v>
      </c>
      <c r="AF179" s="146">
        <v>881.42689625410071</v>
      </c>
      <c r="AG179" s="146">
        <v>885.62625326593138</v>
      </c>
    </row>
    <row r="180" spans="1:33" x14ac:dyDescent="0.2">
      <c r="A180" s="133" t="str">
        <f t="shared" si="2"/>
        <v>WPABrunei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2"/>
        <v>WPACambodia</v>
      </c>
      <c r="B181" s="129" t="s">
        <v>270</v>
      </c>
      <c r="C181" s="129" t="s">
        <v>273</v>
      </c>
      <c r="D181" s="129" t="s">
        <v>211</v>
      </c>
      <c r="E181" s="147">
        <v>14.454000000000001</v>
      </c>
      <c r="F181" s="147">
        <v>10.872999999999999</v>
      </c>
      <c r="G181" s="147">
        <v>19.974326000000001</v>
      </c>
      <c r="H181" s="147">
        <v>17.8</v>
      </c>
      <c r="I181" s="147">
        <v>31.775200000000002</v>
      </c>
      <c r="J181" s="147">
        <v>35.904000000000003</v>
      </c>
      <c r="K181" s="147">
        <v>29.780128000000001</v>
      </c>
      <c r="L181" s="147">
        <v>25.595127999999999</v>
      </c>
      <c r="M181" s="147">
        <v>20.717500000000001</v>
      </c>
      <c r="N181" s="147">
        <v>23.255027999999999</v>
      </c>
      <c r="O181" s="147">
        <v>30.202328000000001</v>
      </c>
      <c r="P181" s="147">
        <v>40.743274999999997</v>
      </c>
      <c r="Q181" s="147">
        <v>22.132953000000001</v>
      </c>
      <c r="R181" s="147">
        <v>0</v>
      </c>
      <c r="S181" s="147">
        <v>0.14907300000000001</v>
      </c>
      <c r="T181" s="147">
        <v>0</v>
      </c>
      <c r="U181" s="147">
        <v>0.15970000000000001</v>
      </c>
      <c r="V181" s="147">
        <v>0</v>
      </c>
      <c r="W181" s="147">
        <v>0</v>
      </c>
      <c r="X181" s="147">
        <v>20.692700000000002</v>
      </c>
      <c r="Y181" s="147">
        <v>14.801350000000001</v>
      </c>
      <c r="Z181" s="147">
        <v>8.714360000000001</v>
      </c>
      <c r="AA181" s="147">
        <v>6.39</v>
      </c>
      <c r="AB181" s="147">
        <v>8.51</v>
      </c>
      <c r="AC181" s="147">
        <v>8.51</v>
      </c>
      <c r="AD181" s="147">
        <v>8.51</v>
      </c>
      <c r="AE181" s="147">
        <v>8.51</v>
      </c>
      <c r="AF181" s="147">
        <v>8.51</v>
      </c>
      <c r="AG181" s="147">
        <v>8.51</v>
      </c>
    </row>
    <row r="182" spans="1:33" x14ac:dyDescent="0.2">
      <c r="A182" s="133" t="str">
        <f t="shared" si="2"/>
        <v>WPAEast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WPAIndonesia</v>
      </c>
      <c r="B183" s="129" t="s">
        <v>270</v>
      </c>
      <c r="C183" s="129" t="s">
        <v>273</v>
      </c>
      <c r="D183" s="129" t="s">
        <v>213</v>
      </c>
      <c r="E183" s="147">
        <v>68.892955000000001</v>
      </c>
      <c r="F183" s="147">
        <v>69.890852999999993</v>
      </c>
      <c r="G183" s="147">
        <v>70.564290999999997</v>
      </c>
      <c r="H183" s="147">
        <v>86.681266000000008</v>
      </c>
      <c r="I183" s="147">
        <v>118.185541</v>
      </c>
      <c r="J183" s="147">
        <v>85.13547299999999</v>
      </c>
      <c r="K183" s="147">
        <v>78.675937000000005</v>
      </c>
      <c r="L183" s="147">
        <v>101.12719000000001</v>
      </c>
      <c r="M183" s="147">
        <v>50.880803999999998</v>
      </c>
      <c r="N183" s="147">
        <v>68.507107999999988</v>
      </c>
      <c r="O183" s="147">
        <v>54.427431999999996</v>
      </c>
      <c r="P183" s="147">
        <v>46.600920000000002</v>
      </c>
      <c r="Q183" s="147">
        <v>51.815716000000002</v>
      </c>
      <c r="R183" s="147">
        <v>35.217022999999998</v>
      </c>
      <c r="S183" s="147">
        <v>31.236160000000002</v>
      </c>
      <c r="T183" s="147">
        <v>55.897615999999999</v>
      </c>
      <c r="U183" s="147">
        <v>65.097482999999997</v>
      </c>
      <c r="V183" s="147">
        <v>69.983782000000005</v>
      </c>
      <c r="W183" s="147">
        <v>106.02045803570135</v>
      </c>
      <c r="X183" s="147">
        <v>42.516060000000003</v>
      </c>
      <c r="Y183" s="147">
        <v>112.23701999999999</v>
      </c>
      <c r="Z183" s="147">
        <v>67.758040000000008</v>
      </c>
      <c r="AA183" s="147">
        <v>21.36</v>
      </c>
      <c r="AB183" s="147">
        <v>58.660000000000004</v>
      </c>
      <c r="AC183" s="147">
        <v>57.328957879003049</v>
      </c>
      <c r="AD183" s="147">
        <v>55.886713570063158</v>
      </c>
      <c r="AE183" s="147">
        <v>54.353485282780007</v>
      </c>
      <c r="AF183" s="147">
        <v>52.722187307053105</v>
      </c>
      <c r="AG183" s="147">
        <v>50.96183161480981</v>
      </c>
    </row>
    <row r="184" spans="1:33" x14ac:dyDescent="0.2">
      <c r="A184" s="133" t="str">
        <f t="shared" si="2"/>
        <v>WPALaos</v>
      </c>
      <c r="B184" s="129" t="s">
        <v>270</v>
      </c>
      <c r="C184" s="129" t="s">
        <v>273</v>
      </c>
      <c r="D184" s="129" t="s">
        <v>214</v>
      </c>
      <c r="E184" s="147">
        <v>9.519499999999999</v>
      </c>
      <c r="F184" s="147">
        <v>2.5200999999999998</v>
      </c>
      <c r="G184" s="147">
        <v>11.39785</v>
      </c>
      <c r="H184" s="147">
        <v>2.27</v>
      </c>
      <c r="I184" s="147">
        <v>5.2558999999999996</v>
      </c>
      <c r="J184" s="147">
        <v>7.6983499999999996</v>
      </c>
      <c r="K184" s="147">
        <v>4.1545500000000004</v>
      </c>
      <c r="L184" s="147">
        <v>2.8659499999999998</v>
      </c>
      <c r="M184" s="147">
        <v>0.47350000000000003</v>
      </c>
      <c r="N184" s="147">
        <v>4.1660000000000004</v>
      </c>
      <c r="O184" s="147">
        <v>2.424064</v>
      </c>
      <c r="P184" s="147">
        <v>1.1411</v>
      </c>
      <c r="Q184" s="147">
        <v>0.58198499999999997</v>
      </c>
      <c r="R184" s="147">
        <v>0.11099999999999999</v>
      </c>
      <c r="S184" s="147">
        <v>4.8080499999999997</v>
      </c>
      <c r="T184" s="147">
        <v>4.2584150000000003</v>
      </c>
      <c r="U184" s="147">
        <v>8.6201799999999995</v>
      </c>
      <c r="V184" s="147">
        <v>11.475900000000001</v>
      </c>
      <c r="W184" s="147">
        <v>20.620950979442568</v>
      </c>
      <c r="X184" s="147">
        <v>25.124589999999998</v>
      </c>
      <c r="Y184" s="147">
        <v>23.313080000000003</v>
      </c>
      <c r="Z184" s="147">
        <v>23.666380000000007</v>
      </c>
      <c r="AA184" s="147">
        <v>11.77</v>
      </c>
      <c r="AB184" s="147">
        <v>17.45</v>
      </c>
      <c r="AC184" s="147">
        <v>17.45</v>
      </c>
      <c r="AD184" s="147">
        <v>17.45</v>
      </c>
      <c r="AE184" s="147">
        <v>17.45</v>
      </c>
      <c r="AF184" s="147">
        <v>17.45</v>
      </c>
      <c r="AG184" s="147">
        <v>17.45</v>
      </c>
    </row>
    <row r="185" spans="1:33" x14ac:dyDescent="0.2">
      <c r="A185" s="133" t="str">
        <f t="shared" si="2"/>
        <v>WPAMalaysia</v>
      </c>
      <c r="B185" s="129" t="s">
        <v>270</v>
      </c>
      <c r="C185" s="129" t="s">
        <v>273</v>
      </c>
      <c r="D185" s="129" t="s">
        <v>215</v>
      </c>
      <c r="E185" s="147">
        <v>2.2550000000000003</v>
      </c>
      <c r="F185" s="147">
        <v>6.3840000000000003</v>
      </c>
      <c r="G185" s="147">
        <v>13.844999999999999</v>
      </c>
      <c r="H185" s="147">
        <v>0.17099999999999999</v>
      </c>
      <c r="I185" s="147">
        <v>16.529</v>
      </c>
      <c r="J185" s="147">
        <v>1.056</v>
      </c>
      <c r="K185" s="147">
        <v>17.033000000000001</v>
      </c>
      <c r="L185" s="147">
        <v>65.39</v>
      </c>
      <c r="M185" s="147">
        <v>13.854337999999998</v>
      </c>
      <c r="N185" s="147">
        <v>19.964956999999998</v>
      </c>
      <c r="O185" s="147">
        <v>1.3345980000000004</v>
      </c>
      <c r="P185" s="147">
        <v>12.804067</v>
      </c>
      <c r="Q185" s="147">
        <v>18.805996999999998</v>
      </c>
      <c r="R185" s="147">
        <v>81.567205999999999</v>
      </c>
      <c r="S185" s="147">
        <v>167.42629000000002</v>
      </c>
      <c r="T185" s="147">
        <v>99.006837000000004</v>
      </c>
      <c r="U185" s="147">
        <v>84.967193000000009</v>
      </c>
      <c r="V185" s="147">
        <v>175.62948400000005</v>
      </c>
      <c r="W185" s="147">
        <v>52.428434441233925</v>
      </c>
      <c r="X185" s="147">
        <v>5.8796500000000007</v>
      </c>
      <c r="Y185" s="147">
        <v>15.738899999999999</v>
      </c>
      <c r="Z185" s="147">
        <v>14.194240000000002</v>
      </c>
      <c r="AA185" s="147">
        <v>16.330000000000002</v>
      </c>
      <c r="AB185" s="147">
        <v>38.99</v>
      </c>
      <c r="AC185" s="147">
        <v>39.246944983620409</v>
      </c>
      <c r="AD185" s="147">
        <v>39.510416217287819</v>
      </c>
      <c r="AE185" s="147">
        <v>39.797127902324164</v>
      </c>
      <c r="AF185" s="147">
        <v>40.105729019947894</v>
      </c>
      <c r="AG185" s="147">
        <v>40.415984954628698</v>
      </c>
    </row>
    <row r="186" spans="1:33" x14ac:dyDescent="0.2">
      <c r="A186" s="133" t="str">
        <f t="shared" si="2"/>
        <v>WPAMyanmar</v>
      </c>
      <c r="B186" s="129" t="s">
        <v>270</v>
      </c>
      <c r="C186" s="129" t="s">
        <v>273</v>
      </c>
      <c r="D186" s="129" t="s">
        <v>216</v>
      </c>
      <c r="E186" s="147">
        <v>4.2499999999999996E-2</v>
      </c>
      <c r="F186" s="147">
        <v>0.1565</v>
      </c>
      <c r="G186" s="147">
        <v>0.3715</v>
      </c>
      <c r="H186" s="147">
        <v>0.69550000000000001</v>
      </c>
      <c r="I186" s="147">
        <v>0</v>
      </c>
      <c r="J186" s="147">
        <v>0.15314</v>
      </c>
      <c r="K186" s="147">
        <v>0.18276000000000001</v>
      </c>
      <c r="L186" s="147">
        <v>14.777646000000001</v>
      </c>
      <c r="M186" s="147">
        <v>0.23100000000000001</v>
      </c>
      <c r="N186" s="147">
        <v>0.15</v>
      </c>
      <c r="O186" s="147">
        <v>4.2564799999999998</v>
      </c>
      <c r="P186" s="147">
        <v>20.778449999999999</v>
      </c>
      <c r="Q186" s="147">
        <v>3.97</v>
      </c>
      <c r="R186" s="147">
        <v>2.5960000000000001</v>
      </c>
      <c r="S186" s="147">
        <v>2.47905</v>
      </c>
      <c r="T186" s="147">
        <v>6.1220999999999997</v>
      </c>
      <c r="U186" s="147">
        <v>46.72035000000001</v>
      </c>
      <c r="V186" s="147">
        <v>83.458550000000002</v>
      </c>
      <c r="W186" s="147">
        <v>91.238544333598142</v>
      </c>
      <c r="X186" s="147">
        <v>74.04674</v>
      </c>
      <c r="Y186" s="147">
        <v>70.771439999999998</v>
      </c>
      <c r="Z186" s="147">
        <v>53.670949999999998</v>
      </c>
      <c r="AA186" s="147">
        <v>58.730000000000004</v>
      </c>
      <c r="AB186" s="147">
        <v>67.289999999999992</v>
      </c>
      <c r="AC186" s="147">
        <v>67.289999999999992</v>
      </c>
      <c r="AD186" s="147">
        <v>67.289999999999992</v>
      </c>
      <c r="AE186" s="147">
        <v>67.289999999999992</v>
      </c>
      <c r="AF186" s="147">
        <v>67.289999999999992</v>
      </c>
      <c r="AG186" s="147">
        <v>67.289999999999992</v>
      </c>
    </row>
    <row r="187" spans="1:33" x14ac:dyDescent="0.2">
      <c r="A187" s="133" t="str">
        <f t="shared" si="2"/>
        <v>WPAPhilippines</v>
      </c>
      <c r="B187" s="129" t="s">
        <v>270</v>
      </c>
      <c r="C187" s="129" t="s">
        <v>273</v>
      </c>
      <c r="D187" s="129" t="s">
        <v>217</v>
      </c>
      <c r="E187" s="147">
        <v>96.850948000000443</v>
      </c>
      <c r="F187" s="147">
        <v>51.387410000000003</v>
      </c>
      <c r="G187" s="147">
        <v>51</v>
      </c>
      <c r="H187" s="147">
        <v>29.162696</v>
      </c>
      <c r="I187" s="147">
        <v>86.950110000000009</v>
      </c>
      <c r="J187" s="147">
        <v>27.379805000000001</v>
      </c>
      <c r="K187" s="147">
        <v>38.870153999999999</v>
      </c>
      <c r="L187" s="147">
        <v>17.412445000000002</v>
      </c>
      <c r="M187" s="147">
        <v>67.321254000000025</v>
      </c>
      <c r="N187" s="147">
        <v>28.316899000000006</v>
      </c>
      <c r="O187" s="147">
        <v>90.339564999999993</v>
      </c>
      <c r="P187" s="147">
        <v>79.881097999999994</v>
      </c>
      <c r="Q187" s="147">
        <v>84.784457000000003</v>
      </c>
      <c r="R187" s="147">
        <v>148.10339400000001</v>
      </c>
      <c r="S187" s="147">
        <v>170.47421</v>
      </c>
      <c r="T187" s="147">
        <v>219.632588</v>
      </c>
      <c r="U187" s="147">
        <v>221.776231</v>
      </c>
      <c r="V187" s="147">
        <v>195.172134</v>
      </c>
      <c r="W187" s="147">
        <v>150.61960974364573</v>
      </c>
      <c r="X187" s="147">
        <v>254.20752000000002</v>
      </c>
      <c r="Y187" s="147">
        <v>184.45470999999998</v>
      </c>
      <c r="Z187" s="147">
        <v>167.66707</v>
      </c>
      <c r="AA187" s="147">
        <v>209.26999999999998</v>
      </c>
      <c r="AB187" s="147">
        <v>241.53000000000003</v>
      </c>
      <c r="AC187" s="147">
        <v>241.53000000000003</v>
      </c>
      <c r="AD187" s="147">
        <v>241.53000000000003</v>
      </c>
      <c r="AE187" s="147">
        <v>241.53000000000003</v>
      </c>
      <c r="AF187" s="147">
        <v>241.53000000000003</v>
      </c>
      <c r="AG187" s="147">
        <v>241.53000000000003</v>
      </c>
    </row>
    <row r="188" spans="1:33" x14ac:dyDescent="0.2">
      <c r="A188" s="133" t="str">
        <f t="shared" si="2"/>
        <v>WPASingapore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0.112</v>
      </c>
      <c r="Q188" s="147">
        <v>0.248</v>
      </c>
      <c r="R188" s="147">
        <v>0.33</v>
      </c>
      <c r="S188" s="147">
        <v>0.45</v>
      </c>
      <c r="T188" s="147">
        <v>0.55000000000000004</v>
      </c>
      <c r="U188" s="147">
        <v>0.502</v>
      </c>
      <c r="V188" s="147">
        <v>0.38400000000000001</v>
      </c>
      <c r="W188" s="147">
        <v>0.32769999999999999</v>
      </c>
      <c r="X188" s="147">
        <v>0.79508999999999996</v>
      </c>
      <c r="Y188" s="147">
        <v>1.7208999999999999</v>
      </c>
      <c r="Z188" s="147">
        <v>1.02603</v>
      </c>
      <c r="AA188" s="147">
        <v>0.59000000000000008</v>
      </c>
      <c r="AB188" s="147">
        <v>2.9600000000000004</v>
      </c>
      <c r="AC188" s="147">
        <v>2.9600000000000004</v>
      </c>
      <c r="AD188" s="147">
        <v>2.9600000000000004</v>
      </c>
      <c r="AE188" s="147">
        <v>2.9600000000000004</v>
      </c>
      <c r="AF188" s="147">
        <v>2.9600000000000004</v>
      </c>
      <c r="AG188" s="147">
        <v>2.9600000000000004</v>
      </c>
    </row>
    <row r="189" spans="1:33" x14ac:dyDescent="0.2">
      <c r="A189" s="133" t="str">
        <f t="shared" si="2"/>
        <v>WPAThailand</v>
      </c>
      <c r="B189" s="129" t="s">
        <v>270</v>
      </c>
      <c r="C189" s="129" t="s">
        <v>273</v>
      </c>
      <c r="D189" s="129" t="s">
        <v>219</v>
      </c>
      <c r="E189" s="147">
        <v>282.86868600000003</v>
      </c>
      <c r="F189" s="147">
        <v>391.61262200000004</v>
      </c>
      <c r="G189" s="147">
        <v>333.83221899999995</v>
      </c>
      <c r="H189" s="147">
        <v>373.48466999999994</v>
      </c>
      <c r="I189" s="147">
        <v>297.62308400000001</v>
      </c>
      <c r="J189" s="147">
        <v>184.959869</v>
      </c>
      <c r="K189" s="147">
        <v>305.09629200000001</v>
      </c>
      <c r="L189" s="147">
        <v>422.25120799999962</v>
      </c>
      <c r="M189" s="147">
        <v>304.03602000000006</v>
      </c>
      <c r="N189" s="147">
        <v>375.63692000000003</v>
      </c>
      <c r="O189" s="147">
        <v>731.09770299999991</v>
      </c>
      <c r="P189" s="147">
        <v>669.48030999999992</v>
      </c>
      <c r="Q189" s="147">
        <v>747.802997</v>
      </c>
      <c r="R189" s="147">
        <v>625.21413500000006</v>
      </c>
      <c r="S189" s="147">
        <v>593.71904299999915</v>
      </c>
      <c r="T189" s="147">
        <v>280.27817800000082</v>
      </c>
      <c r="U189" s="147">
        <v>473.24154900000019</v>
      </c>
      <c r="V189" s="147">
        <v>400.40599600000007</v>
      </c>
      <c r="W189" s="147">
        <v>447.74928500025106</v>
      </c>
      <c r="X189" s="147">
        <v>463.45713000000001</v>
      </c>
      <c r="Y189" s="147">
        <v>373.51072999999997</v>
      </c>
      <c r="Z189" s="147">
        <v>380.67376000000002</v>
      </c>
      <c r="AA189" s="147">
        <v>342.36</v>
      </c>
      <c r="AB189" s="147">
        <v>311.52</v>
      </c>
      <c r="AC189" s="147">
        <v>328.68541083175239</v>
      </c>
      <c r="AD189" s="147">
        <v>331.02735670457827</v>
      </c>
      <c r="AE189" s="147">
        <v>333.58271173213626</v>
      </c>
      <c r="AF189" s="147">
        <v>336.34070336331507</v>
      </c>
      <c r="AG189" s="147">
        <v>339.13214486173302</v>
      </c>
    </row>
    <row r="190" spans="1:33" x14ac:dyDescent="0.2">
      <c r="A190" s="133" t="str">
        <f t="shared" si="2"/>
        <v>WPAVietnam</v>
      </c>
      <c r="B190" s="129" t="s">
        <v>270</v>
      </c>
      <c r="C190" s="129" t="s">
        <v>273</v>
      </c>
      <c r="D190" s="129" t="s">
        <v>220</v>
      </c>
      <c r="E190" s="147">
        <v>3.9504999999999999</v>
      </c>
      <c r="F190" s="147">
        <v>0.94708199999999998</v>
      </c>
      <c r="G190" s="147">
        <v>9.4730680000000014</v>
      </c>
      <c r="H190" s="147">
        <v>3.3855459999999997</v>
      </c>
      <c r="I190" s="147">
        <v>10.850178</v>
      </c>
      <c r="J190" s="147">
        <v>3.8330330000000004</v>
      </c>
      <c r="K190" s="147">
        <v>31.112749999999998</v>
      </c>
      <c r="L190" s="147">
        <v>157.29192599999999</v>
      </c>
      <c r="M190" s="147">
        <v>80.871254000000008</v>
      </c>
      <c r="N190" s="147">
        <v>2.4428999999999998</v>
      </c>
      <c r="O190" s="147">
        <v>5.3840000000000003</v>
      </c>
      <c r="P190" s="147">
        <v>2.1921520000000001</v>
      </c>
      <c r="Q190" s="147">
        <v>3.5100410000000002</v>
      </c>
      <c r="R190" s="147">
        <v>8.0672230000000003</v>
      </c>
      <c r="S190" s="147">
        <v>7.2827000000000002</v>
      </c>
      <c r="T190" s="147">
        <v>8.8922639999999991</v>
      </c>
      <c r="U190" s="147">
        <v>20.051227000000001</v>
      </c>
      <c r="V190" s="147">
        <v>22.573644999999999</v>
      </c>
      <c r="W190" s="147">
        <v>46.68154987625968</v>
      </c>
      <c r="X190" s="147">
        <v>91.703239999999994</v>
      </c>
      <c r="Y190" s="147">
        <v>92.463150000000013</v>
      </c>
      <c r="Z190" s="147">
        <v>125.40173000000001</v>
      </c>
      <c r="AA190" s="147">
        <v>123.35999999999997</v>
      </c>
      <c r="AB190" s="147">
        <v>103.86000000000001</v>
      </c>
      <c r="AC190" s="147">
        <v>106.40468563996663</v>
      </c>
      <c r="AD190" s="147">
        <v>109.00506072364657</v>
      </c>
      <c r="AE190" s="147">
        <v>111.70955469719325</v>
      </c>
      <c r="AF190" s="147">
        <v>114.51827656378464</v>
      </c>
      <c r="AG190" s="147">
        <v>117.3762918347598</v>
      </c>
    </row>
    <row r="191" spans="1:33" s="133" customFormat="1" x14ac:dyDescent="0.2">
      <c r="A191" s="133" t="str">
        <f t="shared" si="2"/>
        <v>WPAEast Asia Total</v>
      </c>
      <c r="B191" s="140" t="s">
        <v>221</v>
      </c>
      <c r="C191" s="140" t="s">
        <v>221</v>
      </c>
      <c r="D191" s="140" t="s">
        <v>221</v>
      </c>
      <c r="E191" s="146">
        <v>90.934508999999991</v>
      </c>
      <c r="F191" s="146">
        <v>29.919767</v>
      </c>
      <c r="G191" s="146">
        <v>32.993521999999999</v>
      </c>
      <c r="H191" s="146">
        <v>33.54544099999999</v>
      </c>
      <c r="I191" s="146">
        <v>31.752229000000003</v>
      </c>
      <c r="J191" s="146">
        <v>43.064394999999998</v>
      </c>
      <c r="K191" s="146">
        <v>37.498439000000005</v>
      </c>
      <c r="L191" s="146">
        <v>21.375361999999999</v>
      </c>
      <c r="M191" s="146">
        <v>36.269100999999999</v>
      </c>
      <c r="N191" s="146">
        <v>27.486971</v>
      </c>
      <c r="O191" s="146">
        <v>14.330707</v>
      </c>
      <c r="P191" s="146">
        <v>61.950011999999994</v>
      </c>
      <c r="Q191" s="146">
        <v>40.584334999999996</v>
      </c>
      <c r="R191" s="146">
        <v>39.994064000000002</v>
      </c>
      <c r="S191" s="146">
        <v>58.991222000000008</v>
      </c>
      <c r="T191" s="146">
        <v>74.786788999999999</v>
      </c>
      <c r="U191" s="146">
        <v>77.869874999999993</v>
      </c>
      <c r="V191" s="146">
        <v>123.10573400000001</v>
      </c>
      <c r="W191" s="146">
        <v>109.24987613293408</v>
      </c>
      <c r="X191" s="146">
        <v>152.09530999999998</v>
      </c>
      <c r="Y191" s="146">
        <v>135.04357999999999</v>
      </c>
      <c r="Z191" s="146">
        <v>17.945230000000002</v>
      </c>
      <c r="AA191" s="146">
        <v>31.959999999999997</v>
      </c>
      <c r="AB191" s="146">
        <v>31.12</v>
      </c>
      <c r="AC191" s="146">
        <v>31.189792074663366</v>
      </c>
      <c r="AD191" s="146">
        <v>31.260562389530392</v>
      </c>
      <c r="AE191" s="146">
        <v>31.340152578650901</v>
      </c>
      <c r="AF191" s="146">
        <v>31.805859981031521</v>
      </c>
      <c r="AG191" s="146">
        <v>32.28635614477075</v>
      </c>
    </row>
    <row r="192" spans="1:33" x14ac:dyDescent="0.2">
      <c r="A192" s="133" t="str">
        <f t="shared" si="2"/>
        <v>WPAChina</v>
      </c>
      <c r="B192" s="129" t="s">
        <v>270</v>
      </c>
      <c r="C192" s="129" t="s">
        <v>274</v>
      </c>
      <c r="D192" s="129" t="s">
        <v>222</v>
      </c>
      <c r="E192" s="147">
        <v>88.313174000000004</v>
      </c>
      <c r="F192" s="147">
        <v>27.146697</v>
      </c>
      <c r="G192" s="147">
        <v>31.808042</v>
      </c>
      <c r="H192" s="147">
        <v>30.505983999999998</v>
      </c>
      <c r="I192" s="147">
        <v>28.338658000000002</v>
      </c>
      <c r="J192" s="147">
        <v>38.339550000000003</v>
      </c>
      <c r="K192" s="147">
        <v>31.882936000000001</v>
      </c>
      <c r="L192" s="147">
        <v>16.823626999999998</v>
      </c>
      <c r="M192" s="147">
        <v>7.8544970000000003</v>
      </c>
      <c r="N192" s="147">
        <v>6.0974E-2</v>
      </c>
      <c r="O192" s="147">
        <v>10.944254000000001</v>
      </c>
      <c r="P192" s="147">
        <v>45.435847999999993</v>
      </c>
      <c r="Q192" s="147">
        <v>22.278934999999997</v>
      </c>
      <c r="R192" s="147">
        <v>27.752269000000002</v>
      </c>
      <c r="S192" s="147">
        <v>34.615052999999996</v>
      </c>
      <c r="T192" s="147">
        <v>33.953499000000001</v>
      </c>
      <c r="U192" s="147">
        <v>38.082278000000002</v>
      </c>
      <c r="V192" s="147">
        <v>91.736000000000004</v>
      </c>
      <c r="W192" s="147">
        <v>65.959804132922443</v>
      </c>
      <c r="X192" s="147">
        <v>132.68478999999999</v>
      </c>
      <c r="Y192" s="147">
        <v>110.87327999999999</v>
      </c>
      <c r="Z192" s="147">
        <v>14.46378</v>
      </c>
      <c r="AA192" s="147">
        <v>24.369999999999997</v>
      </c>
      <c r="AB192" s="147">
        <v>17.940000000000001</v>
      </c>
      <c r="AC192" s="147">
        <v>18.122878775713041</v>
      </c>
      <c r="AD192" s="147">
        <v>18.306735791629748</v>
      </c>
      <c r="AE192" s="147">
        <v>18.499412681799932</v>
      </c>
      <c r="AF192" s="147">
        <v>19.078206785230226</v>
      </c>
      <c r="AG192" s="147">
        <v>19.671789650019129</v>
      </c>
    </row>
    <row r="193" spans="1:33" x14ac:dyDescent="0.2">
      <c r="A193" s="133" t="str">
        <f t="shared" si="2"/>
        <v>WPAJapan</v>
      </c>
      <c r="B193" s="129" t="s">
        <v>270</v>
      </c>
      <c r="C193" s="129" t="s">
        <v>274</v>
      </c>
      <c r="D193" s="129" t="s">
        <v>223</v>
      </c>
      <c r="E193" s="147">
        <v>2.3239999999999998</v>
      </c>
      <c r="F193" s="147">
        <v>2.4530000000000003</v>
      </c>
      <c r="G193" s="147">
        <v>1.0289999999999999</v>
      </c>
      <c r="H193" s="147">
        <v>2.7800000000000002</v>
      </c>
      <c r="I193" s="147">
        <v>2.194</v>
      </c>
      <c r="J193" s="147">
        <v>3.5549999999999997</v>
      </c>
      <c r="K193" s="147">
        <v>4.2290000000000001</v>
      </c>
      <c r="L193" s="147">
        <v>3.5100000000000002</v>
      </c>
      <c r="M193" s="147">
        <v>26.321999999999999</v>
      </c>
      <c r="N193" s="147">
        <v>26.042999999999999</v>
      </c>
      <c r="O193" s="147">
        <v>0.63400000000000001</v>
      </c>
      <c r="P193" s="147">
        <v>14.837</v>
      </c>
      <c r="Q193" s="147">
        <v>16.738999999999997</v>
      </c>
      <c r="R193" s="147">
        <v>10.102</v>
      </c>
      <c r="S193" s="147">
        <v>12.603</v>
      </c>
      <c r="T193" s="147">
        <v>12.599</v>
      </c>
      <c r="U193" s="147">
        <v>12.771000000000001</v>
      </c>
      <c r="V193" s="147">
        <v>10.396000000000001</v>
      </c>
      <c r="W193" s="147">
        <v>13.259198000000001</v>
      </c>
      <c r="X193" s="147">
        <v>2.3051399999999997</v>
      </c>
      <c r="Y193" s="147">
        <v>2.81366</v>
      </c>
      <c r="Z193" s="147">
        <v>2.4430000000000001</v>
      </c>
      <c r="AA193" s="147">
        <v>3.4400000000000004</v>
      </c>
      <c r="AB193" s="147">
        <v>12.86</v>
      </c>
      <c r="AC193" s="147">
        <v>12.746913298950323</v>
      </c>
      <c r="AD193" s="147">
        <v>12.633826597900645</v>
      </c>
      <c r="AE193" s="147">
        <v>12.520739896850969</v>
      </c>
      <c r="AF193" s="147">
        <v>12.407653195801295</v>
      </c>
      <c r="AG193" s="147">
        <v>12.294566494751619</v>
      </c>
    </row>
    <row r="194" spans="1:33" x14ac:dyDescent="0.2">
      <c r="A194" s="133" t="str">
        <f t="shared" si="2"/>
        <v>WPAMongolia</v>
      </c>
      <c r="B194" s="129" t="s">
        <v>270</v>
      </c>
      <c r="C194" s="129" t="s">
        <v>274</v>
      </c>
      <c r="D194" s="129" t="s">
        <v>224</v>
      </c>
      <c r="E194" s="147">
        <v>0</v>
      </c>
      <c r="F194" s="147">
        <v>0</v>
      </c>
      <c r="G194" s="147">
        <v>0</v>
      </c>
      <c r="H194" s="147">
        <v>0</v>
      </c>
      <c r="I194" s="147">
        <v>2.3999999999999998E-3</v>
      </c>
      <c r="J194" s="147">
        <v>1.0369999999999999E-3</v>
      </c>
      <c r="K194" s="147">
        <v>1.1900000000000001E-3</v>
      </c>
      <c r="L194" s="147">
        <v>3.5999999999999999E-3</v>
      </c>
      <c r="M194" s="147">
        <v>0</v>
      </c>
      <c r="N194" s="147">
        <v>0</v>
      </c>
      <c r="O194" s="147">
        <v>0</v>
      </c>
      <c r="P194" s="147">
        <v>0</v>
      </c>
      <c r="Q194" s="147">
        <v>0</v>
      </c>
      <c r="R194" s="147">
        <v>0</v>
      </c>
      <c r="S194" s="147">
        <v>0</v>
      </c>
      <c r="T194" s="147">
        <v>1.6467799999999999</v>
      </c>
      <c r="U194" s="147">
        <v>0.280947</v>
      </c>
      <c r="V194" s="147">
        <v>0</v>
      </c>
      <c r="W194" s="147">
        <v>2.4500001163687597E-4</v>
      </c>
      <c r="X194" s="147">
        <v>1.0200000000000001E-3</v>
      </c>
      <c r="Y194" s="147">
        <v>5.0000000000000001E-4</v>
      </c>
      <c r="Z194" s="147">
        <v>1.5389999999999999E-2</v>
      </c>
      <c r="AA194" s="147">
        <v>0</v>
      </c>
      <c r="AB194" s="147">
        <v>0.01</v>
      </c>
      <c r="AC194" s="147">
        <v>0.01</v>
      </c>
      <c r="AD194" s="147">
        <v>0.01</v>
      </c>
      <c r="AE194" s="147">
        <v>0.01</v>
      </c>
      <c r="AF194" s="147">
        <v>0.01</v>
      </c>
      <c r="AG194" s="147">
        <v>0.01</v>
      </c>
    </row>
    <row r="195" spans="1:33" x14ac:dyDescent="0.2">
      <c r="A195" s="133" t="str">
        <f t="shared" si="2"/>
        <v>WPANorth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3.7499999999999999E-2</v>
      </c>
      <c r="Y195" s="147">
        <v>0</v>
      </c>
      <c r="Z195" s="147">
        <v>0</v>
      </c>
      <c r="AA195" s="147">
        <v>0</v>
      </c>
      <c r="AB195" s="147">
        <v>0</v>
      </c>
      <c r="AC195" s="147">
        <v>0</v>
      </c>
      <c r="AD195" s="147">
        <v>0</v>
      </c>
      <c r="AE195" s="147">
        <v>0</v>
      </c>
      <c r="AF195" s="147">
        <v>0</v>
      </c>
      <c r="AG195" s="147">
        <v>0</v>
      </c>
    </row>
    <row r="196" spans="1:33" x14ac:dyDescent="0.2">
      <c r="A196" s="133" t="str">
        <f t="shared" si="2"/>
        <v>WPASouth Korea</v>
      </c>
      <c r="B196" s="129" t="s">
        <v>270</v>
      </c>
      <c r="C196" s="129" t="s">
        <v>274</v>
      </c>
      <c r="D196" s="129" t="s">
        <v>226</v>
      </c>
      <c r="E196" s="147">
        <v>7.2334999999999997E-2</v>
      </c>
      <c r="F196" s="147">
        <v>8.4070000000000006E-2</v>
      </c>
      <c r="G196" s="147">
        <v>6.5479999999999997E-2</v>
      </c>
      <c r="H196" s="147">
        <v>0.14000699999999999</v>
      </c>
      <c r="I196" s="147">
        <v>0.61417100000000002</v>
      </c>
      <c r="J196" s="147">
        <v>0.10380800000000001</v>
      </c>
      <c r="K196" s="147">
        <v>0.175313</v>
      </c>
      <c r="L196" s="147">
        <v>0.39813500000000002</v>
      </c>
      <c r="M196" s="147">
        <v>1.8606039999999999</v>
      </c>
      <c r="N196" s="147">
        <v>1.205997</v>
      </c>
      <c r="O196" s="147">
        <v>1.889453</v>
      </c>
      <c r="P196" s="147">
        <v>1.3021640000000001</v>
      </c>
      <c r="Q196" s="147">
        <v>0.96239999999999992</v>
      </c>
      <c r="R196" s="147">
        <v>1.5487579999999999</v>
      </c>
      <c r="S196" s="147">
        <v>1.7307630000000001</v>
      </c>
      <c r="T196" s="147">
        <v>1.429487</v>
      </c>
      <c r="U196" s="147">
        <v>1.6996499999999999</v>
      </c>
      <c r="V196" s="147">
        <v>2.5707339999999999</v>
      </c>
      <c r="W196" s="147">
        <v>2.0746289999999998</v>
      </c>
      <c r="X196" s="147">
        <v>1.48611</v>
      </c>
      <c r="Y196" s="147">
        <v>0.67002000000000006</v>
      </c>
      <c r="Z196" s="147">
        <v>0.99456000000000011</v>
      </c>
      <c r="AA196" s="147">
        <v>0.57000000000000006</v>
      </c>
      <c r="AB196" s="147">
        <v>0.24</v>
      </c>
      <c r="AC196" s="147">
        <v>0.23999999999999996</v>
      </c>
      <c r="AD196" s="147">
        <v>0.23999999999999996</v>
      </c>
      <c r="AE196" s="147">
        <v>0.23999999999999996</v>
      </c>
      <c r="AF196" s="147">
        <v>0.23999999999999996</v>
      </c>
      <c r="AG196" s="147">
        <v>0.23999999999999996</v>
      </c>
    </row>
    <row r="197" spans="1:33" x14ac:dyDescent="0.2">
      <c r="A197" s="133" t="str">
        <f t="shared" si="2"/>
        <v>WPATaiwan</v>
      </c>
      <c r="B197" s="129" t="s">
        <v>270</v>
      </c>
      <c r="C197" s="129" t="s">
        <v>274</v>
      </c>
      <c r="D197" s="129" t="s">
        <v>284</v>
      </c>
      <c r="E197" s="147">
        <v>0.22500000000000001</v>
      </c>
      <c r="F197" s="147">
        <v>0.23600000000000002</v>
      </c>
      <c r="G197" s="147">
        <v>9.0999999999999998E-2</v>
      </c>
      <c r="H197" s="147">
        <v>9.9000000000000005E-2</v>
      </c>
      <c r="I197" s="147">
        <v>0.60299999999999998</v>
      </c>
      <c r="J197" s="147">
        <v>1.0649999999999999</v>
      </c>
      <c r="K197" s="147">
        <v>1.21</v>
      </c>
      <c r="L197" s="147">
        <v>0.64000000000000012</v>
      </c>
      <c r="M197" s="147">
        <v>0.23200000000000001</v>
      </c>
      <c r="N197" s="147">
        <v>0.17699999999999999</v>
      </c>
      <c r="O197" s="147">
        <v>0.8630000000000001</v>
      </c>
      <c r="P197" s="147">
        <v>0.375</v>
      </c>
      <c r="Q197" s="147">
        <v>0.60400000000000009</v>
      </c>
      <c r="R197" s="147">
        <v>0.59099999999999997</v>
      </c>
      <c r="S197" s="147">
        <v>10.041000000000002</v>
      </c>
      <c r="T197" s="147">
        <v>25.148</v>
      </c>
      <c r="U197" s="147">
        <v>25.026</v>
      </c>
      <c r="V197" s="147">
        <v>18.402999999999999</v>
      </c>
      <c r="W197" s="147">
        <v>27.956</v>
      </c>
      <c r="X197" s="147">
        <v>15.575879999999998</v>
      </c>
      <c r="Y197" s="147">
        <v>20.686119999999995</v>
      </c>
      <c r="Z197" s="147">
        <v>2.8499999999999998E-2</v>
      </c>
      <c r="AA197" s="147">
        <v>3.5799999999999996</v>
      </c>
      <c r="AB197" s="147">
        <v>7.0000000000000007E-2</v>
      </c>
      <c r="AC197" s="147">
        <v>7.0000000000000007E-2</v>
      </c>
      <c r="AD197" s="147">
        <v>7.0000000000000007E-2</v>
      </c>
      <c r="AE197" s="147">
        <v>7.0000000000000007E-2</v>
      </c>
      <c r="AF197" s="147">
        <v>7.0000000000000007E-2</v>
      </c>
      <c r="AG197" s="147">
        <v>7.0000000000000007E-2</v>
      </c>
    </row>
    <row r="198" spans="1:33" s="133" customFormat="1" x14ac:dyDescent="0.2">
      <c r="A198" s="133" t="str">
        <f t="shared" ref="A198:A209" si="3">CONCATENATE("WPA",D198)</f>
        <v>WPAOceania Total</v>
      </c>
      <c r="B198" s="137" t="s">
        <v>228</v>
      </c>
      <c r="C198" s="137" t="s">
        <v>228</v>
      </c>
      <c r="D198" s="137" t="s">
        <v>228</v>
      </c>
      <c r="E198" s="145">
        <v>20.87</v>
      </c>
      <c r="F198" s="145">
        <v>48.482616999999998</v>
      </c>
      <c r="G198" s="145">
        <v>26.348886</v>
      </c>
      <c r="H198" s="145">
        <v>43.831797000000002</v>
      </c>
      <c r="I198" s="145">
        <v>52.998140000000006</v>
      </c>
      <c r="J198" s="145">
        <v>22.634739999999997</v>
      </c>
      <c r="K198" s="145">
        <v>12.240032000000001</v>
      </c>
      <c r="L198" s="145">
        <v>2.4230020000000003</v>
      </c>
      <c r="M198" s="145">
        <v>21.238327999999999</v>
      </c>
      <c r="N198" s="145">
        <v>5.3011780000000002</v>
      </c>
      <c r="O198" s="145">
        <v>17.557759000000001</v>
      </c>
      <c r="P198" s="145">
        <v>39.107986999999994</v>
      </c>
      <c r="Q198" s="145">
        <v>43.645264000000005</v>
      </c>
      <c r="R198" s="145">
        <v>49.788459000000003</v>
      </c>
      <c r="S198" s="145">
        <v>93.950337999999988</v>
      </c>
      <c r="T198" s="145">
        <v>66.769486000000001</v>
      </c>
      <c r="U198" s="145">
        <v>72.360310999999996</v>
      </c>
      <c r="V198" s="145">
        <v>96.352811000000003</v>
      </c>
      <c r="W198" s="145">
        <v>70.122539149050482</v>
      </c>
      <c r="X198" s="145">
        <v>38.462439999999994</v>
      </c>
      <c r="Y198" s="145">
        <v>41.755339999999997</v>
      </c>
      <c r="Z198" s="145">
        <v>135.87909999999999</v>
      </c>
      <c r="AA198" s="145">
        <v>104.84</v>
      </c>
      <c r="AB198" s="145">
        <v>66.780000000000015</v>
      </c>
      <c r="AC198" s="145">
        <v>68.176389269387712</v>
      </c>
      <c r="AD198" s="145">
        <v>69.605915232694926</v>
      </c>
      <c r="AE198" s="145">
        <v>71.098444612609939</v>
      </c>
      <c r="AF198" s="145">
        <v>72.653706550832922</v>
      </c>
      <c r="AG198" s="145">
        <v>74.237553029606872</v>
      </c>
    </row>
    <row r="199" spans="1:33" s="133" customFormat="1" x14ac:dyDescent="0.2">
      <c r="A199" s="133" t="str">
        <f t="shared" si="3"/>
        <v>WPAOceania Total</v>
      </c>
      <c r="B199" s="140" t="s">
        <v>228</v>
      </c>
      <c r="C199" s="140" t="s">
        <v>228</v>
      </c>
      <c r="D199" s="140" t="s">
        <v>228</v>
      </c>
      <c r="E199" s="146">
        <v>20.87</v>
      </c>
      <c r="F199" s="146">
        <v>48.482616999999998</v>
      </c>
      <c r="G199" s="146">
        <v>26.348886</v>
      </c>
      <c r="H199" s="146">
        <v>43.831797000000002</v>
      </c>
      <c r="I199" s="146">
        <v>52.998140000000006</v>
      </c>
      <c r="J199" s="146">
        <v>22.634739999999997</v>
      </c>
      <c r="K199" s="146">
        <v>12.240032000000001</v>
      </c>
      <c r="L199" s="146">
        <v>2.4230020000000003</v>
      </c>
      <c r="M199" s="146">
        <v>21.238327999999999</v>
      </c>
      <c r="N199" s="146">
        <v>5.3011780000000002</v>
      </c>
      <c r="O199" s="146">
        <v>17.557759000000001</v>
      </c>
      <c r="P199" s="146">
        <v>39.107986999999994</v>
      </c>
      <c r="Q199" s="146">
        <v>43.645264000000005</v>
      </c>
      <c r="R199" s="146">
        <v>49.788459000000003</v>
      </c>
      <c r="S199" s="146">
        <v>93.950337999999988</v>
      </c>
      <c r="T199" s="146">
        <v>66.769486000000001</v>
      </c>
      <c r="U199" s="146">
        <v>72.360310999999996</v>
      </c>
      <c r="V199" s="146">
        <v>96.352811000000003</v>
      </c>
      <c r="W199" s="146">
        <v>70.122539149050482</v>
      </c>
      <c r="X199" s="146">
        <v>38.462439999999994</v>
      </c>
      <c r="Y199" s="146">
        <v>41.755339999999997</v>
      </c>
      <c r="Z199" s="146">
        <v>135.87909999999999</v>
      </c>
      <c r="AA199" s="146">
        <v>104.84</v>
      </c>
      <c r="AB199" s="146">
        <v>66.780000000000015</v>
      </c>
      <c r="AC199" s="146">
        <v>68.176389269387712</v>
      </c>
      <c r="AD199" s="146">
        <v>69.605915232694926</v>
      </c>
      <c r="AE199" s="146">
        <v>71.098444612609939</v>
      </c>
      <c r="AF199" s="146">
        <v>72.653706550832922</v>
      </c>
      <c r="AG199" s="146">
        <v>74.237553029606872</v>
      </c>
    </row>
    <row r="200" spans="1:33" x14ac:dyDescent="0.2">
      <c r="A200" s="133" t="str">
        <f t="shared" si="3"/>
        <v>WPAAustralia</v>
      </c>
      <c r="B200" s="129" t="s">
        <v>275</v>
      </c>
      <c r="C200" s="129" t="s">
        <v>275</v>
      </c>
      <c r="D200" s="129" t="s">
        <v>229</v>
      </c>
      <c r="E200" s="147">
        <v>20.023700999999999</v>
      </c>
      <c r="F200" s="147">
        <v>47.452812000000002</v>
      </c>
      <c r="G200" s="147">
        <v>25.385936999999998</v>
      </c>
      <c r="H200" s="147">
        <v>39.088825000000007</v>
      </c>
      <c r="I200" s="147">
        <v>52.771109000000003</v>
      </c>
      <c r="J200" s="147">
        <v>22.495928999999997</v>
      </c>
      <c r="K200" s="147">
        <v>12.143071000000001</v>
      </c>
      <c r="L200" s="147">
        <v>2.1499220000000001</v>
      </c>
      <c r="M200" s="147">
        <v>20.412551000000001</v>
      </c>
      <c r="N200" s="147">
        <v>2.1158760000000001</v>
      </c>
      <c r="O200" s="147">
        <v>14.720666</v>
      </c>
      <c r="P200" s="147">
        <v>29.799821999999999</v>
      </c>
      <c r="Q200" s="147">
        <v>31.694377000000003</v>
      </c>
      <c r="R200" s="147">
        <v>43.784725999999999</v>
      </c>
      <c r="S200" s="147">
        <v>85.723482999999987</v>
      </c>
      <c r="T200" s="147">
        <v>62.383828999999999</v>
      </c>
      <c r="U200" s="147">
        <v>67.945070000000001</v>
      </c>
      <c r="V200" s="147">
        <v>94.27942800000001</v>
      </c>
      <c r="W200" s="147">
        <v>67.688908149050476</v>
      </c>
      <c r="X200" s="147">
        <v>37.299669999999992</v>
      </c>
      <c r="Y200" s="147">
        <v>40.981189999999998</v>
      </c>
      <c r="Z200" s="147">
        <v>111.16196000000001</v>
      </c>
      <c r="AA200" s="147">
        <v>104.27</v>
      </c>
      <c r="AB200" s="147">
        <v>64.84</v>
      </c>
      <c r="AC200" s="147">
        <v>66.236389269387701</v>
      </c>
      <c r="AD200" s="147">
        <v>67.665915232694914</v>
      </c>
      <c r="AE200" s="147">
        <v>69.158444612609927</v>
      </c>
      <c r="AF200" s="147">
        <v>70.71370655083291</v>
      </c>
      <c r="AG200" s="147">
        <v>72.29755302960686</v>
      </c>
    </row>
    <row r="201" spans="1:33" x14ac:dyDescent="0.2">
      <c r="A201" s="133" t="str">
        <f t="shared" si="3"/>
        <v>WPAChristmas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WPAFiji</v>
      </c>
      <c r="B202" s="129" t="s">
        <v>275</v>
      </c>
      <c r="C202" s="129" t="s">
        <v>275</v>
      </c>
      <c r="D202" s="129" t="s">
        <v>231</v>
      </c>
      <c r="E202" s="147">
        <v>0</v>
      </c>
      <c r="F202" s="147">
        <v>0</v>
      </c>
      <c r="G202" s="147">
        <v>0.178315</v>
      </c>
      <c r="H202" s="147">
        <v>8.0596000000000001E-2</v>
      </c>
      <c r="I202" s="147">
        <v>1.2769999999999999E-3</v>
      </c>
      <c r="J202" s="147">
        <v>2.9593000000000001E-2</v>
      </c>
      <c r="K202" s="147">
        <v>4.0000000000000001E-3</v>
      </c>
      <c r="L202" s="147">
        <v>4.6265000000000001E-2</v>
      </c>
      <c r="M202" s="147">
        <v>0.60545599999999999</v>
      </c>
      <c r="N202" s="147">
        <v>0.98105799999999999</v>
      </c>
      <c r="O202" s="147">
        <v>6.4349999999999997E-3</v>
      </c>
      <c r="P202" s="147">
        <v>3.0412999999999999E-2</v>
      </c>
      <c r="Q202" s="147">
        <v>1.4E-2</v>
      </c>
      <c r="R202" s="147">
        <v>3.3956999999999994E-2</v>
      </c>
      <c r="S202" s="147">
        <v>1.09E-3</v>
      </c>
      <c r="T202" s="147">
        <v>1.3050000000000002E-3</v>
      </c>
      <c r="U202" s="147">
        <v>1.4009480000000001</v>
      </c>
      <c r="V202" s="147">
        <v>4.5600000000000003E-4</v>
      </c>
      <c r="W202" s="147">
        <v>2.6899999999999998E-4</v>
      </c>
      <c r="X202" s="147">
        <v>0</v>
      </c>
      <c r="Y202" s="147">
        <v>0</v>
      </c>
      <c r="Z202" s="147">
        <v>0</v>
      </c>
      <c r="AA202" s="147">
        <v>0</v>
      </c>
      <c r="AB202" s="147">
        <v>0</v>
      </c>
      <c r="AC202" s="147">
        <v>0</v>
      </c>
      <c r="AD202" s="147">
        <v>0</v>
      </c>
      <c r="AE202" s="147">
        <v>0</v>
      </c>
      <c r="AF202" s="147">
        <v>0</v>
      </c>
      <c r="AG202" s="147">
        <v>0</v>
      </c>
    </row>
    <row r="203" spans="1:33" x14ac:dyDescent="0.2">
      <c r="A203" s="133" t="str">
        <f t="shared" si="3"/>
        <v>WPANauru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WPANew Caledonia</v>
      </c>
      <c r="B204" s="129" t="s">
        <v>275</v>
      </c>
      <c r="C204" s="129" t="s">
        <v>275</v>
      </c>
      <c r="D204" s="129" t="s">
        <v>233</v>
      </c>
      <c r="E204" s="147">
        <v>0.84467099999999995</v>
      </c>
      <c r="F204" s="147">
        <v>1.025174</v>
      </c>
      <c r="G204" s="147">
        <v>0.7085220000000001</v>
      </c>
      <c r="H204" s="147">
        <v>4.5983020000000003</v>
      </c>
      <c r="I204" s="147">
        <v>1.9E-3</v>
      </c>
      <c r="J204" s="147">
        <v>5.9988E-2</v>
      </c>
      <c r="K204" s="147">
        <v>4.4968000000000001E-2</v>
      </c>
      <c r="L204" s="147">
        <v>0.13996799999999998</v>
      </c>
      <c r="M204" s="147">
        <v>0.111886</v>
      </c>
      <c r="N204" s="147">
        <v>7.2942000000000007E-2</v>
      </c>
      <c r="O204" s="147">
        <v>0.13843800000000001</v>
      </c>
      <c r="P204" s="147">
        <v>0.10771199999999999</v>
      </c>
      <c r="Q204" s="147">
        <v>3.9243E-2</v>
      </c>
      <c r="R204" s="147">
        <v>0.52587699999999993</v>
      </c>
      <c r="S204" s="147">
        <v>0.51973100000000005</v>
      </c>
      <c r="T204" s="147">
        <v>1.2725999999999999E-2</v>
      </c>
      <c r="U204" s="147">
        <v>0</v>
      </c>
      <c r="V204" s="147">
        <v>0</v>
      </c>
      <c r="W204" s="147">
        <v>0</v>
      </c>
      <c r="X204" s="147">
        <v>0.33728999999999998</v>
      </c>
      <c r="Y204" s="147">
        <v>0.53563000000000005</v>
      </c>
      <c r="Z204" s="147">
        <v>0.37839999999999996</v>
      </c>
      <c r="AA204" s="147">
        <v>0.33999999999999997</v>
      </c>
      <c r="AB204" s="147">
        <v>0.68</v>
      </c>
      <c r="AC204" s="147">
        <v>0.68</v>
      </c>
      <c r="AD204" s="147">
        <v>0.68</v>
      </c>
      <c r="AE204" s="147">
        <v>0.68</v>
      </c>
      <c r="AF204" s="147">
        <v>0.68</v>
      </c>
      <c r="AG204" s="147">
        <v>0.68</v>
      </c>
    </row>
    <row r="205" spans="1:33" x14ac:dyDescent="0.2">
      <c r="A205" s="133" t="str">
        <f t="shared" si="3"/>
        <v>WPANew Zealand</v>
      </c>
      <c r="B205" s="129" t="s">
        <v>275</v>
      </c>
      <c r="C205" s="129" t="s">
        <v>275</v>
      </c>
      <c r="D205" s="129" t="s">
        <v>234</v>
      </c>
      <c r="E205" s="147">
        <v>0</v>
      </c>
      <c r="F205" s="147">
        <v>1.2999999999999999E-4</v>
      </c>
      <c r="G205" s="147">
        <v>1.585E-2</v>
      </c>
      <c r="H205" s="147">
        <v>6.0102999999999997E-2</v>
      </c>
      <c r="I205" s="147">
        <v>4.9194000000000002E-2</v>
      </c>
      <c r="J205" s="147">
        <v>4.9229999999999996E-2</v>
      </c>
      <c r="K205" s="147">
        <v>4.7993000000000001E-2</v>
      </c>
      <c r="L205" s="147">
        <v>8.6147000000000001E-2</v>
      </c>
      <c r="M205" s="147">
        <v>0.108435</v>
      </c>
      <c r="N205" s="147">
        <v>2.1312580000000003</v>
      </c>
      <c r="O205" s="147">
        <v>2.6922200000000003</v>
      </c>
      <c r="P205" s="147">
        <v>8.5241579999999999</v>
      </c>
      <c r="Q205" s="147">
        <v>11.894105</v>
      </c>
      <c r="R205" s="147">
        <v>5.4375390000000001</v>
      </c>
      <c r="S205" s="147">
        <v>7.6280339999999995</v>
      </c>
      <c r="T205" s="147">
        <v>4.1575860000000002</v>
      </c>
      <c r="U205" s="147">
        <v>2.9663360000000001</v>
      </c>
      <c r="V205" s="147">
        <v>2.072927</v>
      </c>
      <c r="W205" s="147">
        <v>2.4333619999999998</v>
      </c>
      <c r="X205" s="147">
        <v>0.82447999999999999</v>
      </c>
      <c r="Y205" s="147">
        <v>0.2344</v>
      </c>
      <c r="Z205" s="147">
        <v>24.314789999999999</v>
      </c>
      <c r="AA205" s="147">
        <v>0.22999999999999998</v>
      </c>
      <c r="AB205" s="147">
        <v>1.22</v>
      </c>
      <c r="AC205" s="147">
        <v>1.22</v>
      </c>
      <c r="AD205" s="147">
        <v>1.22</v>
      </c>
      <c r="AE205" s="147">
        <v>1.22</v>
      </c>
      <c r="AF205" s="147">
        <v>1.22</v>
      </c>
      <c r="AG205" s="147">
        <v>1.22</v>
      </c>
    </row>
    <row r="206" spans="1:33" x14ac:dyDescent="0.2">
      <c r="A206" s="133" t="str">
        <f t="shared" si="3"/>
        <v>WPAPapua New Guinea</v>
      </c>
      <c r="B206" s="129" t="s">
        <v>275</v>
      </c>
      <c r="C206" s="129" t="s">
        <v>275</v>
      </c>
      <c r="D206" s="129" t="s">
        <v>235</v>
      </c>
      <c r="E206" s="147">
        <v>1.6280000000000001E-3</v>
      </c>
      <c r="F206" s="147">
        <v>4.5009999999999998E-3</v>
      </c>
      <c r="G206" s="147">
        <v>6.0261999999999996E-2</v>
      </c>
      <c r="H206" s="147">
        <v>3.9709999999999997E-3</v>
      </c>
      <c r="I206" s="147">
        <v>0.17465999999999998</v>
      </c>
      <c r="J206" s="147">
        <v>0</v>
      </c>
      <c r="K206" s="147">
        <v>0</v>
      </c>
      <c r="L206" s="147">
        <v>0</v>
      </c>
      <c r="M206" s="147">
        <v>0</v>
      </c>
      <c r="N206" s="147">
        <v>0</v>
      </c>
      <c r="O206" s="147">
        <v>0</v>
      </c>
      <c r="P206" s="147">
        <v>0.64586200000000005</v>
      </c>
      <c r="Q206" s="147">
        <v>3.539E-3</v>
      </c>
      <c r="R206" s="147">
        <v>6.3600000000000002E-3</v>
      </c>
      <c r="S206" s="147">
        <v>7.8E-2</v>
      </c>
      <c r="T206" s="147">
        <v>0.21404000000000001</v>
      </c>
      <c r="U206" s="147">
        <v>4.7957E-2</v>
      </c>
      <c r="V206" s="147">
        <v>0</v>
      </c>
      <c r="W206" s="147">
        <v>0</v>
      </c>
      <c r="X206" s="147">
        <v>0</v>
      </c>
      <c r="Y206" s="147">
        <v>0</v>
      </c>
      <c r="Z206" s="147">
        <v>5.0000000000000002E-5</v>
      </c>
      <c r="AA206" s="147">
        <v>0</v>
      </c>
      <c r="AB206" s="147">
        <v>0</v>
      </c>
      <c r="AC206" s="147">
        <v>0</v>
      </c>
      <c r="AD206" s="147">
        <v>0</v>
      </c>
      <c r="AE206" s="147">
        <v>0</v>
      </c>
      <c r="AF206" s="147">
        <v>0</v>
      </c>
      <c r="AG206" s="147">
        <v>0</v>
      </c>
    </row>
    <row r="207" spans="1:33" x14ac:dyDescent="0.2">
      <c r="A207" s="133" t="str">
        <f t="shared" si="3"/>
        <v>WPAPolynesia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1E-3</v>
      </c>
      <c r="Y207" s="147">
        <v>4.1200000000000004E-3</v>
      </c>
      <c r="Z207" s="147">
        <v>2.3899999999999998E-2</v>
      </c>
      <c r="AA207" s="147">
        <v>0</v>
      </c>
      <c r="AB207" s="147">
        <v>0.04</v>
      </c>
      <c r="AC207" s="147">
        <v>0.04</v>
      </c>
      <c r="AD207" s="147">
        <v>0.04</v>
      </c>
      <c r="AE207" s="147">
        <v>0.04</v>
      </c>
      <c r="AF207" s="147">
        <v>0.04</v>
      </c>
      <c r="AG207" s="147">
        <v>0.04</v>
      </c>
    </row>
    <row r="208" spans="1:33" x14ac:dyDescent="0.2">
      <c r="A208" s="133" t="str">
        <f t="shared" si="3"/>
        <v>WPASolomon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WPAVanuatu</v>
      </c>
      <c r="B209" s="129" t="s">
        <v>275</v>
      </c>
      <c r="C209" s="129" t="s">
        <v>275</v>
      </c>
      <c r="D209" s="129" t="s">
        <v>238</v>
      </c>
      <c r="E209" s="147">
        <v>0</v>
      </c>
      <c r="F209" s="147">
        <v>0</v>
      </c>
      <c r="G209" s="147">
        <v>0</v>
      </c>
      <c r="H209" s="147">
        <v>0</v>
      </c>
      <c r="I209" s="147">
        <v>0</v>
      </c>
      <c r="J209" s="147">
        <v>0</v>
      </c>
      <c r="K209" s="147">
        <v>0</v>
      </c>
      <c r="L209" s="147">
        <v>6.9999999999999999E-4</v>
      </c>
      <c r="M209" s="147">
        <v>0</v>
      </c>
      <c r="N209" s="147">
        <v>4.3999999999999999E-5</v>
      </c>
      <c r="O209" s="147">
        <v>0</v>
      </c>
      <c r="P209" s="147">
        <v>2.0000000000000002E-5</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Q209"/>
  <sheetViews>
    <sheetView showGridLines="0" topLeftCell="B1" zoomScaleNormal="100" workbookViewId="0">
      <pane xSplit="3" ySplit="4" topLeftCell="E5"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292</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CONCATENATE("DAP",D4)</f>
        <v>DAPWorld Total</v>
      </c>
      <c r="B4" s="134" t="s">
        <v>26</v>
      </c>
      <c r="C4" s="134" t="s">
        <v>26</v>
      </c>
      <c r="D4" s="134" t="s">
        <v>26</v>
      </c>
      <c r="E4" s="135">
        <v>2105.2268220000005</v>
      </c>
      <c r="F4" s="135">
        <v>2106.2670010000002</v>
      </c>
      <c r="G4" s="135">
        <v>1918.7788290000003</v>
      </c>
      <c r="H4" s="135">
        <v>2439.1904650000006</v>
      </c>
      <c r="I4" s="135">
        <v>2813.5281210000003</v>
      </c>
      <c r="J4" s="135">
        <v>2367.3061579999999</v>
      </c>
      <c r="K4" s="135">
        <v>2173.3516760000002</v>
      </c>
      <c r="L4" s="135">
        <v>2696.6980020000005</v>
      </c>
      <c r="M4" s="135">
        <v>2435.8188500000001</v>
      </c>
      <c r="N4" s="135">
        <v>1677.8410600000002</v>
      </c>
      <c r="O4" s="135">
        <v>2983.024187</v>
      </c>
      <c r="P4" s="135">
        <v>5982.1478817826064</v>
      </c>
      <c r="Q4" s="135">
        <v>4120.2555208260874</v>
      </c>
      <c r="R4" s="135">
        <v>4344.0741228260868</v>
      </c>
      <c r="S4" s="135">
        <v>4533.8292713913042</v>
      </c>
      <c r="T4" s="135">
        <v>4748.9019159999998</v>
      </c>
      <c r="U4" s="135">
        <v>5301.2712510000001</v>
      </c>
      <c r="V4" s="135">
        <v>6274.8546900000001</v>
      </c>
      <c r="W4" s="135">
        <v>5916.6645641036075</v>
      </c>
      <c r="X4" s="135">
        <v>6256.7466700000004</v>
      </c>
      <c r="Y4" s="135">
        <v>7502.376229999998</v>
      </c>
      <c r="Z4" s="135">
        <v>7359.4149799999996</v>
      </c>
      <c r="AA4" s="135">
        <v>7324.02</v>
      </c>
      <c r="AB4" s="135">
        <v>7070.0600000000013</v>
      </c>
      <c r="AC4" s="135">
        <v>7280.6063198990796</v>
      </c>
      <c r="AD4" s="135">
        <v>7568.4049265670792</v>
      </c>
      <c r="AE4" s="135">
        <v>7761.5644846006671</v>
      </c>
      <c r="AF4" s="135">
        <v>7868.0523667956313</v>
      </c>
      <c r="AG4" s="135">
        <v>7976.9702083703323</v>
      </c>
    </row>
    <row r="5" spans="1:43" s="133" customFormat="1" x14ac:dyDescent="0.2">
      <c r="A5" s="133" t="str">
        <f t="shared" ref="A5:A69" si="0">CONCATENATE("DAP",D5)</f>
        <v>DAPEurope &amp; CIS Total</v>
      </c>
      <c r="B5" s="137" t="s">
        <v>29</v>
      </c>
      <c r="C5" s="137" t="s">
        <v>29</v>
      </c>
      <c r="D5" s="137" t="s">
        <v>29</v>
      </c>
      <c r="E5" s="145">
        <v>1504.8300150000002</v>
      </c>
      <c r="F5" s="145">
        <v>1572.2774330000002</v>
      </c>
      <c r="G5" s="145">
        <v>1299.7267320000003</v>
      </c>
      <c r="H5" s="145">
        <v>1605.2419040000004</v>
      </c>
      <c r="I5" s="145">
        <v>1873.0512100000003</v>
      </c>
      <c r="J5" s="145">
        <v>1721.756067</v>
      </c>
      <c r="K5" s="145">
        <v>1394.9786470000001</v>
      </c>
      <c r="L5" s="145">
        <v>1558.4180870000002</v>
      </c>
      <c r="M5" s="145">
        <v>1427.1328510000001</v>
      </c>
      <c r="N5" s="145">
        <v>913.70908300000019</v>
      </c>
      <c r="O5" s="145">
        <v>1210.4651250000002</v>
      </c>
      <c r="P5" s="145">
        <v>1454.1046690000003</v>
      </c>
      <c r="Q5" s="145">
        <v>1748.1336800000004</v>
      </c>
      <c r="R5" s="145">
        <v>1457.7753630000002</v>
      </c>
      <c r="S5" s="145">
        <v>1483.2215200000001</v>
      </c>
      <c r="T5" s="145">
        <v>1681.7081519999997</v>
      </c>
      <c r="U5" s="145">
        <v>1767.481033</v>
      </c>
      <c r="V5" s="145">
        <v>1767.369263</v>
      </c>
      <c r="W5" s="145">
        <v>1724.2648356048128</v>
      </c>
      <c r="X5" s="145">
        <v>1956.2697299999998</v>
      </c>
      <c r="Y5" s="145">
        <v>2223.9943399999997</v>
      </c>
      <c r="Z5" s="145">
        <v>1921.9949499999998</v>
      </c>
      <c r="AA5" s="145">
        <v>2640.25</v>
      </c>
      <c r="AB5" s="145">
        <v>2586.6000000000004</v>
      </c>
      <c r="AC5" s="145">
        <v>2583.9787927333546</v>
      </c>
      <c r="AD5" s="145">
        <v>2711.5563350738175</v>
      </c>
      <c r="AE5" s="145">
        <v>2766.0604173055517</v>
      </c>
      <c r="AF5" s="145">
        <v>2789.1990618538562</v>
      </c>
      <c r="AG5" s="145">
        <v>2837.9987025141095</v>
      </c>
    </row>
    <row r="6" spans="1:43" s="133" customFormat="1" x14ac:dyDescent="0.2">
      <c r="A6" s="133" t="str">
        <f t="shared" si="0"/>
        <v>DAPWest Europe Total</v>
      </c>
      <c r="B6" s="140" t="s">
        <v>37</v>
      </c>
      <c r="C6" s="140" t="s">
        <v>37</v>
      </c>
      <c r="D6" s="140" t="s">
        <v>37</v>
      </c>
      <c r="E6" s="146">
        <v>716.50162300000022</v>
      </c>
      <c r="F6" s="146">
        <v>619.82860300000016</v>
      </c>
      <c r="G6" s="146">
        <v>471.52728100000002</v>
      </c>
      <c r="H6" s="146">
        <v>538.30263799999989</v>
      </c>
      <c r="I6" s="146">
        <v>529.6567510000001</v>
      </c>
      <c r="J6" s="146">
        <v>505.52552499999996</v>
      </c>
      <c r="K6" s="146">
        <v>450.06500500000004</v>
      </c>
      <c r="L6" s="146">
        <v>632.8137999999999</v>
      </c>
      <c r="M6" s="146">
        <v>602.19636700000001</v>
      </c>
      <c r="N6" s="146">
        <v>331.22029000000009</v>
      </c>
      <c r="O6" s="146">
        <v>519.02931600000011</v>
      </c>
      <c r="P6" s="146">
        <v>598.17507600000022</v>
      </c>
      <c r="Q6" s="146">
        <v>722.77065700000026</v>
      </c>
      <c r="R6" s="146">
        <v>580.69634399999995</v>
      </c>
      <c r="S6" s="146">
        <v>733.99758800000006</v>
      </c>
      <c r="T6" s="146">
        <v>897.06127499999991</v>
      </c>
      <c r="U6" s="146">
        <v>760.23410000000001</v>
      </c>
      <c r="V6" s="146">
        <v>793.36060800000007</v>
      </c>
      <c r="W6" s="146">
        <v>734.90660645946525</v>
      </c>
      <c r="X6" s="146">
        <v>725.10781999999995</v>
      </c>
      <c r="Y6" s="146">
        <v>718.32651999999996</v>
      </c>
      <c r="Z6" s="146">
        <v>674.49847999999997</v>
      </c>
      <c r="AA6" s="146">
        <v>888.43</v>
      </c>
      <c r="AB6" s="146">
        <v>739.84</v>
      </c>
      <c r="AC6" s="146">
        <v>796.8724281992138</v>
      </c>
      <c r="AD6" s="146">
        <v>828.37238362202766</v>
      </c>
      <c r="AE6" s="146">
        <v>849.51396431969761</v>
      </c>
      <c r="AF6" s="146">
        <v>861.16921026076216</v>
      </c>
      <c r="AG6" s="146">
        <v>873.09041861570768</v>
      </c>
    </row>
    <row r="7" spans="1:43" x14ac:dyDescent="0.2">
      <c r="A7" s="133" t="str">
        <f t="shared" si="0"/>
        <v>DAPAustria</v>
      </c>
      <c r="B7" s="129" t="s">
        <v>254</v>
      </c>
      <c r="C7" s="129" t="s">
        <v>255</v>
      </c>
      <c r="D7" s="129" t="s">
        <v>40</v>
      </c>
      <c r="E7" s="147">
        <v>31.848179999999999</v>
      </c>
      <c r="F7" s="147">
        <v>23.647200000000002</v>
      </c>
      <c r="G7" s="147">
        <v>15.776000000000002</v>
      </c>
      <c r="H7" s="147">
        <v>8.3829999999999991</v>
      </c>
      <c r="I7" s="147">
        <v>16.846</v>
      </c>
      <c r="J7" s="147">
        <v>37.117200000000004</v>
      </c>
      <c r="K7" s="147">
        <v>30.2926</v>
      </c>
      <c r="L7" s="147">
        <v>39.911201000000005</v>
      </c>
      <c r="M7" s="147">
        <v>82.812537999999989</v>
      </c>
      <c r="N7" s="147">
        <v>55.493174000000003</v>
      </c>
      <c r="O7" s="147">
        <v>108.17780000000002</v>
      </c>
      <c r="P7" s="147">
        <v>103.47764800000002</v>
      </c>
      <c r="Q7" s="147">
        <v>113.79798500000001</v>
      </c>
      <c r="R7" s="147">
        <v>80.207375999999996</v>
      </c>
      <c r="S7" s="147">
        <v>123.21268600000001</v>
      </c>
      <c r="T7" s="147">
        <v>119.369721</v>
      </c>
      <c r="U7" s="147">
        <v>101.178625</v>
      </c>
      <c r="V7" s="147">
        <v>93.885615000000001</v>
      </c>
      <c r="W7" s="147">
        <v>76.400149100177345</v>
      </c>
      <c r="X7" s="147">
        <v>0</v>
      </c>
      <c r="Y7" s="147">
        <v>0</v>
      </c>
      <c r="Z7" s="147">
        <v>0</v>
      </c>
      <c r="AA7" s="147">
        <v>69.12</v>
      </c>
      <c r="AB7" s="147">
        <v>84.47</v>
      </c>
      <c r="AC7" s="147">
        <v>86.985515800696888</v>
      </c>
      <c r="AD7" s="147">
        <v>90.424008303624149</v>
      </c>
      <c r="AE7" s="147">
        <v>92.731794640246065</v>
      </c>
      <c r="AF7" s="147">
        <v>94.004065513337466</v>
      </c>
      <c r="AG7" s="147">
        <v>95.305368483583109</v>
      </c>
    </row>
    <row r="8" spans="1:43" x14ac:dyDescent="0.2">
      <c r="A8" s="133" t="str">
        <f t="shared" si="0"/>
        <v>DAPBelgium</v>
      </c>
      <c r="B8" s="129" t="s">
        <v>254</v>
      </c>
      <c r="C8" s="129" t="s">
        <v>255</v>
      </c>
      <c r="D8" s="129" t="s">
        <v>42</v>
      </c>
      <c r="E8" s="147">
        <v>212.00237700000019</v>
      </c>
      <c r="F8" s="147">
        <v>190.86535000000003</v>
      </c>
      <c r="G8" s="147">
        <v>162.58700000000002</v>
      </c>
      <c r="H8" s="147">
        <v>142.077</v>
      </c>
      <c r="I8" s="147">
        <v>113.97146000000001</v>
      </c>
      <c r="J8" s="147">
        <v>161.503657</v>
      </c>
      <c r="K8" s="147">
        <v>115.32400000000001</v>
      </c>
      <c r="L8" s="147">
        <v>144.69952800000002</v>
      </c>
      <c r="M8" s="147">
        <v>115.34500000000001</v>
      </c>
      <c r="N8" s="147">
        <v>51.648999999999994</v>
      </c>
      <c r="O8" s="147">
        <v>84.34</v>
      </c>
      <c r="P8" s="147">
        <v>110.78538499999998</v>
      </c>
      <c r="Q8" s="147">
        <v>156.95069599999999</v>
      </c>
      <c r="R8" s="147">
        <v>98.981999999999999</v>
      </c>
      <c r="S8" s="147">
        <v>205.09200000000004</v>
      </c>
      <c r="T8" s="147">
        <v>249.494</v>
      </c>
      <c r="U8" s="147">
        <v>199.61000000000007</v>
      </c>
      <c r="V8" s="147">
        <v>216.90000000000003</v>
      </c>
      <c r="W8" s="147">
        <v>206.76342000000002</v>
      </c>
      <c r="X8" s="147">
        <v>133.04913999999997</v>
      </c>
      <c r="Y8" s="147">
        <v>153.76892000000001</v>
      </c>
      <c r="Z8" s="147">
        <v>186.93647999999999</v>
      </c>
      <c r="AA8" s="147">
        <v>171.52000000000004</v>
      </c>
      <c r="AB8" s="147">
        <v>223.17999999999995</v>
      </c>
      <c r="AC8" s="147">
        <v>229.82629828814407</v>
      </c>
      <c r="AD8" s="147">
        <v>238.9112131313228</v>
      </c>
      <c r="AE8" s="147">
        <v>245.00866494388677</v>
      </c>
      <c r="AF8" s="147">
        <v>248.37015912473845</v>
      </c>
      <c r="AG8" s="147">
        <v>251.80835963260424</v>
      </c>
    </row>
    <row r="9" spans="1:43" x14ac:dyDescent="0.2">
      <c r="A9" s="133" t="str">
        <f t="shared" si="0"/>
        <v>DAPCyprus</v>
      </c>
      <c r="B9" s="129" t="s">
        <v>254</v>
      </c>
      <c r="C9" s="129" t="s">
        <v>255</v>
      </c>
      <c r="D9" s="129" t="s">
        <v>44</v>
      </c>
      <c r="E9" s="147">
        <v>1E-3</v>
      </c>
      <c r="F9" s="147">
        <v>0</v>
      </c>
      <c r="G9" s="147">
        <v>0</v>
      </c>
      <c r="H9" s="147">
        <v>4.0000000000000001E-3</v>
      </c>
      <c r="I9" s="147">
        <v>0</v>
      </c>
      <c r="J9" s="147">
        <v>0</v>
      </c>
      <c r="K9" s="147">
        <v>0</v>
      </c>
      <c r="L9" s="147">
        <v>0</v>
      </c>
      <c r="M9" s="147">
        <v>0</v>
      </c>
      <c r="N9" s="147">
        <v>0</v>
      </c>
      <c r="O9" s="147">
        <v>0</v>
      </c>
      <c r="P9" s="147">
        <v>0</v>
      </c>
      <c r="Q9" s="147">
        <v>7.0000000000000007E-2</v>
      </c>
      <c r="R9" s="147">
        <v>1.0760000000000001</v>
      </c>
      <c r="S9" s="147">
        <v>0.50600000000000001</v>
      </c>
      <c r="T9" s="147">
        <v>1.298</v>
      </c>
      <c r="U9" s="147">
        <v>1.109</v>
      </c>
      <c r="V9" s="147">
        <v>0</v>
      </c>
      <c r="W9" s="147">
        <v>0</v>
      </c>
      <c r="X9" s="147">
        <v>0</v>
      </c>
      <c r="Y9" s="147">
        <v>0</v>
      </c>
      <c r="Z9" s="147">
        <v>0</v>
      </c>
      <c r="AA9" s="147">
        <v>0</v>
      </c>
      <c r="AB9" s="147">
        <v>0</v>
      </c>
      <c r="AC9" s="147">
        <v>0</v>
      </c>
      <c r="AD9" s="147">
        <v>0</v>
      </c>
      <c r="AE9" s="147">
        <v>0</v>
      </c>
      <c r="AF9" s="147">
        <v>0</v>
      </c>
      <c r="AG9" s="147">
        <v>0</v>
      </c>
    </row>
    <row r="10" spans="1:43" x14ac:dyDescent="0.2">
      <c r="A10" s="133" t="str">
        <f t="shared" si="0"/>
        <v>DAPDenmark</v>
      </c>
      <c r="B10" s="129" t="s">
        <v>254</v>
      </c>
      <c r="C10" s="129" t="s">
        <v>255</v>
      </c>
      <c r="D10" s="129" t="s">
        <v>46</v>
      </c>
      <c r="E10" s="147">
        <v>7.4371410000000004</v>
      </c>
      <c r="F10" s="147">
        <v>0.82699999999999996</v>
      </c>
      <c r="G10" s="147">
        <v>1.554794</v>
      </c>
      <c r="H10" s="147">
        <v>24.622030000000002</v>
      </c>
      <c r="I10" s="147">
        <v>2.7928959999999998</v>
      </c>
      <c r="J10" s="147">
        <v>0.77615500000000004</v>
      </c>
      <c r="K10" s="147">
        <v>6.7465400000000004</v>
      </c>
      <c r="L10" s="147">
        <v>7.492852000000001</v>
      </c>
      <c r="M10" s="147">
        <v>6.79</v>
      </c>
      <c r="N10" s="147">
        <v>5.9290000000000003</v>
      </c>
      <c r="O10" s="147">
        <v>4.8979999999999997</v>
      </c>
      <c r="P10" s="147">
        <v>1.8629999999999998</v>
      </c>
      <c r="Q10" s="147">
        <v>1.2371380000000001</v>
      </c>
      <c r="R10" s="147">
        <v>4.3522249999999998</v>
      </c>
      <c r="S10" s="147">
        <v>0.35</v>
      </c>
      <c r="T10" s="147">
        <v>0.37985900000000006</v>
      </c>
      <c r="U10" s="147">
        <v>0.436</v>
      </c>
      <c r="V10" s="147">
        <v>0.58699999999999997</v>
      </c>
      <c r="W10" s="147">
        <v>0.89799601367926596</v>
      </c>
      <c r="X10" s="147">
        <v>0</v>
      </c>
      <c r="Y10" s="147">
        <v>0</v>
      </c>
      <c r="Z10" s="147">
        <v>0</v>
      </c>
      <c r="AA10" s="147">
        <v>0</v>
      </c>
      <c r="AB10" s="147">
        <v>0</v>
      </c>
      <c r="AC10" s="147">
        <v>0</v>
      </c>
      <c r="AD10" s="147">
        <v>0</v>
      </c>
      <c r="AE10" s="147">
        <v>0</v>
      </c>
      <c r="AF10" s="147">
        <v>0</v>
      </c>
      <c r="AG10" s="147">
        <v>0</v>
      </c>
    </row>
    <row r="11" spans="1:43" x14ac:dyDescent="0.2">
      <c r="A11" s="133" t="str">
        <f t="shared" si="0"/>
        <v>DAPFinland</v>
      </c>
      <c r="B11" s="129" t="s">
        <v>254</v>
      </c>
      <c r="C11" s="129" t="s">
        <v>255</v>
      </c>
      <c r="D11" s="129" t="s">
        <v>49</v>
      </c>
      <c r="E11" s="147">
        <v>6.7499460000000013</v>
      </c>
      <c r="F11" s="147">
        <v>44.107367999999994</v>
      </c>
      <c r="G11" s="147">
        <v>10.819000000000001</v>
      </c>
      <c r="H11" s="147">
        <v>23.843999999999998</v>
      </c>
      <c r="I11" s="147">
        <v>13.527000000000001</v>
      </c>
      <c r="J11" s="147">
        <v>35.340199999999996</v>
      </c>
      <c r="K11" s="147">
        <v>8.6489999999999991</v>
      </c>
      <c r="L11" s="147">
        <v>16.416</v>
      </c>
      <c r="M11" s="147">
        <v>7.0069999999999997</v>
      </c>
      <c r="N11" s="147">
        <v>1.9710000000000001</v>
      </c>
      <c r="O11" s="147">
        <v>15.762</v>
      </c>
      <c r="P11" s="147">
        <v>41.599000000000004</v>
      </c>
      <c r="Q11" s="147">
        <v>55.422587999999998</v>
      </c>
      <c r="R11" s="147">
        <v>35.450573999999996</v>
      </c>
      <c r="S11" s="147">
        <v>46.831865000000001</v>
      </c>
      <c r="T11" s="147">
        <v>34.154040000000002</v>
      </c>
      <c r="U11" s="147">
        <v>28.139113999999999</v>
      </c>
      <c r="V11" s="147">
        <v>36.272584000000002</v>
      </c>
      <c r="W11" s="147">
        <v>44.378150264551294</v>
      </c>
      <c r="X11" s="147">
        <v>59.08547999999999</v>
      </c>
      <c r="Y11" s="147">
        <v>31.78201</v>
      </c>
      <c r="Z11" s="147">
        <v>32.991599999999998</v>
      </c>
      <c r="AA11" s="147">
        <v>52.83</v>
      </c>
      <c r="AB11" s="147">
        <v>55.72</v>
      </c>
      <c r="AC11" s="147">
        <v>57.379341072745717</v>
      </c>
      <c r="AD11" s="147">
        <v>59.647516783212239</v>
      </c>
      <c r="AE11" s="147">
        <v>61.169830677808818</v>
      </c>
      <c r="AF11" s="147">
        <v>62.009074587464937</v>
      </c>
      <c r="AG11" s="147">
        <v>62.867469301589331</v>
      </c>
    </row>
    <row r="12" spans="1:43" x14ac:dyDescent="0.2">
      <c r="A12" s="133" t="str">
        <f t="shared" si="0"/>
        <v>DAPFrance</v>
      </c>
      <c r="B12" s="129" t="s">
        <v>254</v>
      </c>
      <c r="C12" s="129" t="s">
        <v>255</v>
      </c>
      <c r="D12" s="129" t="s">
        <v>31</v>
      </c>
      <c r="E12" s="147">
        <v>96.908496</v>
      </c>
      <c r="F12" s="147">
        <v>55.453000000000003</v>
      </c>
      <c r="G12" s="147">
        <v>43.701000000000008</v>
      </c>
      <c r="H12" s="147">
        <v>77.847000000000008</v>
      </c>
      <c r="I12" s="147">
        <v>76.535000000000011</v>
      </c>
      <c r="J12" s="147">
        <v>87.926445000000001</v>
      </c>
      <c r="K12" s="147">
        <v>72.108999999999995</v>
      </c>
      <c r="L12" s="147">
        <v>94.204999999999984</v>
      </c>
      <c r="M12" s="147">
        <v>68.698000000000022</v>
      </c>
      <c r="N12" s="147">
        <v>15.808335999999999</v>
      </c>
      <c r="O12" s="147">
        <v>19.831</v>
      </c>
      <c r="P12" s="147">
        <v>5.2159999999999993</v>
      </c>
      <c r="Q12" s="147">
        <v>13.003000000000004</v>
      </c>
      <c r="R12" s="147">
        <v>17.327999999999996</v>
      </c>
      <c r="S12" s="147">
        <v>13.421748000000001</v>
      </c>
      <c r="T12" s="147">
        <v>16.106926000000001</v>
      </c>
      <c r="U12" s="147">
        <v>19.291342000000004</v>
      </c>
      <c r="V12" s="147">
        <v>24.851999999999997</v>
      </c>
      <c r="W12" s="147">
        <v>22.072120942120915</v>
      </c>
      <c r="X12" s="147">
        <v>17.177369999999996</v>
      </c>
      <c r="Y12" s="147">
        <v>10.155449999999998</v>
      </c>
      <c r="Z12" s="147">
        <v>21.884509999999995</v>
      </c>
      <c r="AA12" s="147">
        <v>56.319999999999993</v>
      </c>
      <c r="AB12" s="147">
        <v>10.35</v>
      </c>
      <c r="AC12" s="147">
        <v>10.658222902062422</v>
      </c>
      <c r="AD12" s="147">
        <v>11.079536947348288</v>
      </c>
      <c r="AE12" s="147">
        <v>11.362307026477408</v>
      </c>
      <c r="AF12" s="147">
        <v>11.518196733314108</v>
      </c>
      <c r="AG12" s="147">
        <v>11.67764370551776</v>
      </c>
    </row>
    <row r="13" spans="1:43" x14ac:dyDescent="0.2">
      <c r="A13" s="133" t="str">
        <f t="shared" si="0"/>
        <v>DAPGermany</v>
      </c>
      <c r="B13" s="129" t="s">
        <v>254</v>
      </c>
      <c r="C13" s="129" t="s">
        <v>255</v>
      </c>
      <c r="D13" s="129" t="s">
        <v>32</v>
      </c>
      <c r="E13" s="147">
        <v>19.503</v>
      </c>
      <c r="F13" s="147">
        <v>41.320181000000005</v>
      </c>
      <c r="G13" s="147">
        <v>13.416436999999998</v>
      </c>
      <c r="H13" s="147">
        <v>28.92774</v>
      </c>
      <c r="I13" s="147">
        <v>51.687000000000005</v>
      </c>
      <c r="J13" s="147">
        <v>12.940000000000001</v>
      </c>
      <c r="K13" s="147">
        <v>21.727</v>
      </c>
      <c r="L13" s="147">
        <v>32.086129999999997</v>
      </c>
      <c r="M13" s="147">
        <v>32.775751</v>
      </c>
      <c r="N13" s="147">
        <v>12.024999999999999</v>
      </c>
      <c r="O13" s="147">
        <v>10.176000000000002</v>
      </c>
      <c r="P13" s="147">
        <v>20.826000000000001</v>
      </c>
      <c r="Q13" s="147">
        <v>42.520994000000002</v>
      </c>
      <c r="R13" s="147">
        <v>20.691267</v>
      </c>
      <c r="S13" s="147">
        <v>22.343</v>
      </c>
      <c r="T13" s="147">
        <v>28.178000000000008</v>
      </c>
      <c r="U13" s="147">
        <v>24.774999999999999</v>
      </c>
      <c r="V13" s="147">
        <v>20.347999999999999</v>
      </c>
      <c r="W13" s="147">
        <v>23.106831000000003</v>
      </c>
      <c r="X13" s="147">
        <v>18.538369999999993</v>
      </c>
      <c r="Y13" s="147">
        <v>20.716610000000003</v>
      </c>
      <c r="Z13" s="147">
        <v>17.204779999999996</v>
      </c>
      <c r="AA13" s="147">
        <v>21.25</v>
      </c>
      <c r="AB13" s="147">
        <v>14.149999999999999</v>
      </c>
      <c r="AC13" s="147">
        <v>14.571386866104664</v>
      </c>
      <c r="AD13" s="147">
        <v>15.14738626135056</v>
      </c>
      <c r="AE13" s="147">
        <v>15.533975306729985</v>
      </c>
      <c r="AF13" s="147">
        <v>15.747099881777263</v>
      </c>
      <c r="AG13" s="147">
        <v>15.965087771311723</v>
      </c>
    </row>
    <row r="14" spans="1:43" x14ac:dyDescent="0.2">
      <c r="A14" s="133" t="str">
        <f t="shared" si="0"/>
        <v>DAPGreece</v>
      </c>
      <c r="B14" s="129" t="s">
        <v>254</v>
      </c>
      <c r="C14" s="129" t="s">
        <v>255</v>
      </c>
      <c r="D14" s="129" t="s">
        <v>33</v>
      </c>
      <c r="E14" s="147">
        <v>45.238999999999997</v>
      </c>
      <c r="F14" s="147">
        <v>65.37700000000001</v>
      </c>
      <c r="G14" s="147">
        <v>47.866</v>
      </c>
      <c r="H14" s="147">
        <v>67.117999999999995</v>
      </c>
      <c r="I14" s="147">
        <v>129.17699999999999</v>
      </c>
      <c r="J14" s="147">
        <v>62.02000000000001</v>
      </c>
      <c r="K14" s="147">
        <v>36.207999999999998</v>
      </c>
      <c r="L14" s="147">
        <v>95.56</v>
      </c>
      <c r="M14" s="147">
        <v>91.432700000000011</v>
      </c>
      <c r="N14" s="147">
        <v>72.396000000000001</v>
      </c>
      <c r="O14" s="147">
        <v>115.52471600000014</v>
      </c>
      <c r="P14" s="147">
        <v>128.62199999999999</v>
      </c>
      <c r="Q14" s="147">
        <v>95.137</v>
      </c>
      <c r="R14" s="147">
        <v>126.50700000000001</v>
      </c>
      <c r="S14" s="147">
        <v>130.39999999999998</v>
      </c>
      <c r="T14" s="147">
        <v>179.89500000000001</v>
      </c>
      <c r="U14" s="147">
        <v>140.13499999999999</v>
      </c>
      <c r="V14" s="147">
        <v>159.53</v>
      </c>
      <c r="W14" s="147">
        <v>138.01796199999998</v>
      </c>
      <c r="X14" s="147">
        <v>188.03355999999999</v>
      </c>
      <c r="Y14" s="147">
        <v>213.83843000000002</v>
      </c>
      <c r="Z14" s="147">
        <v>135.72806</v>
      </c>
      <c r="AA14" s="147">
        <v>199.72000000000003</v>
      </c>
      <c r="AB14" s="147">
        <v>187.92999999999998</v>
      </c>
      <c r="AC14" s="147">
        <v>193.52655362169961</v>
      </c>
      <c r="AD14" s="147">
        <v>201.17655831064386</v>
      </c>
      <c r="AE14" s="147">
        <v>206.31095260733326</v>
      </c>
      <c r="AF14" s="147">
        <v>209.14151807649472</v>
      </c>
      <c r="AG14" s="147">
        <v>212.03667454859445</v>
      </c>
    </row>
    <row r="15" spans="1:43" x14ac:dyDescent="0.2">
      <c r="A15" s="133" t="str">
        <f t="shared" si="0"/>
        <v>DAPIceland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4.8000000000000001E-5</v>
      </c>
      <c r="U15" s="147">
        <v>0</v>
      </c>
      <c r="V15" s="147">
        <v>0</v>
      </c>
      <c r="W15" s="147">
        <v>0</v>
      </c>
      <c r="X15" s="147">
        <v>0</v>
      </c>
      <c r="Y15" s="147">
        <v>0</v>
      </c>
      <c r="Z15" s="147">
        <v>0</v>
      </c>
      <c r="AA15" s="147">
        <v>0</v>
      </c>
      <c r="AB15" s="147">
        <v>0</v>
      </c>
      <c r="AC15" s="147">
        <v>0</v>
      </c>
      <c r="AD15" s="147">
        <v>0</v>
      </c>
      <c r="AE15" s="147">
        <v>0</v>
      </c>
      <c r="AF15" s="147">
        <v>0</v>
      </c>
      <c r="AG15" s="147">
        <v>0</v>
      </c>
    </row>
    <row r="16" spans="1:43" x14ac:dyDescent="0.2">
      <c r="A16" s="133" t="str">
        <f t="shared" si="0"/>
        <v>DAPIreland</v>
      </c>
      <c r="B16" s="129" t="s">
        <v>254</v>
      </c>
      <c r="C16" s="129" t="s">
        <v>255</v>
      </c>
      <c r="D16" s="129" t="s">
        <v>256</v>
      </c>
      <c r="E16" s="147">
        <v>1.4999999999999999E-2</v>
      </c>
      <c r="F16" s="147">
        <v>0</v>
      </c>
      <c r="G16" s="147">
        <v>0</v>
      </c>
      <c r="H16" s="147">
        <v>2.5000000000000001E-2</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0"/>
        <v>DAPItaly</v>
      </c>
      <c r="B17" s="129" t="s">
        <v>254</v>
      </c>
      <c r="C17" s="129" t="s">
        <v>255</v>
      </c>
      <c r="D17" s="129" t="s">
        <v>35</v>
      </c>
      <c r="E17" s="147">
        <v>6.5229999999999997</v>
      </c>
      <c r="F17" s="147">
        <v>11.703000000000001</v>
      </c>
      <c r="G17" s="147">
        <v>4.9459999999999988</v>
      </c>
      <c r="H17" s="147">
        <v>15.608000000000001</v>
      </c>
      <c r="I17" s="147">
        <v>12.341000000000001</v>
      </c>
      <c r="J17" s="147">
        <v>10.547000000000001</v>
      </c>
      <c r="K17" s="147">
        <v>21.299999999999997</v>
      </c>
      <c r="L17" s="147">
        <v>24.559499999999993</v>
      </c>
      <c r="M17" s="147">
        <v>46.682248999999999</v>
      </c>
      <c r="N17" s="147">
        <v>42.613</v>
      </c>
      <c r="O17" s="147">
        <v>51.534000000000006</v>
      </c>
      <c r="P17" s="147">
        <v>97.904027000000013</v>
      </c>
      <c r="Q17" s="147">
        <v>117.32499999999999</v>
      </c>
      <c r="R17" s="147">
        <v>77.501677000000015</v>
      </c>
      <c r="S17" s="147">
        <v>105.76462400000001</v>
      </c>
      <c r="T17" s="147">
        <v>98.651763000000017</v>
      </c>
      <c r="U17" s="147">
        <v>73.388050000000007</v>
      </c>
      <c r="V17" s="147">
        <v>54.195809000000011</v>
      </c>
      <c r="W17" s="147">
        <v>51.950966000000001</v>
      </c>
      <c r="X17" s="147">
        <v>53.721480000000014</v>
      </c>
      <c r="Y17" s="147">
        <v>73.184059999999988</v>
      </c>
      <c r="Z17" s="147">
        <v>118.15282999999997</v>
      </c>
      <c r="AA17" s="147">
        <v>109.60000000000001</v>
      </c>
      <c r="AB17" s="147">
        <v>72.460000000000008</v>
      </c>
      <c r="AC17" s="147">
        <v>74.61785811434234</v>
      </c>
      <c r="AD17" s="147">
        <v>77.567463498053826</v>
      </c>
      <c r="AE17" s="147">
        <v>79.547127259763585</v>
      </c>
      <c r="AF17" s="147">
        <v>80.638505825694722</v>
      </c>
      <c r="AG17" s="147">
        <v>81.754788686165881</v>
      </c>
    </row>
    <row r="18" spans="1:33" x14ac:dyDescent="0.2">
      <c r="A18" s="133" t="str">
        <f>CONCATENATE("DAP",D18)</f>
        <v>DAPLuxembourg</v>
      </c>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t="str">
        <f t="shared" si="0"/>
        <v>DAPMalta</v>
      </c>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0"/>
        <v>DAPNetherlands</v>
      </c>
      <c r="B20" s="129" t="s">
        <v>254</v>
      </c>
      <c r="C20" s="129" t="s">
        <v>255</v>
      </c>
      <c r="D20" s="129" t="s">
        <v>51</v>
      </c>
      <c r="E20" s="147">
        <v>189.65800000000002</v>
      </c>
      <c r="F20" s="147">
        <v>83.459000000000003</v>
      </c>
      <c r="G20" s="147">
        <v>71.488858999999991</v>
      </c>
      <c r="H20" s="147">
        <v>95.987723000000017</v>
      </c>
      <c r="I20" s="147">
        <v>77.536000000000001</v>
      </c>
      <c r="J20" s="147">
        <v>66.662999999999997</v>
      </c>
      <c r="K20" s="147">
        <v>90.726343000000014</v>
      </c>
      <c r="L20" s="147">
        <v>114.342</v>
      </c>
      <c r="M20" s="147">
        <v>57.597083999999995</v>
      </c>
      <c r="N20" s="147">
        <v>33.910000000000004</v>
      </c>
      <c r="O20" s="147">
        <v>36.920999999999999</v>
      </c>
      <c r="P20" s="147">
        <v>38.738779999999991</v>
      </c>
      <c r="Q20" s="147">
        <v>87.507999999999996</v>
      </c>
      <c r="R20" s="147">
        <v>60.975764999999996</v>
      </c>
      <c r="S20" s="147">
        <v>41.087000000000003</v>
      </c>
      <c r="T20" s="147">
        <v>86.867000000000019</v>
      </c>
      <c r="U20" s="147">
        <v>34.514000000000003</v>
      </c>
      <c r="V20" s="147">
        <v>40.605999999999995</v>
      </c>
      <c r="W20" s="147">
        <v>29.972378000000003</v>
      </c>
      <c r="X20" s="147">
        <v>28.083500000000004</v>
      </c>
      <c r="Y20" s="147">
        <v>69.212729999999993</v>
      </c>
      <c r="Z20" s="147">
        <v>52.969110000000008</v>
      </c>
      <c r="AA20" s="147">
        <v>98.14</v>
      </c>
      <c r="AB20" s="147">
        <v>53.149999999999991</v>
      </c>
      <c r="AC20" s="147">
        <v>89.732806497064502</v>
      </c>
      <c r="AD20" s="147">
        <v>93.279897981970166</v>
      </c>
      <c r="AE20" s="147">
        <v>95.660571854792153</v>
      </c>
      <c r="AF20" s="147">
        <v>96.973025255982961</v>
      </c>
      <c r="AG20" s="147">
        <v>98.315427684114255</v>
      </c>
    </row>
    <row r="21" spans="1:33" x14ac:dyDescent="0.2">
      <c r="A21" s="133" t="str">
        <f t="shared" si="0"/>
        <v>DAPNorway</v>
      </c>
      <c r="B21" s="129" t="s">
        <v>254</v>
      </c>
      <c r="C21" s="129" t="s">
        <v>255</v>
      </c>
      <c r="D21" s="129" t="s">
        <v>52</v>
      </c>
      <c r="E21" s="147">
        <v>76.028985000000006</v>
      </c>
      <c r="F21" s="147">
        <v>60.908504000000001</v>
      </c>
      <c r="G21" s="147">
        <v>52.995925</v>
      </c>
      <c r="H21" s="147">
        <v>46.975144999999998</v>
      </c>
      <c r="I21" s="147">
        <v>27.090000000000003</v>
      </c>
      <c r="J21" s="147">
        <v>23.278867999999999</v>
      </c>
      <c r="K21" s="147">
        <v>37.978521999999998</v>
      </c>
      <c r="L21" s="147">
        <v>41.102588999999995</v>
      </c>
      <c r="M21" s="147">
        <v>65.807045000000002</v>
      </c>
      <c r="N21" s="147">
        <v>27.679946999999999</v>
      </c>
      <c r="O21" s="147">
        <v>61.013800000000003</v>
      </c>
      <c r="P21" s="147">
        <v>29.073601000000004</v>
      </c>
      <c r="Q21" s="147">
        <v>12.120881000000001</v>
      </c>
      <c r="R21" s="147">
        <v>17.062508999999999</v>
      </c>
      <c r="S21" s="147">
        <v>16.486654999999999</v>
      </c>
      <c r="T21" s="147">
        <v>55.829844000000001</v>
      </c>
      <c r="U21" s="147">
        <v>93.494878999999997</v>
      </c>
      <c r="V21" s="147">
        <v>83.782600000000002</v>
      </c>
      <c r="W21" s="147">
        <v>107.23137313734327</v>
      </c>
      <c r="X21" s="147">
        <v>199.67506000000003</v>
      </c>
      <c r="Y21" s="147">
        <v>127.39008000000001</v>
      </c>
      <c r="Z21" s="147">
        <v>39.158459999999998</v>
      </c>
      <c r="AA21" s="147">
        <v>68.91</v>
      </c>
      <c r="AB21" s="147">
        <v>10.35</v>
      </c>
      <c r="AC21" s="147">
        <v>10.658222902062422</v>
      </c>
      <c r="AD21" s="147">
        <v>11.079536947348288</v>
      </c>
      <c r="AE21" s="147">
        <v>11.362307026477408</v>
      </c>
      <c r="AF21" s="147">
        <v>11.518196733314108</v>
      </c>
      <c r="AG21" s="147">
        <v>11.67764370551776</v>
      </c>
    </row>
    <row r="22" spans="1:33" x14ac:dyDescent="0.2">
      <c r="A22" s="133" t="str">
        <f t="shared" si="0"/>
        <v>DAPPortugal</v>
      </c>
      <c r="B22" s="129" t="s">
        <v>254</v>
      </c>
      <c r="C22" s="129" t="s">
        <v>255</v>
      </c>
      <c r="D22" s="129" t="s">
        <v>53</v>
      </c>
      <c r="E22" s="147">
        <v>0</v>
      </c>
      <c r="F22" s="147">
        <v>4.3000000000000003E-2</v>
      </c>
      <c r="G22" s="147">
        <v>2.6960000000000002</v>
      </c>
      <c r="H22" s="147">
        <v>0.23399999999999999</v>
      </c>
      <c r="I22" s="147">
        <v>0.72099999999999997</v>
      </c>
      <c r="J22" s="147">
        <v>5.8000000000000003E-2</v>
      </c>
      <c r="K22" s="147">
        <v>5.2000000000000005E-2</v>
      </c>
      <c r="L22" s="147">
        <v>1.5679999999999998</v>
      </c>
      <c r="M22" s="147">
        <v>2.7989999999999999</v>
      </c>
      <c r="N22" s="147">
        <v>2.8000000000000001E-2</v>
      </c>
      <c r="O22" s="147">
        <v>0.52700000000000002</v>
      </c>
      <c r="P22" s="147">
        <v>0.28700000000000003</v>
      </c>
      <c r="Q22" s="147">
        <v>2.2589999999999999</v>
      </c>
      <c r="R22" s="147">
        <v>6.7160000000000002</v>
      </c>
      <c r="S22" s="147">
        <v>3.5065999999999997</v>
      </c>
      <c r="T22" s="147">
        <v>2.5209999999999999</v>
      </c>
      <c r="U22" s="147">
        <v>1.7909999999999999</v>
      </c>
      <c r="V22" s="147">
        <v>3.1419999999999999</v>
      </c>
      <c r="W22" s="147">
        <v>3.851925</v>
      </c>
      <c r="X22" s="147">
        <v>7.6149999999999995E-2</v>
      </c>
      <c r="Y22" s="147">
        <v>1.7490000000000002E-2</v>
      </c>
      <c r="Z22" s="147">
        <v>7.2945600000000006</v>
      </c>
      <c r="AA22" s="147">
        <v>3.6999999999999993</v>
      </c>
      <c r="AB22" s="147">
        <v>0.7200000000000002</v>
      </c>
      <c r="AC22" s="147">
        <v>0.74144159318695124</v>
      </c>
      <c r="AD22" s="147">
        <v>0.77075039633727249</v>
      </c>
      <c r="AE22" s="147">
        <v>0.79042135836364602</v>
      </c>
      <c r="AF22" s="147">
        <v>0.8012658597088077</v>
      </c>
      <c r="AG22" s="147">
        <v>0.81235782299254</v>
      </c>
    </row>
    <row r="23" spans="1:33" x14ac:dyDescent="0.2">
      <c r="A23" s="133" t="str">
        <f t="shared" si="0"/>
        <v>DAPSpain</v>
      </c>
      <c r="B23" s="129" t="s">
        <v>254</v>
      </c>
      <c r="C23" s="129" t="s">
        <v>255</v>
      </c>
      <c r="D23" s="129" t="s">
        <v>54</v>
      </c>
      <c r="E23" s="147">
        <v>5.4970000000000008</v>
      </c>
      <c r="F23" s="147">
        <v>4.6739999999999995</v>
      </c>
      <c r="G23" s="147">
        <v>8.1562660000000005</v>
      </c>
      <c r="H23" s="147">
        <v>4.79</v>
      </c>
      <c r="I23" s="147">
        <v>6.1959999999999997</v>
      </c>
      <c r="J23" s="147">
        <v>5.2099999999999991</v>
      </c>
      <c r="K23" s="147">
        <v>5.9130000000000003</v>
      </c>
      <c r="L23" s="147">
        <v>14.090999999999998</v>
      </c>
      <c r="M23" s="147">
        <v>18.234999999999996</v>
      </c>
      <c r="N23" s="147">
        <v>4.1049999999999995</v>
      </c>
      <c r="O23" s="147">
        <v>7.1029999999999998</v>
      </c>
      <c r="P23" s="147">
        <v>11.647000000000002</v>
      </c>
      <c r="Q23" s="147">
        <v>18.029433999999995</v>
      </c>
      <c r="R23" s="147">
        <v>20.538999999999998</v>
      </c>
      <c r="S23" s="147">
        <v>12.648000000000001</v>
      </c>
      <c r="T23" s="147">
        <v>15.026999999999997</v>
      </c>
      <c r="U23" s="147">
        <v>28.290000000000003</v>
      </c>
      <c r="V23" s="147">
        <v>43.268999999999991</v>
      </c>
      <c r="W23" s="147">
        <v>24.596650999999994</v>
      </c>
      <c r="X23" s="147">
        <v>23.562939999999998</v>
      </c>
      <c r="Y23" s="147">
        <v>18.212590000000002</v>
      </c>
      <c r="Z23" s="147">
        <v>62.178089999999997</v>
      </c>
      <c r="AA23" s="147">
        <v>32.529999999999994</v>
      </c>
      <c r="AB23" s="147">
        <v>23.949999999999996</v>
      </c>
      <c r="AC23" s="147">
        <v>24.663230773371495</v>
      </c>
      <c r="AD23" s="147">
        <v>25.638155544830095</v>
      </c>
      <c r="AE23" s="147">
        <v>26.292488240012936</v>
      </c>
      <c r="AF23" s="147">
        <v>26.653218527813802</v>
      </c>
      <c r="AG23" s="147">
        <v>27.022180362043507</v>
      </c>
    </row>
    <row r="24" spans="1:33" x14ac:dyDescent="0.2">
      <c r="A24" s="133" t="str">
        <f t="shared" si="0"/>
        <v>DAPSweden</v>
      </c>
      <c r="B24" s="129" t="s">
        <v>254</v>
      </c>
      <c r="C24" s="129" t="s">
        <v>255</v>
      </c>
      <c r="D24" s="129" t="s">
        <v>55</v>
      </c>
      <c r="E24" s="147">
        <v>1.7149999999999999E-2</v>
      </c>
      <c r="F24" s="147">
        <v>1.8000000000000002E-2</v>
      </c>
      <c r="G24" s="147">
        <v>6.0000000000000001E-3</v>
      </c>
      <c r="H24" s="147">
        <v>1E-3</v>
      </c>
      <c r="I24" s="147">
        <v>9.3950000000000006E-3</v>
      </c>
      <c r="J24" s="147">
        <v>5.8000000000000003E-2</v>
      </c>
      <c r="K24" s="147">
        <v>7.3999999999999996E-2</v>
      </c>
      <c r="L24" s="147">
        <v>4.0000000000000001E-3</v>
      </c>
      <c r="M24" s="147">
        <v>1.4E-2</v>
      </c>
      <c r="N24" s="147">
        <v>7.4832999999999997E-2</v>
      </c>
      <c r="O24" s="147">
        <v>0.34900000000000003</v>
      </c>
      <c r="P24" s="147">
        <v>1.3376350000000001</v>
      </c>
      <c r="Q24" s="147">
        <v>3.4000000000000002E-2</v>
      </c>
      <c r="R24" s="147">
        <v>2.6395999999999999E-2</v>
      </c>
      <c r="S24" s="147">
        <v>1.6410000000000001E-2</v>
      </c>
      <c r="T24" s="147">
        <v>1.7073999999999999E-2</v>
      </c>
      <c r="U24" s="147">
        <v>0.60409000000000002</v>
      </c>
      <c r="V24" s="147">
        <v>0.192</v>
      </c>
      <c r="W24" s="147">
        <v>3.4549001593159497E-2</v>
      </c>
      <c r="X24" s="147">
        <v>0</v>
      </c>
      <c r="Y24" s="147">
        <v>0</v>
      </c>
      <c r="Z24" s="147">
        <v>0</v>
      </c>
      <c r="AA24" s="147">
        <v>0</v>
      </c>
      <c r="AB24" s="147">
        <v>0</v>
      </c>
      <c r="AC24" s="147">
        <v>0</v>
      </c>
      <c r="AD24" s="147">
        <v>0</v>
      </c>
      <c r="AE24" s="147">
        <v>0</v>
      </c>
      <c r="AF24" s="147">
        <v>0</v>
      </c>
      <c r="AG24" s="147">
        <v>0</v>
      </c>
    </row>
    <row r="25" spans="1:33" x14ac:dyDescent="0.2">
      <c r="A25" s="133" t="str">
        <f t="shared" si="0"/>
        <v>DAPSwitzerland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0"/>
        <v>DAPUnited Kingdom</v>
      </c>
      <c r="B26" s="129" t="s">
        <v>254</v>
      </c>
      <c r="C26" s="129" t="s">
        <v>255</v>
      </c>
      <c r="D26" s="129" t="s">
        <v>57</v>
      </c>
      <c r="E26" s="147">
        <v>19.073347999999999</v>
      </c>
      <c r="F26" s="147">
        <v>37.426000000000002</v>
      </c>
      <c r="G26" s="147">
        <v>35.517999999999979</v>
      </c>
      <c r="H26" s="147">
        <v>1.8590000000000004</v>
      </c>
      <c r="I26" s="147">
        <v>1.2270000000000001</v>
      </c>
      <c r="J26" s="147">
        <v>2.0869999999999997</v>
      </c>
      <c r="K26" s="147">
        <v>2.9650000000000003</v>
      </c>
      <c r="L26" s="147">
        <v>6.775999999999998</v>
      </c>
      <c r="M26" s="147">
        <v>6.2010000000000005</v>
      </c>
      <c r="N26" s="147">
        <v>7.5379999999999994</v>
      </c>
      <c r="O26" s="147">
        <v>2.871999999999999</v>
      </c>
      <c r="P26" s="147">
        <v>6.798</v>
      </c>
      <c r="Q26" s="147">
        <v>7.3549410000000002</v>
      </c>
      <c r="R26" s="147">
        <v>13.280555000000001</v>
      </c>
      <c r="S26" s="147">
        <v>12.330999999999998</v>
      </c>
      <c r="T26" s="147">
        <v>9.2720000000000002</v>
      </c>
      <c r="U26" s="147">
        <v>13.478</v>
      </c>
      <c r="V26" s="147">
        <v>15.797999999999998</v>
      </c>
      <c r="W26" s="147">
        <v>5.6321350000000008</v>
      </c>
      <c r="X26" s="147">
        <v>4.1047699999999994</v>
      </c>
      <c r="Y26" s="147">
        <v>4.8149999999999998E-2</v>
      </c>
      <c r="Z26" s="147">
        <v>0</v>
      </c>
      <c r="AA26" s="147">
        <v>4.7899999999999991</v>
      </c>
      <c r="AB26" s="147">
        <v>3.4099999999999997</v>
      </c>
      <c r="AC26" s="147">
        <v>3.5115497677326433</v>
      </c>
      <c r="AD26" s="147">
        <v>3.6503595159862474</v>
      </c>
      <c r="AE26" s="147">
        <v>3.7435233778055998</v>
      </c>
      <c r="AF26" s="147">
        <v>3.79488414112088</v>
      </c>
      <c r="AG26" s="147">
        <v>3.8474169116730006</v>
      </c>
    </row>
    <row r="27" spans="1:33" s="133" customFormat="1" x14ac:dyDescent="0.2">
      <c r="A27" s="133" t="str">
        <f t="shared" si="0"/>
        <v>DAPEast Europe Total</v>
      </c>
      <c r="B27" s="140" t="s">
        <v>58</v>
      </c>
      <c r="C27" s="140" t="s">
        <v>58</v>
      </c>
      <c r="D27" s="140" t="s">
        <v>58</v>
      </c>
      <c r="E27" s="146">
        <v>328.63034299999998</v>
      </c>
      <c r="F27" s="146">
        <v>278.66062899999991</v>
      </c>
      <c r="G27" s="146">
        <v>331.69918100000001</v>
      </c>
      <c r="H27" s="146">
        <v>280.594964</v>
      </c>
      <c r="I27" s="146">
        <v>484.27976699999999</v>
      </c>
      <c r="J27" s="146">
        <v>466.71226299999995</v>
      </c>
      <c r="K27" s="146">
        <v>537.57080800000006</v>
      </c>
      <c r="L27" s="146">
        <v>397.77541199999996</v>
      </c>
      <c r="M27" s="146">
        <v>245.33334600000003</v>
      </c>
      <c r="N27" s="146">
        <v>236.36524400000002</v>
      </c>
      <c r="O27" s="146">
        <v>275.67047800000006</v>
      </c>
      <c r="P27" s="146">
        <v>352.37577500000003</v>
      </c>
      <c r="Q27" s="146">
        <v>354.80020500000001</v>
      </c>
      <c r="R27" s="146">
        <v>156.41896499999996</v>
      </c>
      <c r="S27" s="146">
        <v>152.58368199999998</v>
      </c>
      <c r="T27" s="146">
        <v>175.838266</v>
      </c>
      <c r="U27" s="146">
        <v>120.83808300000001</v>
      </c>
      <c r="V27" s="146">
        <v>138.72312899999997</v>
      </c>
      <c r="W27" s="146">
        <v>194.01281299999997</v>
      </c>
      <c r="X27" s="146">
        <v>321.97069000000005</v>
      </c>
      <c r="Y27" s="146">
        <v>472.84940000000006</v>
      </c>
      <c r="Z27" s="146">
        <v>599.69351000000006</v>
      </c>
      <c r="AA27" s="146">
        <v>268.16000000000003</v>
      </c>
      <c r="AB27" s="146">
        <v>326.91000000000003</v>
      </c>
      <c r="AC27" s="146">
        <v>335.8253380743605</v>
      </c>
      <c r="AD27" s="146">
        <v>347.98469215051978</v>
      </c>
      <c r="AE27" s="146">
        <v>356.17185791199847</v>
      </c>
      <c r="AF27" s="146">
        <v>360.72132565790326</v>
      </c>
      <c r="AG27" s="146">
        <v>365.37370405577701</v>
      </c>
    </row>
    <row r="28" spans="1:33" x14ac:dyDescent="0.2">
      <c r="A28" s="133" t="str">
        <f t="shared" si="0"/>
        <v>DAPAlbania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0"/>
        <v>DAPBosnia &amp; Herzegovina</v>
      </c>
      <c r="B29" s="129" t="s">
        <v>254</v>
      </c>
      <c r="C29" s="129" t="s">
        <v>257</v>
      </c>
      <c r="D29" s="129" t="s">
        <v>60</v>
      </c>
      <c r="E29" s="147">
        <v>0</v>
      </c>
      <c r="F29" s="147">
        <v>0</v>
      </c>
      <c r="G29" s="147">
        <v>0</v>
      </c>
      <c r="H29" s="147">
        <v>0</v>
      </c>
      <c r="I29" s="147">
        <v>0</v>
      </c>
      <c r="J29" s="147">
        <v>0</v>
      </c>
      <c r="K29" s="147">
        <v>0</v>
      </c>
      <c r="L29" s="147">
        <v>0</v>
      </c>
      <c r="M29" s="147">
        <v>5.5999999999999999E-5</v>
      </c>
      <c r="N29" s="147">
        <v>0</v>
      </c>
      <c r="O29" s="147">
        <v>0</v>
      </c>
      <c r="P29" s="147">
        <v>2.4069999999999999E-3</v>
      </c>
      <c r="Q29" s="147">
        <v>8.9999999999999998E-4</v>
      </c>
      <c r="R29" s="147">
        <v>0</v>
      </c>
      <c r="S29" s="147">
        <v>0</v>
      </c>
      <c r="T29" s="147">
        <v>0</v>
      </c>
      <c r="U29" s="147">
        <v>0</v>
      </c>
      <c r="V29" s="147">
        <v>9.7E-5</v>
      </c>
      <c r="W29" s="147">
        <v>2.405E-3</v>
      </c>
      <c r="X29" s="147">
        <v>0</v>
      </c>
      <c r="Y29" s="147">
        <v>0</v>
      </c>
      <c r="Z29" s="147">
        <v>0</v>
      </c>
      <c r="AA29" s="147">
        <v>0</v>
      </c>
      <c r="AB29" s="147">
        <v>0</v>
      </c>
      <c r="AC29" s="147">
        <v>0</v>
      </c>
      <c r="AD29" s="147">
        <v>0</v>
      </c>
      <c r="AE29" s="147">
        <v>0</v>
      </c>
      <c r="AF29" s="147">
        <v>0</v>
      </c>
      <c r="AG29" s="147">
        <v>0</v>
      </c>
    </row>
    <row r="30" spans="1:33" x14ac:dyDescent="0.2">
      <c r="A30" s="133" t="str">
        <f t="shared" si="0"/>
        <v>DAPBulgaria</v>
      </c>
      <c r="B30" s="129" t="s">
        <v>254</v>
      </c>
      <c r="C30" s="129" t="s">
        <v>257</v>
      </c>
      <c r="D30" s="129" t="s">
        <v>61</v>
      </c>
      <c r="E30" s="147">
        <v>169.357</v>
      </c>
      <c r="F30" s="147">
        <v>142.96100000000001</v>
      </c>
      <c r="G30" s="147">
        <v>139.85939500000001</v>
      </c>
      <c r="H30" s="147">
        <v>99.347999999999999</v>
      </c>
      <c r="I30" s="147">
        <v>143.22799999999998</v>
      </c>
      <c r="J30" s="147">
        <v>129.37299999999999</v>
      </c>
      <c r="K30" s="147">
        <v>16.643000000000001</v>
      </c>
      <c r="L30" s="147">
        <v>47.203000000000003</v>
      </c>
      <c r="M30" s="147">
        <v>1.75</v>
      </c>
      <c r="N30" s="147">
        <v>3.2439999999999998</v>
      </c>
      <c r="O30" s="147">
        <v>69.349000000000004</v>
      </c>
      <c r="P30" s="147">
        <v>83.927000000000007</v>
      </c>
      <c r="Q30" s="147">
        <v>30.699000000000002</v>
      </c>
      <c r="R30" s="147">
        <v>1.821</v>
      </c>
      <c r="S30" s="147">
        <v>1.514</v>
      </c>
      <c r="T30" s="147">
        <v>2.2090000000000001</v>
      </c>
      <c r="U30" s="147">
        <v>0.27300000000000002</v>
      </c>
      <c r="V30" s="147">
        <v>13.771999999999998</v>
      </c>
      <c r="W30" s="147">
        <v>11.365479000000001</v>
      </c>
      <c r="X30" s="147">
        <v>100.42481000000001</v>
      </c>
      <c r="Y30" s="147">
        <v>137.35798999999997</v>
      </c>
      <c r="Z30" s="147">
        <v>72.117630000000005</v>
      </c>
      <c r="AA30" s="147">
        <v>37.46</v>
      </c>
      <c r="AB30" s="147">
        <v>156.13000000000005</v>
      </c>
      <c r="AC30" s="147">
        <v>160.77954992260933</v>
      </c>
      <c r="AD30" s="147">
        <v>167.13508247241441</v>
      </c>
      <c r="AE30" s="147">
        <v>171.40067594627232</v>
      </c>
      <c r="AF30" s="147">
        <v>173.7522759393558</v>
      </c>
      <c r="AG30" s="147">
        <v>176.15753736642401</v>
      </c>
    </row>
    <row r="31" spans="1:33" x14ac:dyDescent="0.2">
      <c r="A31" s="133" t="str">
        <f t="shared" si="0"/>
        <v>DAPCroatia</v>
      </c>
      <c r="B31" s="129" t="s">
        <v>254</v>
      </c>
      <c r="C31" s="129" t="s">
        <v>257</v>
      </c>
      <c r="D31" s="129" t="s">
        <v>62</v>
      </c>
      <c r="E31" s="147">
        <v>15</v>
      </c>
      <c r="F31" s="147">
        <v>18.989720999999893</v>
      </c>
      <c r="G31" s="147">
        <v>16.513999999999999</v>
      </c>
      <c r="H31" s="147">
        <v>24.413999999999998</v>
      </c>
      <c r="I31" s="147">
        <v>41.509867000000064</v>
      </c>
      <c r="J31" s="147">
        <v>57.685000000000009</v>
      </c>
      <c r="K31" s="147">
        <v>47.912000000000006</v>
      </c>
      <c r="L31" s="147">
        <v>49.584999999999994</v>
      </c>
      <c r="M31" s="147">
        <v>16.291</v>
      </c>
      <c r="N31" s="147">
        <v>63.317999999999998</v>
      </c>
      <c r="O31" s="147">
        <v>5.8559999999999999</v>
      </c>
      <c r="P31" s="147">
        <v>50</v>
      </c>
      <c r="Q31" s="147">
        <v>88.317999999999998</v>
      </c>
      <c r="R31" s="147">
        <v>70.045999999999992</v>
      </c>
      <c r="S31" s="147">
        <v>17.628</v>
      </c>
      <c r="T31" s="147">
        <v>63.165999999999997</v>
      </c>
      <c r="U31" s="147">
        <v>48.356999999999999</v>
      </c>
      <c r="V31" s="147">
        <v>34.194000000000003</v>
      </c>
      <c r="W31" s="147">
        <v>53.106125999999996</v>
      </c>
      <c r="X31" s="147">
        <v>7.9719399999999991</v>
      </c>
      <c r="Y31" s="147">
        <v>5.6637000000000004</v>
      </c>
      <c r="Z31" s="147">
        <v>3.23434</v>
      </c>
      <c r="AA31" s="147">
        <v>5.9</v>
      </c>
      <c r="AB31" s="147">
        <v>3.5399999999999996</v>
      </c>
      <c r="AC31" s="147">
        <v>3.6454211665025089</v>
      </c>
      <c r="AD31" s="147">
        <v>3.7895227819915878</v>
      </c>
      <c r="AE31" s="147">
        <v>3.8862383452879241</v>
      </c>
      <c r="AF31" s="147">
        <v>3.9395571435683023</v>
      </c>
      <c r="AG31" s="147">
        <v>3.9940926297133195</v>
      </c>
    </row>
    <row r="32" spans="1:33" x14ac:dyDescent="0.2">
      <c r="A32" s="133" t="str">
        <f t="shared" si="0"/>
        <v>DAPCzech Republic</v>
      </c>
      <c r="B32" s="129" t="s">
        <v>254</v>
      </c>
      <c r="C32" s="129" t="s">
        <v>257</v>
      </c>
      <c r="D32" s="129" t="s">
        <v>63</v>
      </c>
      <c r="E32" s="147">
        <v>5.2389999999999999</v>
      </c>
      <c r="F32" s="147">
        <v>4.8000000000000007</v>
      </c>
      <c r="G32" s="147">
        <v>3.379</v>
      </c>
      <c r="H32" s="147">
        <v>6.7460000000000004</v>
      </c>
      <c r="I32" s="147">
        <v>2.5819999999999999</v>
      </c>
      <c r="J32" s="147">
        <v>6.625</v>
      </c>
      <c r="K32" s="147">
        <v>3.8549999999999995</v>
      </c>
      <c r="L32" s="147">
        <v>5.2700000000000005</v>
      </c>
      <c r="M32" s="147">
        <v>5.472999999999999</v>
      </c>
      <c r="N32" s="147">
        <v>1.6750000000000003</v>
      </c>
      <c r="O32" s="147">
        <v>1.0250000000000001</v>
      </c>
      <c r="P32" s="147">
        <v>0.80700000000000016</v>
      </c>
      <c r="Q32" s="147">
        <v>1.1320000000000001</v>
      </c>
      <c r="R32" s="147">
        <v>0.49</v>
      </c>
      <c r="S32" s="147">
        <v>0.59800000000000009</v>
      </c>
      <c r="T32" s="147">
        <v>0.45399999999999996</v>
      </c>
      <c r="U32" s="147">
        <v>8.8000000000000009E-2</v>
      </c>
      <c r="V32" s="147">
        <v>0.86399999999999999</v>
      </c>
      <c r="W32" s="147">
        <v>0.162269</v>
      </c>
      <c r="X32" s="147">
        <v>0</v>
      </c>
      <c r="Y32" s="147">
        <v>0</v>
      </c>
      <c r="Z32" s="147">
        <v>0</v>
      </c>
      <c r="AA32" s="147">
        <v>0</v>
      </c>
      <c r="AB32" s="147">
        <v>0</v>
      </c>
      <c r="AC32" s="147">
        <v>0</v>
      </c>
      <c r="AD32" s="147">
        <v>0</v>
      </c>
      <c r="AE32" s="147">
        <v>0</v>
      </c>
      <c r="AF32" s="147">
        <v>0</v>
      </c>
      <c r="AG32" s="147">
        <v>0</v>
      </c>
    </row>
    <row r="33" spans="1:33" x14ac:dyDescent="0.2">
      <c r="A33" s="133" t="str">
        <f t="shared" si="0"/>
        <v>DAPEstonia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0"/>
        <v>DAPGeorgia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0"/>
        <v>DAPHungary</v>
      </c>
      <c r="B35" s="129" t="s">
        <v>254</v>
      </c>
      <c r="C35" s="129" t="s">
        <v>257</v>
      </c>
      <c r="D35" s="129" t="s">
        <v>66</v>
      </c>
      <c r="E35" s="147">
        <v>0</v>
      </c>
      <c r="F35" s="147">
        <v>0</v>
      </c>
      <c r="G35" s="147">
        <v>0</v>
      </c>
      <c r="H35" s="147">
        <v>0</v>
      </c>
      <c r="I35" s="147">
        <v>0</v>
      </c>
      <c r="J35" s="147">
        <v>0</v>
      </c>
      <c r="K35" s="147">
        <v>0</v>
      </c>
      <c r="L35" s="147">
        <v>0.61</v>
      </c>
      <c r="M35" s="147">
        <v>2.589</v>
      </c>
      <c r="N35" s="147">
        <v>0</v>
      </c>
      <c r="O35" s="147">
        <v>0</v>
      </c>
      <c r="P35" s="147">
        <v>0</v>
      </c>
      <c r="Q35" s="147">
        <v>0</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row>
    <row r="36" spans="1:33" x14ac:dyDescent="0.2">
      <c r="A36" s="133" t="str">
        <f t="shared" si="0"/>
        <v>DAPLatvia</v>
      </c>
      <c r="B36" s="129" t="s">
        <v>254</v>
      </c>
      <c r="C36" s="129" t="s">
        <v>257</v>
      </c>
      <c r="D36" s="129" t="s">
        <v>67</v>
      </c>
      <c r="E36" s="147">
        <v>1</v>
      </c>
      <c r="F36" s="147">
        <v>8.7809999999999988</v>
      </c>
      <c r="G36" s="147">
        <v>2.7250000000000001</v>
      </c>
      <c r="H36" s="147">
        <v>3.5210000000000004</v>
      </c>
      <c r="I36" s="147">
        <v>5.2919999999999998</v>
      </c>
      <c r="J36" s="147">
        <v>3.706</v>
      </c>
      <c r="K36" s="147">
        <v>0</v>
      </c>
      <c r="L36" s="147">
        <v>1.1100000000000001</v>
      </c>
      <c r="M36" s="147">
        <v>2.4E-2</v>
      </c>
      <c r="N36" s="147">
        <v>0</v>
      </c>
      <c r="O36" s="147">
        <v>0.17699999999999999</v>
      </c>
      <c r="P36" s="147">
        <v>0</v>
      </c>
      <c r="Q36" s="147">
        <v>0</v>
      </c>
      <c r="R36" s="147">
        <v>2E-3</v>
      </c>
      <c r="S36" s="147">
        <v>8.5999999999999993E-2</v>
      </c>
      <c r="T36" s="147">
        <v>0.307</v>
      </c>
      <c r="U36" s="147">
        <v>2.331</v>
      </c>
      <c r="V36" s="147">
        <v>0.48699999999999999</v>
      </c>
      <c r="W36" s="147">
        <v>1.8138870000000002</v>
      </c>
      <c r="X36" s="147">
        <v>0</v>
      </c>
      <c r="Y36" s="147">
        <v>0</v>
      </c>
      <c r="Z36" s="147">
        <v>0</v>
      </c>
      <c r="AA36" s="147">
        <v>0</v>
      </c>
      <c r="AB36" s="147">
        <v>0</v>
      </c>
      <c r="AC36" s="147">
        <v>0</v>
      </c>
      <c r="AD36" s="147">
        <v>0</v>
      </c>
      <c r="AE36" s="147">
        <v>0</v>
      </c>
      <c r="AF36" s="147">
        <v>0</v>
      </c>
      <c r="AG36" s="147">
        <v>0</v>
      </c>
    </row>
    <row r="37" spans="1:33" x14ac:dyDescent="0.2">
      <c r="A37" s="133" t="str">
        <f t="shared" si="0"/>
        <v>DAPLithuania</v>
      </c>
      <c r="B37" s="129" t="s">
        <v>254</v>
      </c>
      <c r="C37" s="129" t="s">
        <v>257</v>
      </c>
      <c r="D37" s="129" t="s">
        <v>68</v>
      </c>
      <c r="E37" s="147">
        <v>24.225000000000001</v>
      </c>
      <c r="F37" s="147">
        <v>40.894000000000005</v>
      </c>
      <c r="G37" s="147">
        <v>35.649000000000001</v>
      </c>
      <c r="H37" s="147">
        <v>10.808</v>
      </c>
      <c r="I37" s="147">
        <v>49.318000000000005</v>
      </c>
      <c r="J37" s="147">
        <v>39.848999999999997</v>
      </c>
      <c r="K37" s="147">
        <v>26.72</v>
      </c>
      <c r="L37" s="147">
        <v>30.757999999999996</v>
      </c>
      <c r="M37" s="147">
        <v>3.1819999999999995</v>
      </c>
      <c r="N37" s="147">
        <v>2.597</v>
      </c>
      <c r="O37" s="147">
        <v>6.1970000000000001</v>
      </c>
      <c r="P37" s="147">
        <v>6.625</v>
      </c>
      <c r="Q37" s="147">
        <v>9.5519999999999996</v>
      </c>
      <c r="R37" s="147">
        <v>10.824999999999999</v>
      </c>
      <c r="S37" s="147">
        <v>8.6839999999999993</v>
      </c>
      <c r="T37" s="147">
        <v>3.4569999999999999</v>
      </c>
      <c r="U37" s="147">
        <v>2.488</v>
      </c>
      <c r="V37" s="147">
        <v>2.5269999999999997</v>
      </c>
      <c r="W37" s="147">
        <v>3.7128249999999996</v>
      </c>
      <c r="X37" s="147">
        <v>73.549260000000004</v>
      </c>
      <c r="Y37" s="147">
        <v>192.72672000000003</v>
      </c>
      <c r="Z37" s="147">
        <v>319.40312000000006</v>
      </c>
      <c r="AA37" s="147">
        <v>97.090000000000018</v>
      </c>
      <c r="AB37" s="147">
        <v>74.3</v>
      </c>
      <c r="AC37" s="147">
        <v>76.512653296931205</v>
      </c>
      <c r="AD37" s="147">
        <v>79.537158955360184</v>
      </c>
      <c r="AE37" s="147">
        <v>81.567092953359563</v>
      </c>
      <c r="AF37" s="147">
        <v>82.686185244950551</v>
      </c>
      <c r="AG37" s="147">
        <v>83.83081423381347</v>
      </c>
    </row>
    <row r="38" spans="1:33" x14ac:dyDescent="0.2">
      <c r="A38" s="133" t="str">
        <f t="shared" si="0"/>
        <v>DAPMacedonia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0"/>
        <v>DAPMoldova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0"/>
        <v>DAPMontenegro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0"/>
        <v>DAPPoland</v>
      </c>
      <c r="B41" s="129" t="s">
        <v>254</v>
      </c>
      <c r="C41" s="129" t="s">
        <v>257</v>
      </c>
      <c r="D41" s="129" t="s">
        <v>72</v>
      </c>
      <c r="E41" s="147">
        <v>2.5229999999999997</v>
      </c>
      <c r="F41" s="147">
        <v>0.24299999999999999</v>
      </c>
      <c r="G41" s="147">
        <v>8.2479999999999993</v>
      </c>
      <c r="H41" s="147">
        <v>49.635992000000002</v>
      </c>
      <c r="I41" s="147">
        <v>83.474360999999988</v>
      </c>
      <c r="J41" s="147">
        <v>51.278999999999996</v>
      </c>
      <c r="K41" s="147">
        <v>310.45578399999999</v>
      </c>
      <c r="L41" s="147">
        <v>164.922</v>
      </c>
      <c r="M41" s="147">
        <v>134.03200000000001</v>
      </c>
      <c r="N41" s="147">
        <v>100.68600000000004</v>
      </c>
      <c r="O41" s="147">
        <v>79.302000000000021</v>
      </c>
      <c r="P41" s="147">
        <v>74.482000000000014</v>
      </c>
      <c r="Q41" s="147">
        <v>55.726814000000005</v>
      </c>
      <c r="R41" s="147">
        <v>25.173699999999997</v>
      </c>
      <c r="S41" s="147">
        <v>47.428267000000005</v>
      </c>
      <c r="T41" s="147">
        <v>6.6470000000000002</v>
      </c>
      <c r="U41" s="147">
        <v>31.548000000000002</v>
      </c>
      <c r="V41" s="147">
        <v>19.802</v>
      </c>
      <c r="W41" s="147">
        <v>17.016287000000002</v>
      </c>
      <c r="X41" s="147">
        <v>17.931709999999999</v>
      </c>
      <c r="Y41" s="147">
        <v>29.992159999999995</v>
      </c>
      <c r="Z41" s="147">
        <v>47.550789999999999</v>
      </c>
      <c r="AA41" s="147">
        <v>33.999999999999993</v>
      </c>
      <c r="AB41" s="147">
        <v>16.32</v>
      </c>
      <c r="AC41" s="147">
        <v>16.80600944557089</v>
      </c>
      <c r="AD41" s="147">
        <v>17.470342316978169</v>
      </c>
      <c r="AE41" s="147">
        <v>17.916217456242638</v>
      </c>
      <c r="AF41" s="147">
        <v>18.162026153399637</v>
      </c>
      <c r="AG41" s="147">
        <v>18.413443987830902</v>
      </c>
    </row>
    <row r="42" spans="1:33" x14ac:dyDescent="0.2">
      <c r="A42" s="133" t="str">
        <f t="shared" si="0"/>
        <v>DAPRomania</v>
      </c>
      <c r="B42" s="129" t="s">
        <v>254</v>
      </c>
      <c r="C42" s="129" t="s">
        <v>257</v>
      </c>
      <c r="D42" s="129" t="s">
        <v>73</v>
      </c>
      <c r="E42" s="147">
        <v>43.045002999999994</v>
      </c>
      <c r="F42" s="147">
        <v>40.779502000000001</v>
      </c>
      <c r="G42" s="147">
        <v>100.25308899999999</v>
      </c>
      <c r="H42" s="147">
        <v>55.536999999999999</v>
      </c>
      <c r="I42" s="147">
        <v>131.00268800000001</v>
      </c>
      <c r="J42" s="147">
        <v>159.65998200000001</v>
      </c>
      <c r="K42" s="147">
        <v>115.42100000000001</v>
      </c>
      <c r="L42" s="147">
        <v>50.893300000000004</v>
      </c>
      <c r="M42" s="147">
        <v>39.860479999999995</v>
      </c>
      <c r="N42" s="147">
        <v>60.511000000000003</v>
      </c>
      <c r="O42" s="147">
        <v>83.975000000000009</v>
      </c>
      <c r="P42" s="147">
        <v>116.057</v>
      </c>
      <c r="Q42" s="147">
        <v>163.477</v>
      </c>
      <c r="R42" s="147">
        <v>34.167999999999999</v>
      </c>
      <c r="S42" s="147">
        <v>37.250999999999998</v>
      </c>
      <c r="T42" s="147">
        <v>65.930000000000007</v>
      </c>
      <c r="U42" s="147">
        <v>10.739000000000001</v>
      </c>
      <c r="V42" s="147">
        <v>18.051999999999996</v>
      </c>
      <c r="W42" s="147">
        <v>52.212461000000005</v>
      </c>
      <c r="X42" s="147">
        <v>16.609070000000003</v>
      </c>
      <c r="Y42" s="147">
        <v>8.2167499999999993</v>
      </c>
      <c r="Z42" s="147">
        <v>43.248089999999998</v>
      </c>
      <c r="AA42" s="147">
        <v>32.659999999999997</v>
      </c>
      <c r="AB42" s="147">
        <v>30.099999999999998</v>
      </c>
      <c r="AC42" s="147">
        <v>30.176339082945219</v>
      </c>
      <c r="AD42" s="147">
        <v>30.253546127094978</v>
      </c>
      <c r="AE42" s="147">
        <v>30.331631001007167</v>
      </c>
      <c r="AF42" s="147">
        <v>30.41060368544322</v>
      </c>
      <c r="AG42" s="147">
        <v>30.490474274643987</v>
      </c>
    </row>
    <row r="43" spans="1:33" x14ac:dyDescent="0.2">
      <c r="A43" s="133" t="str">
        <f t="shared" si="0"/>
        <v>DAPSerbia</v>
      </c>
      <c r="B43" s="129" t="s">
        <v>254</v>
      </c>
      <c r="C43" s="129" t="s">
        <v>257</v>
      </c>
      <c r="D43" s="129" t="s">
        <v>74</v>
      </c>
      <c r="E43" s="147">
        <v>0</v>
      </c>
      <c r="F43" s="147">
        <v>2.9999999999999997E-4</v>
      </c>
      <c r="G43" s="147">
        <v>5.7600000000000001E-4</v>
      </c>
      <c r="H43" s="147">
        <v>5.0372E-2</v>
      </c>
      <c r="I43" s="147">
        <v>0.22335099999999999</v>
      </c>
      <c r="J43" s="147">
        <v>2.7942810000000002</v>
      </c>
      <c r="K43" s="147">
        <v>0.81102399999999997</v>
      </c>
      <c r="L43" s="147">
        <v>0.60474400000000006</v>
      </c>
      <c r="M43" s="147">
        <v>1.621167</v>
      </c>
      <c r="N43" s="147">
        <v>8.8203999999999991E-2</v>
      </c>
      <c r="O43" s="147">
        <v>1.8799999999999999E-4</v>
      </c>
      <c r="P43" s="147">
        <v>1.1941539999999999</v>
      </c>
      <c r="Q43" s="147">
        <v>4.0004910000000002</v>
      </c>
      <c r="R43" s="147">
        <v>11.760739999999998</v>
      </c>
      <c r="S43" s="147">
        <v>22.019514999999998</v>
      </c>
      <c r="T43" s="147">
        <v>28.369266</v>
      </c>
      <c r="U43" s="147">
        <v>24.335083000000001</v>
      </c>
      <c r="V43" s="147">
        <v>47.951561999999996</v>
      </c>
      <c r="W43" s="147">
        <v>53.443535000000004</v>
      </c>
      <c r="X43" s="147">
        <v>105.48390000000003</v>
      </c>
      <c r="Y43" s="147">
        <v>98.892080000000007</v>
      </c>
      <c r="Z43" s="147">
        <v>114.13954000000001</v>
      </c>
      <c r="AA43" s="147">
        <v>61.050000000000004</v>
      </c>
      <c r="AB43" s="147">
        <v>46.52</v>
      </c>
      <c r="AC43" s="147">
        <v>47.905365159801349</v>
      </c>
      <c r="AD43" s="147">
        <v>49.799039496680429</v>
      </c>
      <c r="AE43" s="147">
        <v>51.0700022098289</v>
      </c>
      <c r="AF43" s="147">
        <v>51.770677491185737</v>
      </c>
      <c r="AG43" s="147">
        <v>52.487341563351329</v>
      </c>
    </row>
    <row r="44" spans="1:33" x14ac:dyDescent="0.2">
      <c r="A44" s="133" t="str">
        <f t="shared" si="0"/>
        <v>DAPSlovakia</v>
      </c>
      <c r="B44" s="129" t="s">
        <v>254</v>
      </c>
      <c r="C44" s="129" t="s">
        <v>257</v>
      </c>
      <c r="D44" s="129" t="s">
        <v>75</v>
      </c>
      <c r="E44" s="147">
        <v>14.426</v>
      </c>
      <c r="F44" s="147">
        <v>9.6859999999999999</v>
      </c>
      <c r="G44" s="147">
        <v>20.020000000000003</v>
      </c>
      <c r="H44" s="147">
        <v>30.408000000000001</v>
      </c>
      <c r="I44" s="147">
        <v>27.477</v>
      </c>
      <c r="J44" s="147">
        <v>15.741</v>
      </c>
      <c r="K44" s="147">
        <v>15.752999999999998</v>
      </c>
      <c r="L44" s="147">
        <v>24.213000000000001</v>
      </c>
      <c r="M44" s="147">
        <v>1.4489999999999998</v>
      </c>
      <c r="N44" s="147">
        <v>0.17399999999999999</v>
      </c>
      <c r="O44" s="147">
        <v>1.51247</v>
      </c>
      <c r="P44" s="147">
        <v>1.3199999999999998</v>
      </c>
      <c r="Q44" s="147">
        <v>1.5109999999999999</v>
      </c>
      <c r="R44" s="147">
        <v>1.107</v>
      </c>
      <c r="S44" s="147">
        <v>0.82299999999999995</v>
      </c>
      <c r="T44" s="147">
        <v>0.45600000000000002</v>
      </c>
      <c r="U44" s="147">
        <v>0.35500000000000004</v>
      </c>
      <c r="V44" s="147">
        <v>1.0650000000000002</v>
      </c>
      <c r="W44" s="147">
        <v>1.150185</v>
      </c>
      <c r="X44" s="147">
        <v>0</v>
      </c>
      <c r="Y44" s="147">
        <v>0</v>
      </c>
      <c r="Z44" s="147">
        <v>0</v>
      </c>
      <c r="AA44" s="147">
        <v>0</v>
      </c>
      <c r="AB44" s="147">
        <v>0</v>
      </c>
      <c r="AC44" s="147">
        <v>0</v>
      </c>
      <c r="AD44" s="147">
        <v>0</v>
      </c>
      <c r="AE44" s="147">
        <v>0</v>
      </c>
      <c r="AF44" s="147">
        <v>0</v>
      </c>
      <c r="AG44" s="147">
        <v>0</v>
      </c>
    </row>
    <row r="45" spans="1:33" x14ac:dyDescent="0.2">
      <c r="A45" s="133" t="str">
        <f t="shared" si="0"/>
        <v>DAPSlovenia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row>
    <row r="46" spans="1:33" x14ac:dyDescent="0.2">
      <c r="A46" s="133" t="str">
        <f t="shared" si="0"/>
        <v>DAPUkraine</v>
      </c>
      <c r="B46" s="129" t="s">
        <v>254</v>
      </c>
      <c r="C46" s="129" t="s">
        <v>257</v>
      </c>
      <c r="D46" s="129" t="s">
        <v>77</v>
      </c>
      <c r="E46" s="147">
        <v>53.815340000000006</v>
      </c>
      <c r="F46" s="147">
        <v>11.526106</v>
      </c>
      <c r="G46" s="147">
        <v>5.0511210000000002</v>
      </c>
      <c r="H46" s="147">
        <v>0.12659999999999999</v>
      </c>
      <c r="I46" s="147">
        <v>0.17249999999999999</v>
      </c>
      <c r="J46" s="147">
        <v>0</v>
      </c>
      <c r="K46" s="147">
        <v>0</v>
      </c>
      <c r="L46" s="147">
        <v>22.606368</v>
      </c>
      <c r="M46" s="147">
        <v>39.061643000000004</v>
      </c>
      <c r="N46" s="147">
        <v>4.0720400000000003</v>
      </c>
      <c r="O46" s="147">
        <v>28.276820000000001</v>
      </c>
      <c r="P46" s="147">
        <v>17.961213999999998</v>
      </c>
      <c r="Q46" s="147">
        <v>0.38300000000000001</v>
      </c>
      <c r="R46" s="147">
        <v>1.025525</v>
      </c>
      <c r="S46" s="147">
        <v>16.5519</v>
      </c>
      <c r="T46" s="147">
        <v>4.843</v>
      </c>
      <c r="U46" s="147">
        <v>0.32400000000000001</v>
      </c>
      <c r="V46" s="147">
        <v>8.4700000000000001E-3</v>
      </c>
      <c r="W46" s="147">
        <v>2.7354E-2</v>
      </c>
      <c r="X46" s="147">
        <v>0</v>
      </c>
      <c r="Y46" s="147">
        <v>0</v>
      </c>
      <c r="Z46" s="147">
        <v>0</v>
      </c>
      <c r="AA46" s="147">
        <v>0</v>
      </c>
      <c r="AB46" s="147">
        <v>0</v>
      </c>
      <c r="AC46" s="147">
        <v>0</v>
      </c>
      <c r="AD46" s="147">
        <v>0</v>
      </c>
      <c r="AE46" s="147">
        <v>0</v>
      </c>
      <c r="AF46" s="147">
        <v>0</v>
      </c>
      <c r="AG46" s="147">
        <v>0</v>
      </c>
    </row>
    <row r="47" spans="1:33" s="133" customFormat="1" x14ac:dyDescent="0.2">
      <c r="A47" s="133" t="str">
        <f t="shared" si="0"/>
        <v>DAPCIS Total</v>
      </c>
      <c r="B47" s="140" t="s">
        <v>78</v>
      </c>
      <c r="C47" s="140" t="s">
        <v>78</v>
      </c>
      <c r="D47" s="140" t="s">
        <v>78</v>
      </c>
      <c r="E47" s="146">
        <v>459.69804900000003</v>
      </c>
      <c r="F47" s="146">
        <v>673.78820100000007</v>
      </c>
      <c r="G47" s="146">
        <v>496.50027</v>
      </c>
      <c r="H47" s="146">
        <v>786.34430200000031</v>
      </c>
      <c r="I47" s="146">
        <v>859.11469200000033</v>
      </c>
      <c r="J47" s="146">
        <v>749.51827900000012</v>
      </c>
      <c r="K47" s="146">
        <v>407.34283400000004</v>
      </c>
      <c r="L47" s="146">
        <v>527.82887500000049</v>
      </c>
      <c r="M47" s="146">
        <v>579.60313800000006</v>
      </c>
      <c r="N47" s="146">
        <v>346.12354899999991</v>
      </c>
      <c r="O47" s="146">
        <v>415.76533099999989</v>
      </c>
      <c r="P47" s="146">
        <v>503.55381799999998</v>
      </c>
      <c r="Q47" s="146">
        <v>670.56281799999999</v>
      </c>
      <c r="R47" s="146">
        <v>720.66005400000006</v>
      </c>
      <c r="S47" s="146">
        <v>596.64025000000004</v>
      </c>
      <c r="T47" s="146">
        <v>608.80861100000004</v>
      </c>
      <c r="U47" s="146">
        <v>886.40884999999992</v>
      </c>
      <c r="V47" s="146">
        <v>835.285526</v>
      </c>
      <c r="W47" s="146">
        <v>795.3454161453476</v>
      </c>
      <c r="X47" s="146">
        <v>909.19122000000016</v>
      </c>
      <c r="Y47" s="146">
        <v>1032.8184199999998</v>
      </c>
      <c r="Z47" s="146">
        <v>647.80295999999998</v>
      </c>
      <c r="AA47" s="146">
        <v>1483.66</v>
      </c>
      <c r="AB47" s="146">
        <v>1519.8500000000001</v>
      </c>
      <c r="AC47" s="146">
        <v>1451.2810264597802</v>
      </c>
      <c r="AD47" s="146">
        <v>1535.1992593012699</v>
      </c>
      <c r="AE47" s="146">
        <v>1560.3745950738551</v>
      </c>
      <c r="AF47" s="146">
        <v>1567.3085259351906</v>
      </c>
      <c r="AG47" s="146">
        <v>1599.5345798426245</v>
      </c>
    </row>
    <row r="48" spans="1:33" x14ac:dyDescent="0.2">
      <c r="A48" s="133" t="str">
        <f t="shared" si="0"/>
        <v>DAPArmenia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0"/>
        <v>DAPAzerbaijan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0"/>
        <v>DAPBelarus</v>
      </c>
      <c r="B50" s="129" t="s">
        <v>254</v>
      </c>
      <c r="C50" s="129" t="s">
        <v>258</v>
      </c>
      <c r="D50" s="129" t="s">
        <v>81</v>
      </c>
      <c r="E50" s="147">
        <v>1.3697900000000001</v>
      </c>
      <c r="F50" s="147">
        <v>3.94421</v>
      </c>
      <c r="G50" s="147">
        <v>2.2548270000000001</v>
      </c>
      <c r="H50" s="147">
        <v>8.2109020000000008</v>
      </c>
      <c r="I50" s="147">
        <v>3.0058310000000001</v>
      </c>
      <c r="J50" s="147">
        <v>1.0118</v>
      </c>
      <c r="K50" s="147">
        <v>0.24929999999999999</v>
      </c>
      <c r="L50" s="147">
        <v>3.0899999999999999E-3</v>
      </c>
      <c r="M50" s="147">
        <v>0</v>
      </c>
      <c r="N50" s="147">
        <v>2.14263</v>
      </c>
      <c r="O50" s="147">
        <v>0</v>
      </c>
      <c r="P50" s="147">
        <v>1.3799999999999999E-4</v>
      </c>
      <c r="Q50" s="147">
        <v>0</v>
      </c>
      <c r="R50" s="147">
        <v>0</v>
      </c>
      <c r="S50" s="147">
        <v>0.17929999999999999</v>
      </c>
      <c r="T50" s="147">
        <v>2.2284999999999999</v>
      </c>
      <c r="U50" s="147">
        <v>44.843524000000002</v>
      </c>
      <c r="V50" s="147">
        <v>35.198999999999998</v>
      </c>
      <c r="W50" s="147">
        <v>72.758403455838575</v>
      </c>
      <c r="X50" s="147">
        <v>56.741210000000002</v>
      </c>
      <c r="Y50" s="147">
        <v>82.227789999999999</v>
      </c>
      <c r="Z50" s="147">
        <v>46.621999999999993</v>
      </c>
      <c r="AA50" s="147">
        <v>0</v>
      </c>
      <c r="AB50" s="147">
        <v>22.459999999999997</v>
      </c>
      <c r="AC50" s="147">
        <v>23.128858587470724</v>
      </c>
      <c r="AD50" s="147">
        <v>24.043130419076576</v>
      </c>
      <c r="AE50" s="147">
        <v>24.656755151177062</v>
      </c>
      <c r="AF50" s="147">
        <v>24.995043345916415</v>
      </c>
      <c r="AG50" s="147">
        <v>25.341050978350616</v>
      </c>
    </row>
    <row r="51" spans="1:33" x14ac:dyDescent="0.2">
      <c r="A51" s="133" t="str">
        <f t="shared" si="0"/>
        <v>DAPKazakhstan</v>
      </c>
      <c r="B51" s="129" t="s">
        <v>254</v>
      </c>
      <c r="C51" s="129" t="s">
        <v>258</v>
      </c>
      <c r="D51" s="129" t="s">
        <v>82</v>
      </c>
      <c r="E51" s="147">
        <v>2</v>
      </c>
      <c r="F51" s="147">
        <v>2.8229739999999999</v>
      </c>
      <c r="G51" s="147">
        <v>13.853999999999999</v>
      </c>
      <c r="H51" s="147">
        <v>2.0680000000000001</v>
      </c>
      <c r="I51" s="147">
        <v>7.0830000000000002</v>
      </c>
      <c r="J51" s="147">
        <v>1.2999999999999999E-2</v>
      </c>
      <c r="K51" s="147">
        <v>1.2</v>
      </c>
      <c r="L51" s="147">
        <v>4.5139999999999993</v>
      </c>
      <c r="M51" s="147">
        <v>16.113555999999999</v>
      </c>
      <c r="N51" s="147">
        <v>0.188</v>
      </c>
      <c r="O51" s="147">
        <v>6.6040000000000001</v>
      </c>
      <c r="P51" s="147">
        <v>14.239699999999999</v>
      </c>
      <c r="Q51" s="147">
        <v>16.140118000000001</v>
      </c>
      <c r="R51" s="147">
        <v>12.975000000000001</v>
      </c>
      <c r="S51" s="147">
        <v>3.8980000000000001</v>
      </c>
      <c r="T51" s="147">
        <v>6.3308</v>
      </c>
      <c r="U51" s="147">
        <v>3.0228000000000002</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0"/>
        <v>DAPKyrgyzstan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0"/>
        <v>DAPRussia</v>
      </c>
      <c r="B53" s="129" t="s">
        <v>254</v>
      </c>
      <c r="C53" s="129" t="s">
        <v>258</v>
      </c>
      <c r="D53" s="129" t="s">
        <v>84</v>
      </c>
      <c r="E53" s="147">
        <v>414.34425900000002</v>
      </c>
      <c r="F53" s="147">
        <v>637.40101700000002</v>
      </c>
      <c r="G53" s="147">
        <v>452.00044299999996</v>
      </c>
      <c r="H53" s="147">
        <v>743.16540000000032</v>
      </c>
      <c r="I53" s="147">
        <v>812.88386100000025</v>
      </c>
      <c r="J53" s="147">
        <v>697.77617900000007</v>
      </c>
      <c r="K53" s="147">
        <v>374.08653400000003</v>
      </c>
      <c r="L53" s="147">
        <v>480.3359660000005</v>
      </c>
      <c r="M53" s="147">
        <v>473.03471300000001</v>
      </c>
      <c r="N53" s="147">
        <v>315.45665899999995</v>
      </c>
      <c r="O53" s="147">
        <v>317.73913099999993</v>
      </c>
      <c r="P53" s="147">
        <v>386</v>
      </c>
      <c r="Q53" s="147">
        <v>595</v>
      </c>
      <c r="R53" s="147">
        <v>694.68505400000004</v>
      </c>
      <c r="S53" s="147">
        <v>558</v>
      </c>
      <c r="T53" s="147">
        <v>580</v>
      </c>
      <c r="U53" s="147">
        <v>816</v>
      </c>
      <c r="V53" s="147">
        <v>782</v>
      </c>
      <c r="W53" s="147">
        <v>704.50048668950899</v>
      </c>
      <c r="X53" s="147">
        <v>852.12328000000014</v>
      </c>
      <c r="Y53" s="147">
        <v>950.46554999999989</v>
      </c>
      <c r="Z53" s="147">
        <v>591.24387999999999</v>
      </c>
      <c r="AA53" s="147">
        <v>1479.3300000000002</v>
      </c>
      <c r="AB53" s="147">
        <v>1497.3600000000001</v>
      </c>
      <c r="AC53" s="147">
        <v>1428.1221678723095</v>
      </c>
      <c r="AD53" s="147">
        <v>1511.1261288821934</v>
      </c>
      <c r="AE53" s="147">
        <v>1535.687839922678</v>
      </c>
      <c r="AF53" s="147">
        <v>1542.2834825892742</v>
      </c>
      <c r="AG53" s="147">
        <v>1574.1635288642738</v>
      </c>
    </row>
    <row r="54" spans="1:33" x14ac:dyDescent="0.2">
      <c r="A54" s="133" t="str">
        <f t="shared" si="0"/>
        <v>DAPTajikistan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0"/>
        <v>DAPTurkmenistan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0"/>
        <v>DAPUzbekistan</v>
      </c>
      <c r="B56" s="129" t="s">
        <v>254</v>
      </c>
      <c r="C56" s="129" t="s">
        <v>258</v>
      </c>
      <c r="D56" s="129" t="s">
        <v>87</v>
      </c>
      <c r="E56" s="147">
        <v>41.983999999999995</v>
      </c>
      <c r="F56" s="147">
        <v>29.62</v>
      </c>
      <c r="G56" s="147">
        <v>28.390999999999998</v>
      </c>
      <c r="H56" s="147">
        <v>32.9</v>
      </c>
      <c r="I56" s="147">
        <v>36.141999999999996</v>
      </c>
      <c r="J56" s="147">
        <v>50.717299999999994</v>
      </c>
      <c r="K56" s="147">
        <v>31.806999999999999</v>
      </c>
      <c r="L56" s="147">
        <v>42.975819000000001</v>
      </c>
      <c r="M56" s="147">
        <v>90.454869000000002</v>
      </c>
      <c r="N56" s="147">
        <v>28.336259999999999</v>
      </c>
      <c r="O56" s="147">
        <v>91.422199999999975</v>
      </c>
      <c r="P56" s="147">
        <v>103.31397999999999</v>
      </c>
      <c r="Q56" s="147">
        <v>59.422700000000006</v>
      </c>
      <c r="R56" s="147">
        <v>13</v>
      </c>
      <c r="S56" s="147">
        <v>34.562950000000001</v>
      </c>
      <c r="T56" s="147">
        <v>20.249310999999999</v>
      </c>
      <c r="U56" s="147">
        <v>22.542526000000002</v>
      </c>
      <c r="V56" s="147">
        <v>18.086526000000003</v>
      </c>
      <c r="W56" s="147">
        <v>18.086526000000003</v>
      </c>
      <c r="X56" s="147">
        <v>0.32673000000000002</v>
      </c>
      <c r="Y56" s="147">
        <v>0.12508</v>
      </c>
      <c r="Z56" s="147">
        <v>9.9370800000000017</v>
      </c>
      <c r="AA56" s="147">
        <v>4.33</v>
      </c>
      <c r="AB56" s="147">
        <v>0.03</v>
      </c>
      <c r="AC56" s="147">
        <v>0.03</v>
      </c>
      <c r="AD56" s="147">
        <v>0.03</v>
      </c>
      <c r="AE56" s="147">
        <v>0.03</v>
      </c>
      <c r="AF56" s="147">
        <v>0.03</v>
      </c>
      <c r="AG56" s="147">
        <v>0.03</v>
      </c>
    </row>
    <row r="57" spans="1:33" s="133" customFormat="1" x14ac:dyDescent="0.2">
      <c r="A57" s="133" t="str">
        <f t="shared" si="0"/>
        <v>DAPAfrica Total</v>
      </c>
      <c r="B57" s="137" t="s">
        <v>88</v>
      </c>
      <c r="C57" s="137" t="s">
        <v>88</v>
      </c>
      <c r="D57" s="137" t="s">
        <v>88</v>
      </c>
      <c r="E57" s="145">
        <v>72.250821999999999</v>
      </c>
      <c r="F57" s="145">
        <v>4.5946680000000004</v>
      </c>
      <c r="G57" s="145">
        <v>3.1690299999999998</v>
      </c>
      <c r="H57" s="145">
        <v>1.1290169999999999</v>
      </c>
      <c r="I57" s="145">
        <v>17.356572000000003</v>
      </c>
      <c r="J57" s="145">
        <v>0.49356100000000003</v>
      </c>
      <c r="K57" s="145">
        <v>4.8103790000000002</v>
      </c>
      <c r="L57" s="145">
        <v>8.0305099999999996</v>
      </c>
      <c r="M57" s="145">
        <v>10.801547999999999</v>
      </c>
      <c r="N57" s="145">
        <v>5.7282790000000006</v>
      </c>
      <c r="O57" s="145">
        <v>6.0321129999999998</v>
      </c>
      <c r="P57" s="145">
        <v>55.427934</v>
      </c>
      <c r="Q57" s="145">
        <v>83.453825999999992</v>
      </c>
      <c r="R57" s="145">
        <v>163.90882999999999</v>
      </c>
      <c r="S57" s="145">
        <v>192.21598799999995</v>
      </c>
      <c r="T57" s="145">
        <v>442.59901000000002</v>
      </c>
      <c r="U57" s="145">
        <v>830.86565700000006</v>
      </c>
      <c r="V57" s="145">
        <v>1220.9803340000001</v>
      </c>
      <c r="W57" s="145">
        <v>743.19551929987529</v>
      </c>
      <c r="X57" s="145">
        <v>984.70925000000011</v>
      </c>
      <c r="Y57" s="145">
        <v>1304.1392499999999</v>
      </c>
      <c r="Z57" s="145">
        <v>1347.4240799999998</v>
      </c>
      <c r="AA57" s="145">
        <v>1143.92</v>
      </c>
      <c r="AB57" s="145">
        <v>1050.6400000000001</v>
      </c>
      <c r="AC57" s="145">
        <v>1161.9269618810413</v>
      </c>
      <c r="AD57" s="145">
        <v>1232.8557437055349</v>
      </c>
      <c r="AE57" s="145">
        <v>1289.3195857425133</v>
      </c>
      <c r="AF57" s="145">
        <v>1332.0086195642778</v>
      </c>
      <c r="AG57" s="145">
        <v>1350.447368590925</v>
      </c>
    </row>
    <row r="58" spans="1:33" s="133" customFormat="1" x14ac:dyDescent="0.2">
      <c r="A58" s="133" t="str">
        <f t="shared" si="0"/>
        <v>DAPNorth Africa Total</v>
      </c>
      <c r="B58" s="140" t="s">
        <v>89</v>
      </c>
      <c r="C58" s="140" t="s">
        <v>89</v>
      </c>
      <c r="D58" s="140" t="s">
        <v>89</v>
      </c>
      <c r="E58" s="146">
        <v>3.7349999999999999</v>
      </c>
      <c r="F58" s="146">
        <v>4.01</v>
      </c>
      <c r="G58" s="146">
        <v>1.4000000000000001E-4</v>
      </c>
      <c r="H58" s="146">
        <v>0.02</v>
      </c>
      <c r="I58" s="146">
        <v>15.460362</v>
      </c>
      <c r="J58" s="146">
        <v>1.1999999999999999E-3</v>
      </c>
      <c r="K58" s="146">
        <v>4.25</v>
      </c>
      <c r="L58" s="146">
        <v>7.5140000000000002</v>
      </c>
      <c r="M58" s="146">
        <v>9.1395999999999979</v>
      </c>
      <c r="N58" s="146">
        <v>3.5621280000000004</v>
      </c>
      <c r="O58" s="146">
        <v>2.399</v>
      </c>
      <c r="P58" s="146">
        <v>44.757689999999997</v>
      </c>
      <c r="Q58" s="146">
        <v>66.054664000000002</v>
      </c>
      <c r="R58" s="146">
        <v>109.624292</v>
      </c>
      <c r="S58" s="146">
        <v>176.65625899999998</v>
      </c>
      <c r="T58" s="146">
        <v>429.69890700000002</v>
      </c>
      <c r="U58" s="146">
        <v>817.00934700000005</v>
      </c>
      <c r="V58" s="146">
        <v>1211.92668</v>
      </c>
      <c r="W58" s="146">
        <v>740.63199117811428</v>
      </c>
      <c r="X58" s="146">
        <v>980.84105000000011</v>
      </c>
      <c r="Y58" s="146">
        <v>1299.16896</v>
      </c>
      <c r="Z58" s="146">
        <v>1341.7445199999997</v>
      </c>
      <c r="AA58" s="146">
        <v>1142.1000000000001</v>
      </c>
      <c r="AB58" s="146">
        <v>1047.74</v>
      </c>
      <c r="AC58" s="146">
        <v>1158.9405999084827</v>
      </c>
      <c r="AD58" s="146">
        <v>1229.7513323869541</v>
      </c>
      <c r="AE58" s="146">
        <v>1286.1359441602153</v>
      </c>
      <c r="AF58" s="146">
        <v>1328.7812987404507</v>
      </c>
      <c r="AG58" s="146">
        <v>1347.1753718038717</v>
      </c>
    </row>
    <row r="59" spans="1:33" x14ac:dyDescent="0.2">
      <c r="A59" s="133" t="str">
        <f t="shared" si="0"/>
        <v>DAPAlgeria</v>
      </c>
      <c r="B59" s="129" t="s">
        <v>259</v>
      </c>
      <c r="C59" s="129" t="s">
        <v>260</v>
      </c>
      <c r="D59" s="129" t="s">
        <v>90</v>
      </c>
      <c r="E59" s="147">
        <v>0</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0"/>
        <v>DAPEgypt</v>
      </c>
      <c r="B60" s="129" t="s">
        <v>259</v>
      </c>
      <c r="C60" s="129" t="s">
        <v>260</v>
      </c>
      <c r="D60" s="129" t="s">
        <v>91</v>
      </c>
      <c r="E60" s="147">
        <v>0</v>
      </c>
      <c r="F60" s="147">
        <v>4.01</v>
      </c>
      <c r="G60" s="147">
        <v>8.0000000000000007E-5</v>
      </c>
      <c r="H60" s="147">
        <v>0.02</v>
      </c>
      <c r="I60" s="147">
        <v>15.460362</v>
      </c>
      <c r="J60" s="147">
        <v>0</v>
      </c>
      <c r="K60" s="147">
        <v>4.25</v>
      </c>
      <c r="L60" s="147">
        <v>6.2140000000000004</v>
      </c>
      <c r="M60" s="147">
        <v>8.9799999999999986</v>
      </c>
      <c r="N60" s="147">
        <v>3.2085280000000003</v>
      </c>
      <c r="O60" s="147">
        <v>2.371</v>
      </c>
      <c r="P60" s="147">
        <v>44.682989999999997</v>
      </c>
      <c r="Q60" s="147">
        <v>2.3176639999999997</v>
      </c>
      <c r="R60" s="147">
        <v>0.39401600000000003</v>
      </c>
      <c r="S60" s="147">
        <v>5.62E-2</v>
      </c>
      <c r="T60" s="147">
        <v>1.92</v>
      </c>
      <c r="U60" s="147">
        <v>4.1619999999999999</v>
      </c>
      <c r="V60" s="147">
        <v>4.1660000000000004</v>
      </c>
      <c r="W60" s="147">
        <v>1.6443520780858101</v>
      </c>
      <c r="X60" s="147">
        <v>0</v>
      </c>
      <c r="Y60" s="147">
        <v>0</v>
      </c>
      <c r="Z60" s="147">
        <v>2.8300000000000005E-3</v>
      </c>
      <c r="AA60" s="147">
        <v>0.43000000000000005</v>
      </c>
      <c r="AB60" s="147">
        <v>0.05</v>
      </c>
      <c r="AC60" s="147">
        <v>5.040162232044304E-2</v>
      </c>
      <c r="AD60" s="147">
        <v>5.0803244640886036E-2</v>
      </c>
      <c r="AE60" s="147">
        <v>5.1204866961329032E-2</v>
      </c>
      <c r="AF60" s="147">
        <v>5.1606489281772028E-2</v>
      </c>
      <c r="AG60" s="147">
        <v>5.2008111602214857E-2</v>
      </c>
    </row>
    <row r="61" spans="1:33" x14ac:dyDescent="0.2">
      <c r="A61" s="133" t="str">
        <f t="shared" si="0"/>
        <v>DAPLibya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0"/>
        <v>DAPMorocco</v>
      </c>
      <c r="B62" s="129" t="s">
        <v>259</v>
      </c>
      <c r="C62" s="129" t="s">
        <v>260</v>
      </c>
      <c r="D62" s="129" t="s">
        <v>93</v>
      </c>
      <c r="E62" s="147">
        <v>3.7349999999999999</v>
      </c>
      <c r="F62" s="147">
        <v>0</v>
      </c>
      <c r="G62" s="147">
        <v>6.0000000000000002E-5</v>
      </c>
      <c r="H62" s="147">
        <v>0</v>
      </c>
      <c r="I62" s="147">
        <v>0</v>
      </c>
      <c r="J62" s="147">
        <v>1.1999999999999999E-3</v>
      </c>
      <c r="K62" s="147">
        <v>0</v>
      </c>
      <c r="L62" s="147">
        <v>1.3</v>
      </c>
      <c r="M62" s="147">
        <v>0.15959999999999999</v>
      </c>
      <c r="N62" s="147">
        <v>0.35360000000000003</v>
      </c>
      <c r="O62" s="147">
        <v>2.8000000000000001E-2</v>
      </c>
      <c r="P62" s="147">
        <v>7.4700000000000003E-2</v>
      </c>
      <c r="Q62" s="147">
        <v>63.737000000000002</v>
      </c>
      <c r="R62" s="147">
        <v>109.230276</v>
      </c>
      <c r="S62" s="147">
        <v>176.60005899999999</v>
      </c>
      <c r="T62" s="147">
        <v>427.778907</v>
      </c>
      <c r="U62" s="147">
        <v>812.84734700000001</v>
      </c>
      <c r="V62" s="147">
        <v>1207.7606800000001</v>
      </c>
      <c r="W62" s="147">
        <v>738.98763910002845</v>
      </c>
      <c r="X62" s="147">
        <v>980.84105000000011</v>
      </c>
      <c r="Y62" s="147">
        <v>1299.16896</v>
      </c>
      <c r="Z62" s="147">
        <v>1341.7416899999998</v>
      </c>
      <c r="AA62" s="147">
        <v>1141.67</v>
      </c>
      <c r="AB62" s="147">
        <v>1047.69</v>
      </c>
      <c r="AC62" s="147">
        <v>1158.8901982861623</v>
      </c>
      <c r="AD62" s="147">
        <v>1229.7005291423131</v>
      </c>
      <c r="AE62" s="147">
        <v>1286.084739293254</v>
      </c>
      <c r="AF62" s="147">
        <v>1328.7296922511689</v>
      </c>
      <c r="AG62" s="147">
        <v>1347.1233636922695</v>
      </c>
    </row>
    <row r="63" spans="1:33" x14ac:dyDescent="0.2">
      <c r="A63" s="133" t="str">
        <f t="shared" si="0"/>
        <v>DAPSudan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0"/>
        <v>DAPTunisia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0"/>
        <v>DAPEast Africa Total</v>
      </c>
      <c r="B65" s="140" t="s">
        <v>96</v>
      </c>
      <c r="C65" s="140" t="s">
        <v>96</v>
      </c>
      <c r="D65" s="140" t="s">
        <v>96</v>
      </c>
      <c r="E65" s="146">
        <v>10.427</v>
      </c>
      <c r="F65" s="146">
        <v>2.5499999999999998E-2</v>
      </c>
      <c r="G65" s="146">
        <v>1.2069160000000001</v>
      </c>
      <c r="H65" s="146">
        <v>0.09</v>
      </c>
      <c r="I65" s="146">
        <v>9.1870000000000007E-3</v>
      </c>
      <c r="J65" s="146">
        <v>8.7799999999999996E-3</v>
      </c>
      <c r="K65" s="146">
        <v>1.9099999999999999E-2</v>
      </c>
      <c r="L65" s="146">
        <v>7.2500000000000009E-2</v>
      </c>
      <c r="M65" s="146">
        <v>8.8999999999999996E-2</v>
      </c>
      <c r="N65" s="146">
        <v>1.8688</v>
      </c>
      <c r="O65" s="146">
        <v>3.1229999999999998</v>
      </c>
      <c r="P65" s="146">
        <v>7.1779500000000001</v>
      </c>
      <c r="Q65" s="146">
        <v>14.541423</v>
      </c>
      <c r="R65" s="146">
        <v>25.874077</v>
      </c>
      <c r="S65" s="146">
        <v>2.922504</v>
      </c>
      <c r="T65" s="146">
        <v>5.4459999999999997</v>
      </c>
      <c r="U65" s="146">
        <v>7.6187039999999993</v>
      </c>
      <c r="V65" s="146">
        <v>3.0068950000000001</v>
      </c>
      <c r="W65" s="146">
        <v>0</v>
      </c>
      <c r="X65" s="146">
        <v>0</v>
      </c>
      <c r="Y65" s="146">
        <v>0</v>
      </c>
      <c r="Z65" s="146">
        <v>0</v>
      </c>
      <c r="AA65" s="146">
        <v>0</v>
      </c>
      <c r="AB65" s="146">
        <v>0</v>
      </c>
      <c r="AC65" s="146">
        <v>0</v>
      </c>
      <c r="AD65" s="146">
        <v>0</v>
      </c>
      <c r="AE65" s="146">
        <v>0</v>
      </c>
      <c r="AF65" s="146">
        <v>0</v>
      </c>
      <c r="AG65" s="146">
        <v>0</v>
      </c>
    </row>
    <row r="66" spans="1:33" x14ac:dyDescent="0.2">
      <c r="A66" s="133" t="str">
        <f t="shared" si="0"/>
        <v>DAPBurundi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0"/>
        <v>DAPComoros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DAPDjibouti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0"/>
        <v>DAPEritrea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CONCATENATE("DAP",D70)</f>
        <v>DAPEthiopia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1"/>
        <v>DAPKenya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1"/>
        <v>DAPMadagascar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1"/>
        <v>DAPMalawi</v>
      </c>
      <c r="B73" s="129" t="s">
        <v>259</v>
      </c>
      <c r="C73" s="129" t="s">
        <v>261</v>
      </c>
      <c r="D73" s="129" t="s">
        <v>104</v>
      </c>
      <c r="E73" s="147">
        <v>0</v>
      </c>
      <c r="F73" s="147">
        <v>2.5499999999999998E-2</v>
      </c>
      <c r="G73" s="147">
        <v>4.66E-4</v>
      </c>
      <c r="H73" s="147">
        <v>0.06</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1"/>
        <v>DAPMauritius</v>
      </c>
      <c r="B74" s="129" t="s">
        <v>259</v>
      </c>
      <c r="C74" s="129" t="s">
        <v>261</v>
      </c>
      <c r="D74" s="129" t="s">
        <v>105</v>
      </c>
      <c r="E74" s="147">
        <v>0</v>
      </c>
      <c r="F74" s="147">
        <v>0</v>
      </c>
      <c r="G74" s="147">
        <v>0</v>
      </c>
      <c r="H74" s="147">
        <v>0</v>
      </c>
      <c r="I74" s="147">
        <v>0</v>
      </c>
      <c r="J74" s="147">
        <v>8.7799999999999996E-3</v>
      </c>
      <c r="K74" s="147">
        <v>1.9099999999999999E-2</v>
      </c>
      <c r="L74" s="147">
        <v>2.2499999999999999E-2</v>
      </c>
      <c r="M74" s="147">
        <v>1E-3</v>
      </c>
      <c r="N74" s="147">
        <v>0</v>
      </c>
      <c r="O74" s="147">
        <v>0</v>
      </c>
      <c r="P74" s="147">
        <v>0</v>
      </c>
      <c r="Q74" s="147">
        <v>0</v>
      </c>
      <c r="R74" s="147">
        <v>0</v>
      </c>
      <c r="S74" s="147">
        <v>0</v>
      </c>
      <c r="T74" s="147">
        <v>0.52500000000000002</v>
      </c>
      <c r="U74" s="147">
        <v>4.5008039999999996</v>
      </c>
      <c r="V74" s="147">
        <v>2.895E-3</v>
      </c>
      <c r="W74" s="147">
        <v>0</v>
      </c>
      <c r="X74" s="147">
        <v>0</v>
      </c>
      <c r="Y74" s="147">
        <v>0</v>
      </c>
      <c r="Z74" s="147">
        <v>0</v>
      </c>
      <c r="AA74" s="147">
        <v>0</v>
      </c>
      <c r="AB74" s="147">
        <v>0</v>
      </c>
      <c r="AC74" s="147">
        <v>0</v>
      </c>
      <c r="AD74" s="147">
        <v>0</v>
      </c>
      <c r="AE74" s="147">
        <v>0</v>
      </c>
      <c r="AF74" s="147">
        <v>0</v>
      </c>
      <c r="AG74" s="147">
        <v>0</v>
      </c>
    </row>
    <row r="75" spans="1:33" x14ac:dyDescent="0.2">
      <c r="A75" s="133" t="str">
        <f t="shared" si="1"/>
        <v>DAPMozambique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1"/>
        <v>DAPReunion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1"/>
        <v>DAPRwanda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1"/>
        <v>DAPSeychelles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1"/>
        <v>DAPSomalia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DAPTanzania</v>
      </c>
      <c r="B80" s="129" t="s">
        <v>259</v>
      </c>
      <c r="C80" s="129" t="s">
        <v>261</v>
      </c>
      <c r="D80" s="129" t="s">
        <v>111</v>
      </c>
      <c r="E80" s="147">
        <v>5.0000000000000001E-3</v>
      </c>
      <c r="F80" s="147">
        <v>0</v>
      </c>
      <c r="G80" s="147">
        <v>0</v>
      </c>
      <c r="H80" s="147">
        <v>0</v>
      </c>
      <c r="I80" s="147">
        <v>0</v>
      </c>
      <c r="J80" s="147">
        <v>0</v>
      </c>
      <c r="K80" s="147">
        <v>0</v>
      </c>
      <c r="L80" s="147">
        <v>0</v>
      </c>
      <c r="M80" s="147">
        <v>2.8000000000000001E-2</v>
      </c>
      <c r="N80" s="147">
        <v>0</v>
      </c>
      <c r="O80" s="147">
        <v>3.0910000000000002</v>
      </c>
      <c r="P80" s="147">
        <v>2.1779500000000001</v>
      </c>
      <c r="Q80" s="147">
        <v>13.131423</v>
      </c>
      <c r="R80" s="147">
        <v>19.029</v>
      </c>
      <c r="S80" s="147">
        <v>3.9999999999999998E-6</v>
      </c>
      <c r="T80" s="147">
        <v>1.1299999999999999</v>
      </c>
      <c r="U80" s="147">
        <v>5.7700000000000001E-2</v>
      </c>
      <c r="V80" s="147">
        <v>3.004</v>
      </c>
      <c r="W80" s="147">
        <v>0</v>
      </c>
      <c r="X80" s="147">
        <v>0</v>
      </c>
      <c r="Y80" s="147">
        <v>0</v>
      </c>
      <c r="Z80" s="147">
        <v>0</v>
      </c>
      <c r="AA80" s="147">
        <v>0</v>
      </c>
      <c r="AB80" s="147">
        <v>0</v>
      </c>
      <c r="AC80" s="147">
        <v>0</v>
      </c>
      <c r="AD80" s="147">
        <v>0</v>
      </c>
      <c r="AE80" s="147">
        <v>0</v>
      </c>
      <c r="AF80" s="147">
        <v>0</v>
      </c>
      <c r="AG80" s="147">
        <v>0</v>
      </c>
    </row>
    <row r="81" spans="1:33" x14ac:dyDescent="0.2">
      <c r="A81" s="133" t="str">
        <f t="shared" si="1"/>
        <v>DAPUganda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1"/>
        <v>DAPZambia</v>
      </c>
      <c r="B82" s="129" t="s">
        <v>259</v>
      </c>
      <c r="C82" s="129" t="s">
        <v>261</v>
      </c>
      <c r="D82" s="129" t="s">
        <v>113</v>
      </c>
      <c r="E82" s="147">
        <v>3.5000000000000003E-2</v>
      </c>
      <c r="F82" s="147">
        <v>0</v>
      </c>
      <c r="G82" s="147">
        <v>1.20645</v>
      </c>
      <c r="H82" s="147">
        <v>0.03</v>
      </c>
      <c r="I82" s="147">
        <v>0</v>
      </c>
      <c r="J82" s="147">
        <v>0</v>
      </c>
      <c r="K82" s="147">
        <v>0</v>
      </c>
      <c r="L82" s="147">
        <v>0.05</v>
      </c>
      <c r="M82" s="147">
        <v>0.06</v>
      </c>
      <c r="N82" s="147">
        <v>1.8688</v>
      </c>
      <c r="O82" s="147">
        <v>2E-3</v>
      </c>
      <c r="P82" s="147">
        <v>0</v>
      </c>
      <c r="Q82" s="147">
        <v>0</v>
      </c>
      <c r="R82" s="147">
        <v>0.66500000000000004</v>
      </c>
      <c r="S82" s="147">
        <v>1.2500000000000001E-2</v>
      </c>
      <c r="T82" s="147">
        <v>1E-3</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1"/>
        <v>DAPZimbabwe</v>
      </c>
      <c r="B83" s="129" t="s">
        <v>259</v>
      </c>
      <c r="C83" s="129" t="s">
        <v>261</v>
      </c>
      <c r="D83" s="129" t="s">
        <v>114</v>
      </c>
      <c r="E83" s="147">
        <v>10.387</v>
      </c>
      <c r="F83" s="147">
        <v>0</v>
      </c>
      <c r="G83" s="147">
        <v>0</v>
      </c>
      <c r="H83" s="147">
        <v>0</v>
      </c>
      <c r="I83" s="147">
        <v>9.1870000000000007E-3</v>
      </c>
      <c r="J83" s="147">
        <v>0</v>
      </c>
      <c r="K83" s="147">
        <v>0</v>
      </c>
      <c r="L83" s="147">
        <v>0</v>
      </c>
      <c r="M83" s="147">
        <v>0</v>
      </c>
      <c r="N83" s="147">
        <v>0</v>
      </c>
      <c r="O83" s="147">
        <v>0.03</v>
      </c>
      <c r="P83" s="147">
        <v>5</v>
      </c>
      <c r="Q83" s="147">
        <v>1.41</v>
      </c>
      <c r="R83" s="147">
        <v>6.1800769999999998</v>
      </c>
      <c r="S83" s="147">
        <v>2.91</v>
      </c>
      <c r="T83" s="147">
        <v>3.79</v>
      </c>
      <c r="U83" s="147">
        <v>3.0602</v>
      </c>
      <c r="V83" s="147">
        <v>0</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1"/>
        <v>DAPWest Africa Total</v>
      </c>
      <c r="B84" s="140" t="s">
        <v>115</v>
      </c>
      <c r="C84" s="140" t="s">
        <v>115</v>
      </c>
      <c r="D84" s="140" t="s">
        <v>115</v>
      </c>
      <c r="E84" s="146">
        <v>4.4000000000000002E-4</v>
      </c>
      <c r="F84" s="146">
        <v>0.50305</v>
      </c>
      <c r="G84" s="146">
        <v>1.0314209999999999</v>
      </c>
      <c r="H84" s="146">
        <v>0.64</v>
      </c>
      <c r="I84" s="146">
        <v>1.222</v>
      </c>
      <c r="J84" s="146">
        <v>0.26500000000000001</v>
      </c>
      <c r="K84" s="146">
        <v>0.32</v>
      </c>
      <c r="L84" s="146">
        <v>1.01E-2</v>
      </c>
      <c r="M84" s="146">
        <v>2.3999999999999998E-3</v>
      </c>
      <c r="N84" s="146">
        <v>0</v>
      </c>
      <c r="O84" s="146">
        <v>1.7700000000000001E-3</v>
      </c>
      <c r="P84" s="146">
        <v>0.5</v>
      </c>
      <c r="Q84" s="146">
        <v>0.29649999999999999</v>
      </c>
      <c r="R84" s="146">
        <v>7.4999999999999997E-2</v>
      </c>
      <c r="S84" s="146">
        <v>7.7499999999999999E-2</v>
      </c>
      <c r="T84" s="146">
        <v>0</v>
      </c>
      <c r="U84" s="146">
        <v>5.1999999999999997E-5</v>
      </c>
      <c r="V84" s="146">
        <v>1</v>
      </c>
      <c r="W84" s="146">
        <v>0</v>
      </c>
      <c r="X84" s="146">
        <v>0</v>
      </c>
      <c r="Y84" s="146">
        <v>0</v>
      </c>
      <c r="Z84" s="146">
        <v>0</v>
      </c>
      <c r="AA84" s="146">
        <v>0</v>
      </c>
      <c r="AB84" s="146">
        <v>0</v>
      </c>
      <c r="AC84" s="146">
        <v>0</v>
      </c>
      <c r="AD84" s="146">
        <v>0</v>
      </c>
      <c r="AE84" s="146">
        <v>0</v>
      </c>
      <c r="AF84" s="146">
        <v>0</v>
      </c>
      <c r="AG84" s="146">
        <v>0</v>
      </c>
    </row>
    <row r="85" spans="1:33" x14ac:dyDescent="0.2">
      <c r="A85" s="133" t="str">
        <f t="shared" si="1"/>
        <v>DAPBenin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1"/>
        <v>DAPBurkina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DAPCape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1"/>
        <v>DAPCote d'Ivoire</v>
      </c>
      <c r="B88" s="129" t="s">
        <v>259</v>
      </c>
      <c r="C88" s="129" t="s">
        <v>262</v>
      </c>
      <c r="D88" s="129" t="s">
        <v>119</v>
      </c>
      <c r="E88" s="147">
        <v>4.2999999999999999E-4</v>
      </c>
      <c r="F88" s="147">
        <v>5.0000000000000002E-5</v>
      </c>
      <c r="G88" s="147">
        <v>1.421E-3</v>
      </c>
      <c r="H88" s="147">
        <v>0</v>
      </c>
      <c r="I88" s="147">
        <v>0</v>
      </c>
      <c r="J88" s="147">
        <v>5.0000000000000001E-3</v>
      </c>
      <c r="K88" s="147">
        <v>0</v>
      </c>
      <c r="L88" s="147">
        <v>2.0999999999999999E-3</v>
      </c>
      <c r="M88" s="147">
        <v>0</v>
      </c>
      <c r="N88" s="147">
        <v>0</v>
      </c>
      <c r="O88" s="147">
        <v>1.7700000000000001E-3</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1"/>
        <v>DAPGambia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1"/>
        <v>DAPGhana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1</v>
      </c>
      <c r="W90" s="147">
        <v>0</v>
      </c>
      <c r="X90" s="147">
        <v>0</v>
      </c>
      <c r="Y90" s="147">
        <v>0</v>
      </c>
      <c r="Z90" s="147">
        <v>0</v>
      </c>
      <c r="AA90" s="147">
        <v>0</v>
      </c>
      <c r="AB90" s="147">
        <v>0</v>
      </c>
      <c r="AC90" s="147">
        <v>0</v>
      </c>
      <c r="AD90" s="147">
        <v>0</v>
      </c>
      <c r="AE90" s="147">
        <v>0</v>
      </c>
      <c r="AF90" s="147">
        <v>0</v>
      </c>
      <c r="AG90" s="147">
        <v>0</v>
      </c>
    </row>
    <row r="91" spans="1:33" x14ac:dyDescent="0.2">
      <c r="A91" s="133" t="str">
        <f t="shared" si="1"/>
        <v>DAPGuinea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1"/>
        <v>DAPGuinea-Bissau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DAPLiberia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DAPMali</v>
      </c>
      <c r="B94" s="129" t="s">
        <v>259</v>
      </c>
      <c r="C94" s="129" t="s">
        <v>262</v>
      </c>
      <c r="D94" s="129" t="s">
        <v>125</v>
      </c>
      <c r="E94" s="147">
        <v>0</v>
      </c>
      <c r="F94" s="147">
        <v>0</v>
      </c>
      <c r="G94" s="147">
        <v>0</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1"/>
        <v>DAPMauritania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1"/>
        <v>DAPNiger</v>
      </c>
      <c r="B96" s="129" t="s">
        <v>259</v>
      </c>
      <c r="C96" s="129" t="s">
        <v>262</v>
      </c>
      <c r="D96" s="129" t="s">
        <v>127</v>
      </c>
      <c r="E96" s="147">
        <v>1.0000000000000001E-5</v>
      </c>
      <c r="F96" s="147">
        <v>0.503</v>
      </c>
      <c r="G96" s="147">
        <v>1.03</v>
      </c>
      <c r="H96" s="147">
        <v>0.64</v>
      </c>
      <c r="I96" s="147">
        <v>1.222</v>
      </c>
      <c r="J96" s="147">
        <v>0.26</v>
      </c>
      <c r="K96" s="147">
        <v>0.24</v>
      </c>
      <c r="L96" s="147">
        <v>8.0000000000000002E-3</v>
      </c>
      <c r="M96" s="147">
        <v>2.3999999999999998E-3</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DAPNigeria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1"/>
        <v>DAPSenegal</v>
      </c>
      <c r="B98" s="129" t="s">
        <v>259</v>
      </c>
      <c r="C98" s="129" t="s">
        <v>262</v>
      </c>
      <c r="D98" s="129" t="s">
        <v>129</v>
      </c>
      <c r="E98" s="147">
        <v>0</v>
      </c>
      <c r="F98" s="147">
        <v>0</v>
      </c>
      <c r="G98" s="147">
        <v>0</v>
      </c>
      <c r="H98" s="147">
        <v>0</v>
      </c>
      <c r="I98" s="147">
        <v>0</v>
      </c>
      <c r="J98" s="147">
        <v>0</v>
      </c>
      <c r="K98" s="147">
        <v>0.08</v>
      </c>
      <c r="L98" s="147">
        <v>0</v>
      </c>
      <c r="M98" s="147">
        <v>0</v>
      </c>
      <c r="N98" s="147">
        <v>0</v>
      </c>
      <c r="O98" s="147">
        <v>0</v>
      </c>
      <c r="P98" s="147">
        <v>0.5</v>
      </c>
      <c r="Q98" s="147">
        <v>0.29649999999999999</v>
      </c>
      <c r="R98" s="147">
        <v>7.4999999999999997E-2</v>
      </c>
      <c r="S98" s="147">
        <v>7.7499999999999999E-2</v>
      </c>
      <c r="T98" s="147">
        <v>0</v>
      </c>
      <c r="U98" s="147">
        <v>5.1999999999999997E-5</v>
      </c>
      <c r="V98" s="147">
        <v>0</v>
      </c>
      <c r="W98" s="147">
        <v>0</v>
      </c>
      <c r="X98" s="147">
        <v>0</v>
      </c>
      <c r="Y98" s="147">
        <v>0</v>
      </c>
      <c r="Z98" s="147">
        <v>0</v>
      </c>
      <c r="AA98" s="147">
        <v>0</v>
      </c>
      <c r="AB98" s="147">
        <v>0</v>
      </c>
      <c r="AC98" s="147">
        <v>0</v>
      </c>
      <c r="AD98" s="147">
        <v>0</v>
      </c>
      <c r="AE98" s="147">
        <v>0</v>
      </c>
      <c r="AF98" s="147">
        <v>0</v>
      </c>
      <c r="AG98" s="147">
        <v>0</v>
      </c>
    </row>
    <row r="99" spans="1:33" x14ac:dyDescent="0.2">
      <c r="A99" s="133" t="str">
        <f t="shared" si="1"/>
        <v>DAPSierra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1"/>
        <v>DAPTogo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DAPCentral Africa Total</v>
      </c>
      <c r="B101" s="140" t="s">
        <v>132</v>
      </c>
      <c r="C101" s="140" t="s">
        <v>132</v>
      </c>
      <c r="D101" s="140" t="s">
        <v>132</v>
      </c>
      <c r="E101" s="146">
        <v>0</v>
      </c>
      <c r="F101" s="146">
        <v>6.0000000000000001E-3</v>
      </c>
      <c r="G101" s="146">
        <v>0</v>
      </c>
      <c r="H101" s="146">
        <v>0</v>
      </c>
      <c r="I101" s="146">
        <v>0</v>
      </c>
      <c r="J101" s="146">
        <v>0</v>
      </c>
      <c r="K101" s="146">
        <v>0</v>
      </c>
      <c r="L101" s="146">
        <v>0</v>
      </c>
      <c r="M101" s="146">
        <v>0</v>
      </c>
      <c r="N101" s="146">
        <v>0</v>
      </c>
      <c r="O101" s="146">
        <v>0</v>
      </c>
      <c r="P101" s="146">
        <v>0</v>
      </c>
      <c r="Q101" s="146">
        <v>0</v>
      </c>
      <c r="R101" s="146">
        <v>0</v>
      </c>
      <c r="S101" s="146">
        <v>0</v>
      </c>
      <c r="T101" s="146">
        <v>0.14985000000000001</v>
      </c>
      <c r="U101" s="146">
        <v>0</v>
      </c>
      <c r="V101" s="146">
        <v>0</v>
      </c>
      <c r="W101" s="146">
        <v>0</v>
      </c>
      <c r="X101" s="146">
        <v>0</v>
      </c>
      <c r="Y101" s="146">
        <v>0</v>
      </c>
      <c r="Z101" s="146">
        <v>0</v>
      </c>
      <c r="AA101" s="146">
        <v>0</v>
      </c>
      <c r="AB101" s="146">
        <v>0</v>
      </c>
      <c r="AC101" s="146">
        <v>0</v>
      </c>
      <c r="AD101" s="146">
        <v>0</v>
      </c>
      <c r="AE101" s="146">
        <v>0</v>
      </c>
      <c r="AF101" s="146">
        <v>0</v>
      </c>
      <c r="AG101" s="146">
        <v>0</v>
      </c>
    </row>
    <row r="102" spans="1:33" x14ac:dyDescent="0.2">
      <c r="A102" s="133" t="str">
        <f t="shared" si="1"/>
        <v>DAPAngola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1"/>
        <v>DAPCameroon</v>
      </c>
      <c r="B103" s="129" t="s">
        <v>259</v>
      </c>
      <c r="C103" s="129" t="s">
        <v>263</v>
      </c>
      <c r="D103" s="129" t="s">
        <v>134</v>
      </c>
      <c r="E103" s="147">
        <v>0</v>
      </c>
      <c r="F103" s="147">
        <v>6.0000000000000001E-3</v>
      </c>
      <c r="G103" s="147">
        <v>0</v>
      </c>
      <c r="H103" s="147">
        <v>0</v>
      </c>
      <c r="I103" s="147">
        <v>0</v>
      </c>
      <c r="J103" s="147">
        <v>0</v>
      </c>
      <c r="K103" s="147">
        <v>0</v>
      </c>
      <c r="L103" s="147">
        <v>0</v>
      </c>
      <c r="M103" s="147">
        <v>0</v>
      </c>
      <c r="N103" s="147">
        <v>0</v>
      </c>
      <c r="O103" s="147">
        <v>0</v>
      </c>
      <c r="P103" s="147">
        <v>0</v>
      </c>
      <c r="Q103" s="147">
        <v>0</v>
      </c>
      <c r="R103" s="147">
        <v>0</v>
      </c>
      <c r="S103" s="147">
        <v>0</v>
      </c>
      <c r="T103" s="147">
        <v>0.14985000000000001</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1"/>
        <v>DAPCentral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DAPChad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1"/>
        <v>DAPCongo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1"/>
        <v>DAPDR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1"/>
        <v>DAPEquatorial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1"/>
        <v>DAPGabon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1"/>
        <v>DAPSouth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DAPSouthern Africa Total</v>
      </c>
      <c r="B111" s="140" t="s">
        <v>142</v>
      </c>
      <c r="C111" s="140" t="s">
        <v>142</v>
      </c>
      <c r="D111" s="140" t="s">
        <v>142</v>
      </c>
      <c r="E111" s="146">
        <v>58.088382000000003</v>
      </c>
      <c r="F111" s="146">
        <v>5.0117999999999996E-2</v>
      </c>
      <c r="G111" s="146">
        <v>0.93055299999999985</v>
      </c>
      <c r="H111" s="146">
        <v>0.37901699999999999</v>
      </c>
      <c r="I111" s="146">
        <v>0.66502300000000003</v>
      </c>
      <c r="J111" s="146">
        <v>0.218581</v>
      </c>
      <c r="K111" s="146">
        <v>0.22127900000000003</v>
      </c>
      <c r="L111" s="146">
        <v>0.43391000000000002</v>
      </c>
      <c r="M111" s="146">
        <v>1.5705480000000001</v>
      </c>
      <c r="N111" s="146">
        <v>0.29735099999999998</v>
      </c>
      <c r="O111" s="146">
        <v>0.50834299999999999</v>
      </c>
      <c r="P111" s="146">
        <v>2.9922940000000002</v>
      </c>
      <c r="Q111" s="146">
        <v>2.561239</v>
      </c>
      <c r="R111" s="146">
        <v>28.335460999999999</v>
      </c>
      <c r="S111" s="146">
        <v>12.559725000000004</v>
      </c>
      <c r="T111" s="146">
        <v>7.3042529999999992</v>
      </c>
      <c r="U111" s="146">
        <v>6.2375540000000003</v>
      </c>
      <c r="V111" s="146">
        <v>5.0467589999999998</v>
      </c>
      <c r="W111" s="146">
        <v>2.5635281217610459</v>
      </c>
      <c r="X111" s="146">
        <v>3.8682000000000003</v>
      </c>
      <c r="Y111" s="146">
        <v>4.9702900000000003</v>
      </c>
      <c r="Z111" s="146">
        <v>5.6795599999999995</v>
      </c>
      <c r="AA111" s="146">
        <v>1.82</v>
      </c>
      <c r="AB111" s="146">
        <v>2.9</v>
      </c>
      <c r="AC111" s="146">
        <v>2.9863619725585533</v>
      </c>
      <c r="AD111" s="146">
        <v>3.1044113185806803</v>
      </c>
      <c r="AE111" s="146">
        <v>3.1836415822980184</v>
      </c>
      <c r="AF111" s="146">
        <v>3.2273208238271422</v>
      </c>
      <c r="AG111" s="146">
        <v>3.2719967870532858</v>
      </c>
    </row>
    <row r="112" spans="1:33" x14ac:dyDescent="0.2">
      <c r="A112" s="133" t="str">
        <f t="shared" si="1"/>
        <v>DAPBotswana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1"/>
        <v>DAPLesotho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1"/>
        <v>DAPNamibia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1"/>
        <v>DAPSouth Africa</v>
      </c>
      <c r="B115" s="129" t="s">
        <v>259</v>
      </c>
      <c r="C115" s="129" t="s">
        <v>264</v>
      </c>
      <c r="D115" s="129" t="s">
        <v>146</v>
      </c>
      <c r="E115" s="147">
        <v>58.088382000000003</v>
      </c>
      <c r="F115" s="147">
        <v>5.0117999999999996E-2</v>
      </c>
      <c r="G115" s="147">
        <v>0.93055299999999985</v>
      </c>
      <c r="H115" s="147">
        <v>0.37901699999999999</v>
      </c>
      <c r="I115" s="147">
        <v>0.66502300000000003</v>
      </c>
      <c r="J115" s="147">
        <v>0.218581</v>
      </c>
      <c r="K115" s="147">
        <v>0.22127900000000003</v>
      </c>
      <c r="L115" s="147">
        <v>0.43391000000000002</v>
      </c>
      <c r="M115" s="147">
        <v>1.5705480000000001</v>
      </c>
      <c r="N115" s="147">
        <v>0.29735099999999998</v>
      </c>
      <c r="O115" s="147">
        <v>0.50834299999999999</v>
      </c>
      <c r="P115" s="147">
        <v>2.9922940000000002</v>
      </c>
      <c r="Q115" s="147">
        <v>2.561239</v>
      </c>
      <c r="R115" s="147">
        <v>28.335460999999999</v>
      </c>
      <c r="S115" s="147">
        <v>12.559725000000004</v>
      </c>
      <c r="T115" s="147">
        <v>7.3042529999999992</v>
      </c>
      <c r="U115" s="147">
        <v>6.2375540000000003</v>
      </c>
      <c r="V115" s="147">
        <v>5.0467589999999998</v>
      </c>
      <c r="W115" s="147">
        <v>2.5635281217610459</v>
      </c>
      <c r="X115" s="147">
        <v>3.8682000000000003</v>
      </c>
      <c r="Y115" s="147">
        <v>4.9702900000000003</v>
      </c>
      <c r="Z115" s="147">
        <v>5.6795599999999995</v>
      </c>
      <c r="AA115" s="147">
        <v>1.82</v>
      </c>
      <c r="AB115" s="147">
        <v>2.9</v>
      </c>
      <c r="AC115" s="147">
        <v>2.9863619725585533</v>
      </c>
      <c r="AD115" s="147">
        <v>3.1044113185806803</v>
      </c>
      <c r="AE115" s="147">
        <v>3.1836415822980184</v>
      </c>
      <c r="AF115" s="147">
        <v>3.2273208238271422</v>
      </c>
      <c r="AG115" s="147">
        <v>3.2719967870532858</v>
      </c>
    </row>
    <row r="116" spans="1:33" x14ac:dyDescent="0.2">
      <c r="A116" s="133" t="str">
        <f t="shared" si="1"/>
        <v>DAPSwaziland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1"/>
        <v>DAPNorth America Total</v>
      </c>
      <c r="B117" s="137" t="s">
        <v>148</v>
      </c>
      <c r="C117" s="137" t="s">
        <v>148</v>
      </c>
      <c r="D117" s="137" t="s">
        <v>148</v>
      </c>
      <c r="E117" s="145">
        <v>24.166839</v>
      </c>
      <c r="F117" s="145">
        <v>33.596132999999995</v>
      </c>
      <c r="G117" s="145">
        <v>46.490186000000008</v>
      </c>
      <c r="H117" s="145">
        <v>58.478507</v>
      </c>
      <c r="I117" s="145">
        <v>69.742706999999996</v>
      </c>
      <c r="J117" s="145">
        <v>81.244937999999976</v>
      </c>
      <c r="K117" s="145">
        <v>35.875498</v>
      </c>
      <c r="L117" s="145">
        <v>61.330976999999997</v>
      </c>
      <c r="M117" s="145">
        <v>98.751156000000009</v>
      </c>
      <c r="N117" s="145">
        <v>134.613193</v>
      </c>
      <c r="O117" s="145">
        <v>219.51586800000004</v>
      </c>
      <c r="P117" s="145">
        <v>496.79237600000005</v>
      </c>
      <c r="Q117" s="145">
        <v>615.77801799999997</v>
      </c>
      <c r="R117" s="145">
        <v>1149.0739780000001</v>
      </c>
      <c r="S117" s="145">
        <v>1430.0217909999999</v>
      </c>
      <c r="T117" s="145">
        <v>1203.712579</v>
      </c>
      <c r="U117" s="145">
        <v>1423.753287</v>
      </c>
      <c r="V117" s="145">
        <v>1615.5113480000002</v>
      </c>
      <c r="W117" s="145">
        <v>1807.4687015589359</v>
      </c>
      <c r="X117" s="145">
        <v>1606.76694</v>
      </c>
      <c r="Y117" s="145">
        <v>2082.2233199999996</v>
      </c>
      <c r="Z117" s="145">
        <v>1827.2149400000003</v>
      </c>
      <c r="AA117" s="145">
        <v>1713.09</v>
      </c>
      <c r="AB117" s="145">
        <v>1443.04</v>
      </c>
      <c r="AC117" s="145">
        <v>1485.6649357131118</v>
      </c>
      <c r="AD117" s="145">
        <v>1493.9598983099795</v>
      </c>
      <c r="AE117" s="145">
        <v>1521.7891892681364</v>
      </c>
      <c r="AF117" s="145">
        <v>1532.4797099172333</v>
      </c>
      <c r="AG117" s="145">
        <v>1543.5055969401656</v>
      </c>
    </row>
    <row r="118" spans="1:33" s="133" customFormat="1" x14ac:dyDescent="0.2">
      <c r="A118" s="133" t="str">
        <f t="shared" si="1"/>
        <v>DAPNorth America Total</v>
      </c>
      <c r="B118" s="140" t="s">
        <v>148</v>
      </c>
      <c r="C118" s="140" t="s">
        <v>148</v>
      </c>
      <c r="D118" s="140" t="s">
        <v>148</v>
      </c>
      <c r="E118" s="146">
        <v>24.166839</v>
      </c>
      <c r="F118" s="146">
        <v>33.596132999999995</v>
      </c>
      <c r="G118" s="146">
        <v>46.490186000000008</v>
      </c>
      <c r="H118" s="146">
        <v>58.478507</v>
      </c>
      <c r="I118" s="146">
        <v>69.742706999999996</v>
      </c>
      <c r="J118" s="146">
        <v>81.244937999999976</v>
      </c>
      <c r="K118" s="146">
        <v>35.875498</v>
      </c>
      <c r="L118" s="146">
        <v>61.330976999999997</v>
      </c>
      <c r="M118" s="146">
        <v>98.751156000000009</v>
      </c>
      <c r="N118" s="146">
        <v>134.613193</v>
      </c>
      <c r="O118" s="146">
        <v>219.51586800000004</v>
      </c>
      <c r="P118" s="146">
        <v>496.79237600000005</v>
      </c>
      <c r="Q118" s="146">
        <v>615.77801799999997</v>
      </c>
      <c r="R118" s="146">
        <v>1149.0739780000001</v>
      </c>
      <c r="S118" s="146">
        <v>1430.0217909999999</v>
      </c>
      <c r="T118" s="146">
        <v>1203.712579</v>
      </c>
      <c r="U118" s="146">
        <v>1423.753287</v>
      </c>
      <c r="V118" s="146">
        <v>1615.5113480000002</v>
      </c>
      <c r="W118" s="146">
        <v>1807.4687015589359</v>
      </c>
      <c r="X118" s="146">
        <v>1606.76694</v>
      </c>
      <c r="Y118" s="146">
        <v>2082.2233199999996</v>
      </c>
      <c r="Z118" s="146">
        <v>1827.2149400000003</v>
      </c>
      <c r="AA118" s="146">
        <v>1713.09</v>
      </c>
      <c r="AB118" s="146">
        <v>1443.04</v>
      </c>
      <c r="AC118" s="146">
        <v>1485.6649357131118</v>
      </c>
      <c r="AD118" s="146">
        <v>1493.9598983099795</v>
      </c>
      <c r="AE118" s="146">
        <v>1521.7891892681364</v>
      </c>
      <c r="AF118" s="146">
        <v>1532.4797099172333</v>
      </c>
      <c r="AG118" s="146">
        <v>1543.5055969401656</v>
      </c>
    </row>
    <row r="119" spans="1:33" x14ac:dyDescent="0.2">
      <c r="A119" s="133" t="str">
        <f t="shared" si="1"/>
        <v>DAPCanada</v>
      </c>
      <c r="B119" s="129" t="s">
        <v>265</v>
      </c>
      <c r="C119" s="129" t="s">
        <v>265</v>
      </c>
      <c r="D119" s="129" t="s">
        <v>149</v>
      </c>
      <c r="E119" s="147">
        <v>1.792</v>
      </c>
      <c r="F119" s="147">
        <v>5.43919</v>
      </c>
      <c r="G119" s="147">
        <v>4.6219929999999998</v>
      </c>
      <c r="H119" s="147">
        <v>1.4223999999999999</v>
      </c>
      <c r="I119" s="147">
        <v>9.1892449999999997</v>
      </c>
      <c r="J119" s="147">
        <v>7.502529</v>
      </c>
      <c r="K119" s="147">
        <v>10.047471</v>
      </c>
      <c r="L119" s="147">
        <v>2.6526419999999993</v>
      </c>
      <c r="M119" s="147">
        <v>3.7053040000000022</v>
      </c>
      <c r="N119" s="147">
        <v>17.117494000000001</v>
      </c>
      <c r="O119" s="147">
        <v>0.89895900000000006</v>
      </c>
      <c r="P119" s="147">
        <v>3.0290699999999999</v>
      </c>
      <c r="Q119" s="147">
        <v>2.5900180000000002</v>
      </c>
      <c r="R119" s="147">
        <v>2.2799780000000003</v>
      </c>
      <c r="S119" s="147">
        <v>2.238791</v>
      </c>
      <c r="T119" s="147">
        <v>2.4445790000000001</v>
      </c>
      <c r="U119" s="147">
        <v>12.114286999999999</v>
      </c>
      <c r="V119" s="147">
        <v>9.9842899999999997</v>
      </c>
      <c r="W119" s="147">
        <v>11.767701558935805</v>
      </c>
      <c r="X119" s="147">
        <v>0.10077</v>
      </c>
      <c r="Y119" s="147">
        <v>0.14498</v>
      </c>
      <c r="Z119" s="147">
        <v>9.0939999999999993E-2</v>
      </c>
      <c r="AA119" s="147">
        <v>8.029999999999994</v>
      </c>
      <c r="AB119" s="147">
        <v>9.0799999999999965</v>
      </c>
      <c r="AC119" s="147">
        <v>9.0016204820557277</v>
      </c>
      <c r="AD119" s="147">
        <v>8.9248450713752163</v>
      </c>
      <c r="AE119" s="147">
        <v>8.8533210848879662</v>
      </c>
      <c r="AF119" s="147">
        <v>8.7865141592047848</v>
      </c>
      <c r="AG119" s="147">
        <v>8.7198402321887443</v>
      </c>
    </row>
    <row r="120" spans="1:33" x14ac:dyDescent="0.2">
      <c r="A120" s="133" t="str">
        <f t="shared" si="1"/>
        <v>DAPUnited States</v>
      </c>
      <c r="B120" s="129" t="s">
        <v>265</v>
      </c>
      <c r="C120" s="129" t="s">
        <v>265</v>
      </c>
      <c r="D120" s="129" t="s">
        <v>150</v>
      </c>
      <c r="E120" s="147">
        <v>22.374838999999998</v>
      </c>
      <c r="F120" s="147">
        <v>28.156942999999998</v>
      </c>
      <c r="G120" s="147">
        <v>41.868193000000005</v>
      </c>
      <c r="H120" s="147">
        <v>57.056106999999997</v>
      </c>
      <c r="I120" s="147">
        <v>60.553462000000003</v>
      </c>
      <c r="J120" s="147">
        <v>73.742408999999981</v>
      </c>
      <c r="K120" s="147">
        <v>25.828026999999999</v>
      </c>
      <c r="L120" s="147">
        <v>58.678334999999997</v>
      </c>
      <c r="M120" s="147">
        <v>95.045852000000011</v>
      </c>
      <c r="N120" s="147">
        <v>117.49569899999999</v>
      </c>
      <c r="O120" s="147">
        <v>218.61690900000005</v>
      </c>
      <c r="P120" s="147">
        <v>493.76330600000006</v>
      </c>
      <c r="Q120" s="147">
        <v>613.18799999999999</v>
      </c>
      <c r="R120" s="147">
        <v>1146.7940000000001</v>
      </c>
      <c r="S120" s="147">
        <v>1427.7829999999999</v>
      </c>
      <c r="T120" s="147">
        <v>1201.268</v>
      </c>
      <c r="U120" s="147">
        <v>1411.6389999999999</v>
      </c>
      <c r="V120" s="147">
        <v>1605.5270580000001</v>
      </c>
      <c r="W120" s="147">
        <v>1795.701</v>
      </c>
      <c r="X120" s="147">
        <v>1606.66617</v>
      </c>
      <c r="Y120" s="147">
        <v>2082.0783399999996</v>
      </c>
      <c r="Z120" s="147">
        <v>1827.1240000000003</v>
      </c>
      <c r="AA120" s="147">
        <v>1705.06</v>
      </c>
      <c r="AB120" s="147">
        <v>1433.96</v>
      </c>
      <c r="AC120" s="147">
        <v>1476.6633152310562</v>
      </c>
      <c r="AD120" s="147">
        <v>1485.0350532386042</v>
      </c>
      <c r="AE120" s="147">
        <v>1512.9358681832484</v>
      </c>
      <c r="AF120" s="147">
        <v>1523.6931957580284</v>
      </c>
      <c r="AG120" s="147">
        <v>1534.7857567079768</v>
      </c>
    </row>
    <row r="121" spans="1:33" s="133" customFormat="1" x14ac:dyDescent="0.2">
      <c r="A121" s="133" t="str">
        <f t="shared" si="1"/>
        <v>DAPCentral &amp; South America Total</v>
      </c>
      <c r="B121" s="137" t="s">
        <v>151</v>
      </c>
      <c r="C121" s="137" t="s">
        <v>151</v>
      </c>
      <c r="D121" s="137" t="s">
        <v>151</v>
      </c>
      <c r="E121" s="145">
        <v>46.155773000000003</v>
      </c>
      <c r="F121" s="145">
        <v>57.215579999999989</v>
      </c>
      <c r="G121" s="145">
        <v>34.949264999999997</v>
      </c>
      <c r="H121" s="145">
        <v>34.634228000000007</v>
      </c>
      <c r="I121" s="145">
        <v>54.531583000000005</v>
      </c>
      <c r="J121" s="145">
        <v>53.571066999999999</v>
      </c>
      <c r="K121" s="145">
        <v>41.140408000000001</v>
      </c>
      <c r="L121" s="145">
        <v>63.299700999999999</v>
      </c>
      <c r="M121" s="145">
        <v>60.220877999999999</v>
      </c>
      <c r="N121" s="145">
        <v>57.75598699999999</v>
      </c>
      <c r="O121" s="145">
        <v>79.768366</v>
      </c>
      <c r="P121" s="145">
        <v>86.226594000000006</v>
      </c>
      <c r="Q121" s="145">
        <v>93.949600999999987</v>
      </c>
      <c r="R121" s="145">
        <v>116.49982899999999</v>
      </c>
      <c r="S121" s="145">
        <v>74.624218999999997</v>
      </c>
      <c r="T121" s="145">
        <v>50.550126999999989</v>
      </c>
      <c r="U121" s="145">
        <v>62.964724000000018</v>
      </c>
      <c r="V121" s="145">
        <v>51.01889700000001</v>
      </c>
      <c r="W121" s="145">
        <v>54.803323330419481</v>
      </c>
      <c r="X121" s="145">
        <v>51.926789999999997</v>
      </c>
      <c r="Y121" s="145">
        <v>45.575860000000006</v>
      </c>
      <c r="Z121" s="145">
        <v>75.102289999999996</v>
      </c>
      <c r="AA121" s="145">
        <v>52.8</v>
      </c>
      <c r="AB121" s="145">
        <v>19.750000000000004</v>
      </c>
      <c r="AC121" s="145">
        <v>20.338154813114286</v>
      </c>
      <c r="AD121" s="145">
        <v>21.142111566196014</v>
      </c>
      <c r="AE121" s="145">
        <v>21.681696982891676</v>
      </c>
      <c r="AF121" s="145">
        <v>21.979167679512432</v>
      </c>
      <c r="AG121" s="145">
        <v>22.283426394587032</v>
      </c>
    </row>
    <row r="122" spans="1:33" s="133" customFormat="1" x14ac:dyDescent="0.2">
      <c r="A122" s="133" t="str">
        <f t="shared" si="1"/>
        <v>DAPCaribbean Total</v>
      </c>
      <c r="B122" s="140" t="s">
        <v>152</v>
      </c>
      <c r="C122" s="140" t="s">
        <v>152</v>
      </c>
      <c r="D122" s="140" t="s">
        <v>152</v>
      </c>
      <c r="E122" s="146">
        <v>0</v>
      </c>
      <c r="F122" s="146">
        <v>0</v>
      </c>
      <c r="G122" s="146">
        <v>0</v>
      </c>
      <c r="H122" s="146">
        <v>0</v>
      </c>
      <c r="I122" s="146">
        <v>0</v>
      </c>
      <c r="J122" s="146">
        <v>0</v>
      </c>
      <c r="K122" s="146">
        <v>0</v>
      </c>
      <c r="L122" s="146">
        <v>0</v>
      </c>
      <c r="M122" s="146">
        <v>0</v>
      </c>
      <c r="N122" s="146">
        <v>0</v>
      </c>
      <c r="O122" s="146">
        <v>0</v>
      </c>
      <c r="P122" s="146">
        <v>0</v>
      </c>
      <c r="Q122" s="146">
        <v>0</v>
      </c>
      <c r="R122" s="146">
        <v>0</v>
      </c>
      <c r="S122" s="146">
        <v>0</v>
      </c>
      <c r="T122" s="146">
        <v>0</v>
      </c>
      <c r="U122" s="146">
        <v>0</v>
      </c>
      <c r="V122" s="146">
        <v>0</v>
      </c>
      <c r="W122" s="146">
        <v>0</v>
      </c>
      <c r="X122" s="146">
        <v>0</v>
      </c>
      <c r="Y122" s="146">
        <v>0</v>
      </c>
      <c r="Z122" s="146">
        <v>0</v>
      </c>
      <c r="AA122" s="146">
        <v>0</v>
      </c>
      <c r="AB122" s="146">
        <v>0</v>
      </c>
      <c r="AC122" s="146">
        <v>0</v>
      </c>
      <c r="AD122" s="146">
        <v>0</v>
      </c>
      <c r="AE122" s="146">
        <v>0</v>
      </c>
      <c r="AF122" s="146">
        <v>0</v>
      </c>
      <c r="AG122" s="146">
        <v>0</v>
      </c>
    </row>
    <row r="123" spans="1:33" x14ac:dyDescent="0.2">
      <c r="A123" s="133" t="str">
        <f t="shared" si="1"/>
        <v>DAPBahamas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1"/>
        <v>DAPCuba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1"/>
        <v>DAPDominican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1"/>
        <v>DAPHaiti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1"/>
        <v>DAPJamaica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1"/>
        <v>DAPLesser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1"/>
        <v>DAPPuerto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1"/>
        <v>DAPTrinidad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1"/>
        <v>DAPCentral America Total</v>
      </c>
      <c r="B131" s="140" t="s">
        <v>161</v>
      </c>
      <c r="C131" s="140" t="s">
        <v>161</v>
      </c>
      <c r="D131" s="140" t="s">
        <v>161</v>
      </c>
      <c r="E131" s="146">
        <v>4.3217220000000003</v>
      </c>
      <c r="F131" s="146">
        <v>19.900355000000001</v>
      </c>
      <c r="G131" s="146">
        <v>2.8443360000000002</v>
      </c>
      <c r="H131" s="146">
        <v>5.4450419999999999</v>
      </c>
      <c r="I131" s="146">
        <v>7.0710329999999999</v>
      </c>
      <c r="J131" s="146">
        <v>5.6377369999999996</v>
      </c>
      <c r="K131" s="146">
        <v>3.2210169999999998</v>
      </c>
      <c r="L131" s="146">
        <v>1.9036029999999999</v>
      </c>
      <c r="M131" s="146">
        <v>1.8572190000000002</v>
      </c>
      <c r="N131" s="146">
        <v>1.4700229999999999</v>
      </c>
      <c r="O131" s="146">
        <v>3.9697779999999998</v>
      </c>
      <c r="P131" s="146">
        <v>6.1572119999999995</v>
      </c>
      <c r="Q131" s="146">
        <v>32.512155999999997</v>
      </c>
      <c r="R131" s="146">
        <v>45.211319999999986</v>
      </c>
      <c r="S131" s="146">
        <v>18.047510999999997</v>
      </c>
      <c r="T131" s="146">
        <v>4.8310250000000003</v>
      </c>
      <c r="U131" s="146">
        <v>2.9163489999999999</v>
      </c>
      <c r="V131" s="146">
        <v>0.84376099999999998</v>
      </c>
      <c r="W131" s="146">
        <v>1.0421604135470566</v>
      </c>
      <c r="X131" s="146">
        <v>0</v>
      </c>
      <c r="Y131" s="146">
        <v>0</v>
      </c>
      <c r="Z131" s="146">
        <v>0</v>
      </c>
      <c r="AA131" s="146">
        <v>0</v>
      </c>
      <c r="AB131" s="146">
        <v>0</v>
      </c>
      <c r="AC131" s="146">
        <v>0</v>
      </c>
      <c r="AD131" s="146">
        <v>0</v>
      </c>
      <c r="AE131" s="146">
        <v>0</v>
      </c>
      <c r="AF131" s="146">
        <v>0</v>
      </c>
      <c r="AG131" s="146">
        <v>0</v>
      </c>
    </row>
    <row r="132" spans="1:33" x14ac:dyDescent="0.2">
      <c r="A132" s="133" t="str">
        <f t="shared" si="1"/>
        <v>DAPBelize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1"/>
        <v>DAPCosta Rica</v>
      </c>
      <c r="B133" s="129" t="s">
        <v>266</v>
      </c>
      <c r="C133" s="129" t="s">
        <v>268</v>
      </c>
      <c r="D133" s="129" t="s">
        <v>163</v>
      </c>
      <c r="E133" s="147">
        <v>6.1842000000000001E-2</v>
      </c>
      <c r="F133" s="147">
        <v>0.301898</v>
      </c>
      <c r="G133" s="147">
        <v>1.222364</v>
      </c>
      <c r="H133" s="147">
        <v>2.7886630000000001</v>
      </c>
      <c r="I133" s="147">
        <v>3.4195950000000002</v>
      </c>
      <c r="J133" s="147">
        <v>1.4809600000000001</v>
      </c>
      <c r="K133" s="147">
        <v>1.5106250000000001</v>
      </c>
      <c r="L133" s="147">
        <v>0.61112999999999995</v>
      </c>
      <c r="M133" s="147">
        <v>0.35724300000000003</v>
      </c>
      <c r="N133" s="147">
        <v>7.2384000000000004E-2</v>
      </c>
      <c r="O133" s="147">
        <v>0.28121099999999999</v>
      </c>
      <c r="P133" s="147">
        <v>4.4476000000000002E-2</v>
      </c>
      <c r="Q133" s="147">
        <v>3.021582</v>
      </c>
      <c r="R133" s="147">
        <v>0.48147400000000001</v>
      </c>
      <c r="S133" s="147">
        <v>2.084015</v>
      </c>
      <c r="T133" s="147">
        <v>0.977329</v>
      </c>
      <c r="U133" s="147">
        <v>2.1493090000000001</v>
      </c>
      <c r="V133" s="147">
        <v>9.8560000000000002E-3</v>
      </c>
      <c r="W133" s="147">
        <v>2.4144001146778498E-3</v>
      </c>
      <c r="X133" s="147">
        <v>0</v>
      </c>
      <c r="Y133" s="147">
        <v>0</v>
      </c>
      <c r="Z133" s="147">
        <v>0</v>
      </c>
      <c r="AA133" s="147">
        <v>0</v>
      </c>
      <c r="AB133" s="147">
        <v>0</v>
      </c>
      <c r="AC133" s="147">
        <v>0</v>
      </c>
      <c r="AD133" s="147">
        <v>0</v>
      </c>
      <c r="AE133" s="147">
        <v>0</v>
      </c>
      <c r="AF133" s="147">
        <v>0</v>
      </c>
      <c r="AG133" s="147">
        <v>0</v>
      </c>
    </row>
    <row r="134" spans="1:33" x14ac:dyDescent="0.2">
      <c r="A134" s="133" t="str">
        <f t="shared" ref="A134:A197" si="2">CONCATENATE("DAP",D134)</f>
        <v>DAPEl Salvador</v>
      </c>
      <c r="B134" s="129" t="s">
        <v>266</v>
      </c>
      <c r="C134" s="129" t="s">
        <v>268</v>
      </c>
      <c r="D134" s="129" t="s">
        <v>164</v>
      </c>
      <c r="E134" s="147">
        <v>0</v>
      </c>
      <c r="F134" s="147">
        <v>0</v>
      </c>
      <c r="G134" s="147">
        <v>0</v>
      </c>
      <c r="H134" s="147">
        <v>0</v>
      </c>
      <c r="I134" s="147">
        <v>0</v>
      </c>
      <c r="J134" s="147">
        <v>0</v>
      </c>
      <c r="K134" s="147">
        <v>2.3000000000000001E-4</v>
      </c>
      <c r="L134" s="147">
        <v>0</v>
      </c>
      <c r="M134" s="147">
        <v>0</v>
      </c>
      <c r="N134" s="147">
        <v>0</v>
      </c>
      <c r="O134" s="147">
        <v>3.1389E-2</v>
      </c>
      <c r="P134" s="147">
        <v>0</v>
      </c>
      <c r="Q134" s="147">
        <v>0</v>
      </c>
      <c r="R134" s="147">
        <v>1.4799999999999999E-4</v>
      </c>
      <c r="S134" s="147">
        <v>0</v>
      </c>
      <c r="T134" s="147">
        <v>0.06</v>
      </c>
      <c r="U134" s="147">
        <v>0</v>
      </c>
      <c r="V134" s="147">
        <v>0</v>
      </c>
      <c r="W134" s="147">
        <v>0</v>
      </c>
      <c r="X134" s="147">
        <v>0</v>
      </c>
      <c r="Y134" s="147">
        <v>0</v>
      </c>
      <c r="Z134" s="147">
        <v>0</v>
      </c>
      <c r="AA134" s="147">
        <v>0</v>
      </c>
      <c r="AB134" s="147">
        <v>0</v>
      </c>
      <c r="AC134" s="147">
        <v>0</v>
      </c>
      <c r="AD134" s="147">
        <v>0</v>
      </c>
      <c r="AE134" s="147">
        <v>0</v>
      </c>
      <c r="AF134" s="147">
        <v>0</v>
      </c>
      <c r="AG134" s="147">
        <v>0</v>
      </c>
    </row>
    <row r="135" spans="1:33" x14ac:dyDescent="0.2">
      <c r="A135" s="133" t="str">
        <f t="shared" si="2"/>
        <v>DAPGuatemala</v>
      </c>
      <c r="B135" s="129" t="s">
        <v>266</v>
      </c>
      <c r="C135" s="129" t="s">
        <v>268</v>
      </c>
      <c r="D135" s="129" t="s">
        <v>165</v>
      </c>
      <c r="E135" s="147">
        <v>3</v>
      </c>
      <c r="F135" s="147">
        <v>3</v>
      </c>
      <c r="G135" s="147">
        <v>1.0463330000000002</v>
      </c>
      <c r="H135" s="147">
        <v>1.5357540000000001</v>
      </c>
      <c r="I135" s="147">
        <v>2.537639</v>
      </c>
      <c r="J135" s="147">
        <v>2.7671399999999999</v>
      </c>
      <c r="K135" s="147">
        <v>1.7306999999999999E-2</v>
      </c>
      <c r="L135" s="147">
        <v>8.8749999999999992E-3</v>
      </c>
      <c r="M135" s="147">
        <v>1.1857000000000001E-2</v>
      </c>
      <c r="N135" s="147">
        <v>0.12848800000000002</v>
      </c>
      <c r="O135" s="147">
        <v>5.4190000000000002E-3</v>
      </c>
      <c r="P135" s="147">
        <v>3.5502089999999997</v>
      </c>
      <c r="Q135" s="147">
        <v>3.8034609999999995</v>
      </c>
      <c r="R135" s="147">
        <v>9.4156879999999994</v>
      </c>
      <c r="S135" s="147">
        <v>2.737069</v>
      </c>
      <c r="T135" s="147">
        <v>2.580193</v>
      </c>
      <c r="U135" s="147">
        <v>7.5165999999999997E-2</v>
      </c>
      <c r="V135" s="147">
        <v>9.7900000000000001E-2</v>
      </c>
      <c r="W135" s="147">
        <v>0.15985997164003657</v>
      </c>
      <c r="X135" s="147">
        <v>0</v>
      </c>
      <c r="Y135" s="147">
        <v>0</v>
      </c>
      <c r="Z135" s="147">
        <v>0</v>
      </c>
      <c r="AA135" s="147">
        <v>0</v>
      </c>
      <c r="AB135" s="147">
        <v>0</v>
      </c>
      <c r="AC135" s="147">
        <v>0</v>
      </c>
      <c r="AD135" s="147">
        <v>0</v>
      </c>
      <c r="AE135" s="147">
        <v>0</v>
      </c>
      <c r="AF135" s="147">
        <v>0</v>
      </c>
      <c r="AG135" s="147">
        <v>0</v>
      </c>
    </row>
    <row r="136" spans="1:33" x14ac:dyDescent="0.2">
      <c r="A136" s="133" t="str">
        <f t="shared" si="2"/>
        <v>DAPHonduras</v>
      </c>
      <c r="B136" s="129" t="s">
        <v>266</v>
      </c>
      <c r="C136" s="129" t="s">
        <v>268</v>
      </c>
      <c r="D136" s="129" t="s">
        <v>166</v>
      </c>
      <c r="E136" s="147">
        <v>0</v>
      </c>
      <c r="F136" s="147">
        <v>0</v>
      </c>
      <c r="G136" s="147">
        <v>0</v>
      </c>
      <c r="H136" s="147">
        <v>0.61290500000000003</v>
      </c>
      <c r="I136" s="147">
        <v>0.58161300000000005</v>
      </c>
      <c r="J136" s="147">
        <v>0.44140200000000002</v>
      </c>
      <c r="K136" s="147">
        <v>0.42341099999999998</v>
      </c>
      <c r="L136" s="147">
        <v>1.3528999999999999E-2</v>
      </c>
      <c r="M136" s="147">
        <v>0.02</v>
      </c>
      <c r="N136" s="147">
        <v>0.29648600000000003</v>
      </c>
      <c r="O136" s="147">
        <v>4.0036000000000002E-2</v>
      </c>
      <c r="P136" s="147">
        <v>4.4999999999999998E-2</v>
      </c>
      <c r="Q136" s="147">
        <v>0.59983500000000001</v>
      </c>
      <c r="R136" s="147">
        <v>0.118411</v>
      </c>
      <c r="S136" s="147">
        <v>0.303006</v>
      </c>
      <c r="T136" s="147">
        <v>0.108489</v>
      </c>
      <c r="U136" s="147">
        <v>0.30182999999999999</v>
      </c>
      <c r="V136" s="147">
        <v>0.37509399999999998</v>
      </c>
      <c r="W136" s="147">
        <v>0.45918502181011711</v>
      </c>
      <c r="X136" s="147">
        <v>0</v>
      </c>
      <c r="Y136" s="147">
        <v>0</v>
      </c>
      <c r="Z136" s="147">
        <v>0</v>
      </c>
      <c r="AA136" s="147">
        <v>0</v>
      </c>
      <c r="AB136" s="147">
        <v>0</v>
      </c>
      <c r="AC136" s="147">
        <v>0</v>
      </c>
      <c r="AD136" s="147">
        <v>0</v>
      </c>
      <c r="AE136" s="147">
        <v>0</v>
      </c>
      <c r="AF136" s="147">
        <v>0</v>
      </c>
      <c r="AG136" s="147">
        <v>0</v>
      </c>
    </row>
    <row r="137" spans="1:33" x14ac:dyDescent="0.2">
      <c r="A137" s="133" t="str">
        <f t="shared" si="2"/>
        <v>DAPMexico</v>
      </c>
      <c r="B137" s="129" t="s">
        <v>266</v>
      </c>
      <c r="C137" s="129" t="s">
        <v>268</v>
      </c>
      <c r="D137" s="129" t="s">
        <v>167</v>
      </c>
      <c r="E137" s="147">
        <v>1.2598800000000001</v>
      </c>
      <c r="F137" s="147">
        <v>16.598457</v>
      </c>
      <c r="G137" s="147">
        <v>0.5756389999999999</v>
      </c>
      <c r="H137" s="147">
        <v>0.50771999999999995</v>
      </c>
      <c r="I137" s="147">
        <v>0.53218600000000005</v>
      </c>
      <c r="J137" s="147">
        <v>0.94823499999999994</v>
      </c>
      <c r="K137" s="147">
        <v>1.269444</v>
      </c>
      <c r="L137" s="147">
        <v>1.2700689999999999</v>
      </c>
      <c r="M137" s="147">
        <v>1.4681190000000002</v>
      </c>
      <c r="N137" s="147">
        <v>0.97266499999999989</v>
      </c>
      <c r="O137" s="147">
        <v>3.6117229999999996</v>
      </c>
      <c r="P137" s="147">
        <v>2.5175269999999994</v>
      </c>
      <c r="Q137" s="147">
        <v>25.087278000000001</v>
      </c>
      <c r="R137" s="147">
        <v>35.195598999999987</v>
      </c>
      <c r="S137" s="147">
        <v>12.923420999999998</v>
      </c>
      <c r="T137" s="147">
        <v>1.1050139999999997</v>
      </c>
      <c r="U137" s="147">
        <v>0.39004399999999995</v>
      </c>
      <c r="V137" s="147">
        <v>0.36091099999999998</v>
      </c>
      <c r="W137" s="147">
        <v>0.42070101998222509</v>
      </c>
      <c r="X137" s="147">
        <v>0</v>
      </c>
      <c r="Y137" s="147">
        <v>0</v>
      </c>
      <c r="Z137" s="147">
        <v>0</v>
      </c>
      <c r="AA137" s="147">
        <v>0</v>
      </c>
      <c r="AB137" s="147">
        <v>0</v>
      </c>
      <c r="AC137" s="147">
        <v>0</v>
      </c>
      <c r="AD137" s="147">
        <v>0</v>
      </c>
      <c r="AE137" s="147">
        <v>0</v>
      </c>
      <c r="AF137" s="147">
        <v>0</v>
      </c>
      <c r="AG137" s="147">
        <v>0</v>
      </c>
    </row>
    <row r="138" spans="1:33" x14ac:dyDescent="0.2">
      <c r="A138" s="133" t="str">
        <f t="shared" si="2"/>
        <v>DAPNicaragua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2"/>
        <v>DAPPanama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2"/>
        <v>DAPSouth America Total</v>
      </c>
      <c r="B140" s="140" t="s">
        <v>170</v>
      </c>
      <c r="C140" s="140" t="s">
        <v>170</v>
      </c>
      <c r="D140" s="140" t="s">
        <v>170</v>
      </c>
      <c r="E140" s="146">
        <v>41.834051000000002</v>
      </c>
      <c r="F140" s="146">
        <v>37.315224999999998</v>
      </c>
      <c r="G140" s="146">
        <v>32.104928999999998</v>
      </c>
      <c r="H140" s="146">
        <v>29.189186000000003</v>
      </c>
      <c r="I140" s="146">
        <v>47.460550000000005</v>
      </c>
      <c r="J140" s="146">
        <v>47.933330000000005</v>
      </c>
      <c r="K140" s="146">
        <v>37.919390999999997</v>
      </c>
      <c r="L140" s="146">
        <v>61.396097999999995</v>
      </c>
      <c r="M140" s="146">
        <v>58.363658999999998</v>
      </c>
      <c r="N140" s="146">
        <v>56.285963999999993</v>
      </c>
      <c r="O140" s="146">
        <v>75.798588000000009</v>
      </c>
      <c r="P140" s="146">
        <v>80.069382000000004</v>
      </c>
      <c r="Q140" s="146">
        <v>61.437445000000011</v>
      </c>
      <c r="R140" s="146">
        <v>71.288509000000005</v>
      </c>
      <c r="S140" s="146">
        <v>56.576708000000004</v>
      </c>
      <c r="T140" s="146">
        <v>45.719101999999992</v>
      </c>
      <c r="U140" s="146">
        <v>60.048375000000014</v>
      </c>
      <c r="V140" s="146">
        <v>50.175136000000009</v>
      </c>
      <c r="W140" s="146">
        <v>53.761162916872422</v>
      </c>
      <c r="X140" s="146">
        <v>51.926789999999997</v>
      </c>
      <c r="Y140" s="146">
        <v>45.575860000000006</v>
      </c>
      <c r="Z140" s="146">
        <v>75.102289999999996</v>
      </c>
      <c r="AA140" s="146">
        <v>52.8</v>
      </c>
      <c r="AB140" s="146">
        <v>19.750000000000004</v>
      </c>
      <c r="AC140" s="146">
        <v>20.338154813114286</v>
      </c>
      <c r="AD140" s="146">
        <v>21.142111566196014</v>
      </c>
      <c r="AE140" s="146">
        <v>21.681696982891676</v>
      </c>
      <c r="AF140" s="146">
        <v>21.979167679512432</v>
      </c>
      <c r="AG140" s="146">
        <v>22.283426394587032</v>
      </c>
    </row>
    <row r="141" spans="1:33" x14ac:dyDescent="0.2">
      <c r="A141" s="133" t="str">
        <f t="shared" si="2"/>
        <v>DAPArgentina</v>
      </c>
      <c r="B141" s="129" t="s">
        <v>266</v>
      </c>
      <c r="C141" s="129" t="s">
        <v>269</v>
      </c>
      <c r="D141" s="129" t="s">
        <v>171</v>
      </c>
      <c r="E141" s="147">
        <v>2.5000000000000001E-2</v>
      </c>
      <c r="F141" s="147">
        <v>0</v>
      </c>
      <c r="G141" s="147">
        <v>2.8800000000000001E-4</v>
      </c>
      <c r="H141" s="147">
        <v>9.9999999999999995E-7</v>
      </c>
      <c r="I141" s="147">
        <v>0</v>
      </c>
      <c r="J141" s="147">
        <v>3.9899999999999996E-3</v>
      </c>
      <c r="K141" s="147">
        <v>1.0831299999999999</v>
      </c>
      <c r="L141" s="147">
        <v>0</v>
      </c>
      <c r="M141" s="147">
        <v>4.6524000000000001</v>
      </c>
      <c r="N141" s="147">
        <v>0.38805000000000001</v>
      </c>
      <c r="O141" s="147">
        <v>1E-4</v>
      </c>
      <c r="P141" s="147">
        <v>0.94580299999999995</v>
      </c>
      <c r="Q141" s="147">
        <v>1.215592</v>
      </c>
      <c r="R141" s="147">
        <v>1.2478830000000001</v>
      </c>
      <c r="S141" s="147">
        <v>0.39554400000000001</v>
      </c>
      <c r="T141" s="147">
        <v>6.3939999999999997E-2</v>
      </c>
      <c r="U141" s="147">
        <v>7.8854999999999995E-2</v>
      </c>
      <c r="V141" s="147">
        <v>0.35593799999999998</v>
      </c>
      <c r="W141" s="147">
        <v>8.9000004227273194E-2</v>
      </c>
      <c r="X141" s="147">
        <v>0</v>
      </c>
      <c r="Y141" s="147">
        <v>0</v>
      </c>
      <c r="Z141" s="147">
        <v>0</v>
      </c>
      <c r="AA141" s="147">
        <v>0</v>
      </c>
      <c r="AB141" s="147">
        <v>0</v>
      </c>
      <c r="AC141" s="147">
        <v>0</v>
      </c>
      <c r="AD141" s="147">
        <v>0</v>
      </c>
      <c r="AE141" s="147">
        <v>0</v>
      </c>
      <c r="AF141" s="147">
        <v>0</v>
      </c>
      <c r="AG141" s="147">
        <v>0</v>
      </c>
    </row>
    <row r="142" spans="1:33" x14ac:dyDescent="0.2">
      <c r="A142" s="133" t="str">
        <f t="shared" si="2"/>
        <v>DAPBolivia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2"/>
        <v>DAPBrazil</v>
      </c>
      <c r="B143" s="129" t="s">
        <v>266</v>
      </c>
      <c r="C143" s="129" t="s">
        <v>269</v>
      </c>
      <c r="D143" s="129" t="s">
        <v>173</v>
      </c>
      <c r="E143" s="147">
        <v>15.366593000000002</v>
      </c>
      <c r="F143" s="147">
        <v>20.627856999999999</v>
      </c>
      <c r="G143" s="147">
        <v>13.532813999999998</v>
      </c>
      <c r="H143" s="147">
        <v>22.889987000000001</v>
      </c>
      <c r="I143" s="147">
        <v>44.141840000000002</v>
      </c>
      <c r="J143" s="147">
        <v>41.502169000000002</v>
      </c>
      <c r="K143" s="147">
        <v>31.994184000000004</v>
      </c>
      <c r="L143" s="147">
        <v>46.947336</v>
      </c>
      <c r="M143" s="147">
        <v>44.781244000000001</v>
      </c>
      <c r="N143" s="147">
        <v>46.884769999999996</v>
      </c>
      <c r="O143" s="147">
        <v>57.371299999999998</v>
      </c>
      <c r="P143" s="147">
        <v>62.663303000000006</v>
      </c>
      <c r="Q143" s="147">
        <v>50.140395000000005</v>
      </c>
      <c r="R143" s="147">
        <v>62.417167000000006</v>
      </c>
      <c r="S143" s="147">
        <v>49.312710000000003</v>
      </c>
      <c r="T143" s="147">
        <v>42.834128999999997</v>
      </c>
      <c r="U143" s="147">
        <v>56.677194000000007</v>
      </c>
      <c r="V143" s="147">
        <v>46.648166000000003</v>
      </c>
      <c r="W143" s="147">
        <v>53.377002533027088</v>
      </c>
      <c r="X143" s="147">
        <v>51.926789999999997</v>
      </c>
      <c r="Y143" s="147">
        <v>45.575860000000006</v>
      </c>
      <c r="Z143" s="147">
        <v>75.102289999999996</v>
      </c>
      <c r="AA143" s="147">
        <v>52.8</v>
      </c>
      <c r="AB143" s="147">
        <v>19.750000000000004</v>
      </c>
      <c r="AC143" s="147">
        <v>20.338154813114286</v>
      </c>
      <c r="AD143" s="147">
        <v>21.142111566196014</v>
      </c>
      <c r="AE143" s="147">
        <v>21.681696982891676</v>
      </c>
      <c r="AF143" s="147">
        <v>21.979167679512432</v>
      </c>
      <c r="AG143" s="147">
        <v>22.283426394587032</v>
      </c>
    </row>
    <row r="144" spans="1:33" x14ac:dyDescent="0.2">
      <c r="A144" s="133" t="str">
        <f t="shared" si="2"/>
        <v>DAPChile</v>
      </c>
      <c r="B144" s="129" t="s">
        <v>266</v>
      </c>
      <c r="C144" s="129" t="s">
        <v>269</v>
      </c>
      <c r="D144" s="129" t="s">
        <v>174</v>
      </c>
      <c r="E144" s="147">
        <v>0.21</v>
      </c>
      <c r="F144" s="147">
        <v>4.8000000000000001E-5</v>
      </c>
      <c r="G144" s="147">
        <v>0</v>
      </c>
      <c r="H144" s="147">
        <v>0</v>
      </c>
      <c r="I144" s="147">
        <v>1.3169999999999999</v>
      </c>
      <c r="J144" s="147">
        <v>1.2230000000000001</v>
      </c>
      <c r="K144" s="147">
        <v>0.65600000000000003</v>
      </c>
      <c r="L144" s="147">
        <v>0.42313200000000001</v>
      </c>
      <c r="M144" s="147">
        <v>0.123</v>
      </c>
      <c r="N144" s="147">
        <v>0.10199999999999999</v>
      </c>
      <c r="O144" s="147">
        <v>2.3365999999999998</v>
      </c>
      <c r="P144" s="147">
        <v>0.28025</v>
      </c>
      <c r="Q144" s="147">
        <v>0.1</v>
      </c>
      <c r="R144" s="147">
        <v>9.5E-4</v>
      </c>
      <c r="S144" s="147">
        <v>4.0008000000000002E-2</v>
      </c>
      <c r="T144" s="147">
        <v>1.235E-2</v>
      </c>
      <c r="U144" s="147">
        <v>2.7230000000000001E-2</v>
      </c>
      <c r="V144" s="147">
        <v>6.8308999999999995E-2</v>
      </c>
      <c r="W144" s="147">
        <v>9.2646999999999993E-2</v>
      </c>
      <c r="X144" s="147">
        <v>0</v>
      </c>
      <c r="Y144" s="147">
        <v>0</v>
      </c>
      <c r="Z144" s="147">
        <v>0</v>
      </c>
      <c r="AA144" s="147">
        <v>0</v>
      </c>
      <c r="AB144" s="147">
        <v>0</v>
      </c>
      <c r="AC144" s="147">
        <v>0</v>
      </c>
      <c r="AD144" s="147">
        <v>0</v>
      </c>
      <c r="AE144" s="147">
        <v>0</v>
      </c>
      <c r="AF144" s="147">
        <v>0</v>
      </c>
      <c r="AG144" s="147">
        <v>0</v>
      </c>
    </row>
    <row r="145" spans="1:33" x14ac:dyDescent="0.2">
      <c r="A145" s="133" t="str">
        <f t="shared" si="2"/>
        <v>DAPColombia</v>
      </c>
      <c r="B145" s="129" t="s">
        <v>266</v>
      </c>
      <c r="C145" s="129" t="s">
        <v>269</v>
      </c>
      <c r="D145" s="129" t="s">
        <v>175</v>
      </c>
      <c r="E145" s="147">
        <v>2.3225880000000001</v>
      </c>
      <c r="F145" s="147">
        <v>3.136644</v>
      </c>
      <c r="G145" s="147">
        <v>2.7465089999999996</v>
      </c>
      <c r="H145" s="147">
        <v>2.2803520000000002</v>
      </c>
      <c r="I145" s="147">
        <v>0.82281199999999999</v>
      </c>
      <c r="J145" s="147">
        <v>0.27537800000000001</v>
      </c>
      <c r="K145" s="147">
        <v>0.25662000000000001</v>
      </c>
      <c r="L145" s="147">
        <v>9.9465379999999985</v>
      </c>
      <c r="M145" s="147">
        <v>3.509541</v>
      </c>
      <c r="N145" s="147">
        <v>3.271728</v>
      </c>
      <c r="O145" s="147">
        <v>3.082697</v>
      </c>
      <c r="P145" s="147">
        <v>2.4227650000000001</v>
      </c>
      <c r="Q145" s="147">
        <v>0.38232999999999995</v>
      </c>
      <c r="R145" s="147">
        <v>1.0982149999999999</v>
      </c>
      <c r="S145" s="147">
        <v>0.90048800000000007</v>
      </c>
      <c r="T145" s="147">
        <v>0.69406400000000001</v>
      </c>
      <c r="U145" s="147">
        <v>0.38414799999999999</v>
      </c>
      <c r="V145" s="147">
        <v>0.16700000000000001</v>
      </c>
      <c r="W145" s="147">
        <v>0.190496379048092</v>
      </c>
      <c r="X145" s="147">
        <v>0</v>
      </c>
      <c r="Y145" s="147">
        <v>0</v>
      </c>
      <c r="Z145" s="147">
        <v>0</v>
      </c>
      <c r="AA145" s="147">
        <v>0</v>
      </c>
      <c r="AB145" s="147">
        <v>0</v>
      </c>
      <c r="AC145" s="147">
        <v>0</v>
      </c>
      <c r="AD145" s="147">
        <v>0</v>
      </c>
      <c r="AE145" s="147">
        <v>0</v>
      </c>
      <c r="AF145" s="147">
        <v>0</v>
      </c>
      <c r="AG145" s="147">
        <v>0</v>
      </c>
    </row>
    <row r="146" spans="1:33" x14ac:dyDescent="0.2">
      <c r="A146" s="133" t="str">
        <f t="shared" si="2"/>
        <v>DAPEcuador</v>
      </c>
      <c r="B146" s="129" t="s">
        <v>266</v>
      </c>
      <c r="C146" s="129" t="s">
        <v>269</v>
      </c>
      <c r="D146" s="129" t="s">
        <v>176</v>
      </c>
      <c r="E146" s="147">
        <v>0</v>
      </c>
      <c r="F146" s="147">
        <v>5.9096000000000003E-2</v>
      </c>
      <c r="G146" s="147">
        <v>3.2261999999999999E-2</v>
      </c>
      <c r="H146" s="147">
        <v>4.9596000000000001E-2</v>
      </c>
      <c r="I146" s="147">
        <v>0.17755899999999999</v>
      </c>
      <c r="J146" s="147">
        <v>0</v>
      </c>
      <c r="K146" s="147">
        <v>1.09E-3</v>
      </c>
      <c r="L146" s="147">
        <v>3.0175E-2</v>
      </c>
      <c r="M146" s="147">
        <v>3.0240000000000002E-3</v>
      </c>
      <c r="N146" s="147">
        <v>2.9699E-2</v>
      </c>
      <c r="O146" s="147">
        <v>1.2407E-2</v>
      </c>
      <c r="P146" s="147">
        <v>6.5310000000000003E-3</v>
      </c>
      <c r="Q146" s="147">
        <v>2.9512E-2</v>
      </c>
      <c r="R146" s="147">
        <v>3.1080000000000001E-3</v>
      </c>
      <c r="S146" s="147">
        <v>2.66E-3</v>
      </c>
      <c r="T146" s="147">
        <v>3.9909999999999998E-3</v>
      </c>
      <c r="U146" s="147">
        <v>5.2249999999999996E-3</v>
      </c>
      <c r="V146" s="147">
        <v>0.06</v>
      </c>
      <c r="W146" s="147">
        <v>1.20170005699694E-2</v>
      </c>
      <c r="X146" s="147">
        <v>0</v>
      </c>
      <c r="Y146" s="147">
        <v>0</v>
      </c>
      <c r="Z146" s="147">
        <v>0</v>
      </c>
      <c r="AA146" s="147">
        <v>0</v>
      </c>
      <c r="AB146" s="147">
        <v>0</v>
      </c>
      <c r="AC146" s="147">
        <v>0</v>
      </c>
      <c r="AD146" s="147">
        <v>0</v>
      </c>
      <c r="AE146" s="147">
        <v>0</v>
      </c>
      <c r="AF146" s="147">
        <v>0</v>
      </c>
      <c r="AG146" s="147">
        <v>0</v>
      </c>
    </row>
    <row r="147" spans="1:33" x14ac:dyDescent="0.2">
      <c r="A147" s="133" t="str">
        <f t="shared" si="2"/>
        <v>DAPFrench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DAPGuyana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2"/>
        <v>DAPParaguay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2"/>
        <v>DAPPeru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2"/>
        <v>DAPSuriname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2"/>
        <v>DAPUruguay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2"/>
        <v>DAPVenezuela</v>
      </c>
      <c r="B153" s="129" t="s">
        <v>266</v>
      </c>
      <c r="C153" s="129" t="s">
        <v>269</v>
      </c>
      <c r="D153" s="129" t="s">
        <v>183</v>
      </c>
      <c r="E153" s="147">
        <v>23.909870000000002</v>
      </c>
      <c r="F153" s="147">
        <v>13.491579999999999</v>
      </c>
      <c r="G153" s="147">
        <v>15.793056</v>
      </c>
      <c r="H153" s="147">
        <v>3.9692499999999997</v>
      </c>
      <c r="I153" s="147">
        <v>1.001339</v>
      </c>
      <c r="J153" s="147">
        <v>4.9287930000000006</v>
      </c>
      <c r="K153" s="147">
        <v>3.9283670000000002</v>
      </c>
      <c r="L153" s="147">
        <v>4.0489169999999994</v>
      </c>
      <c r="M153" s="147">
        <v>5.2944500000000003</v>
      </c>
      <c r="N153" s="147">
        <v>5.6097169999999998</v>
      </c>
      <c r="O153" s="147">
        <v>12.995483999999999</v>
      </c>
      <c r="P153" s="147">
        <v>13.750730000000001</v>
      </c>
      <c r="Q153" s="147">
        <v>9.5696159999999999</v>
      </c>
      <c r="R153" s="147">
        <v>6.5211860000000001</v>
      </c>
      <c r="S153" s="147">
        <v>5.9252979999999997</v>
      </c>
      <c r="T153" s="147">
        <v>2.1106280000000002</v>
      </c>
      <c r="U153" s="147">
        <v>2.8757229999999998</v>
      </c>
      <c r="V153" s="147">
        <v>2.8757229999999998</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2"/>
        <v>DAPAsia Total</v>
      </c>
      <c r="B154" s="137" t="s">
        <v>184</v>
      </c>
      <c r="C154" s="137" t="s">
        <v>184</v>
      </c>
      <c r="D154" s="137" t="s">
        <v>184</v>
      </c>
      <c r="E154" s="145">
        <v>441.30124200000006</v>
      </c>
      <c r="F154" s="145">
        <v>433.08547700000003</v>
      </c>
      <c r="G154" s="145">
        <v>533.01880600000004</v>
      </c>
      <c r="H154" s="145">
        <v>738.25366600000007</v>
      </c>
      <c r="I154" s="145">
        <v>798.37543500000015</v>
      </c>
      <c r="J154" s="145">
        <v>501.07051899999999</v>
      </c>
      <c r="K154" s="145">
        <v>696.12223199999994</v>
      </c>
      <c r="L154" s="145">
        <v>1004.1785880000002</v>
      </c>
      <c r="M154" s="145">
        <v>838.42609200000004</v>
      </c>
      <c r="N154" s="145">
        <v>565.99357999999995</v>
      </c>
      <c r="O154" s="145">
        <v>1467.0176160000001</v>
      </c>
      <c r="P154" s="145">
        <v>3889.2963977826057</v>
      </c>
      <c r="Q154" s="145">
        <v>1578.2694968260876</v>
      </c>
      <c r="R154" s="145">
        <v>1456.448408826087</v>
      </c>
      <c r="S154" s="145">
        <v>1353.3619523913044</v>
      </c>
      <c r="T154" s="145">
        <v>1369.9163760000001</v>
      </c>
      <c r="U154" s="145">
        <v>1215.7237279999999</v>
      </c>
      <c r="V154" s="145">
        <v>1619.8069370000001</v>
      </c>
      <c r="W154" s="145">
        <v>1586.6861814678798</v>
      </c>
      <c r="X154" s="145">
        <v>1657.0739600000002</v>
      </c>
      <c r="Y154" s="145">
        <v>1846.44346</v>
      </c>
      <c r="Z154" s="145">
        <v>2187.6787199999999</v>
      </c>
      <c r="AA154" s="145">
        <v>1773.96</v>
      </c>
      <c r="AB154" s="145">
        <v>1970.0300000000002</v>
      </c>
      <c r="AC154" s="145">
        <v>2028.6974747584575</v>
      </c>
      <c r="AD154" s="145">
        <v>2108.890837911551</v>
      </c>
      <c r="AE154" s="145">
        <v>2162.7135953015741</v>
      </c>
      <c r="AF154" s="145">
        <v>2192.3858077807527</v>
      </c>
      <c r="AG154" s="145">
        <v>2222.735113930546</v>
      </c>
    </row>
    <row r="155" spans="1:33" s="133" customFormat="1" x14ac:dyDescent="0.2">
      <c r="A155" s="133" t="str">
        <f t="shared" si="2"/>
        <v>DAPMiddle East Total</v>
      </c>
      <c r="B155" s="140" t="s">
        <v>185</v>
      </c>
      <c r="C155" s="140" t="s">
        <v>185</v>
      </c>
      <c r="D155" s="140" t="s">
        <v>185</v>
      </c>
      <c r="E155" s="146">
        <v>97.670859000000007</v>
      </c>
      <c r="F155" s="146">
        <v>69.721844000000004</v>
      </c>
      <c r="G155" s="146">
        <v>128.03503099999998</v>
      </c>
      <c r="H155" s="146">
        <v>147.75462499999998</v>
      </c>
      <c r="I155" s="146">
        <v>182.08435100000003</v>
      </c>
      <c r="J155" s="146">
        <v>59.972149000000002</v>
      </c>
      <c r="K155" s="146">
        <v>69.627470000000002</v>
      </c>
      <c r="L155" s="146">
        <v>52.681498000000005</v>
      </c>
      <c r="M155" s="146">
        <v>4.7551869999999994</v>
      </c>
      <c r="N155" s="146">
        <v>31.785178999999999</v>
      </c>
      <c r="O155" s="146">
        <v>54.796287000000007</v>
      </c>
      <c r="P155" s="146">
        <v>97.243454782608708</v>
      </c>
      <c r="Q155" s="146">
        <v>112.22456182608697</v>
      </c>
      <c r="R155" s="146">
        <v>116.36822482608696</v>
      </c>
      <c r="S155" s="146">
        <v>147.94274739130435</v>
      </c>
      <c r="T155" s="146">
        <v>108.393111</v>
      </c>
      <c r="U155" s="146">
        <v>122.11104200000001</v>
      </c>
      <c r="V155" s="146">
        <v>96.335881000000015</v>
      </c>
      <c r="W155" s="146">
        <v>94.514475024956397</v>
      </c>
      <c r="X155" s="146">
        <v>113.1626</v>
      </c>
      <c r="Y155" s="146">
        <v>344.50655999999998</v>
      </c>
      <c r="Z155" s="146">
        <v>442.18447999999995</v>
      </c>
      <c r="AA155" s="146">
        <v>480.19</v>
      </c>
      <c r="AB155" s="146">
        <v>402.37</v>
      </c>
      <c r="AC155" s="146">
        <v>414.35257479254659</v>
      </c>
      <c r="AD155" s="146">
        <v>430.73171801976144</v>
      </c>
      <c r="AE155" s="146">
        <v>441.72478050663915</v>
      </c>
      <c r="AF155" s="146">
        <v>447.78519995976791</v>
      </c>
      <c r="AG155" s="146">
        <v>453.98391282987257</v>
      </c>
    </row>
    <row r="156" spans="1:33" x14ac:dyDescent="0.2">
      <c r="A156" s="133" t="str">
        <f t="shared" si="2"/>
        <v>DAPBahrain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DAPIran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2"/>
        <v>DAPIraq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2"/>
        <v>DAPIsrael</v>
      </c>
      <c r="B159" s="129" t="s">
        <v>270</v>
      </c>
      <c r="C159" s="129" t="s">
        <v>271</v>
      </c>
      <c r="D159" s="129" t="s">
        <v>189</v>
      </c>
      <c r="E159" s="147">
        <v>80.99760400000001</v>
      </c>
      <c r="F159" s="147">
        <v>54.382705000000009</v>
      </c>
      <c r="G159" s="147">
        <v>99.745844999999989</v>
      </c>
      <c r="H159" s="147">
        <v>126.64353799999996</v>
      </c>
      <c r="I159" s="147">
        <v>161.28227900000002</v>
      </c>
      <c r="J159" s="147">
        <v>36.512505000000004</v>
      </c>
      <c r="K159" s="147">
        <v>39.007211999999996</v>
      </c>
      <c r="L159" s="147">
        <v>25.187000000000001</v>
      </c>
      <c r="M159" s="147">
        <v>1.2882999999999998</v>
      </c>
      <c r="N159" s="147">
        <v>3.0146390000000003</v>
      </c>
      <c r="O159" s="147">
        <v>10.669148000000002</v>
      </c>
      <c r="P159" s="147">
        <v>0.29666399999999998</v>
      </c>
      <c r="Q159" s="147">
        <v>0.86770100000000006</v>
      </c>
      <c r="R159" s="147">
        <v>2.035981</v>
      </c>
      <c r="S159" s="147">
        <v>0.22117799999999999</v>
      </c>
      <c r="T159" s="147">
        <v>0.7987470000000001</v>
      </c>
      <c r="U159" s="147">
        <v>0.92237100000000005</v>
      </c>
      <c r="V159" s="147">
        <v>1.3775820000000001</v>
      </c>
      <c r="W159" s="147">
        <v>0.67283702495639597</v>
      </c>
      <c r="X159" s="147">
        <v>0</v>
      </c>
      <c r="Y159" s="147">
        <v>0</v>
      </c>
      <c r="Z159" s="147">
        <v>0</v>
      </c>
      <c r="AA159" s="147">
        <v>0</v>
      </c>
      <c r="AB159" s="147">
        <v>0</v>
      </c>
      <c r="AC159" s="147">
        <v>0</v>
      </c>
      <c r="AD159" s="147">
        <v>0</v>
      </c>
      <c r="AE159" s="147">
        <v>0</v>
      </c>
      <c r="AF159" s="147">
        <v>0</v>
      </c>
      <c r="AG159" s="147">
        <v>0</v>
      </c>
    </row>
    <row r="160" spans="1:33" x14ac:dyDescent="0.2">
      <c r="A160" s="133" t="str">
        <f t="shared" si="2"/>
        <v>DAPJordan</v>
      </c>
      <c r="B160" s="129" t="s">
        <v>270</v>
      </c>
      <c r="C160" s="129" t="s">
        <v>271</v>
      </c>
      <c r="D160" s="129" t="s">
        <v>190</v>
      </c>
      <c r="E160" s="147">
        <v>0</v>
      </c>
      <c r="F160" s="147">
        <v>0</v>
      </c>
      <c r="G160" s="147">
        <v>0</v>
      </c>
      <c r="H160" s="147">
        <v>3.6686999999999997E-2</v>
      </c>
      <c r="I160" s="147">
        <v>0</v>
      </c>
      <c r="J160" s="147">
        <v>0.99350899999999998</v>
      </c>
      <c r="K160" s="147">
        <v>0.77619799999999994</v>
      </c>
      <c r="L160" s="147">
        <v>0.08</v>
      </c>
      <c r="M160" s="147">
        <v>8.7000000000000008E-2</v>
      </c>
      <c r="N160" s="147">
        <v>4.6295999999999997E-2</v>
      </c>
      <c r="O160" s="147">
        <v>6.9000000000000006E-2</v>
      </c>
      <c r="P160" s="147">
        <v>12.121684782608703</v>
      </c>
      <c r="Q160" s="147">
        <v>37.154347826086969</v>
      </c>
      <c r="R160" s="147">
        <v>45.754347826086963</v>
      </c>
      <c r="S160" s="147">
        <v>69.888129391304361</v>
      </c>
      <c r="T160" s="147">
        <v>37.204497000000003</v>
      </c>
      <c r="U160" s="147">
        <v>20.633695000000007</v>
      </c>
      <c r="V160" s="147">
        <v>42.967752000000011</v>
      </c>
      <c r="W160" s="147">
        <v>44.169975000000001</v>
      </c>
      <c r="X160" s="147">
        <v>53.485399999999998</v>
      </c>
      <c r="Y160" s="147">
        <v>64.574399999999997</v>
      </c>
      <c r="Z160" s="147">
        <v>61.213080000000012</v>
      </c>
      <c r="AA160" s="147">
        <v>87.48</v>
      </c>
      <c r="AB160" s="147">
        <v>25.65</v>
      </c>
      <c r="AC160" s="147">
        <v>26.413856757285131</v>
      </c>
      <c r="AD160" s="147">
        <v>27.457982869515323</v>
      </c>
      <c r="AE160" s="147">
        <v>28.158760891704883</v>
      </c>
      <c r="AF160" s="147">
        <v>28.545096252126267</v>
      </c>
      <c r="AG160" s="147">
        <v>28.940247444109229</v>
      </c>
    </row>
    <row r="161" spans="1:33" x14ac:dyDescent="0.2">
      <c r="A161" s="133" t="str">
        <f t="shared" si="2"/>
        <v>DAPKuwait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2"/>
        <v>DAPLebanon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2"/>
        <v>DAPOman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2"/>
        <v>DAPQatar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2"/>
        <v>DAPSaudi Arabia</v>
      </c>
      <c r="B165" s="129" t="s">
        <v>270</v>
      </c>
      <c r="C165" s="129" t="s">
        <v>271</v>
      </c>
      <c r="D165" s="129" t="s">
        <v>195</v>
      </c>
      <c r="E165" s="147">
        <v>0.28299999999999997</v>
      </c>
      <c r="F165" s="147">
        <v>0.19900000000000001</v>
      </c>
      <c r="G165" s="147">
        <v>0.115</v>
      </c>
      <c r="H165" s="147">
        <v>0</v>
      </c>
      <c r="I165" s="147">
        <v>0.52400000000000002</v>
      </c>
      <c r="J165" s="147">
        <v>0.1</v>
      </c>
      <c r="K165" s="147">
        <v>0.45700000000000002</v>
      </c>
      <c r="L165" s="147">
        <v>0.35</v>
      </c>
      <c r="M165" s="147">
        <v>0.58699999999999997</v>
      </c>
      <c r="N165" s="147">
        <v>0.4</v>
      </c>
      <c r="O165" s="147">
        <v>0.67300000000000004</v>
      </c>
      <c r="P165" s="147">
        <v>0.38800000000000001</v>
      </c>
      <c r="Q165" s="147">
        <v>0.85599999999999998</v>
      </c>
      <c r="R165" s="147">
        <v>2.3159999999999998</v>
      </c>
      <c r="S165" s="147">
        <v>0</v>
      </c>
      <c r="T165" s="147">
        <v>0.251</v>
      </c>
      <c r="U165" s="147">
        <v>0</v>
      </c>
      <c r="V165" s="147">
        <v>1</v>
      </c>
      <c r="W165" s="147">
        <v>2</v>
      </c>
      <c r="X165" s="147">
        <v>0.21600000000000003</v>
      </c>
      <c r="Y165" s="147">
        <v>136.46299999999999</v>
      </c>
      <c r="Z165" s="147">
        <v>248.78645999999998</v>
      </c>
      <c r="AA165" s="147">
        <v>187.07</v>
      </c>
      <c r="AB165" s="147">
        <v>284.25</v>
      </c>
      <c r="AC165" s="147">
        <v>292.71496231026504</v>
      </c>
      <c r="AD165" s="147">
        <v>304.28583355398558</v>
      </c>
      <c r="AE165" s="147">
        <v>312.05176543731432</v>
      </c>
      <c r="AF165" s="147">
        <v>316.33308419753962</v>
      </c>
      <c r="AG165" s="147">
        <v>320.71209886892973</v>
      </c>
    </row>
    <row r="166" spans="1:33" x14ac:dyDescent="0.2">
      <c r="A166" s="133" t="str">
        <f t="shared" si="2"/>
        <v>DAPSyria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2"/>
        <v>DAPTurkey</v>
      </c>
      <c r="B167" s="129" t="s">
        <v>270</v>
      </c>
      <c r="C167" s="129" t="s">
        <v>271</v>
      </c>
      <c r="D167" s="129" t="s">
        <v>197</v>
      </c>
      <c r="E167" s="147">
        <v>16.390255</v>
      </c>
      <c r="F167" s="147">
        <v>15.140139</v>
      </c>
      <c r="G167" s="147">
        <v>28.174185999999999</v>
      </c>
      <c r="H167" s="147">
        <v>21.074400000000001</v>
      </c>
      <c r="I167" s="147">
        <v>20.278072000000002</v>
      </c>
      <c r="J167" s="147">
        <v>21.849259999999997</v>
      </c>
      <c r="K167" s="147">
        <v>29.387060000000002</v>
      </c>
      <c r="L167" s="147">
        <v>25.597820000000002</v>
      </c>
      <c r="M167" s="147">
        <v>2.7827600000000001</v>
      </c>
      <c r="N167" s="147">
        <v>28.324244</v>
      </c>
      <c r="O167" s="147">
        <v>43.385139000000002</v>
      </c>
      <c r="P167" s="147">
        <v>54.975206</v>
      </c>
      <c r="Q167" s="147">
        <v>60.321736000000001</v>
      </c>
      <c r="R167" s="147">
        <v>49.713782999999999</v>
      </c>
      <c r="S167" s="147">
        <v>58.515174000000002</v>
      </c>
      <c r="T167" s="147">
        <v>69.036849000000004</v>
      </c>
      <c r="U167" s="147">
        <v>99.430704000000006</v>
      </c>
      <c r="V167" s="147">
        <v>50.990547000000007</v>
      </c>
      <c r="W167" s="147">
        <v>47.671662999999995</v>
      </c>
      <c r="X167" s="147">
        <v>59.461200000000005</v>
      </c>
      <c r="Y167" s="147">
        <v>143.46915999999999</v>
      </c>
      <c r="Z167" s="147">
        <v>132.18493999999998</v>
      </c>
      <c r="AA167" s="147">
        <v>205.64</v>
      </c>
      <c r="AB167" s="147">
        <v>92.470000000000041</v>
      </c>
      <c r="AC167" s="147">
        <v>95.223755724996394</v>
      </c>
      <c r="AD167" s="147">
        <v>98.987901596260556</v>
      </c>
      <c r="AE167" s="147">
        <v>101.51425417761995</v>
      </c>
      <c r="AF167" s="147">
        <v>102.90701951010203</v>
      </c>
      <c r="AG167" s="147">
        <v>104.33156651683359</v>
      </c>
    </row>
    <row r="168" spans="1:33" x14ac:dyDescent="0.2">
      <c r="A168" s="133" t="str">
        <f t="shared" si="2"/>
        <v>DAPUnited Arab Emirates</v>
      </c>
      <c r="B168" s="129" t="s">
        <v>270</v>
      </c>
      <c r="C168" s="129" t="s">
        <v>271</v>
      </c>
      <c r="D168" s="129" t="s">
        <v>198</v>
      </c>
      <c r="E168" s="147">
        <v>0</v>
      </c>
      <c r="F168" s="147">
        <v>0</v>
      </c>
      <c r="G168" s="147">
        <v>0</v>
      </c>
      <c r="H168" s="147">
        <v>0</v>
      </c>
      <c r="I168" s="147">
        <v>0</v>
      </c>
      <c r="J168" s="147">
        <v>0.51687499999999997</v>
      </c>
      <c r="K168" s="147">
        <v>0</v>
      </c>
      <c r="L168" s="147">
        <v>1.4666780000000001</v>
      </c>
      <c r="M168" s="147">
        <v>1.0127000000000001E-2</v>
      </c>
      <c r="N168" s="147">
        <v>0</v>
      </c>
      <c r="O168" s="147">
        <v>0</v>
      </c>
      <c r="P168" s="147">
        <v>29.461899999999996</v>
      </c>
      <c r="Q168" s="147">
        <v>13.024776999999998</v>
      </c>
      <c r="R168" s="147">
        <v>16.548113000000001</v>
      </c>
      <c r="S168" s="147">
        <v>19.318266000000001</v>
      </c>
      <c r="T168" s="147">
        <v>1.1020179999999999</v>
      </c>
      <c r="U168" s="147">
        <v>1.1242719999999999</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2"/>
        <v>DAPYemen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2"/>
        <v>DAPSouth Asia Total</v>
      </c>
      <c r="B170" s="140" t="s">
        <v>200</v>
      </c>
      <c r="C170" s="140" t="s">
        <v>200</v>
      </c>
      <c r="D170" s="140" t="s">
        <v>200</v>
      </c>
      <c r="E170" s="146">
        <v>5.11E-3</v>
      </c>
      <c r="F170" s="146">
        <v>0</v>
      </c>
      <c r="G170" s="146">
        <v>0.2266</v>
      </c>
      <c r="H170" s="146">
        <v>13.81265</v>
      </c>
      <c r="I170" s="146">
        <v>12.760720000000001</v>
      </c>
      <c r="J170" s="146">
        <v>16.898109000000002</v>
      </c>
      <c r="K170" s="146">
        <v>3.7970000000000002</v>
      </c>
      <c r="L170" s="146">
        <v>0.39105000000000001</v>
      </c>
      <c r="M170" s="146">
        <v>7.3849999999999999E-2</v>
      </c>
      <c r="N170" s="146">
        <v>0.14992900000000001</v>
      </c>
      <c r="O170" s="146">
        <v>0.115491</v>
      </c>
      <c r="P170" s="146">
        <v>4.1831E-2</v>
      </c>
      <c r="Q170" s="146">
        <v>1.3278999999999999E-2</v>
      </c>
      <c r="R170" s="146">
        <v>1.4706E-2</v>
      </c>
      <c r="S170" s="146">
        <v>9.4599999999999997E-3</v>
      </c>
      <c r="T170" s="146">
        <v>14.199440999999998</v>
      </c>
      <c r="U170" s="146">
        <v>4.0090000000000003</v>
      </c>
      <c r="V170" s="146">
        <v>6.794486</v>
      </c>
      <c r="W170" s="146">
        <v>29.411042155601649</v>
      </c>
      <c r="X170" s="146">
        <v>14.749220000000001</v>
      </c>
      <c r="Y170" s="146">
        <v>2.6815599999999997</v>
      </c>
      <c r="Z170" s="146">
        <v>5.0979999999999998E-2</v>
      </c>
      <c r="AA170" s="146">
        <v>0.3</v>
      </c>
      <c r="AB170" s="146">
        <v>0</v>
      </c>
      <c r="AC170" s="146">
        <v>0</v>
      </c>
      <c r="AD170" s="146">
        <v>0</v>
      </c>
      <c r="AE170" s="146">
        <v>0</v>
      </c>
      <c r="AF170" s="146">
        <v>0</v>
      </c>
      <c r="AG170" s="146">
        <v>0</v>
      </c>
    </row>
    <row r="171" spans="1:33" x14ac:dyDescent="0.2">
      <c r="A171" s="133" t="str">
        <f t="shared" si="2"/>
        <v>DAPAfghanistan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2"/>
        <v>DAPBangladesh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2"/>
        <v>DAPBhutan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DAPIndia</v>
      </c>
      <c r="B174" s="129" t="s">
        <v>270</v>
      </c>
      <c r="C174" s="129" t="s">
        <v>272</v>
      </c>
      <c r="D174" s="129" t="s">
        <v>204</v>
      </c>
      <c r="E174" s="147">
        <v>5.11E-3</v>
      </c>
      <c r="F174" s="147">
        <v>0</v>
      </c>
      <c r="G174" s="147">
        <v>0.2266</v>
      </c>
      <c r="H174" s="147">
        <v>0.31064999999999998</v>
      </c>
      <c r="I174" s="147">
        <v>5.9719999999999995E-2</v>
      </c>
      <c r="J174" s="147">
        <v>0.53110900000000005</v>
      </c>
      <c r="K174" s="147">
        <v>5.7000000000000002E-2</v>
      </c>
      <c r="L174" s="147">
        <v>0.39105000000000001</v>
      </c>
      <c r="M174" s="147">
        <v>7.3849999999999999E-2</v>
      </c>
      <c r="N174" s="147">
        <v>0.14992900000000001</v>
      </c>
      <c r="O174" s="147">
        <v>7.4910000000000003E-3</v>
      </c>
      <c r="P174" s="147">
        <v>4.1831E-2</v>
      </c>
      <c r="Q174" s="147">
        <v>1.3278999999999999E-2</v>
      </c>
      <c r="R174" s="147">
        <v>1.4706E-2</v>
      </c>
      <c r="S174" s="147">
        <v>9.4599999999999997E-3</v>
      </c>
      <c r="T174" s="147">
        <v>14.199440999999998</v>
      </c>
      <c r="U174" s="147">
        <v>4.0090000000000003</v>
      </c>
      <c r="V174" s="147">
        <v>6.794486</v>
      </c>
      <c r="W174" s="147">
        <v>29.411042155601649</v>
      </c>
      <c r="X174" s="147">
        <v>14.749220000000001</v>
      </c>
      <c r="Y174" s="147">
        <v>2.6815599999999997</v>
      </c>
      <c r="Z174" s="147">
        <v>5.0979999999999998E-2</v>
      </c>
      <c r="AA174" s="147">
        <v>0.3</v>
      </c>
      <c r="AB174" s="147">
        <v>0</v>
      </c>
      <c r="AC174" s="147">
        <v>0</v>
      </c>
      <c r="AD174" s="147">
        <v>0</v>
      </c>
      <c r="AE174" s="147">
        <v>0</v>
      </c>
      <c r="AF174" s="147">
        <v>0</v>
      </c>
      <c r="AG174" s="147">
        <v>0</v>
      </c>
    </row>
    <row r="175" spans="1:33" x14ac:dyDescent="0.2">
      <c r="A175" s="133" t="str">
        <f t="shared" si="2"/>
        <v>DAPMaldives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2"/>
        <v>DAPNepal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2"/>
        <v>DAPPakistan</v>
      </c>
      <c r="B177" s="129" t="s">
        <v>270</v>
      </c>
      <c r="C177" s="129" t="s">
        <v>272</v>
      </c>
      <c r="D177" s="129" t="s">
        <v>207</v>
      </c>
      <c r="E177" s="147">
        <v>0</v>
      </c>
      <c r="F177" s="147">
        <v>0</v>
      </c>
      <c r="G177" s="147">
        <v>0</v>
      </c>
      <c r="H177" s="147">
        <v>13.501999999999999</v>
      </c>
      <c r="I177" s="147">
        <v>12.701000000000001</v>
      </c>
      <c r="J177" s="147">
        <v>16.367000000000001</v>
      </c>
      <c r="K177" s="147">
        <v>3.74</v>
      </c>
      <c r="L177" s="147">
        <v>0</v>
      </c>
      <c r="M177" s="147">
        <v>0</v>
      </c>
      <c r="N177" s="147">
        <v>0</v>
      </c>
      <c r="O177" s="147">
        <v>0.108</v>
      </c>
      <c r="P177" s="147">
        <v>0</v>
      </c>
      <c r="Q177" s="147">
        <v>0</v>
      </c>
      <c r="R177" s="147">
        <v>0</v>
      </c>
      <c r="S177" s="147">
        <v>0</v>
      </c>
      <c r="T177" s="147">
        <v>0</v>
      </c>
      <c r="U177" s="147">
        <v>0</v>
      </c>
      <c r="V177" s="147">
        <v>0</v>
      </c>
      <c r="W177" s="147">
        <v>0</v>
      </c>
      <c r="X177" s="147">
        <v>0</v>
      </c>
      <c r="Y177" s="147">
        <v>0</v>
      </c>
      <c r="Z177" s="147">
        <v>0</v>
      </c>
      <c r="AA177" s="147">
        <v>0</v>
      </c>
      <c r="AB177" s="147">
        <v>0</v>
      </c>
      <c r="AC177" s="147">
        <v>0</v>
      </c>
      <c r="AD177" s="147">
        <v>0</v>
      </c>
      <c r="AE177" s="147">
        <v>0</v>
      </c>
      <c r="AF177" s="147">
        <v>0</v>
      </c>
      <c r="AG177" s="147">
        <v>0</v>
      </c>
    </row>
    <row r="178" spans="1:33" x14ac:dyDescent="0.2">
      <c r="A178" s="133" t="str">
        <f t="shared" si="2"/>
        <v>DAPSri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2"/>
        <v>DAPSouth-East Asia Total</v>
      </c>
      <c r="B179" s="140" t="s">
        <v>209</v>
      </c>
      <c r="C179" s="140" t="s">
        <v>209</v>
      </c>
      <c r="D179" s="140" t="s">
        <v>209</v>
      </c>
      <c r="E179" s="146">
        <v>8.2703109999999995</v>
      </c>
      <c r="F179" s="146">
        <v>5.2103799999999989</v>
      </c>
      <c r="G179" s="146">
        <v>12.246274999999999</v>
      </c>
      <c r="H179" s="146">
        <v>28.554518999999999</v>
      </c>
      <c r="I179" s="146">
        <v>41.697949999999999</v>
      </c>
      <c r="J179" s="146">
        <v>46.072184000000007</v>
      </c>
      <c r="K179" s="146">
        <v>54.609941000000006</v>
      </c>
      <c r="L179" s="146">
        <v>71.367545000000007</v>
      </c>
      <c r="M179" s="146">
        <v>87.518507</v>
      </c>
      <c r="N179" s="146">
        <v>79.513214000000005</v>
      </c>
      <c r="O179" s="146">
        <v>222.43408100000002</v>
      </c>
      <c r="P179" s="146">
        <v>137.83733599999999</v>
      </c>
      <c r="Q179" s="146">
        <v>88.810471000000007</v>
      </c>
      <c r="R179" s="146">
        <v>171.29070599999997</v>
      </c>
      <c r="S179" s="146">
        <v>102.161613</v>
      </c>
      <c r="T179" s="146">
        <v>13.408852</v>
      </c>
      <c r="U179" s="146">
        <v>84.268639999999991</v>
      </c>
      <c r="V179" s="146">
        <v>193.75109499999999</v>
      </c>
      <c r="W179" s="146">
        <v>144.96098890517314</v>
      </c>
      <c r="X179" s="146">
        <v>171.06956</v>
      </c>
      <c r="Y179" s="146">
        <v>330.29433999999998</v>
      </c>
      <c r="Z179" s="146">
        <v>175.60547000000003</v>
      </c>
      <c r="AA179" s="146">
        <v>47.09</v>
      </c>
      <c r="AB179" s="146">
        <v>268.2</v>
      </c>
      <c r="AC179" s="146">
        <v>276.1869934621393</v>
      </c>
      <c r="AD179" s="146">
        <v>287.10452263563388</v>
      </c>
      <c r="AE179" s="146">
        <v>294.43195599045805</v>
      </c>
      <c r="AF179" s="146">
        <v>298.47153274153078</v>
      </c>
      <c r="AG179" s="146">
        <v>302.60328906472103</v>
      </c>
    </row>
    <row r="180" spans="1:33" x14ac:dyDescent="0.2">
      <c r="A180" s="133" t="str">
        <f t="shared" si="2"/>
        <v>DAPBrunei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2"/>
        <v>DAPCambodia</v>
      </c>
      <c r="B181" s="129" t="s">
        <v>270</v>
      </c>
      <c r="C181" s="129" t="s">
        <v>273</v>
      </c>
      <c r="D181" s="129" t="s">
        <v>211</v>
      </c>
      <c r="E181" s="147">
        <v>0</v>
      </c>
      <c r="F181" s="147">
        <v>0.04</v>
      </c>
      <c r="G181" s="147">
        <v>0</v>
      </c>
      <c r="H181" s="147">
        <v>0</v>
      </c>
      <c r="I181" s="147">
        <v>0</v>
      </c>
      <c r="J181" s="147">
        <v>0</v>
      </c>
      <c r="K181" s="147">
        <v>0</v>
      </c>
      <c r="L181" s="147">
        <v>0.16900000000000001</v>
      </c>
      <c r="M181" s="147">
        <v>1.3180000000000001</v>
      </c>
      <c r="N181" s="147">
        <v>0.75</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2"/>
        <v>DAPEast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DAPIndonesia</v>
      </c>
      <c r="B183" s="129" t="s">
        <v>270</v>
      </c>
      <c r="C183" s="129" t="s">
        <v>273</v>
      </c>
      <c r="D183" s="129" t="s">
        <v>213</v>
      </c>
      <c r="E183" s="147">
        <v>0.30006100000000002</v>
      </c>
      <c r="F183" s="147">
        <v>0.28008</v>
      </c>
      <c r="G183" s="147">
        <v>1.9900000000000001E-2</v>
      </c>
      <c r="H183" s="147">
        <v>0.45694899999999999</v>
      </c>
      <c r="I183" s="147">
        <v>1.129</v>
      </c>
      <c r="J183" s="147">
        <v>1.316449</v>
      </c>
      <c r="K183" s="147">
        <v>0.79752999999999996</v>
      </c>
      <c r="L183" s="147">
        <v>0.99104900000000007</v>
      </c>
      <c r="M183" s="147">
        <v>1.9491170000000002</v>
      </c>
      <c r="N183" s="147">
        <v>1.394817</v>
      </c>
      <c r="O183" s="147">
        <v>146.806512</v>
      </c>
      <c r="P183" s="147">
        <v>27.010192999999997</v>
      </c>
      <c r="Q183" s="147">
        <v>2.6783799999999998</v>
      </c>
      <c r="R183" s="147">
        <v>132.14197899999999</v>
      </c>
      <c r="S183" s="147">
        <v>76.749185000000011</v>
      </c>
      <c r="T183" s="147">
        <v>1.2258</v>
      </c>
      <c r="U183" s="147">
        <v>58.624224000000005</v>
      </c>
      <c r="V183" s="147">
        <v>149.14431999999999</v>
      </c>
      <c r="W183" s="147">
        <v>99.655984710558741</v>
      </c>
      <c r="X183" s="147">
        <v>136.51723999999999</v>
      </c>
      <c r="Y183" s="147">
        <v>300.89410999999996</v>
      </c>
      <c r="Z183" s="147">
        <v>146.01088000000001</v>
      </c>
      <c r="AA183" s="147">
        <v>28.25</v>
      </c>
      <c r="AB183" s="147">
        <v>251.01</v>
      </c>
      <c r="AC183" s="147">
        <v>258.48507542480081</v>
      </c>
      <c r="AD183" s="147">
        <v>268.70285692308153</v>
      </c>
      <c r="AE183" s="147">
        <v>275.56064605952599</v>
      </c>
      <c r="AF183" s="147">
        <v>279.341310340983</v>
      </c>
      <c r="AG183" s="147">
        <v>283.20824604077416</v>
      </c>
    </row>
    <row r="184" spans="1:33" x14ac:dyDescent="0.2">
      <c r="A184" s="133" t="str">
        <f t="shared" si="2"/>
        <v>DAPLaos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2"/>
        <v>DAPMalaysia</v>
      </c>
      <c r="B185" s="129" t="s">
        <v>270</v>
      </c>
      <c r="C185" s="129" t="s">
        <v>273</v>
      </c>
      <c r="D185" s="129" t="s">
        <v>215</v>
      </c>
      <c r="E185" s="147">
        <v>1.2050000000000001</v>
      </c>
      <c r="F185" s="147">
        <v>1.6739999999999999</v>
      </c>
      <c r="G185" s="147">
        <v>0.90700000000000003</v>
      </c>
      <c r="H185" s="147">
        <v>0.76300000000000001</v>
      </c>
      <c r="I185" s="147">
        <v>3.383</v>
      </c>
      <c r="J185" s="147">
        <v>0.86099999999999999</v>
      </c>
      <c r="K185" s="147">
        <v>2.7130000000000001</v>
      </c>
      <c r="L185" s="147">
        <v>3.4689999999999999</v>
      </c>
      <c r="M185" s="147">
        <v>12.947340000000001</v>
      </c>
      <c r="N185" s="147">
        <v>15.526783</v>
      </c>
      <c r="O185" s="147">
        <v>10.159366</v>
      </c>
      <c r="P185" s="147">
        <v>5.661187</v>
      </c>
      <c r="Q185" s="147">
        <v>20.227395000000001</v>
      </c>
      <c r="R185" s="147">
        <v>4.3964690000000006</v>
      </c>
      <c r="S185" s="147">
        <v>5.2269249999999996</v>
      </c>
      <c r="T185" s="147">
        <v>3.9441999999999999</v>
      </c>
      <c r="U185" s="147">
        <v>2.3463320000000003</v>
      </c>
      <c r="V185" s="147">
        <v>0.903725</v>
      </c>
      <c r="W185" s="147">
        <v>0.78435300000000008</v>
      </c>
      <c r="X185" s="147">
        <v>0</v>
      </c>
      <c r="Y185" s="147">
        <v>0</v>
      </c>
      <c r="Z185" s="147">
        <v>0</v>
      </c>
      <c r="AA185" s="147">
        <v>0</v>
      </c>
      <c r="AB185" s="147">
        <v>0</v>
      </c>
      <c r="AC185" s="147">
        <v>0</v>
      </c>
      <c r="AD185" s="147">
        <v>0</v>
      </c>
      <c r="AE185" s="147">
        <v>0</v>
      </c>
      <c r="AF185" s="147">
        <v>0</v>
      </c>
      <c r="AG185" s="147">
        <v>0</v>
      </c>
    </row>
    <row r="186" spans="1:33" x14ac:dyDescent="0.2">
      <c r="A186" s="133" t="str">
        <f t="shared" si="2"/>
        <v>DAPMyanmar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2"/>
        <v>DAPPhilippines</v>
      </c>
      <c r="B187" s="129" t="s">
        <v>270</v>
      </c>
      <c r="C187" s="129" t="s">
        <v>273</v>
      </c>
      <c r="D187" s="129" t="s">
        <v>217</v>
      </c>
      <c r="E187" s="147">
        <v>2.5000000000000001E-4</v>
      </c>
      <c r="F187" s="147">
        <v>0</v>
      </c>
      <c r="G187" s="147">
        <v>0</v>
      </c>
      <c r="H187" s="147">
        <v>0</v>
      </c>
      <c r="I187" s="147">
        <v>4.2500000000000003E-3</v>
      </c>
      <c r="J187" s="147">
        <v>0</v>
      </c>
      <c r="K187" s="147">
        <v>2.1125999999999999E-2</v>
      </c>
      <c r="L187" s="147">
        <v>36.953437000000001</v>
      </c>
      <c r="M187" s="147">
        <v>47.470609000000003</v>
      </c>
      <c r="N187" s="147">
        <v>30</v>
      </c>
      <c r="O187" s="147">
        <v>33</v>
      </c>
      <c r="P187" s="147">
        <v>69.258013000000005</v>
      </c>
      <c r="Q187" s="147">
        <v>31.800212999999999</v>
      </c>
      <c r="R187" s="147">
        <v>27.19997</v>
      </c>
      <c r="S187" s="147">
        <v>0</v>
      </c>
      <c r="T187" s="147">
        <v>0</v>
      </c>
      <c r="U187" s="147">
        <v>1.2699999999999999E-2</v>
      </c>
      <c r="V187" s="147">
        <v>4.0000000000000001E-3</v>
      </c>
      <c r="W187" s="147">
        <v>8.0600003799796108E-4</v>
      </c>
      <c r="X187" s="147">
        <v>0</v>
      </c>
      <c r="Y187" s="147">
        <v>0</v>
      </c>
      <c r="Z187" s="147">
        <v>0</v>
      </c>
      <c r="AA187" s="147">
        <v>0</v>
      </c>
      <c r="AB187" s="147">
        <v>0</v>
      </c>
      <c r="AC187" s="147">
        <v>0</v>
      </c>
      <c r="AD187" s="147">
        <v>0</v>
      </c>
      <c r="AE187" s="147">
        <v>0</v>
      </c>
      <c r="AF187" s="147">
        <v>0</v>
      </c>
      <c r="AG187" s="147">
        <v>0</v>
      </c>
    </row>
    <row r="188" spans="1:33" x14ac:dyDescent="0.2">
      <c r="A188" s="133" t="str">
        <f t="shared" si="2"/>
        <v>DAPSingapore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2"/>
        <v>DAPThailand</v>
      </c>
      <c r="B189" s="129" t="s">
        <v>270</v>
      </c>
      <c r="C189" s="129" t="s">
        <v>273</v>
      </c>
      <c r="D189" s="129" t="s">
        <v>219</v>
      </c>
      <c r="E189" s="147">
        <v>6.7649999999999997</v>
      </c>
      <c r="F189" s="147">
        <v>3.2162999999999995</v>
      </c>
      <c r="G189" s="147">
        <v>11.319374999999999</v>
      </c>
      <c r="H189" s="147">
        <v>26.875499999999999</v>
      </c>
      <c r="I189" s="147">
        <v>37.181699999999999</v>
      </c>
      <c r="J189" s="147">
        <v>43.752490000000002</v>
      </c>
      <c r="K189" s="147">
        <v>51.078285000000008</v>
      </c>
      <c r="L189" s="147">
        <v>29.785059</v>
      </c>
      <c r="M189" s="147">
        <v>23.833441000000001</v>
      </c>
      <c r="N189" s="147">
        <v>30.451608</v>
      </c>
      <c r="O189" s="147">
        <v>32.453796000000004</v>
      </c>
      <c r="P189" s="147">
        <v>35.907942999999996</v>
      </c>
      <c r="Q189" s="147">
        <v>31.077482999999997</v>
      </c>
      <c r="R189" s="147">
        <v>3.8768280000000002</v>
      </c>
      <c r="S189" s="147">
        <v>18.917503</v>
      </c>
      <c r="T189" s="147">
        <v>7.9103519999999996</v>
      </c>
      <c r="U189" s="147">
        <v>18.578265999999999</v>
      </c>
      <c r="V189" s="147">
        <v>30.896049999999999</v>
      </c>
      <c r="W189" s="147">
        <v>39.601782880983656</v>
      </c>
      <c r="X189" s="147">
        <v>34.552320000000009</v>
      </c>
      <c r="Y189" s="147">
        <v>29.400230000000004</v>
      </c>
      <c r="Z189" s="147">
        <v>29.594590000000007</v>
      </c>
      <c r="AA189" s="147">
        <v>18.840000000000003</v>
      </c>
      <c r="AB189" s="147">
        <v>17.190000000000001</v>
      </c>
      <c r="AC189" s="147">
        <v>17.701918037338459</v>
      </c>
      <c r="AD189" s="147">
        <v>18.401665712552376</v>
      </c>
      <c r="AE189" s="147">
        <v>18.871309930932043</v>
      </c>
      <c r="AF189" s="147">
        <v>19.13022240054778</v>
      </c>
      <c r="AG189" s="147">
        <v>19.395043023946887</v>
      </c>
    </row>
    <row r="190" spans="1:33" x14ac:dyDescent="0.2">
      <c r="A190" s="133" t="str">
        <f t="shared" si="2"/>
        <v>DAPVietnam</v>
      </c>
      <c r="B190" s="129" t="s">
        <v>270</v>
      </c>
      <c r="C190" s="129" t="s">
        <v>273</v>
      </c>
      <c r="D190" s="129" t="s">
        <v>220</v>
      </c>
      <c r="E190" s="147">
        <v>0</v>
      </c>
      <c r="F190" s="147">
        <v>0</v>
      </c>
      <c r="G190" s="147">
        <v>0</v>
      </c>
      <c r="H190" s="147">
        <v>0.45906999999999998</v>
      </c>
      <c r="I190" s="147">
        <v>0</v>
      </c>
      <c r="J190" s="147">
        <v>0.14224500000000001</v>
      </c>
      <c r="K190" s="147">
        <v>0</v>
      </c>
      <c r="L190" s="147">
        <v>0</v>
      </c>
      <c r="M190" s="147">
        <v>0</v>
      </c>
      <c r="N190" s="147">
        <v>1.3900060000000001</v>
      </c>
      <c r="O190" s="147">
        <v>1.4407E-2</v>
      </c>
      <c r="P190" s="147">
        <v>0</v>
      </c>
      <c r="Q190" s="147">
        <v>3.0270000000000001</v>
      </c>
      <c r="R190" s="147">
        <v>3.6754600000000002</v>
      </c>
      <c r="S190" s="147">
        <v>1.268</v>
      </c>
      <c r="T190" s="147">
        <v>0.32850000000000001</v>
      </c>
      <c r="U190" s="147">
        <v>4.7071179999999995</v>
      </c>
      <c r="V190" s="147">
        <v>12.802999999999997</v>
      </c>
      <c r="W190" s="147">
        <v>4.9180623135927526</v>
      </c>
      <c r="X190" s="147">
        <v>0</v>
      </c>
      <c r="Y190" s="147">
        <v>0</v>
      </c>
      <c r="Z190" s="147">
        <v>0</v>
      </c>
      <c r="AA190" s="147">
        <v>0</v>
      </c>
      <c r="AB190" s="147">
        <v>0</v>
      </c>
      <c r="AC190" s="147">
        <v>0</v>
      </c>
      <c r="AD190" s="147">
        <v>0</v>
      </c>
      <c r="AE190" s="147">
        <v>0</v>
      </c>
      <c r="AF190" s="147">
        <v>0</v>
      </c>
      <c r="AG190" s="147">
        <v>0</v>
      </c>
    </row>
    <row r="191" spans="1:33" s="133" customFormat="1" x14ac:dyDescent="0.2">
      <c r="A191" s="133" t="str">
        <f t="shared" si="2"/>
        <v>DAPEast Asia Total</v>
      </c>
      <c r="B191" s="140" t="s">
        <v>221</v>
      </c>
      <c r="C191" s="140" t="s">
        <v>221</v>
      </c>
      <c r="D191" s="140" t="s">
        <v>221</v>
      </c>
      <c r="E191" s="146">
        <v>335.35496200000006</v>
      </c>
      <c r="F191" s="146">
        <v>358.15325300000001</v>
      </c>
      <c r="G191" s="146">
        <v>392.51089999999999</v>
      </c>
      <c r="H191" s="146">
        <v>548.13187200000004</v>
      </c>
      <c r="I191" s="146">
        <v>561.83241400000009</v>
      </c>
      <c r="J191" s="146">
        <v>378.12807700000002</v>
      </c>
      <c r="K191" s="146">
        <v>568.08782099999996</v>
      </c>
      <c r="L191" s="146">
        <v>879.73849500000006</v>
      </c>
      <c r="M191" s="146">
        <v>746.07854799999996</v>
      </c>
      <c r="N191" s="146">
        <v>454.54525799999993</v>
      </c>
      <c r="O191" s="146">
        <v>1189.6717570000001</v>
      </c>
      <c r="P191" s="146">
        <v>3654.1737759999969</v>
      </c>
      <c r="Q191" s="146">
        <v>1377.2211850000008</v>
      </c>
      <c r="R191" s="146">
        <v>1168.774772</v>
      </c>
      <c r="S191" s="146">
        <v>1103.2481319999997</v>
      </c>
      <c r="T191" s="146">
        <v>1233.914972</v>
      </c>
      <c r="U191" s="146">
        <v>1005.335046</v>
      </c>
      <c r="V191" s="146">
        <v>1322.925475</v>
      </c>
      <c r="W191" s="146">
        <v>1317.7996753821485</v>
      </c>
      <c r="X191" s="146">
        <v>1358.09258</v>
      </c>
      <c r="Y191" s="146">
        <v>1168.961</v>
      </c>
      <c r="Z191" s="146">
        <v>1569.8377899999998</v>
      </c>
      <c r="AA191" s="146">
        <v>1246.3799999999999</v>
      </c>
      <c r="AB191" s="146">
        <v>1299.46</v>
      </c>
      <c r="AC191" s="146">
        <v>1338.1579065037715</v>
      </c>
      <c r="AD191" s="146">
        <v>1391.0545972561554</v>
      </c>
      <c r="AE191" s="146">
        <v>1426.5568588044766</v>
      </c>
      <c r="AF191" s="146">
        <v>1446.1290750794542</v>
      </c>
      <c r="AG191" s="146">
        <v>1466.1479120359522</v>
      </c>
    </row>
    <row r="192" spans="1:33" x14ac:dyDescent="0.2">
      <c r="A192" s="133" t="str">
        <f t="shared" si="2"/>
        <v>DAPChina</v>
      </c>
      <c r="B192" s="129" t="s">
        <v>270</v>
      </c>
      <c r="C192" s="129" t="s">
        <v>274</v>
      </c>
      <c r="D192" s="129" t="s">
        <v>222</v>
      </c>
      <c r="E192" s="147">
        <v>2.003787</v>
      </c>
      <c r="F192" s="147">
        <v>5.5367710000000008</v>
      </c>
      <c r="G192" s="147">
        <v>7.5476260000000002</v>
      </c>
      <c r="H192" s="147">
        <v>10.897112</v>
      </c>
      <c r="I192" s="147">
        <v>2.7864140000000002</v>
      </c>
      <c r="J192" s="147">
        <v>10.324077000000001</v>
      </c>
      <c r="K192" s="147">
        <v>111.75130800000001</v>
      </c>
      <c r="L192" s="147">
        <v>395.93343000000004</v>
      </c>
      <c r="M192" s="147">
        <v>445.61814799999996</v>
      </c>
      <c r="N192" s="147">
        <v>76.059338999999994</v>
      </c>
      <c r="O192" s="147">
        <v>748.94418799999994</v>
      </c>
      <c r="P192" s="147">
        <v>3074.5662059999968</v>
      </c>
      <c r="Q192" s="147">
        <v>886.5608720000007</v>
      </c>
      <c r="R192" s="147">
        <v>751.45749999999998</v>
      </c>
      <c r="S192" s="147">
        <v>777.98759499999983</v>
      </c>
      <c r="T192" s="147">
        <v>918.65533200000004</v>
      </c>
      <c r="U192" s="147">
        <v>676.75569300000006</v>
      </c>
      <c r="V192" s="147">
        <v>962.70247500000005</v>
      </c>
      <c r="W192" s="147">
        <v>963.02681617134738</v>
      </c>
      <c r="X192" s="147">
        <v>1004.00752</v>
      </c>
      <c r="Y192" s="147">
        <v>860.02202</v>
      </c>
      <c r="Z192" s="147">
        <v>1234.5744299999999</v>
      </c>
      <c r="AA192" s="147">
        <v>894.81999999999994</v>
      </c>
      <c r="AB192" s="147">
        <v>923.82000000000016</v>
      </c>
      <c r="AC192" s="147">
        <v>951.33135085829065</v>
      </c>
      <c r="AD192" s="147">
        <v>988.93698770041522</v>
      </c>
      <c r="AE192" s="147">
        <v>1014.176471227088</v>
      </c>
      <c r="AF192" s="147">
        <v>1028.0908701613757</v>
      </c>
      <c r="AG192" s="147">
        <v>1042.3227833846779</v>
      </c>
    </row>
    <row r="193" spans="1:33" x14ac:dyDescent="0.2">
      <c r="A193" s="133" t="str">
        <f t="shared" si="2"/>
        <v>DAPJapan</v>
      </c>
      <c r="B193" s="129" t="s">
        <v>270</v>
      </c>
      <c r="C193" s="129" t="s">
        <v>274</v>
      </c>
      <c r="D193" s="129" t="s">
        <v>223</v>
      </c>
      <c r="E193" s="147">
        <v>0</v>
      </c>
      <c r="F193" s="147">
        <v>1.4E-2</v>
      </c>
      <c r="G193" s="147">
        <v>0.17500000000000002</v>
      </c>
      <c r="H193" s="147">
        <v>7.5999999999999998E-2</v>
      </c>
      <c r="I193" s="147">
        <v>0.03</v>
      </c>
      <c r="J193" s="147">
        <v>0.14599999999999999</v>
      </c>
      <c r="K193" s="147">
        <v>6.3E-2</v>
      </c>
      <c r="L193" s="147">
        <v>3.0000000000000001E-3</v>
      </c>
      <c r="M193" s="147">
        <v>2.1999999999999999E-2</v>
      </c>
      <c r="N193" s="147">
        <v>2.3E-2</v>
      </c>
      <c r="O193" s="147">
        <v>0</v>
      </c>
      <c r="P193" s="147">
        <v>0.501</v>
      </c>
      <c r="Q193" s="147">
        <v>0.30099999999999999</v>
      </c>
      <c r="R193" s="147">
        <v>7.0000000000000001E-3</v>
      </c>
      <c r="S193" s="147">
        <v>6.0000000000000001E-3</v>
      </c>
      <c r="T193" s="147">
        <v>1.2E-2</v>
      </c>
      <c r="U193" s="147">
        <v>1.4999999999999999E-2</v>
      </c>
      <c r="V193" s="147">
        <v>2.7E-2</v>
      </c>
      <c r="W193" s="147">
        <v>0</v>
      </c>
      <c r="X193" s="147">
        <v>0</v>
      </c>
      <c r="Y193" s="147">
        <v>0</v>
      </c>
      <c r="Z193" s="147">
        <v>0</v>
      </c>
      <c r="AA193" s="147">
        <v>0</v>
      </c>
      <c r="AB193" s="147">
        <v>0</v>
      </c>
      <c r="AC193" s="147">
        <v>0</v>
      </c>
      <c r="AD193" s="147">
        <v>0</v>
      </c>
      <c r="AE193" s="147">
        <v>0</v>
      </c>
      <c r="AF193" s="147">
        <v>0</v>
      </c>
      <c r="AG193" s="147">
        <v>0</v>
      </c>
    </row>
    <row r="194" spans="1:33" x14ac:dyDescent="0.2">
      <c r="A194" s="133" t="str">
        <f t="shared" si="2"/>
        <v>DAPMongolia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2"/>
        <v>DAPNorth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2"/>
        <v>DAPSouth Korea</v>
      </c>
      <c r="B196" s="129" t="s">
        <v>270</v>
      </c>
      <c r="C196" s="129" t="s">
        <v>274</v>
      </c>
      <c r="D196" s="129" t="s">
        <v>226</v>
      </c>
      <c r="E196" s="147">
        <v>333.34717500000005</v>
      </c>
      <c r="F196" s="147">
        <v>352.595482</v>
      </c>
      <c r="G196" s="147">
        <v>384.78427399999998</v>
      </c>
      <c r="H196" s="147">
        <v>537.15876000000003</v>
      </c>
      <c r="I196" s="147">
        <v>559.01600000000008</v>
      </c>
      <c r="J196" s="147">
        <v>367.64400000000001</v>
      </c>
      <c r="K196" s="147">
        <v>456.25451299999997</v>
      </c>
      <c r="L196" s="147">
        <v>483.80206500000008</v>
      </c>
      <c r="M196" s="147">
        <v>300.43039999999996</v>
      </c>
      <c r="N196" s="147">
        <v>378.46291899999994</v>
      </c>
      <c r="O196" s="147">
        <v>440.72756900000007</v>
      </c>
      <c r="P196" s="147">
        <v>579.10656999999992</v>
      </c>
      <c r="Q196" s="147">
        <v>490.35931299999993</v>
      </c>
      <c r="R196" s="147">
        <v>417.310272</v>
      </c>
      <c r="S196" s="147">
        <v>325.25453699999997</v>
      </c>
      <c r="T196" s="147">
        <v>315.24264000000005</v>
      </c>
      <c r="U196" s="147">
        <v>328.56435299999998</v>
      </c>
      <c r="V196" s="147">
        <v>360.19599999999997</v>
      </c>
      <c r="W196" s="147">
        <v>354.77277321080118</v>
      </c>
      <c r="X196" s="147">
        <v>354.08506</v>
      </c>
      <c r="Y196" s="147">
        <v>308.93898000000002</v>
      </c>
      <c r="Z196" s="147">
        <v>335.26335999999998</v>
      </c>
      <c r="AA196" s="147">
        <v>351.56</v>
      </c>
      <c r="AB196" s="147">
        <v>375.63999999999993</v>
      </c>
      <c r="AC196" s="147">
        <v>386.82655564548094</v>
      </c>
      <c r="AD196" s="147">
        <v>402.11760955574016</v>
      </c>
      <c r="AE196" s="147">
        <v>412.38038757738872</v>
      </c>
      <c r="AF196" s="147">
        <v>418.03820491807835</v>
      </c>
      <c r="AG196" s="147">
        <v>423.82512865127438</v>
      </c>
    </row>
    <row r="197" spans="1:33" x14ac:dyDescent="0.2">
      <c r="A197" s="133" t="str">
        <f t="shared" si="2"/>
        <v>DAPTaiwan</v>
      </c>
      <c r="B197" s="129" t="s">
        <v>270</v>
      </c>
      <c r="C197" s="129" t="s">
        <v>274</v>
      </c>
      <c r="D197" s="129" t="s">
        <v>284</v>
      </c>
      <c r="E197" s="147">
        <v>4.0000000000000001E-3</v>
      </c>
      <c r="F197" s="147">
        <v>7.0000000000000001E-3</v>
      </c>
      <c r="G197" s="147">
        <v>4.0000000000000001E-3</v>
      </c>
      <c r="H197" s="147">
        <v>0</v>
      </c>
      <c r="I197" s="147">
        <v>0</v>
      </c>
      <c r="J197" s="147">
        <v>1.4E-2</v>
      </c>
      <c r="K197" s="147">
        <v>1.9E-2</v>
      </c>
      <c r="L197" s="147">
        <v>0</v>
      </c>
      <c r="M197" s="147">
        <v>8.0000000000000002E-3</v>
      </c>
      <c r="N197" s="147">
        <v>0</v>
      </c>
      <c r="O197" s="147">
        <v>0</v>
      </c>
      <c r="P197" s="147">
        <v>0</v>
      </c>
      <c r="Q197" s="147">
        <v>0</v>
      </c>
      <c r="R197" s="147">
        <v>0</v>
      </c>
      <c r="S197" s="147">
        <v>0</v>
      </c>
      <c r="T197" s="147">
        <v>5.0000000000000001E-3</v>
      </c>
      <c r="U197" s="147">
        <v>0</v>
      </c>
      <c r="V197" s="147">
        <v>0</v>
      </c>
      <c r="W197" s="147">
        <v>8.599999999999999E-5</v>
      </c>
      <c r="X197" s="147">
        <v>0</v>
      </c>
      <c r="Y197" s="147">
        <v>0</v>
      </c>
      <c r="Z197" s="147">
        <v>0</v>
      </c>
      <c r="AA197" s="147">
        <v>0</v>
      </c>
      <c r="AB197" s="147">
        <v>0</v>
      </c>
      <c r="AC197" s="147">
        <v>0</v>
      </c>
      <c r="AD197" s="147">
        <v>0</v>
      </c>
      <c r="AE197" s="147">
        <v>0</v>
      </c>
      <c r="AF197" s="147">
        <v>0</v>
      </c>
      <c r="AG197" s="147">
        <v>0</v>
      </c>
    </row>
    <row r="198" spans="1:33" s="133" customFormat="1" x14ac:dyDescent="0.2">
      <c r="A198" s="133" t="str">
        <f t="shared" ref="A198:A209" si="3">CONCATENATE("DAP",D198)</f>
        <v>DAPOceania Total</v>
      </c>
      <c r="B198" s="137" t="s">
        <v>228</v>
      </c>
      <c r="C198" s="137" t="s">
        <v>228</v>
      </c>
      <c r="D198" s="137" t="s">
        <v>228</v>
      </c>
      <c r="E198" s="145">
        <v>16.522130999999998</v>
      </c>
      <c r="F198" s="145">
        <v>5.4977099999999997</v>
      </c>
      <c r="G198" s="145">
        <v>1.4248099999999999</v>
      </c>
      <c r="H198" s="145">
        <v>1.4531429999999999</v>
      </c>
      <c r="I198" s="145">
        <v>0.47061400000000003</v>
      </c>
      <c r="J198" s="145">
        <v>9.170005999999999</v>
      </c>
      <c r="K198" s="145">
        <v>0.424512</v>
      </c>
      <c r="L198" s="145">
        <v>1.4401390000000001</v>
      </c>
      <c r="M198" s="145">
        <v>0.48632500000000001</v>
      </c>
      <c r="N198" s="145">
        <v>4.0937999999999995E-2</v>
      </c>
      <c r="O198" s="145">
        <v>0.22509899999999999</v>
      </c>
      <c r="P198" s="145">
        <v>0.29991099999999998</v>
      </c>
      <c r="Q198" s="145">
        <v>0.67089899999999991</v>
      </c>
      <c r="R198" s="145">
        <v>0.36771399999999999</v>
      </c>
      <c r="S198" s="145">
        <v>0.38380100000000006</v>
      </c>
      <c r="T198" s="145">
        <v>0.41567200000000004</v>
      </c>
      <c r="U198" s="145">
        <v>0.48282199999999997</v>
      </c>
      <c r="V198" s="145">
        <v>0.16791100000000003</v>
      </c>
      <c r="W198" s="145">
        <v>0.24600284168450748</v>
      </c>
      <c r="X198" s="145">
        <v>0</v>
      </c>
      <c r="Y198" s="145">
        <v>0</v>
      </c>
      <c r="Z198" s="145">
        <v>0</v>
      </c>
      <c r="AA198" s="145">
        <v>0</v>
      </c>
      <c r="AB198" s="145">
        <v>0</v>
      </c>
      <c r="AC198" s="145">
        <v>0</v>
      </c>
      <c r="AD198" s="145">
        <v>0</v>
      </c>
      <c r="AE198" s="145">
        <v>0</v>
      </c>
      <c r="AF198" s="145">
        <v>0</v>
      </c>
      <c r="AG198" s="145">
        <v>0</v>
      </c>
    </row>
    <row r="199" spans="1:33" s="133" customFormat="1" x14ac:dyDescent="0.2">
      <c r="A199" s="133" t="str">
        <f t="shared" si="3"/>
        <v>DAPOceania Total</v>
      </c>
      <c r="B199" s="140" t="s">
        <v>228</v>
      </c>
      <c r="C199" s="140" t="s">
        <v>228</v>
      </c>
      <c r="D199" s="140" t="s">
        <v>228</v>
      </c>
      <c r="E199" s="146">
        <v>16.522130999999998</v>
      </c>
      <c r="F199" s="146">
        <v>5.4977099999999997</v>
      </c>
      <c r="G199" s="146">
        <v>1.4248099999999999</v>
      </c>
      <c r="H199" s="146">
        <v>1.4531429999999999</v>
      </c>
      <c r="I199" s="146">
        <v>0.47061400000000003</v>
      </c>
      <c r="J199" s="146">
        <v>9.170005999999999</v>
      </c>
      <c r="K199" s="146">
        <v>0.424512</v>
      </c>
      <c r="L199" s="146">
        <v>1.4401390000000001</v>
      </c>
      <c r="M199" s="146">
        <v>0.48632500000000001</v>
      </c>
      <c r="N199" s="146">
        <v>4.0937999999999995E-2</v>
      </c>
      <c r="O199" s="146">
        <v>0.22509899999999999</v>
      </c>
      <c r="P199" s="146">
        <v>0.29991099999999998</v>
      </c>
      <c r="Q199" s="146">
        <v>0.67089899999999991</v>
      </c>
      <c r="R199" s="146">
        <v>0.36771399999999999</v>
      </c>
      <c r="S199" s="146">
        <v>0.38380100000000006</v>
      </c>
      <c r="T199" s="146">
        <v>0.41567200000000004</v>
      </c>
      <c r="U199" s="146">
        <v>0.48282199999999997</v>
      </c>
      <c r="V199" s="146">
        <v>0.16791100000000003</v>
      </c>
      <c r="W199" s="146">
        <v>0.24600284168450748</v>
      </c>
      <c r="X199" s="146">
        <v>0</v>
      </c>
      <c r="Y199" s="146">
        <v>0</v>
      </c>
      <c r="Z199" s="146">
        <v>0</v>
      </c>
      <c r="AA199" s="146">
        <v>0</v>
      </c>
      <c r="AB199" s="146">
        <v>0</v>
      </c>
      <c r="AC199" s="146">
        <v>0</v>
      </c>
      <c r="AD199" s="146">
        <v>0</v>
      </c>
      <c r="AE199" s="146">
        <v>0</v>
      </c>
      <c r="AF199" s="146">
        <v>0</v>
      </c>
      <c r="AG199" s="146">
        <v>0</v>
      </c>
    </row>
    <row r="200" spans="1:33" x14ac:dyDescent="0.2">
      <c r="A200" s="133" t="str">
        <f t="shared" si="3"/>
        <v>DAPAustralia</v>
      </c>
      <c r="B200" s="129" t="s">
        <v>275</v>
      </c>
      <c r="C200" s="129" t="s">
        <v>275</v>
      </c>
      <c r="D200" s="129" t="s">
        <v>229</v>
      </c>
      <c r="E200" s="147">
        <v>16.522130999999998</v>
      </c>
      <c r="F200" s="147">
        <v>5.4977099999999997</v>
      </c>
      <c r="G200" s="147">
        <v>1.4248099999999999</v>
      </c>
      <c r="H200" s="147">
        <v>1.4531429999999999</v>
      </c>
      <c r="I200" s="147">
        <v>0.47061400000000003</v>
      </c>
      <c r="J200" s="147">
        <v>9.170005999999999</v>
      </c>
      <c r="K200" s="147">
        <v>0.424512</v>
      </c>
      <c r="L200" s="147">
        <v>1.4401390000000001</v>
      </c>
      <c r="M200" s="147">
        <v>0.48632500000000001</v>
      </c>
      <c r="N200" s="147">
        <v>4.0937999999999995E-2</v>
      </c>
      <c r="O200" s="147">
        <v>0.22509899999999999</v>
      </c>
      <c r="P200" s="147">
        <v>0.29991099999999998</v>
      </c>
      <c r="Q200" s="147">
        <v>0.67089899999999991</v>
      </c>
      <c r="R200" s="147">
        <v>0.36771399999999999</v>
      </c>
      <c r="S200" s="147">
        <v>0.38380100000000006</v>
      </c>
      <c r="T200" s="147">
        <v>0.41567200000000004</v>
      </c>
      <c r="U200" s="147">
        <v>0.48282199999999997</v>
      </c>
      <c r="V200" s="147">
        <v>0.16791100000000003</v>
      </c>
      <c r="W200" s="147">
        <v>0.24600284168450748</v>
      </c>
      <c r="X200" s="147">
        <v>0</v>
      </c>
      <c r="Y200" s="147">
        <v>0</v>
      </c>
      <c r="Z200" s="147">
        <v>0</v>
      </c>
      <c r="AA200" s="147">
        <v>0</v>
      </c>
      <c r="AB200" s="147">
        <v>0</v>
      </c>
      <c r="AC200" s="147">
        <v>0</v>
      </c>
      <c r="AD200" s="147">
        <v>0</v>
      </c>
      <c r="AE200" s="147">
        <v>0</v>
      </c>
      <c r="AF200" s="147">
        <v>0</v>
      </c>
      <c r="AG200" s="147">
        <v>0</v>
      </c>
    </row>
    <row r="201" spans="1:33" x14ac:dyDescent="0.2">
      <c r="A201" s="133" t="str">
        <f t="shared" si="3"/>
        <v>DAPChristmas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DAPFiji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3"/>
        <v>DAPNauru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DAPNew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3"/>
        <v>DAPNew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3"/>
        <v>DAPPapua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3"/>
        <v>DAPPolynesia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3"/>
        <v>DAPSolomon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DAPVanuatu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sheetPr>
  <dimension ref="A1:BP131"/>
  <sheetViews>
    <sheetView showGridLines="0" showRowColHeaders="0" workbookViewId="0"/>
  </sheetViews>
  <sheetFormatPr defaultColWidth="9.6640625" defaultRowHeight="12.75" x14ac:dyDescent="0.2"/>
  <cols>
    <col min="1" max="1" width="25.1640625" style="110" customWidth="1"/>
    <col min="2" max="2" width="9.1640625" style="111" customWidth="1"/>
    <col min="3" max="3" width="9.1640625" style="109" customWidth="1"/>
    <col min="4" max="17" width="9.1640625" style="87" customWidth="1"/>
    <col min="18" max="16384" width="9.6640625" style="87"/>
  </cols>
  <sheetData>
    <row r="1" spans="1:68" ht="69.95" customHeight="1" x14ac:dyDescent="0.2">
      <c r="A1" s="85" t="e" vm="1">
        <v>#VALUE!</v>
      </c>
      <c r="B1" s="86"/>
      <c r="C1" s="86"/>
    </row>
    <row r="2" spans="1:68" s="90" customFormat="1" ht="30" customHeight="1" x14ac:dyDescent="0.2">
      <c r="A2" s="88" t="s">
        <v>241</v>
      </c>
      <c r="B2" s="89"/>
      <c r="C2" s="89"/>
      <c r="D2" s="89"/>
      <c r="E2" s="89"/>
      <c r="G2" s="89"/>
      <c r="H2" s="89"/>
      <c r="I2" s="87"/>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row>
    <row r="3" spans="1:68" s="94" customFormat="1" ht="20.100000000000001" customHeight="1" x14ac:dyDescent="0.2">
      <c r="A3" s="91">
        <f>'Table of Contents'!B3</f>
        <v>45603</v>
      </c>
      <c r="B3" s="92"/>
      <c r="C3" s="93"/>
      <c r="I3" s="87"/>
    </row>
    <row r="4" spans="1:68" s="94" customFormat="1" ht="20.100000000000001" customHeight="1" x14ac:dyDescent="0.2">
      <c r="A4" s="95" t="s">
        <v>242</v>
      </c>
      <c r="B4" s="95"/>
      <c r="C4" s="93"/>
      <c r="I4" s="87"/>
    </row>
    <row r="5" spans="1:68" s="99" customFormat="1" ht="20.100000000000001" customHeight="1" x14ac:dyDescent="0.2">
      <c r="A5" s="96"/>
      <c r="B5" s="97"/>
      <c r="C5" s="98"/>
      <c r="I5" s="87"/>
    </row>
    <row r="6" spans="1:68" s="99" customFormat="1" ht="20.100000000000001" customHeight="1" x14ac:dyDescent="0.2">
      <c r="A6" s="100"/>
      <c r="B6" s="97"/>
      <c r="C6" s="98"/>
      <c r="I6" s="87"/>
    </row>
    <row r="7" spans="1:68" s="104" customFormat="1" ht="30" customHeight="1" x14ac:dyDescent="0.2">
      <c r="A7" s="101" t="s">
        <v>293</v>
      </c>
      <c r="B7" s="102"/>
      <c r="C7" s="103"/>
      <c r="I7" s="87"/>
    </row>
    <row r="8" spans="1:68" s="106" customFormat="1" ht="15" customHeight="1" x14ac:dyDescent="0.2">
      <c r="A8" s="105" t="s">
        <v>244</v>
      </c>
      <c r="G8" s="104"/>
      <c r="I8" s="87"/>
    </row>
    <row r="9" spans="1:68" s="106" customFormat="1" ht="15" customHeight="1" x14ac:dyDescent="0.2">
      <c r="A9" s="105"/>
      <c r="G9" s="104"/>
      <c r="I9" s="87"/>
    </row>
    <row r="10" spans="1:68" s="104" customFormat="1" ht="15" customHeight="1" x14ac:dyDescent="0.2">
      <c r="A10" s="107" t="s">
        <v>245</v>
      </c>
      <c r="B10" s="107" t="s">
        <v>246</v>
      </c>
      <c r="I10" s="87"/>
    </row>
    <row r="11" spans="1:68" s="104" customFormat="1" ht="15" customHeight="1" x14ac:dyDescent="0.2">
      <c r="A11" s="144" t="str">
        <f>_xlfn.TEXTBEFORE($A$7," ") &amp;" Production"</f>
        <v>PK Production</v>
      </c>
      <c r="B11" s="102" t="s">
        <v>248</v>
      </c>
      <c r="I11" s="87"/>
    </row>
    <row r="12" spans="1:68" s="104" customFormat="1" ht="15" customHeight="1" x14ac:dyDescent="0.2">
      <c r="A12" s="144" t="str">
        <f>_xlfn.TEXTBEFORE($A$7," ") &amp;" App Demand"</f>
        <v>PK App Demand</v>
      </c>
      <c r="B12" s="102" t="s">
        <v>248</v>
      </c>
      <c r="I12" s="87"/>
    </row>
    <row r="13" spans="1:68" s="104" customFormat="1" ht="15" customHeight="1" x14ac:dyDescent="0.2">
      <c r="A13" s="144" t="str">
        <f>_xlfn.TEXTBEFORE($A$7," ") &amp;" Imports"</f>
        <v>PK Imports</v>
      </c>
      <c r="B13" s="102" t="s">
        <v>248</v>
      </c>
      <c r="C13" s="103"/>
      <c r="I13" s="87"/>
    </row>
    <row r="14" spans="1:68" s="104" customFormat="1" ht="15" customHeight="1" x14ac:dyDescent="0.2">
      <c r="A14" s="144" t="str">
        <f>_xlfn.TEXTBEFORE($A$7," ") &amp;" Exports"</f>
        <v>PK Exports</v>
      </c>
      <c r="B14" s="102" t="s">
        <v>248</v>
      </c>
      <c r="C14" s="103"/>
      <c r="I14" s="87"/>
    </row>
    <row r="15" spans="1:68" s="104" customFormat="1" ht="15" customHeight="1" x14ac:dyDescent="0.2">
      <c r="A15" s="108"/>
      <c r="B15" s="102"/>
      <c r="C15" s="103"/>
      <c r="I15" s="87"/>
    </row>
    <row r="16" spans="1:68" ht="15" customHeight="1" x14ac:dyDescent="0.2">
      <c r="A16" s="107" t="s">
        <v>282</v>
      </c>
      <c r="B16" s="107" t="s">
        <v>246</v>
      </c>
    </row>
    <row r="17" spans="1:2" ht="15" customHeight="1" x14ac:dyDescent="0.2">
      <c r="A17" s="108">
        <v>2019</v>
      </c>
      <c r="B17" s="102" t="s">
        <v>248</v>
      </c>
    </row>
    <row r="18" spans="1:2" ht="15" customHeight="1" x14ac:dyDescent="0.2">
      <c r="A18" s="108">
        <v>2020</v>
      </c>
      <c r="B18" s="102" t="s">
        <v>248</v>
      </c>
    </row>
    <row r="19" spans="1:2" ht="15" customHeight="1" x14ac:dyDescent="0.2">
      <c r="A19" s="108">
        <v>2021</v>
      </c>
      <c r="B19" s="102" t="s">
        <v>248</v>
      </c>
    </row>
    <row r="20" spans="1:2" ht="15" customHeight="1" x14ac:dyDescent="0.2">
      <c r="A20" s="108">
        <v>2022</v>
      </c>
      <c r="B20" s="102" t="s">
        <v>248</v>
      </c>
    </row>
    <row r="21" spans="1:2" ht="15" customHeight="1" x14ac:dyDescent="0.2">
      <c r="A21" s="108">
        <v>2023</v>
      </c>
      <c r="B21" s="102" t="s">
        <v>248</v>
      </c>
    </row>
    <row r="22" spans="1:2" ht="15" customHeight="1" x14ac:dyDescent="0.2">
      <c r="A22" s="87"/>
      <c r="B22" s="87"/>
    </row>
    <row r="53" spans="1:9" s="104" customFormat="1" ht="15" customHeight="1" x14ac:dyDescent="0.2">
      <c r="A53" s="110"/>
      <c r="B53" s="111"/>
      <c r="C53" s="109"/>
      <c r="I53" s="87"/>
    </row>
    <row r="54" spans="1:9" s="104" customFormat="1" ht="15" customHeight="1" x14ac:dyDescent="0.2">
      <c r="A54" s="110"/>
      <c r="B54" s="111"/>
      <c r="C54" s="109"/>
      <c r="I54" s="87"/>
    </row>
    <row r="55" spans="1:9" s="104" customFormat="1" ht="15" customHeight="1" x14ac:dyDescent="0.2">
      <c r="A55" s="110"/>
      <c r="B55" s="111"/>
      <c r="C55" s="109"/>
      <c r="I55" s="87"/>
    </row>
    <row r="56" spans="1:9" s="104" customFormat="1" ht="15" customHeight="1" x14ac:dyDescent="0.2">
      <c r="A56" s="110"/>
      <c r="B56" s="111"/>
      <c r="C56" s="109"/>
      <c r="I56" s="87"/>
    </row>
    <row r="57" spans="1:9" s="104" customFormat="1" ht="15" customHeight="1" x14ac:dyDescent="0.2">
      <c r="A57" s="110"/>
      <c r="B57" s="111"/>
      <c r="C57" s="109"/>
      <c r="I57" s="87"/>
    </row>
    <row r="58" spans="1:9" s="104" customFormat="1" ht="15" customHeight="1" x14ac:dyDescent="0.2">
      <c r="A58" s="110"/>
      <c r="B58" s="111"/>
      <c r="C58" s="109"/>
      <c r="I58" s="87"/>
    </row>
    <row r="59" spans="1:9" s="104" customFormat="1" ht="15" customHeight="1" x14ac:dyDescent="0.2">
      <c r="A59" s="110"/>
      <c r="B59" s="111"/>
      <c r="C59" s="109"/>
      <c r="I59" s="87"/>
    </row>
    <row r="60" spans="1:9" s="104" customFormat="1" ht="15" customHeight="1" x14ac:dyDescent="0.2">
      <c r="A60" s="110"/>
      <c r="B60" s="111"/>
      <c r="C60" s="109"/>
      <c r="I60" s="87"/>
    </row>
    <row r="61" spans="1:9" s="104" customFormat="1" ht="15" customHeight="1" x14ac:dyDescent="0.2">
      <c r="A61" s="110"/>
      <c r="B61" s="111"/>
      <c r="C61" s="109"/>
      <c r="I61" s="87"/>
    </row>
    <row r="62" spans="1:9" s="104" customFormat="1" ht="15" customHeight="1" x14ac:dyDescent="0.2">
      <c r="A62" s="110"/>
      <c r="B62" s="111"/>
      <c r="C62" s="109"/>
      <c r="I62" s="87"/>
    </row>
    <row r="63" spans="1:9" s="104" customFormat="1" ht="15" customHeight="1" x14ac:dyDescent="0.2">
      <c r="A63" s="110"/>
      <c r="B63" s="111"/>
      <c r="C63" s="109"/>
      <c r="I63" s="87"/>
    </row>
    <row r="64" spans="1:9" s="104" customFormat="1" ht="15" customHeight="1" x14ac:dyDescent="0.2">
      <c r="A64" s="110"/>
      <c r="B64" s="111"/>
      <c r="C64" s="109"/>
      <c r="I64" s="87"/>
    </row>
    <row r="65" spans="1:9" s="104" customFormat="1" ht="15" customHeight="1" x14ac:dyDescent="0.2">
      <c r="A65" s="110"/>
      <c r="B65" s="111"/>
      <c r="C65" s="109"/>
      <c r="I65" s="87"/>
    </row>
    <row r="66" spans="1:9" s="104" customFormat="1" ht="15" customHeight="1" x14ac:dyDescent="0.2">
      <c r="A66" s="110"/>
      <c r="B66" s="111"/>
      <c r="C66" s="109"/>
      <c r="I66" s="87"/>
    </row>
    <row r="67" spans="1:9" s="104" customFormat="1" ht="15" customHeight="1" x14ac:dyDescent="0.2">
      <c r="A67" s="110"/>
      <c r="B67" s="111"/>
      <c r="C67" s="109"/>
      <c r="I67" s="87"/>
    </row>
    <row r="68" spans="1:9" s="104" customFormat="1" ht="15" customHeight="1" x14ac:dyDescent="0.2">
      <c r="A68" s="110"/>
      <c r="B68" s="111"/>
      <c r="C68" s="109"/>
      <c r="I68" s="87"/>
    </row>
    <row r="69" spans="1:9" s="104" customFormat="1" ht="15" customHeight="1" x14ac:dyDescent="0.2">
      <c r="A69" s="110"/>
      <c r="B69" s="111"/>
      <c r="C69" s="109"/>
      <c r="I69" s="87"/>
    </row>
    <row r="70" spans="1:9" s="104" customFormat="1" ht="15" customHeight="1" x14ac:dyDescent="0.2">
      <c r="A70" s="110"/>
      <c r="B70" s="111"/>
      <c r="C70" s="109"/>
      <c r="I70" s="87"/>
    </row>
    <row r="71" spans="1:9" s="104" customFormat="1" ht="15" customHeight="1" x14ac:dyDescent="0.2">
      <c r="A71" s="110"/>
      <c r="B71" s="111"/>
      <c r="C71" s="109"/>
      <c r="I71" s="87"/>
    </row>
    <row r="72" spans="1:9" s="104" customFormat="1" ht="15" customHeight="1" x14ac:dyDescent="0.2">
      <c r="A72" s="110"/>
      <c r="B72" s="111"/>
      <c r="C72" s="109"/>
      <c r="I72" s="87"/>
    </row>
    <row r="73" spans="1:9" s="104" customFormat="1" ht="15" customHeight="1" x14ac:dyDescent="0.2">
      <c r="A73" s="110"/>
      <c r="B73" s="111"/>
      <c r="C73" s="109"/>
      <c r="I73" s="87"/>
    </row>
    <row r="74" spans="1:9" s="104" customFormat="1" ht="15" customHeight="1" x14ac:dyDescent="0.2">
      <c r="A74" s="110"/>
      <c r="B74" s="111"/>
      <c r="C74" s="109"/>
      <c r="I74" s="87"/>
    </row>
    <row r="75" spans="1:9" s="104" customFormat="1" ht="15" customHeight="1" x14ac:dyDescent="0.2">
      <c r="A75" s="110"/>
      <c r="B75" s="111"/>
      <c r="C75" s="109"/>
      <c r="I75" s="87"/>
    </row>
    <row r="76" spans="1:9" s="104" customFormat="1" ht="15" customHeight="1" x14ac:dyDescent="0.2">
      <c r="A76" s="110"/>
      <c r="B76" s="111"/>
      <c r="C76" s="109"/>
      <c r="I76" s="87"/>
    </row>
    <row r="77" spans="1:9" s="104" customFormat="1" ht="15" customHeight="1" x14ac:dyDescent="0.2">
      <c r="A77" s="110"/>
      <c r="B77" s="111"/>
      <c r="C77" s="109"/>
      <c r="I77" s="87"/>
    </row>
    <row r="78" spans="1:9" s="104" customFormat="1" ht="15" customHeight="1" x14ac:dyDescent="0.2">
      <c r="A78" s="110"/>
      <c r="B78" s="111"/>
      <c r="C78" s="109"/>
      <c r="I78" s="87"/>
    </row>
    <row r="79" spans="1:9" s="104" customFormat="1" ht="15" customHeight="1" x14ac:dyDescent="0.2">
      <c r="A79" s="110"/>
      <c r="B79" s="111"/>
      <c r="C79" s="109"/>
      <c r="I79" s="87"/>
    </row>
    <row r="80" spans="1:9" s="104" customFormat="1" ht="15" customHeight="1" x14ac:dyDescent="0.2">
      <c r="A80" s="110"/>
      <c r="B80" s="111"/>
      <c r="C80" s="109"/>
      <c r="I80" s="87"/>
    </row>
    <row r="81" spans="1:20" s="104" customFormat="1" ht="15" customHeight="1" x14ac:dyDescent="0.2">
      <c r="A81" s="110"/>
      <c r="B81" s="111"/>
      <c r="C81" s="109"/>
      <c r="I81" s="87"/>
      <c r="T81" s="104" t="s">
        <v>23</v>
      </c>
    </row>
    <row r="82" spans="1:20" s="104" customFormat="1" ht="15" customHeight="1" x14ac:dyDescent="0.2">
      <c r="A82" s="110"/>
      <c r="B82" s="111"/>
      <c r="C82" s="109"/>
      <c r="I82" s="87"/>
    </row>
    <row r="83" spans="1:20" s="104" customFormat="1" ht="15" customHeight="1" x14ac:dyDescent="0.2">
      <c r="A83" s="110"/>
      <c r="B83" s="111"/>
      <c r="C83" s="109"/>
      <c r="I83" s="87"/>
    </row>
    <row r="84" spans="1:20" s="104" customFormat="1" ht="15" customHeight="1" x14ac:dyDescent="0.2">
      <c r="A84" s="110"/>
      <c r="B84" s="111"/>
      <c r="C84" s="109"/>
      <c r="I84" s="87"/>
    </row>
    <row r="85" spans="1:20" s="104" customFormat="1" ht="15" customHeight="1" x14ac:dyDescent="0.2">
      <c r="A85" s="110"/>
      <c r="B85" s="111"/>
      <c r="C85" s="109"/>
      <c r="I85" s="87"/>
    </row>
    <row r="86" spans="1:20" s="104" customFormat="1" ht="15" customHeight="1" x14ac:dyDescent="0.2">
      <c r="A86" s="110"/>
      <c r="B86" s="111"/>
      <c r="C86" s="109"/>
      <c r="I86" s="87"/>
    </row>
    <row r="87" spans="1:20" s="104" customFormat="1" ht="15" customHeight="1" x14ac:dyDescent="0.2">
      <c r="A87" s="110"/>
      <c r="B87" s="111"/>
      <c r="C87" s="109"/>
      <c r="I87" s="87"/>
    </row>
    <row r="88" spans="1:20" s="104" customFormat="1" ht="15" customHeight="1" x14ac:dyDescent="0.2">
      <c r="A88" s="110"/>
      <c r="B88" s="111"/>
      <c r="C88" s="109"/>
      <c r="I88" s="87"/>
    </row>
    <row r="89" spans="1:20" s="104" customFormat="1" ht="15" customHeight="1" x14ac:dyDescent="0.2">
      <c r="A89" s="110"/>
      <c r="B89" s="111"/>
      <c r="C89" s="109"/>
      <c r="I89" s="87"/>
    </row>
    <row r="90" spans="1:20" s="104" customFormat="1" ht="15" customHeight="1" x14ac:dyDescent="0.2">
      <c r="A90" s="110"/>
      <c r="B90" s="111"/>
      <c r="C90" s="109"/>
      <c r="I90" s="87"/>
    </row>
    <row r="91" spans="1:20" s="104" customFormat="1" ht="15" customHeight="1" x14ac:dyDescent="0.2">
      <c r="A91" s="110"/>
      <c r="B91" s="111"/>
      <c r="C91" s="109"/>
      <c r="I91" s="87"/>
    </row>
    <row r="92" spans="1:20" s="104" customFormat="1" ht="15" customHeight="1" x14ac:dyDescent="0.2">
      <c r="A92" s="110"/>
      <c r="B92" s="111"/>
      <c r="C92" s="109"/>
      <c r="I92" s="87"/>
    </row>
    <row r="93" spans="1:20" s="104" customFormat="1" ht="15" customHeight="1" x14ac:dyDescent="0.2">
      <c r="A93" s="110"/>
      <c r="B93" s="111"/>
      <c r="C93" s="109"/>
      <c r="I93" s="87"/>
    </row>
    <row r="94" spans="1:20" s="104" customFormat="1" ht="15" customHeight="1" x14ac:dyDescent="0.2">
      <c r="A94" s="110"/>
      <c r="B94" s="111"/>
      <c r="C94" s="109"/>
      <c r="I94" s="87"/>
    </row>
    <row r="95" spans="1:20" s="104" customFormat="1" ht="15" customHeight="1" x14ac:dyDescent="0.2">
      <c r="A95" s="110"/>
      <c r="B95" s="111"/>
      <c r="C95" s="109"/>
      <c r="I95" s="87"/>
    </row>
    <row r="96" spans="1:20" s="104" customFormat="1" ht="15" customHeight="1" x14ac:dyDescent="0.2">
      <c r="A96" s="110"/>
      <c r="B96" s="111"/>
      <c r="C96" s="109"/>
      <c r="I96" s="87"/>
    </row>
    <row r="97" spans="1:9" s="104" customFormat="1" ht="15" customHeight="1" x14ac:dyDescent="0.2">
      <c r="A97" s="110"/>
      <c r="B97" s="111"/>
      <c r="C97" s="109"/>
      <c r="I97" s="87"/>
    </row>
    <row r="98" spans="1:9" s="104" customFormat="1" ht="15" customHeight="1" x14ac:dyDescent="0.2">
      <c r="A98" s="110"/>
      <c r="B98" s="111"/>
      <c r="C98" s="109"/>
      <c r="I98" s="87"/>
    </row>
    <row r="99" spans="1:9" s="104" customFormat="1" ht="15" customHeight="1" x14ac:dyDescent="0.2">
      <c r="A99" s="110"/>
      <c r="B99" s="111"/>
      <c r="C99" s="109"/>
      <c r="I99" s="87"/>
    </row>
    <row r="100" spans="1:9" s="104" customFormat="1" ht="15" customHeight="1" x14ac:dyDescent="0.2">
      <c r="A100" s="110"/>
      <c r="B100" s="111"/>
      <c r="C100" s="109"/>
      <c r="I100" s="87"/>
    </row>
    <row r="101" spans="1:9" s="104" customFormat="1" ht="15" customHeight="1" x14ac:dyDescent="0.2">
      <c r="A101" s="110"/>
      <c r="B101" s="111"/>
      <c r="C101" s="109"/>
      <c r="I101" s="87"/>
    </row>
    <row r="102" spans="1:9" s="104" customFormat="1" ht="15" customHeight="1" x14ac:dyDescent="0.2">
      <c r="A102" s="110"/>
      <c r="B102" s="111"/>
      <c r="C102" s="109"/>
      <c r="I102" s="87"/>
    </row>
    <row r="103" spans="1:9" s="104" customFormat="1" ht="15" customHeight="1" x14ac:dyDescent="0.2">
      <c r="A103" s="110"/>
      <c r="B103" s="111"/>
      <c r="C103" s="109"/>
      <c r="I103" s="87"/>
    </row>
    <row r="104" spans="1:9" s="104" customFormat="1" ht="15" customHeight="1" x14ac:dyDescent="0.2">
      <c r="A104" s="110"/>
      <c r="B104" s="111"/>
      <c r="C104" s="109"/>
      <c r="I104" s="87"/>
    </row>
    <row r="105" spans="1:9" s="104" customFormat="1" ht="15" customHeight="1" x14ac:dyDescent="0.2">
      <c r="A105" s="110"/>
      <c r="B105" s="111"/>
      <c r="C105" s="109"/>
      <c r="I105" s="87"/>
    </row>
    <row r="106" spans="1:9" s="104" customFormat="1" ht="15" customHeight="1" x14ac:dyDescent="0.2">
      <c r="A106" s="110"/>
      <c r="B106" s="111"/>
      <c r="C106" s="109"/>
      <c r="I106" s="87"/>
    </row>
    <row r="107" spans="1:9" s="104" customFormat="1" ht="15" customHeight="1" x14ac:dyDescent="0.2">
      <c r="A107" s="110"/>
      <c r="B107" s="111"/>
      <c r="C107" s="109"/>
      <c r="I107" s="87"/>
    </row>
    <row r="108" spans="1:9" s="104" customFormat="1" ht="15" customHeight="1" x14ac:dyDescent="0.2">
      <c r="A108" s="110"/>
      <c r="B108" s="111"/>
      <c r="C108" s="109"/>
      <c r="I108" s="87"/>
    </row>
    <row r="109" spans="1:9" s="104" customFormat="1" ht="15" customHeight="1" x14ac:dyDescent="0.2">
      <c r="A109" s="110"/>
      <c r="B109" s="111"/>
      <c r="C109" s="109"/>
      <c r="I109" s="87"/>
    </row>
    <row r="110" spans="1:9" s="104" customFormat="1" ht="15" customHeight="1" x14ac:dyDescent="0.2">
      <c r="A110" s="110"/>
      <c r="B110" s="111"/>
      <c r="C110" s="109"/>
      <c r="I110" s="87"/>
    </row>
    <row r="111" spans="1:9" s="104" customFormat="1" ht="15" customHeight="1" x14ac:dyDescent="0.2">
      <c r="A111" s="110"/>
      <c r="B111" s="111"/>
      <c r="C111" s="109"/>
      <c r="I111" s="87"/>
    </row>
    <row r="112" spans="1:9" s="104" customFormat="1" ht="15" customHeight="1" x14ac:dyDescent="0.2">
      <c r="A112" s="110"/>
      <c r="B112" s="111"/>
      <c r="C112" s="109"/>
      <c r="I112" s="87"/>
    </row>
    <row r="113" spans="1:9" s="104" customFormat="1" ht="15" customHeight="1" x14ac:dyDescent="0.2">
      <c r="A113" s="110"/>
      <c r="B113" s="111"/>
      <c r="C113" s="109"/>
      <c r="I113" s="87"/>
    </row>
    <row r="114" spans="1:9" s="104" customFormat="1" ht="15" customHeight="1" x14ac:dyDescent="0.2">
      <c r="A114" s="110"/>
      <c r="B114" s="111"/>
      <c r="C114" s="109"/>
      <c r="I114" s="87"/>
    </row>
    <row r="115" spans="1:9" s="104" customFormat="1" ht="15" customHeight="1" x14ac:dyDescent="0.2">
      <c r="A115" s="110"/>
      <c r="B115" s="111"/>
      <c r="C115" s="109"/>
      <c r="I115" s="87"/>
    </row>
    <row r="116" spans="1:9" s="104" customFormat="1" ht="15" customHeight="1" x14ac:dyDescent="0.2">
      <c r="A116" s="110"/>
      <c r="B116" s="111"/>
      <c r="C116" s="109"/>
      <c r="I116" s="87"/>
    </row>
    <row r="117" spans="1:9" s="104" customFormat="1" ht="15" customHeight="1" x14ac:dyDescent="0.2">
      <c r="A117" s="110"/>
      <c r="B117" s="111"/>
      <c r="C117" s="109"/>
      <c r="I117" s="87"/>
    </row>
    <row r="118" spans="1:9" s="104" customFormat="1" ht="15" customHeight="1" x14ac:dyDescent="0.2">
      <c r="A118" s="110"/>
      <c r="B118" s="111"/>
      <c r="C118" s="109"/>
      <c r="I118" s="87"/>
    </row>
    <row r="119" spans="1:9" s="104" customFormat="1" ht="15" customHeight="1" x14ac:dyDescent="0.2">
      <c r="A119" s="110"/>
      <c r="B119" s="111"/>
      <c r="C119" s="109"/>
      <c r="I119" s="87"/>
    </row>
    <row r="120" spans="1:9" s="104" customFormat="1" ht="15" customHeight="1" x14ac:dyDescent="0.2">
      <c r="A120" s="110"/>
      <c r="B120" s="111"/>
      <c r="C120" s="109"/>
      <c r="I120" s="87"/>
    </row>
    <row r="121" spans="1:9" s="104" customFormat="1" ht="15" customHeight="1" x14ac:dyDescent="0.2">
      <c r="A121" s="110"/>
      <c r="B121" s="111"/>
      <c r="C121" s="109"/>
      <c r="I121" s="87"/>
    </row>
    <row r="122" spans="1:9" s="104" customFormat="1" ht="15" customHeight="1" x14ac:dyDescent="0.2">
      <c r="A122" s="110"/>
      <c r="B122" s="111"/>
      <c r="C122" s="109"/>
      <c r="I122" s="87"/>
    </row>
    <row r="123" spans="1:9" s="104" customFormat="1" ht="15" customHeight="1" x14ac:dyDescent="0.2">
      <c r="A123" s="110"/>
      <c r="B123" s="111"/>
      <c r="C123" s="109"/>
      <c r="D123" s="87"/>
      <c r="I123" s="87"/>
    </row>
    <row r="124" spans="1:9" s="104" customFormat="1" ht="15" customHeight="1" x14ac:dyDescent="0.2">
      <c r="A124" s="110"/>
      <c r="B124" s="111"/>
      <c r="C124" s="109"/>
      <c r="D124" s="87"/>
      <c r="I124" s="87"/>
    </row>
    <row r="125" spans="1:9" s="104" customFormat="1" ht="15" customHeight="1" x14ac:dyDescent="0.2">
      <c r="A125" s="110"/>
      <c r="B125" s="111"/>
      <c r="C125" s="109"/>
      <c r="D125" s="87"/>
      <c r="I125" s="87"/>
    </row>
    <row r="126" spans="1:9" s="104" customFormat="1" ht="15" customHeight="1" x14ac:dyDescent="0.2">
      <c r="A126" s="110"/>
      <c r="B126" s="111"/>
      <c r="C126" s="109"/>
      <c r="D126" s="87"/>
      <c r="I126" s="87"/>
    </row>
    <row r="127" spans="1:9" s="104" customFormat="1" ht="15" customHeight="1" x14ac:dyDescent="0.2">
      <c r="A127" s="110"/>
      <c r="B127" s="111"/>
      <c r="C127" s="109"/>
      <c r="D127" s="87"/>
      <c r="I127" s="87"/>
    </row>
    <row r="128" spans="1:9" s="104" customFormat="1" ht="15" customHeight="1" x14ac:dyDescent="0.2">
      <c r="A128" s="110"/>
      <c r="B128" s="111"/>
      <c r="C128" s="109"/>
      <c r="D128" s="87"/>
      <c r="I128" s="87"/>
    </row>
    <row r="129" spans="1:9" s="104" customFormat="1" ht="15" customHeight="1" x14ac:dyDescent="0.2">
      <c r="A129" s="110"/>
      <c r="B129" s="111"/>
      <c r="C129" s="109"/>
      <c r="D129" s="87"/>
      <c r="I129" s="87"/>
    </row>
    <row r="130" spans="1:9" s="104" customFormat="1" ht="15" customHeight="1" x14ac:dyDescent="0.2">
      <c r="A130" s="110"/>
      <c r="B130" s="111"/>
      <c r="C130" s="109"/>
      <c r="D130" s="87"/>
      <c r="I130" s="87"/>
    </row>
    <row r="131" spans="1:9" s="104" customFormat="1" ht="15" customHeight="1" x14ac:dyDescent="0.2">
      <c r="A131" s="110"/>
      <c r="B131" s="111"/>
      <c r="C131" s="109"/>
      <c r="D131" s="87"/>
      <c r="I131" s="87"/>
    </row>
  </sheetData>
  <hyperlinks>
    <hyperlink ref="A11" location="'PK Production'!A1" display="'PK Production'!A1" xr:uid="{01983F49-67B3-4286-960C-41E8FEDED236}"/>
    <hyperlink ref="A17" location="WPA_P2O5_2019!A1" display="WPA_P2O5_2019!A1" xr:uid="{2A3B16E7-AB85-4F7D-AD7A-E97ABCB9621D}"/>
    <hyperlink ref="A18" location="WPA_P2O5_2020!A1" display="WPA_P2O5_2020!A1" xr:uid="{B5B21ACC-2F02-4662-8001-6E3146BD103C}"/>
    <hyperlink ref="A19" location="WPA_P2O5_2021!A1" display="WPA_P2O5_2021!A1" xr:uid="{F8D3206B-632C-4B45-93CE-43AA8D61D3F9}"/>
    <hyperlink ref="A20" location="WPA_P2O5_2022!A1" display="WPA_P2O5_2022!A1" xr:uid="{D965CCDE-08F8-4897-8724-0DA049B81136}"/>
    <hyperlink ref="A21" location="WPA_P2O5_2023!A1" display="WPA_P2O5_2023!A1" xr:uid="{600973E4-8EB7-4E46-A5F7-ED51ECCFEFFC}"/>
    <hyperlink ref="A8" location="'Table of Contents'!A1" display="BACK TO INDEX" xr:uid="{3158EE84-D8C6-4983-8C03-A4AE00C4A68F}"/>
    <hyperlink ref="A12:A15" location="'WPA Capacity'!A1" display="Capacity" xr:uid="{401A8131-68B2-462C-84F6-4BE50C902B98}"/>
    <hyperlink ref="A12" location="'PK App Demand'!A1" display="'PK App Demand'!A1" xr:uid="{528359C4-4097-436B-9EEF-BDB8239C9E30}"/>
    <hyperlink ref="A13" location="'PK Imports'!A1" display="'PK Imports'!A1" xr:uid="{411B5076-F0D9-4F03-968E-1628E3E04CE1}"/>
    <hyperlink ref="A14" location="'PK Exports'!A1" display="'PK Exports'!A1" xr:uid="{9857FA9F-25A0-4CB0-865E-A416FBF9850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Q209"/>
  <sheetViews>
    <sheetView showGridLines="0" workbookViewId="0">
      <pane xSplit="4" ySplit="6" topLeftCell="E7"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294</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CONCATENATE("MAP",D4)</f>
        <v>MAPWorld Total</v>
      </c>
      <c r="B4" s="134" t="s">
        <v>26</v>
      </c>
      <c r="C4" s="134" t="s">
        <v>26</v>
      </c>
      <c r="D4" s="134" t="s">
        <v>26</v>
      </c>
      <c r="E4" s="135">
        <v>3168.1495303090014</v>
      </c>
      <c r="F4" s="135">
        <v>2640.3185038279998</v>
      </c>
      <c r="G4" s="135">
        <v>2406.6675841094993</v>
      </c>
      <c r="H4" s="135">
        <v>2559.6222677279998</v>
      </c>
      <c r="I4" s="135">
        <v>2815.6532853870012</v>
      </c>
      <c r="J4" s="135">
        <v>2563.6053735520004</v>
      </c>
      <c r="K4" s="135">
        <v>2408.4678755580003</v>
      </c>
      <c r="L4" s="135">
        <v>2396.1251848814995</v>
      </c>
      <c r="M4" s="135">
        <v>1977.4590163505004</v>
      </c>
      <c r="N4" s="135">
        <v>1231.5406283494999</v>
      </c>
      <c r="O4" s="135">
        <v>2210.2892982882622</v>
      </c>
      <c r="P4" s="135">
        <v>2357.3584874088683</v>
      </c>
      <c r="Q4" s="135">
        <v>2161.799209116662</v>
      </c>
      <c r="R4" s="135">
        <v>2172.2087248601197</v>
      </c>
      <c r="S4" s="135">
        <v>2201.5977277584998</v>
      </c>
      <c r="T4" s="135">
        <v>2033.6045458014762</v>
      </c>
      <c r="U4" s="135">
        <v>1957.9526117764524</v>
      </c>
      <c r="V4" s="135">
        <v>1988.2051219284556</v>
      </c>
      <c r="W4" s="135">
        <v>1792.9187426659826</v>
      </c>
      <c r="X4" s="135">
        <v>1950.6909345633435</v>
      </c>
      <c r="Y4" s="135">
        <v>1671.706703150822</v>
      </c>
      <c r="Z4" s="135">
        <v>1991.9856292123281</v>
      </c>
      <c r="AA4" s="135">
        <v>1698.5065900393602</v>
      </c>
      <c r="AB4" s="135">
        <v>1582.5199633063112</v>
      </c>
      <c r="AC4" s="135">
        <v>1583.6205255305194</v>
      </c>
      <c r="AD4" s="135">
        <v>1588.6805944879702</v>
      </c>
      <c r="AE4" s="135">
        <v>1594.359196564908</v>
      </c>
      <c r="AF4" s="135">
        <v>1607.4283332261193</v>
      </c>
      <c r="AG4" s="135">
        <v>1620.8914151111626</v>
      </c>
    </row>
    <row r="5" spans="1:43" s="133" customFormat="1" x14ac:dyDescent="0.2">
      <c r="A5" s="133" t="str">
        <f t="shared" ref="A5:A69" si="0">CONCATENATE("MAP",D5)</f>
        <v>MAPEurope &amp; CIS Total</v>
      </c>
      <c r="B5" s="137" t="s">
        <v>29</v>
      </c>
      <c r="C5" s="137" t="s">
        <v>29</v>
      </c>
      <c r="D5" s="137" t="s">
        <v>29</v>
      </c>
      <c r="E5" s="145">
        <v>2999.598433000001</v>
      </c>
      <c r="F5" s="145">
        <v>2410.5144370000003</v>
      </c>
      <c r="G5" s="145">
        <v>2197.6941160000001</v>
      </c>
      <c r="H5" s="145">
        <v>2262.0173560000003</v>
      </c>
      <c r="I5" s="145">
        <v>2451.9784999999993</v>
      </c>
      <c r="J5" s="145">
        <v>2172.8655399999998</v>
      </c>
      <c r="K5" s="145">
        <v>2066.8231780000006</v>
      </c>
      <c r="L5" s="145">
        <v>2037.9050929999994</v>
      </c>
      <c r="M5" s="145">
        <v>1663.0572250000002</v>
      </c>
      <c r="N5" s="145">
        <v>972.99059299999999</v>
      </c>
      <c r="O5" s="145">
        <v>1780.4912570000001</v>
      </c>
      <c r="P5" s="145">
        <v>1889.6305040000002</v>
      </c>
      <c r="Q5" s="145">
        <v>1801.6765940000005</v>
      </c>
      <c r="R5" s="145">
        <v>1703.04801</v>
      </c>
      <c r="S5" s="145">
        <v>1703.8230509999999</v>
      </c>
      <c r="T5" s="145">
        <v>1621.9871581904763</v>
      </c>
      <c r="U5" s="145">
        <v>1465.5537183809522</v>
      </c>
      <c r="V5" s="145">
        <v>1487.2389547826619</v>
      </c>
      <c r="W5" s="145">
        <v>1319.9912139999999</v>
      </c>
      <c r="X5" s="145">
        <v>1423.5780585</v>
      </c>
      <c r="Y5" s="145">
        <v>1108.9028510000001</v>
      </c>
      <c r="Z5" s="145">
        <v>1369.0205899999999</v>
      </c>
      <c r="AA5" s="145">
        <v>1060.4899999999998</v>
      </c>
      <c r="AB5" s="145">
        <v>975.05109600000003</v>
      </c>
      <c r="AC5" s="145">
        <v>973.37698466884285</v>
      </c>
      <c r="AD5" s="145">
        <v>974.34186534358673</v>
      </c>
      <c r="AE5" s="145">
        <v>975.64588415325647</v>
      </c>
      <c r="AF5" s="145">
        <v>977.32533921408424</v>
      </c>
      <c r="AG5" s="145">
        <v>979.08630807185409</v>
      </c>
    </row>
    <row r="6" spans="1:43" s="133" customFormat="1" x14ac:dyDescent="0.2">
      <c r="A6" s="133" t="str">
        <f t="shared" si="0"/>
        <v>MAPWest Europe Total</v>
      </c>
      <c r="B6" s="140" t="s">
        <v>37</v>
      </c>
      <c r="C6" s="140" t="s">
        <v>37</v>
      </c>
      <c r="D6" s="140" t="s">
        <v>37</v>
      </c>
      <c r="E6" s="146">
        <v>2673.6905750000001</v>
      </c>
      <c r="F6" s="146">
        <v>2219.7739999999999</v>
      </c>
      <c r="G6" s="146">
        <v>2016.9797849999998</v>
      </c>
      <c r="H6" s="146">
        <v>1994.4002650000002</v>
      </c>
      <c r="I6" s="146">
        <v>2144.8879999999999</v>
      </c>
      <c r="J6" s="146">
        <v>1863.4740000000002</v>
      </c>
      <c r="K6" s="146">
        <v>1790.3927959999999</v>
      </c>
      <c r="L6" s="146">
        <v>1747.6484479999999</v>
      </c>
      <c r="M6" s="146">
        <v>1400.2235779999999</v>
      </c>
      <c r="N6" s="146">
        <v>841.61359300000004</v>
      </c>
      <c r="O6" s="146">
        <v>1471.0841730000002</v>
      </c>
      <c r="P6" s="146">
        <v>1561.898199</v>
      </c>
      <c r="Q6" s="146">
        <v>1462.2913769999998</v>
      </c>
      <c r="R6" s="146">
        <v>1381.6068989999999</v>
      </c>
      <c r="S6" s="146">
        <v>1397.9479269999999</v>
      </c>
      <c r="T6" s="146">
        <v>1299.0027959999998</v>
      </c>
      <c r="U6" s="146">
        <v>1118.144409</v>
      </c>
      <c r="V6" s="146">
        <v>1124.0029547826612</v>
      </c>
      <c r="W6" s="146">
        <v>977.26922399999989</v>
      </c>
      <c r="X6" s="146">
        <v>1011.8274785</v>
      </c>
      <c r="Y6" s="146">
        <v>866.461681</v>
      </c>
      <c r="Z6" s="146">
        <v>1075.8365899999999</v>
      </c>
      <c r="AA6" s="146">
        <v>792.89799999999991</v>
      </c>
      <c r="AB6" s="146">
        <v>791.11109599999997</v>
      </c>
      <c r="AC6" s="146">
        <v>788.94290341278986</v>
      </c>
      <c r="AD6" s="146">
        <v>789.18077955173908</v>
      </c>
      <c r="AE6" s="146">
        <v>789.68326494768507</v>
      </c>
      <c r="AF6" s="146">
        <v>790.4894893628242</v>
      </c>
      <c r="AG6" s="146">
        <v>791.39288122275207</v>
      </c>
    </row>
    <row r="7" spans="1:43" x14ac:dyDescent="0.2">
      <c r="A7" s="133" t="str">
        <f t="shared" si="0"/>
        <v>MAPAustria</v>
      </c>
      <c r="B7" s="129" t="s">
        <v>254</v>
      </c>
      <c r="C7" s="129" t="s">
        <v>255</v>
      </c>
      <c r="D7" s="129" t="s">
        <v>40</v>
      </c>
      <c r="E7" s="147">
        <v>100</v>
      </c>
      <c r="F7" s="147">
        <v>100</v>
      </c>
      <c r="G7" s="147">
        <v>100</v>
      </c>
      <c r="H7" s="147">
        <v>100</v>
      </c>
      <c r="I7" s="147">
        <v>100</v>
      </c>
      <c r="J7" s="147">
        <v>100</v>
      </c>
      <c r="K7" s="147">
        <v>100</v>
      </c>
      <c r="L7" s="147">
        <v>100</v>
      </c>
      <c r="M7" s="147">
        <v>100</v>
      </c>
      <c r="N7" s="147">
        <v>100</v>
      </c>
      <c r="O7" s="147">
        <v>100</v>
      </c>
      <c r="P7" s="147">
        <v>100</v>
      </c>
      <c r="Q7" s="147">
        <v>100</v>
      </c>
      <c r="R7" s="147">
        <v>100</v>
      </c>
      <c r="S7" s="147">
        <v>100</v>
      </c>
      <c r="T7" s="147">
        <v>75</v>
      </c>
      <c r="U7" s="147">
        <v>50</v>
      </c>
      <c r="V7" s="147">
        <v>25</v>
      </c>
      <c r="W7" s="147">
        <v>25</v>
      </c>
      <c r="X7" s="147">
        <v>25</v>
      </c>
      <c r="Y7" s="147">
        <v>25</v>
      </c>
      <c r="Z7" s="147">
        <v>25</v>
      </c>
      <c r="AA7" s="147">
        <v>25</v>
      </c>
      <c r="AB7" s="147">
        <v>26</v>
      </c>
      <c r="AC7" s="147">
        <v>26.334906869635368</v>
      </c>
      <c r="AD7" s="147">
        <v>26.701296949980708</v>
      </c>
      <c r="AE7" s="147">
        <v>27.080556615055283</v>
      </c>
      <c r="AF7" s="147">
        <v>27.473435042656419</v>
      </c>
      <c r="AG7" s="147">
        <v>27.878853146061665</v>
      </c>
    </row>
    <row r="8" spans="1:43" x14ac:dyDescent="0.2">
      <c r="A8" s="133" t="str">
        <f t="shared" si="0"/>
        <v>MAPBelgium</v>
      </c>
      <c r="B8" s="129" t="s">
        <v>254</v>
      </c>
      <c r="C8" s="129" t="s">
        <v>255</v>
      </c>
      <c r="D8" s="129" t="s">
        <v>42</v>
      </c>
      <c r="E8" s="147">
        <v>400</v>
      </c>
      <c r="F8" s="147">
        <v>260</v>
      </c>
      <c r="G8" s="147">
        <v>350</v>
      </c>
      <c r="H8" s="147">
        <v>350</v>
      </c>
      <c r="I8" s="147">
        <v>370</v>
      </c>
      <c r="J8" s="147">
        <v>350</v>
      </c>
      <c r="K8" s="147">
        <v>350</v>
      </c>
      <c r="L8" s="147">
        <v>325</v>
      </c>
      <c r="M8" s="147">
        <v>346.89718199999999</v>
      </c>
      <c r="N8" s="147">
        <v>200</v>
      </c>
      <c r="O8" s="147">
        <v>211.69404800000001</v>
      </c>
      <c r="P8" s="147">
        <v>222.22138000000001</v>
      </c>
      <c r="Q8" s="147">
        <v>168.16257400000001</v>
      </c>
      <c r="R8" s="147">
        <v>177.97917100000001</v>
      </c>
      <c r="S8" s="147">
        <v>188.066067</v>
      </c>
      <c r="T8" s="147">
        <v>184.007858</v>
      </c>
      <c r="U8" s="147">
        <v>187.77981400000002</v>
      </c>
      <c r="V8" s="147">
        <v>196.67888699999997</v>
      </c>
      <c r="W8" s="147">
        <v>60.827735999999994</v>
      </c>
      <c r="X8" s="147">
        <v>104.930829</v>
      </c>
      <c r="Y8" s="147">
        <v>100</v>
      </c>
      <c r="Z8" s="147">
        <v>269.28434299999998</v>
      </c>
      <c r="AA8" s="147">
        <v>258.519633</v>
      </c>
      <c r="AB8" s="147">
        <v>175.88216800000001</v>
      </c>
      <c r="AC8" s="147">
        <v>175.81209732292257</v>
      </c>
      <c r="AD8" s="147">
        <v>176.07894367849664</v>
      </c>
      <c r="AE8" s="147">
        <v>176.37530698718865</v>
      </c>
      <c r="AF8" s="147">
        <v>176.70767956042639</v>
      </c>
      <c r="AG8" s="147">
        <v>177.05272046648739</v>
      </c>
    </row>
    <row r="9" spans="1:43" x14ac:dyDescent="0.2">
      <c r="A9" s="133" t="str">
        <f t="shared" si="0"/>
        <v>MAPCyprus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row>
    <row r="10" spans="1:43" x14ac:dyDescent="0.2">
      <c r="A10" s="133" t="str">
        <f t="shared" si="0"/>
        <v>MAPDenmark</v>
      </c>
      <c r="B10" s="129" t="s">
        <v>254</v>
      </c>
      <c r="C10" s="129" t="s">
        <v>255</v>
      </c>
      <c r="D10" s="129" t="s">
        <v>46</v>
      </c>
      <c r="E10" s="147">
        <v>0</v>
      </c>
      <c r="F10" s="147">
        <v>0</v>
      </c>
      <c r="G10" s="147">
        <v>0</v>
      </c>
      <c r="H10" s="147">
        <v>0</v>
      </c>
      <c r="I10" s="147">
        <v>0</v>
      </c>
      <c r="J10" s="147">
        <v>0</v>
      </c>
      <c r="K10" s="147">
        <v>0</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row>
    <row r="11" spans="1:43" x14ac:dyDescent="0.2">
      <c r="A11" s="133" t="str">
        <f t="shared" si="0"/>
        <v>MAPFinland</v>
      </c>
      <c r="B11" s="129" t="s">
        <v>254</v>
      </c>
      <c r="C11" s="129" t="s">
        <v>255</v>
      </c>
      <c r="D11" s="129" t="s">
        <v>49</v>
      </c>
      <c r="E11" s="147">
        <v>0</v>
      </c>
      <c r="F11" s="147">
        <v>0</v>
      </c>
      <c r="G11" s="147">
        <v>0</v>
      </c>
      <c r="H11" s="147">
        <v>0</v>
      </c>
      <c r="I11" s="147">
        <v>0</v>
      </c>
      <c r="J11" s="147">
        <v>0</v>
      </c>
      <c r="K11" s="147">
        <v>0</v>
      </c>
      <c r="L11" s="147">
        <v>0</v>
      </c>
      <c r="M11" s="147">
        <v>0</v>
      </c>
      <c r="N11" s="147">
        <v>0</v>
      </c>
      <c r="O11" s="147">
        <v>0</v>
      </c>
      <c r="P11" s="147">
        <v>0</v>
      </c>
      <c r="Q11" s="147">
        <v>0</v>
      </c>
      <c r="R11" s="147">
        <v>0</v>
      </c>
      <c r="S11" s="147">
        <v>0</v>
      </c>
      <c r="T11" s="147">
        <v>0</v>
      </c>
      <c r="U11" s="147">
        <v>0</v>
      </c>
      <c r="V11" s="147">
        <v>0</v>
      </c>
      <c r="W11" s="147">
        <v>0</v>
      </c>
      <c r="X11" s="147">
        <v>0</v>
      </c>
      <c r="Y11" s="147">
        <v>0</v>
      </c>
      <c r="Z11" s="147">
        <v>0</v>
      </c>
      <c r="AA11" s="147">
        <v>0</v>
      </c>
      <c r="AB11" s="147">
        <v>0</v>
      </c>
      <c r="AC11" s="147">
        <v>0</v>
      </c>
      <c r="AD11" s="147">
        <v>0</v>
      </c>
      <c r="AE11" s="147">
        <v>0</v>
      </c>
      <c r="AF11" s="147">
        <v>0</v>
      </c>
      <c r="AG11" s="147">
        <v>0</v>
      </c>
    </row>
    <row r="12" spans="1:43" x14ac:dyDescent="0.2">
      <c r="A12" s="133" t="str">
        <f t="shared" si="0"/>
        <v>MAPFrance</v>
      </c>
      <c r="B12" s="129" t="s">
        <v>254</v>
      </c>
      <c r="C12" s="129" t="s">
        <v>255</v>
      </c>
      <c r="D12" s="129" t="s">
        <v>31</v>
      </c>
      <c r="E12" s="147">
        <v>1300</v>
      </c>
      <c r="F12" s="147">
        <v>1024</v>
      </c>
      <c r="G12" s="147">
        <v>774.49099999999999</v>
      </c>
      <c r="H12" s="147">
        <v>675.30799999999999</v>
      </c>
      <c r="I12" s="147">
        <v>824.61900000000003</v>
      </c>
      <c r="J12" s="147">
        <v>532.87800000000004</v>
      </c>
      <c r="K12" s="147">
        <v>631.96155999999996</v>
      </c>
      <c r="L12" s="147">
        <v>599.42600000000004</v>
      </c>
      <c r="M12" s="147">
        <v>396.173</v>
      </c>
      <c r="N12" s="147">
        <v>154.19999999999999</v>
      </c>
      <c r="O12" s="147">
        <v>458.41899999999998</v>
      </c>
      <c r="P12" s="147">
        <v>497.81049999999999</v>
      </c>
      <c r="Q12" s="147">
        <v>479.62332099999998</v>
      </c>
      <c r="R12" s="147">
        <v>415.51443999999998</v>
      </c>
      <c r="S12" s="147">
        <v>421.59909999999996</v>
      </c>
      <c r="T12" s="147">
        <v>379.13188299999996</v>
      </c>
      <c r="U12" s="147">
        <v>262.69750300000004</v>
      </c>
      <c r="V12" s="147">
        <v>356.70601799999997</v>
      </c>
      <c r="W12" s="147">
        <v>310.737213</v>
      </c>
      <c r="X12" s="147">
        <v>281.05511099999995</v>
      </c>
      <c r="Y12" s="147">
        <v>185.646344</v>
      </c>
      <c r="Z12" s="147">
        <v>181.52499900000001</v>
      </c>
      <c r="AA12" s="147">
        <v>134.20356899999999</v>
      </c>
      <c r="AB12" s="147">
        <v>110.226403</v>
      </c>
      <c r="AC12" s="147">
        <v>109.02923284166619</v>
      </c>
      <c r="AD12" s="147">
        <v>107.86780303370929</v>
      </c>
      <c r="AE12" s="147">
        <v>106.7270797068669</v>
      </c>
      <c r="AF12" s="147">
        <v>105.60360449050671</v>
      </c>
      <c r="AG12" s="147">
        <v>104.47756927115609</v>
      </c>
    </row>
    <row r="13" spans="1:43" x14ac:dyDescent="0.2">
      <c r="A13" s="133" t="str">
        <f t="shared" si="0"/>
        <v>MAPGermany</v>
      </c>
      <c r="B13" s="129" t="s">
        <v>254</v>
      </c>
      <c r="C13" s="129" t="s">
        <v>255</v>
      </c>
      <c r="D13" s="129" t="s">
        <v>32</v>
      </c>
      <c r="E13" s="147">
        <v>350</v>
      </c>
      <c r="F13" s="147">
        <v>330</v>
      </c>
      <c r="G13" s="147">
        <v>310</v>
      </c>
      <c r="H13" s="147">
        <v>290</v>
      </c>
      <c r="I13" s="147">
        <v>270</v>
      </c>
      <c r="J13" s="147">
        <v>250</v>
      </c>
      <c r="K13" s="147">
        <v>230</v>
      </c>
      <c r="L13" s="147">
        <v>210</v>
      </c>
      <c r="M13" s="147">
        <v>190</v>
      </c>
      <c r="N13" s="147">
        <v>20</v>
      </c>
      <c r="O13" s="147">
        <v>155</v>
      </c>
      <c r="P13" s="147">
        <v>189.90107999999998</v>
      </c>
      <c r="Q13" s="147">
        <v>198.21104499999996</v>
      </c>
      <c r="R13" s="147">
        <v>201.77928799999998</v>
      </c>
      <c r="S13" s="147">
        <v>227.20475999999996</v>
      </c>
      <c r="T13" s="147">
        <v>181.84905499999996</v>
      </c>
      <c r="U13" s="147">
        <v>183.57077100000001</v>
      </c>
      <c r="V13" s="147">
        <v>173.28294399999999</v>
      </c>
      <c r="W13" s="147">
        <v>263.76286999999996</v>
      </c>
      <c r="X13" s="147">
        <v>246.41034999999994</v>
      </c>
      <c r="Y13" s="147">
        <v>186.96902019999999</v>
      </c>
      <c r="Z13" s="147">
        <v>148.30000000000001</v>
      </c>
      <c r="AA13" s="147">
        <v>38.789999999999992</v>
      </c>
      <c r="AB13" s="147">
        <v>123.67000000000002</v>
      </c>
      <c r="AC13" s="147">
        <v>122.88302797557051</v>
      </c>
      <c r="AD13" s="147">
        <v>122.47606725083193</v>
      </c>
      <c r="AE13" s="147">
        <v>122.12855554985674</v>
      </c>
      <c r="AF13" s="147">
        <v>121.84440220424207</v>
      </c>
      <c r="AG13" s="147">
        <v>121.57560016325701</v>
      </c>
    </row>
    <row r="14" spans="1:43" x14ac:dyDescent="0.2">
      <c r="A14" s="133" t="str">
        <f t="shared" si="0"/>
        <v>MAPGreece</v>
      </c>
      <c r="B14" s="129" t="s">
        <v>254</v>
      </c>
      <c r="C14" s="129" t="s">
        <v>255</v>
      </c>
      <c r="D14" s="129" t="s">
        <v>33</v>
      </c>
      <c r="E14" s="147">
        <v>0</v>
      </c>
      <c r="F14" s="147">
        <v>0</v>
      </c>
      <c r="G14" s="147">
        <v>0</v>
      </c>
      <c r="H14" s="147">
        <v>0</v>
      </c>
      <c r="I14" s="147">
        <v>0</v>
      </c>
      <c r="J14" s="147">
        <v>0</v>
      </c>
      <c r="K14" s="147">
        <v>0</v>
      </c>
      <c r="L14" s="147">
        <v>0</v>
      </c>
      <c r="M14" s="147">
        <v>0</v>
      </c>
      <c r="N14" s="147">
        <v>0</v>
      </c>
      <c r="O14" s="147">
        <v>0</v>
      </c>
      <c r="P14" s="147">
        <v>0</v>
      </c>
      <c r="Q14" s="147">
        <v>0</v>
      </c>
      <c r="R14" s="147">
        <v>0</v>
      </c>
      <c r="S14" s="147">
        <v>0</v>
      </c>
      <c r="T14" s="147">
        <v>0</v>
      </c>
      <c r="U14" s="147">
        <v>0</v>
      </c>
      <c r="V14" s="147">
        <v>0</v>
      </c>
      <c r="W14" s="147">
        <v>0</v>
      </c>
      <c r="X14" s="147">
        <v>0</v>
      </c>
      <c r="Y14" s="147">
        <v>0</v>
      </c>
      <c r="Z14" s="147">
        <v>0</v>
      </c>
      <c r="AA14" s="147">
        <v>0</v>
      </c>
      <c r="AB14" s="147">
        <v>0</v>
      </c>
      <c r="AC14" s="147">
        <v>0</v>
      </c>
      <c r="AD14" s="147">
        <v>0</v>
      </c>
      <c r="AE14" s="147">
        <v>0</v>
      </c>
      <c r="AF14" s="147">
        <v>0</v>
      </c>
      <c r="AG14" s="147">
        <v>0</v>
      </c>
    </row>
    <row r="15" spans="1:43" x14ac:dyDescent="0.2">
      <c r="A15" s="133" t="str">
        <f t="shared" si="0"/>
        <v>MAPIceland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row>
    <row r="16" spans="1:43" x14ac:dyDescent="0.2">
      <c r="A16" s="133" t="str">
        <f t="shared" si="0"/>
        <v>MAPIreland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0"/>
        <v>MAPItaly</v>
      </c>
      <c r="B17" s="129" t="s">
        <v>254</v>
      </c>
      <c r="C17" s="129" t="s">
        <v>255</v>
      </c>
      <c r="D17" s="129" t="s">
        <v>35</v>
      </c>
      <c r="E17" s="147">
        <v>4.885275</v>
      </c>
      <c r="F17" s="147">
        <v>7.6390000000000002</v>
      </c>
      <c r="G17" s="147">
        <v>7.4749999999999996</v>
      </c>
      <c r="H17" s="147">
        <v>33.603000000000002</v>
      </c>
      <c r="I17" s="147">
        <v>16.518000000000001</v>
      </c>
      <c r="J17" s="147">
        <v>30.835000000000001</v>
      </c>
      <c r="K17" s="147">
        <v>41.18</v>
      </c>
      <c r="L17" s="147">
        <v>39.341999999999999</v>
      </c>
      <c r="M17" s="147">
        <v>31.271000000000001</v>
      </c>
      <c r="N17" s="147">
        <v>29.193999999999999</v>
      </c>
      <c r="O17" s="147">
        <v>57.517000000000003</v>
      </c>
      <c r="P17" s="147">
        <v>38.094000000000001</v>
      </c>
      <c r="Q17" s="147">
        <v>19.029</v>
      </c>
      <c r="R17" s="147">
        <v>15.058999999999999</v>
      </c>
      <c r="S17" s="147">
        <v>14.657999999999999</v>
      </c>
      <c r="T17" s="147">
        <v>32.289000000000001</v>
      </c>
      <c r="U17" s="147">
        <v>30.294</v>
      </c>
      <c r="V17" s="147">
        <v>39.805999999999997</v>
      </c>
      <c r="W17" s="147">
        <v>35.97</v>
      </c>
      <c r="X17" s="147">
        <v>24.693000000000001</v>
      </c>
      <c r="Y17" s="147">
        <v>25.053999999999998</v>
      </c>
      <c r="Z17" s="147">
        <v>24.173999999999999</v>
      </c>
      <c r="AA17" s="147">
        <v>24.001999999999999</v>
      </c>
      <c r="AB17" s="147">
        <v>15.346</v>
      </c>
      <c r="AC17" s="147">
        <v>15.243037846343032</v>
      </c>
      <c r="AD17" s="147">
        <v>15.175748676930205</v>
      </c>
      <c r="AE17" s="147">
        <v>15.112440831187644</v>
      </c>
      <c r="AF17" s="147">
        <v>15.053526350415297</v>
      </c>
      <c r="AG17" s="147">
        <v>14.994581622682393</v>
      </c>
    </row>
    <row r="18" spans="1:33" x14ac:dyDescent="0.2">
      <c r="A18" s="133"/>
      <c r="B18" s="129" t="s">
        <v>254</v>
      </c>
      <c r="C18" s="129" t="s">
        <v>255</v>
      </c>
      <c r="D18" s="129" t="s">
        <v>36</v>
      </c>
      <c r="E18" s="147">
        <v>0</v>
      </c>
      <c r="F18" s="147">
        <v>0</v>
      </c>
      <c r="G18" s="147">
        <v>0</v>
      </c>
      <c r="H18" s="147">
        <v>0</v>
      </c>
      <c r="I18" s="147">
        <v>0</v>
      </c>
      <c r="J18" s="147">
        <v>0</v>
      </c>
      <c r="K18" s="147">
        <v>0</v>
      </c>
      <c r="L18" s="147">
        <v>0</v>
      </c>
      <c r="M18" s="147">
        <v>0</v>
      </c>
      <c r="N18" s="147">
        <v>0</v>
      </c>
      <c r="O18" s="147">
        <v>0</v>
      </c>
      <c r="P18" s="147">
        <v>0</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row>
    <row r="19" spans="1:33" x14ac:dyDescent="0.2">
      <c r="A19" s="133" t="str">
        <f t="shared" si="0"/>
        <v>MAPMalta</v>
      </c>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0"/>
        <v>MAPNetherlands</v>
      </c>
      <c r="B20" s="129" t="s">
        <v>254</v>
      </c>
      <c r="C20" s="129" t="s">
        <v>255</v>
      </c>
      <c r="D20" s="129" t="s">
        <v>51</v>
      </c>
      <c r="E20" s="147">
        <v>325</v>
      </c>
      <c r="F20" s="147">
        <v>300</v>
      </c>
      <c r="G20" s="147">
        <v>320</v>
      </c>
      <c r="H20" s="147">
        <v>380</v>
      </c>
      <c r="I20" s="147">
        <v>350</v>
      </c>
      <c r="J20" s="147">
        <v>400</v>
      </c>
      <c r="K20" s="147">
        <v>330</v>
      </c>
      <c r="L20" s="147">
        <v>340</v>
      </c>
      <c r="M20" s="147">
        <v>250</v>
      </c>
      <c r="N20" s="147">
        <v>250</v>
      </c>
      <c r="O20" s="147">
        <v>300</v>
      </c>
      <c r="P20" s="147">
        <v>350</v>
      </c>
      <c r="Q20" s="147">
        <v>350</v>
      </c>
      <c r="R20" s="147">
        <v>350</v>
      </c>
      <c r="S20" s="147">
        <v>340</v>
      </c>
      <c r="T20" s="147">
        <v>320</v>
      </c>
      <c r="U20" s="147">
        <v>300</v>
      </c>
      <c r="V20" s="147">
        <v>285.75124878266115</v>
      </c>
      <c r="W20" s="147">
        <v>240</v>
      </c>
      <c r="X20" s="147">
        <v>294.23188750000008</v>
      </c>
      <c r="Y20" s="147">
        <v>309.89874879999996</v>
      </c>
      <c r="Z20" s="147">
        <v>368.93424800000008</v>
      </c>
      <c r="AA20" s="147">
        <v>263.46779800000002</v>
      </c>
      <c r="AB20" s="147">
        <v>303.75852499999996</v>
      </c>
      <c r="AC20" s="147">
        <v>303.43762725168631</v>
      </c>
      <c r="AD20" s="147">
        <v>304.54626006492254</v>
      </c>
      <c r="AE20" s="147">
        <v>305.78031336627151</v>
      </c>
      <c r="AF20" s="147">
        <v>307.16770334829727</v>
      </c>
      <c r="AG20" s="147">
        <v>308.6085632686262</v>
      </c>
    </row>
    <row r="21" spans="1:33" x14ac:dyDescent="0.2">
      <c r="A21" s="133" t="str">
        <f t="shared" si="0"/>
        <v>MAPNorway</v>
      </c>
      <c r="B21" s="129" t="s">
        <v>254</v>
      </c>
      <c r="C21" s="129" t="s">
        <v>255</v>
      </c>
      <c r="D21" s="129" t="s">
        <v>52</v>
      </c>
      <c r="E21" s="147">
        <v>0</v>
      </c>
      <c r="F21" s="147">
        <v>0</v>
      </c>
      <c r="G21" s="147">
        <v>0</v>
      </c>
      <c r="H21" s="147">
        <v>0</v>
      </c>
      <c r="I21" s="147">
        <v>0</v>
      </c>
      <c r="J21" s="147">
        <v>0</v>
      </c>
      <c r="K21" s="147">
        <v>0</v>
      </c>
      <c r="L21" s="147">
        <v>0</v>
      </c>
      <c r="M21" s="147">
        <v>0</v>
      </c>
      <c r="N21" s="147">
        <v>0</v>
      </c>
      <c r="O21" s="147">
        <v>0</v>
      </c>
      <c r="P21" s="147">
        <v>0</v>
      </c>
      <c r="Q21" s="147">
        <v>4</v>
      </c>
      <c r="R21" s="147">
        <v>3</v>
      </c>
      <c r="S21" s="147">
        <v>0</v>
      </c>
      <c r="T21" s="147">
        <v>0</v>
      </c>
      <c r="U21" s="147">
        <v>0</v>
      </c>
      <c r="V21" s="147">
        <v>0</v>
      </c>
      <c r="W21" s="147">
        <v>0</v>
      </c>
      <c r="X21" s="147">
        <v>0</v>
      </c>
      <c r="Y21" s="147">
        <v>0</v>
      </c>
      <c r="Z21" s="147">
        <v>0</v>
      </c>
      <c r="AA21" s="147">
        <v>0</v>
      </c>
      <c r="AB21" s="147">
        <v>0</v>
      </c>
      <c r="AC21" s="147">
        <v>0</v>
      </c>
      <c r="AD21" s="147">
        <v>0</v>
      </c>
      <c r="AE21" s="147">
        <v>0</v>
      </c>
      <c r="AF21" s="147">
        <v>0</v>
      </c>
      <c r="AG21" s="147">
        <v>0</v>
      </c>
    </row>
    <row r="22" spans="1:33" x14ac:dyDescent="0.2">
      <c r="A22" s="133" t="str">
        <f t="shared" si="0"/>
        <v>MAPPortugal</v>
      </c>
      <c r="B22" s="129" t="s">
        <v>254</v>
      </c>
      <c r="C22" s="129" t="s">
        <v>255</v>
      </c>
      <c r="D22" s="129" t="s">
        <v>53</v>
      </c>
      <c r="E22" s="147">
        <v>1.9883</v>
      </c>
      <c r="F22" s="147">
        <v>4.3159999999999998</v>
      </c>
      <c r="G22" s="147">
        <v>4.58</v>
      </c>
      <c r="H22" s="147">
        <v>2.8239999999999998</v>
      </c>
      <c r="I22" s="147">
        <v>2.9079999999999999</v>
      </c>
      <c r="J22" s="147">
        <v>1.758</v>
      </c>
      <c r="K22" s="147">
        <v>2.1640000000000001</v>
      </c>
      <c r="L22" s="147">
        <v>1.2230000000000001</v>
      </c>
      <c r="M22" s="147">
        <v>4.0309999999999997</v>
      </c>
      <c r="N22" s="147">
        <v>0.56999999999999995</v>
      </c>
      <c r="O22" s="147">
        <v>0</v>
      </c>
      <c r="P22" s="147">
        <v>8</v>
      </c>
      <c r="Q22" s="147">
        <v>8</v>
      </c>
      <c r="R22" s="147">
        <v>8</v>
      </c>
      <c r="S22" s="147">
        <v>9</v>
      </c>
      <c r="T22" s="147">
        <v>9</v>
      </c>
      <c r="U22" s="147">
        <v>10.663321</v>
      </c>
      <c r="V22" s="147">
        <v>11.299957000000001</v>
      </c>
      <c r="W22" s="147">
        <v>12.809405</v>
      </c>
      <c r="X22" s="147">
        <v>8.6123009999999987</v>
      </c>
      <c r="Y22" s="147">
        <v>7.0415679999999998</v>
      </c>
      <c r="Z22" s="147">
        <v>5</v>
      </c>
      <c r="AA22" s="147">
        <v>5</v>
      </c>
      <c r="AB22" s="147">
        <v>6</v>
      </c>
      <c r="AC22" s="147">
        <v>6</v>
      </c>
      <c r="AD22" s="147">
        <v>6</v>
      </c>
      <c r="AE22" s="147">
        <v>6</v>
      </c>
      <c r="AF22" s="147">
        <v>6</v>
      </c>
      <c r="AG22" s="147">
        <v>6</v>
      </c>
    </row>
    <row r="23" spans="1:33" x14ac:dyDescent="0.2">
      <c r="A23" s="133" t="str">
        <f t="shared" si="0"/>
        <v>MAPSpain</v>
      </c>
      <c r="B23" s="129" t="s">
        <v>254</v>
      </c>
      <c r="C23" s="129" t="s">
        <v>255</v>
      </c>
      <c r="D23" s="129" t="s">
        <v>54</v>
      </c>
      <c r="E23" s="147">
        <v>6.8170000000000002</v>
      </c>
      <c r="F23" s="147">
        <v>18.818999999999999</v>
      </c>
      <c r="G23" s="147">
        <v>20.308</v>
      </c>
      <c r="H23" s="147">
        <v>20.391999999999999</v>
      </c>
      <c r="I23" s="147">
        <v>20.843</v>
      </c>
      <c r="J23" s="147">
        <v>18.003</v>
      </c>
      <c r="K23" s="147">
        <v>19.658000000000001</v>
      </c>
      <c r="L23" s="147">
        <v>25.942</v>
      </c>
      <c r="M23" s="147">
        <v>17.89</v>
      </c>
      <c r="N23" s="147">
        <v>16.542999999999999</v>
      </c>
      <c r="O23" s="147">
        <v>15.332000000000001</v>
      </c>
      <c r="P23" s="147">
        <v>13.03</v>
      </c>
      <c r="Q23" s="147">
        <v>18.585000000000001</v>
      </c>
      <c r="R23" s="147">
        <v>20.274999999999999</v>
      </c>
      <c r="S23" s="147">
        <v>17.420000000000002</v>
      </c>
      <c r="T23" s="147">
        <v>27.725000000000001</v>
      </c>
      <c r="U23" s="147">
        <v>29.138999999999999</v>
      </c>
      <c r="V23" s="147">
        <v>24.459</v>
      </c>
      <c r="W23" s="147">
        <v>22.762</v>
      </c>
      <c r="X23" s="147">
        <v>17.893999999999998</v>
      </c>
      <c r="Y23" s="147">
        <v>16.852</v>
      </c>
      <c r="Z23" s="147">
        <v>28.619</v>
      </c>
      <c r="AA23" s="147">
        <v>32.914999999999999</v>
      </c>
      <c r="AB23" s="147">
        <v>19.228000000000002</v>
      </c>
      <c r="AC23" s="147">
        <v>19.198502883230745</v>
      </c>
      <c r="AD23" s="147">
        <v>19.253458833161879</v>
      </c>
      <c r="AE23" s="147">
        <v>19.316471291772601</v>
      </c>
      <c r="AF23" s="147">
        <v>19.389065269656118</v>
      </c>
      <c r="AG23" s="147">
        <v>19.464547258871264</v>
      </c>
    </row>
    <row r="24" spans="1:33" x14ac:dyDescent="0.2">
      <c r="A24" s="133" t="str">
        <f t="shared" si="0"/>
        <v>MAPSweden</v>
      </c>
      <c r="B24" s="129" t="s">
        <v>254</v>
      </c>
      <c r="C24" s="129" t="s">
        <v>255</v>
      </c>
      <c r="D24" s="129" t="s">
        <v>55</v>
      </c>
      <c r="E24" s="147">
        <v>0</v>
      </c>
      <c r="F24" s="147">
        <v>0</v>
      </c>
      <c r="G24" s="147">
        <v>0</v>
      </c>
      <c r="H24" s="147">
        <v>0</v>
      </c>
      <c r="I24" s="147">
        <v>0</v>
      </c>
      <c r="J24" s="147">
        <v>0</v>
      </c>
      <c r="K24" s="147">
        <v>0</v>
      </c>
      <c r="L24" s="147">
        <v>0</v>
      </c>
      <c r="M24" s="147">
        <v>0</v>
      </c>
      <c r="N24" s="147">
        <v>0</v>
      </c>
      <c r="O24" s="147">
        <v>0</v>
      </c>
      <c r="P24" s="147">
        <v>0</v>
      </c>
      <c r="Q24" s="147">
        <v>0</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row>
    <row r="25" spans="1:33" x14ac:dyDescent="0.2">
      <c r="A25" s="133" t="str">
        <f t="shared" si="0"/>
        <v>MAPSwitzerland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0"/>
        <v>MAPUnited Kingdom</v>
      </c>
      <c r="B26" s="129" t="s">
        <v>254</v>
      </c>
      <c r="C26" s="129" t="s">
        <v>255</v>
      </c>
      <c r="D26" s="129" t="s">
        <v>57</v>
      </c>
      <c r="E26" s="147">
        <v>185</v>
      </c>
      <c r="F26" s="147">
        <v>175</v>
      </c>
      <c r="G26" s="147">
        <v>130.12578500000001</v>
      </c>
      <c r="H26" s="147">
        <v>142.27326500000001</v>
      </c>
      <c r="I26" s="147">
        <v>190</v>
      </c>
      <c r="J26" s="147">
        <v>180</v>
      </c>
      <c r="K26" s="147">
        <v>85.429236000000003</v>
      </c>
      <c r="L26" s="147">
        <v>106.71544799999999</v>
      </c>
      <c r="M26" s="147">
        <v>63.961396000000001</v>
      </c>
      <c r="N26" s="147">
        <v>71.106593000000004</v>
      </c>
      <c r="O26" s="147">
        <v>173.12212500000001</v>
      </c>
      <c r="P26" s="147">
        <v>142.84123900000009</v>
      </c>
      <c r="Q26" s="147">
        <v>116.68043699999976</v>
      </c>
      <c r="R26" s="147">
        <v>90</v>
      </c>
      <c r="S26" s="147">
        <v>80</v>
      </c>
      <c r="T26" s="147">
        <v>90</v>
      </c>
      <c r="U26" s="147">
        <v>64</v>
      </c>
      <c r="V26" s="147">
        <v>11.018900000000031</v>
      </c>
      <c r="W26" s="147">
        <v>5.4000000000000909</v>
      </c>
      <c r="X26" s="147">
        <v>9</v>
      </c>
      <c r="Y26" s="147">
        <v>10</v>
      </c>
      <c r="Z26" s="147">
        <v>25</v>
      </c>
      <c r="AA26" s="147">
        <v>11</v>
      </c>
      <c r="AB26" s="147">
        <v>11</v>
      </c>
      <c r="AC26" s="147">
        <v>11.004470421735125</v>
      </c>
      <c r="AD26" s="147">
        <v>11.081201063705961</v>
      </c>
      <c r="AE26" s="147">
        <v>11.16254059948578</v>
      </c>
      <c r="AF26" s="147">
        <v>11.250073096623906</v>
      </c>
      <c r="AG26" s="147">
        <v>11.340446025610106</v>
      </c>
    </row>
    <row r="27" spans="1:33" s="133" customFormat="1" x14ac:dyDescent="0.2">
      <c r="A27" s="133" t="str">
        <f t="shared" si="0"/>
        <v>MAPEast Europe Total</v>
      </c>
      <c r="B27" s="140" t="s">
        <v>58</v>
      </c>
      <c r="C27" s="140" t="s">
        <v>58</v>
      </c>
      <c r="D27" s="140" t="s">
        <v>58</v>
      </c>
      <c r="E27" s="146">
        <v>325.596</v>
      </c>
      <c r="F27" s="146">
        <v>190.19</v>
      </c>
      <c r="G27" s="146">
        <v>180.71100000000001</v>
      </c>
      <c r="H27" s="146">
        <v>266.95499999999998</v>
      </c>
      <c r="I27" s="146">
        <v>291.91800000000001</v>
      </c>
      <c r="J27" s="146">
        <v>253.089</v>
      </c>
      <c r="K27" s="146">
        <v>240.25819999999999</v>
      </c>
      <c r="L27" s="146">
        <v>268.21000000000004</v>
      </c>
      <c r="M27" s="146">
        <v>237.428</v>
      </c>
      <c r="N27" s="146">
        <v>106.377</v>
      </c>
      <c r="O27" s="146">
        <v>139.27500000000001</v>
      </c>
      <c r="P27" s="146">
        <v>162.67617000000001</v>
      </c>
      <c r="Q27" s="146">
        <v>159.39545000000001</v>
      </c>
      <c r="R27" s="146">
        <v>150.72800000000001</v>
      </c>
      <c r="S27" s="146">
        <v>139.28799999999998</v>
      </c>
      <c r="T27" s="146">
        <v>150.69399999999999</v>
      </c>
      <c r="U27" s="146">
        <v>169.08500000000001</v>
      </c>
      <c r="V27" s="146">
        <v>157.79599999999999</v>
      </c>
      <c r="W27" s="146">
        <v>179.72199000000001</v>
      </c>
      <c r="X27" s="146">
        <v>222.75057999999999</v>
      </c>
      <c r="Y27" s="146">
        <v>148.04116999999999</v>
      </c>
      <c r="Z27" s="146">
        <v>182.38400000000001</v>
      </c>
      <c r="AA27" s="146">
        <v>167.59200000000001</v>
      </c>
      <c r="AB27" s="146">
        <v>83.94</v>
      </c>
      <c r="AC27" s="146">
        <v>84.833552986812691</v>
      </c>
      <c r="AD27" s="146">
        <v>85.971249752355419</v>
      </c>
      <c r="AE27" s="146">
        <v>87.195490582389169</v>
      </c>
      <c r="AF27" s="146">
        <v>88.509823869825112</v>
      </c>
      <c r="AG27" s="146">
        <v>89.878791333161473</v>
      </c>
    </row>
    <row r="28" spans="1:33" x14ac:dyDescent="0.2">
      <c r="A28" s="133" t="str">
        <f t="shared" si="0"/>
        <v>MAPAlbania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0"/>
        <v>MAPBosnia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row>
    <row r="30" spans="1:33" x14ac:dyDescent="0.2">
      <c r="A30" s="133" t="str">
        <f t="shared" si="0"/>
        <v>MAPBulgaria</v>
      </c>
      <c r="B30" s="129" t="s">
        <v>254</v>
      </c>
      <c r="C30" s="129" t="s">
        <v>257</v>
      </c>
      <c r="D30" s="129" t="s">
        <v>61</v>
      </c>
      <c r="E30" s="147">
        <v>16.888999999999999</v>
      </c>
      <c r="F30" s="147">
        <v>21.382000000000001</v>
      </c>
      <c r="G30" s="147">
        <v>8.7259999999999991</v>
      </c>
      <c r="H30" s="147">
        <v>2.0270000000000001</v>
      </c>
      <c r="I30" s="147">
        <v>0</v>
      </c>
      <c r="J30" s="147">
        <v>0</v>
      </c>
      <c r="K30" s="147">
        <v>0</v>
      </c>
      <c r="L30" s="147">
        <v>0</v>
      </c>
      <c r="M30" s="147">
        <v>0</v>
      </c>
      <c r="N30" s="147">
        <v>0</v>
      </c>
      <c r="O30" s="147">
        <v>0</v>
      </c>
      <c r="P30" s="147">
        <v>0</v>
      </c>
      <c r="Q30" s="147">
        <v>2</v>
      </c>
      <c r="R30" s="147">
        <v>1</v>
      </c>
      <c r="S30" s="147">
        <v>0</v>
      </c>
      <c r="T30" s="147">
        <v>0</v>
      </c>
      <c r="U30" s="147">
        <v>0</v>
      </c>
      <c r="V30" s="147">
        <v>0</v>
      </c>
      <c r="W30" s="147">
        <v>0</v>
      </c>
      <c r="X30" s="147">
        <v>0</v>
      </c>
      <c r="Y30" s="147">
        <v>1</v>
      </c>
      <c r="Z30" s="147">
        <v>1</v>
      </c>
      <c r="AA30" s="147">
        <v>1</v>
      </c>
      <c r="AB30" s="147">
        <v>1</v>
      </c>
      <c r="AC30" s="147">
        <v>1.0007750649780425</v>
      </c>
      <c r="AD30" s="147">
        <v>1.0015569297376463</v>
      </c>
      <c r="AE30" s="147">
        <v>1.0023456539344928</v>
      </c>
      <c r="AF30" s="147">
        <v>1.0031412977476328</v>
      </c>
      <c r="AG30" s="147">
        <v>1.0039439218840789</v>
      </c>
    </row>
    <row r="31" spans="1:33" x14ac:dyDescent="0.2">
      <c r="A31" s="133" t="str">
        <f t="shared" si="0"/>
        <v>MAPCroatia</v>
      </c>
      <c r="B31" s="129" t="s">
        <v>254</v>
      </c>
      <c r="C31" s="129" t="s">
        <v>257</v>
      </c>
      <c r="D31" s="129" t="s">
        <v>62</v>
      </c>
      <c r="E31" s="147">
        <v>11.33</v>
      </c>
      <c r="F31" s="147">
        <v>0</v>
      </c>
      <c r="G31" s="147">
        <v>0</v>
      </c>
      <c r="H31" s="147">
        <v>0</v>
      </c>
      <c r="I31" s="147">
        <v>0</v>
      </c>
      <c r="J31" s="147">
        <v>0</v>
      </c>
      <c r="K31" s="147">
        <v>0</v>
      </c>
      <c r="L31" s="147">
        <v>0</v>
      </c>
      <c r="M31" s="147">
        <v>0</v>
      </c>
      <c r="N31" s="147">
        <v>0</v>
      </c>
      <c r="O31" s="147">
        <v>0</v>
      </c>
      <c r="P31" s="147">
        <v>5.0681700000000003</v>
      </c>
      <c r="Q31" s="147">
        <v>12.17445</v>
      </c>
      <c r="R31" s="147">
        <v>6.2590000000000003</v>
      </c>
      <c r="S31" s="147">
        <v>6.3159999999999998</v>
      </c>
      <c r="T31" s="147">
        <v>14.179</v>
      </c>
      <c r="U31" s="147">
        <v>11.33</v>
      </c>
      <c r="V31" s="147">
        <v>13.571</v>
      </c>
      <c r="W31" s="147">
        <v>15.885</v>
      </c>
      <c r="X31" s="147">
        <v>15.494999999999999</v>
      </c>
      <c r="Y31" s="147">
        <v>13.196</v>
      </c>
      <c r="Z31" s="147">
        <v>14.757999999999999</v>
      </c>
      <c r="AA31" s="147">
        <v>8.0579999999999998</v>
      </c>
      <c r="AB31" s="147">
        <v>4.1929999999999996</v>
      </c>
      <c r="AC31" s="147">
        <v>4.1915635194328402</v>
      </c>
      <c r="AD31" s="147">
        <v>4.1970339903942602</v>
      </c>
      <c r="AE31" s="147">
        <v>4.203109572242635</v>
      </c>
      <c r="AF31" s="147">
        <v>4.2099233602981556</v>
      </c>
      <c r="AG31" s="147">
        <v>4.2169968549053785</v>
      </c>
    </row>
    <row r="32" spans="1:33" x14ac:dyDescent="0.2">
      <c r="A32" s="133" t="str">
        <f t="shared" si="0"/>
        <v>MAPCzech Republic</v>
      </c>
      <c r="B32" s="129" t="s">
        <v>254</v>
      </c>
      <c r="C32" s="129" t="s">
        <v>257</v>
      </c>
      <c r="D32" s="129" t="s">
        <v>63</v>
      </c>
      <c r="E32" s="147">
        <v>0</v>
      </c>
      <c r="F32" s="147">
        <v>0</v>
      </c>
      <c r="G32" s="147">
        <v>0</v>
      </c>
      <c r="H32" s="147">
        <v>0</v>
      </c>
      <c r="I32" s="147">
        <v>0</v>
      </c>
      <c r="J32" s="147">
        <v>0</v>
      </c>
      <c r="K32" s="147">
        <v>0</v>
      </c>
      <c r="L32" s="147">
        <v>0</v>
      </c>
      <c r="M32" s="147">
        <v>0</v>
      </c>
      <c r="N32" s="147">
        <v>2</v>
      </c>
      <c r="O32" s="147">
        <v>0</v>
      </c>
      <c r="P32" s="147">
        <v>0</v>
      </c>
      <c r="Q32" s="147">
        <v>0</v>
      </c>
      <c r="R32" s="147">
        <v>0</v>
      </c>
      <c r="S32" s="147">
        <v>0</v>
      </c>
      <c r="T32" s="147">
        <v>0</v>
      </c>
      <c r="U32" s="147">
        <v>0</v>
      </c>
      <c r="V32" s="147">
        <v>0</v>
      </c>
      <c r="W32" s="147">
        <v>0</v>
      </c>
      <c r="X32" s="147">
        <v>0</v>
      </c>
      <c r="Y32" s="147">
        <v>0</v>
      </c>
      <c r="Z32" s="147">
        <v>0</v>
      </c>
      <c r="AA32" s="147">
        <v>0</v>
      </c>
      <c r="AB32" s="147">
        <v>0</v>
      </c>
      <c r="AC32" s="147">
        <v>0</v>
      </c>
      <c r="AD32" s="147">
        <v>0</v>
      </c>
      <c r="AE32" s="147">
        <v>0</v>
      </c>
      <c r="AF32" s="147">
        <v>0</v>
      </c>
      <c r="AG32" s="147">
        <v>0</v>
      </c>
    </row>
    <row r="33" spans="1:33" x14ac:dyDescent="0.2">
      <c r="A33" s="133" t="str">
        <f t="shared" si="0"/>
        <v>MAPEstonia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0"/>
        <v>MAPGeorgia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0"/>
        <v>MAPHungary</v>
      </c>
      <c r="B35" s="129" t="s">
        <v>254</v>
      </c>
      <c r="C35" s="129" t="s">
        <v>257</v>
      </c>
      <c r="D35" s="129" t="s">
        <v>66</v>
      </c>
      <c r="E35" s="147">
        <v>0</v>
      </c>
      <c r="F35" s="147">
        <v>0</v>
      </c>
      <c r="G35" s="147">
        <v>0</v>
      </c>
      <c r="H35" s="147">
        <v>0</v>
      </c>
      <c r="I35" s="147">
        <v>0</v>
      </c>
      <c r="J35" s="147">
        <v>0</v>
      </c>
      <c r="K35" s="147">
        <v>0</v>
      </c>
      <c r="L35" s="147">
        <v>0</v>
      </c>
      <c r="M35" s="147">
        <v>0</v>
      </c>
      <c r="N35" s="147">
        <v>0</v>
      </c>
      <c r="O35" s="147">
        <v>0</v>
      </c>
      <c r="P35" s="147">
        <v>0</v>
      </c>
      <c r="Q35" s="147">
        <v>0</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row>
    <row r="36" spans="1:33" x14ac:dyDescent="0.2">
      <c r="A36" s="133" t="str">
        <f t="shared" si="0"/>
        <v>MAPLatvia</v>
      </c>
      <c r="B36" s="129" t="s">
        <v>254</v>
      </c>
      <c r="C36" s="129" t="s">
        <v>257</v>
      </c>
      <c r="D36" s="129" t="s">
        <v>67</v>
      </c>
      <c r="E36" s="147">
        <v>5</v>
      </c>
      <c r="F36" s="147">
        <v>0</v>
      </c>
      <c r="G36" s="147">
        <v>0</v>
      </c>
      <c r="H36" s="147">
        <v>0</v>
      </c>
      <c r="I36" s="147">
        <v>0</v>
      </c>
      <c r="J36" s="147">
        <v>0</v>
      </c>
      <c r="K36" s="147">
        <v>0</v>
      </c>
      <c r="L36" s="147">
        <v>0</v>
      </c>
      <c r="M36" s="147">
        <v>0</v>
      </c>
      <c r="N36" s="147">
        <v>0</v>
      </c>
      <c r="O36" s="147">
        <v>0</v>
      </c>
      <c r="P36" s="147">
        <v>0</v>
      </c>
      <c r="Q36" s="147">
        <v>0</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0"/>
        <v>MAPLithuania</v>
      </c>
      <c r="B37" s="129" t="s">
        <v>254</v>
      </c>
      <c r="C37" s="129" t="s">
        <v>257</v>
      </c>
      <c r="D37" s="129" t="s">
        <v>68</v>
      </c>
      <c r="E37" s="147">
        <v>21.377000000000002</v>
      </c>
      <c r="F37" s="147">
        <v>48.808</v>
      </c>
      <c r="G37" s="147">
        <v>20.970999999999997</v>
      </c>
      <c r="H37" s="147">
        <v>1.093</v>
      </c>
      <c r="I37" s="147">
        <v>3.2100000000000004</v>
      </c>
      <c r="J37" s="147">
        <v>1.2509999999999999</v>
      </c>
      <c r="K37" s="147">
        <v>3.3230000000000004</v>
      </c>
      <c r="L37" s="147">
        <v>1</v>
      </c>
      <c r="M37" s="147">
        <v>0</v>
      </c>
      <c r="N37" s="147">
        <v>0</v>
      </c>
      <c r="O37" s="147">
        <v>0</v>
      </c>
      <c r="P37" s="147">
        <v>0</v>
      </c>
      <c r="Q37" s="147">
        <v>0</v>
      </c>
      <c r="R37" s="147">
        <v>0</v>
      </c>
      <c r="S37" s="147">
        <v>0</v>
      </c>
      <c r="T37" s="147">
        <v>0</v>
      </c>
      <c r="U37" s="147">
        <v>0</v>
      </c>
      <c r="V37" s="147">
        <v>0</v>
      </c>
      <c r="W37" s="147">
        <v>0</v>
      </c>
      <c r="X37" s="147">
        <v>0</v>
      </c>
      <c r="Y37" s="147">
        <v>0</v>
      </c>
      <c r="Z37" s="147">
        <v>0</v>
      </c>
      <c r="AA37" s="147">
        <v>0</v>
      </c>
      <c r="AB37" s="147">
        <v>0</v>
      </c>
      <c r="AC37" s="147">
        <v>0</v>
      </c>
      <c r="AD37" s="147">
        <v>0</v>
      </c>
      <c r="AE37" s="147">
        <v>0</v>
      </c>
      <c r="AF37" s="147">
        <v>0</v>
      </c>
      <c r="AG37" s="147">
        <v>0</v>
      </c>
    </row>
    <row r="38" spans="1:33" x14ac:dyDescent="0.2">
      <c r="A38" s="133" t="str">
        <f t="shared" si="0"/>
        <v>MAPMacedonia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0"/>
        <v>MAPMoldova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0"/>
        <v>MAPMontenegro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0"/>
        <v>MAPPoland</v>
      </c>
      <c r="B41" s="129" t="s">
        <v>254</v>
      </c>
      <c r="C41" s="129" t="s">
        <v>257</v>
      </c>
      <c r="D41" s="129" t="s">
        <v>72</v>
      </c>
      <c r="E41" s="147">
        <v>271</v>
      </c>
      <c r="F41" s="147">
        <v>120</v>
      </c>
      <c r="G41" s="147">
        <v>151.01400000000001</v>
      </c>
      <c r="H41" s="147">
        <v>263.83499999999998</v>
      </c>
      <c r="I41" s="147">
        <v>288.70800000000003</v>
      </c>
      <c r="J41" s="147">
        <v>251.83799999999999</v>
      </c>
      <c r="K41" s="147">
        <v>236.80699999999999</v>
      </c>
      <c r="L41" s="147">
        <v>267.11500000000001</v>
      </c>
      <c r="M41" s="147">
        <v>237.428</v>
      </c>
      <c r="N41" s="147">
        <v>104.377</v>
      </c>
      <c r="O41" s="147">
        <v>139.22499999999999</v>
      </c>
      <c r="P41" s="147">
        <v>156.608</v>
      </c>
      <c r="Q41" s="147">
        <v>143.221</v>
      </c>
      <c r="R41" s="147">
        <v>140.46899999999999</v>
      </c>
      <c r="S41" s="147">
        <v>126.97199999999999</v>
      </c>
      <c r="T41" s="147">
        <v>130.51499999999999</v>
      </c>
      <c r="U41" s="147">
        <v>141.755</v>
      </c>
      <c r="V41" s="147">
        <v>131.22499999999999</v>
      </c>
      <c r="W41" s="147">
        <v>133.471</v>
      </c>
      <c r="X41" s="147">
        <v>157.512</v>
      </c>
      <c r="Y41" s="147">
        <v>86.054000000000002</v>
      </c>
      <c r="Z41" s="147">
        <v>117.126</v>
      </c>
      <c r="AA41" s="147">
        <v>110.044</v>
      </c>
      <c r="AB41" s="147">
        <v>67.296999999999997</v>
      </c>
      <c r="AC41" s="147">
        <v>68.2183777862531</v>
      </c>
      <c r="AD41" s="147">
        <v>69.32337780339428</v>
      </c>
      <c r="AE41" s="147">
        <v>70.509142165571873</v>
      </c>
      <c r="AF41" s="147">
        <v>71.778080653062716</v>
      </c>
      <c r="AG41" s="147">
        <v>73.09890678154342</v>
      </c>
    </row>
    <row r="42" spans="1:33" x14ac:dyDescent="0.2">
      <c r="A42" s="133" t="str">
        <f t="shared" si="0"/>
        <v>MAPRomania</v>
      </c>
      <c r="B42" s="129" t="s">
        <v>254</v>
      </c>
      <c r="C42" s="129" t="s">
        <v>257</v>
      </c>
      <c r="D42" s="129" t="s">
        <v>73</v>
      </c>
      <c r="E42" s="147">
        <v>0</v>
      </c>
      <c r="F42" s="147">
        <v>0</v>
      </c>
      <c r="G42" s="147">
        <v>0</v>
      </c>
      <c r="H42" s="147">
        <v>0</v>
      </c>
      <c r="I42" s="147">
        <v>0</v>
      </c>
      <c r="J42" s="147">
        <v>0</v>
      </c>
      <c r="K42" s="147">
        <v>0</v>
      </c>
      <c r="L42" s="147">
        <v>0</v>
      </c>
      <c r="M42" s="147">
        <v>0</v>
      </c>
      <c r="N42" s="147">
        <v>0</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row>
    <row r="43" spans="1:33" x14ac:dyDescent="0.2">
      <c r="A43" s="133" t="str">
        <f t="shared" si="0"/>
        <v>MAPSerbia</v>
      </c>
      <c r="B43" s="129" t="s">
        <v>254</v>
      </c>
      <c r="C43" s="129" t="s">
        <v>257</v>
      </c>
      <c r="D43" s="129" t="s">
        <v>74</v>
      </c>
      <c r="E43" s="147">
        <v>0</v>
      </c>
      <c r="F43" s="147">
        <v>0</v>
      </c>
      <c r="G43" s="147">
        <v>0</v>
      </c>
      <c r="H43" s="147">
        <v>0</v>
      </c>
      <c r="I43" s="147">
        <v>0</v>
      </c>
      <c r="J43" s="147">
        <v>0</v>
      </c>
      <c r="K43" s="147">
        <v>0.12820000000000001</v>
      </c>
      <c r="L43" s="147">
        <v>9.5000000000000001E-2</v>
      </c>
      <c r="M43" s="147">
        <v>0</v>
      </c>
      <c r="N43" s="147">
        <v>0</v>
      </c>
      <c r="O43" s="147">
        <v>0.05</v>
      </c>
      <c r="P43" s="147">
        <v>1</v>
      </c>
      <c r="Q43" s="147">
        <v>2</v>
      </c>
      <c r="R43" s="147">
        <v>3</v>
      </c>
      <c r="S43" s="147">
        <v>6</v>
      </c>
      <c r="T43" s="147">
        <v>6</v>
      </c>
      <c r="U43" s="147">
        <v>16</v>
      </c>
      <c r="V43" s="147">
        <v>13</v>
      </c>
      <c r="W43" s="147">
        <v>23.506990000000002</v>
      </c>
      <c r="X43" s="147">
        <v>26.211079999999995</v>
      </c>
      <c r="Y43" s="147">
        <v>27.791170000000001</v>
      </c>
      <c r="Z43" s="147">
        <v>29.500000000000004</v>
      </c>
      <c r="AA43" s="147">
        <v>28.490000000000002</v>
      </c>
      <c r="AB43" s="147">
        <v>11.45</v>
      </c>
      <c r="AC43" s="147">
        <v>11.422836616148718</v>
      </c>
      <c r="AD43" s="147">
        <v>11.449281028829239</v>
      </c>
      <c r="AE43" s="147">
        <v>11.48089319064017</v>
      </c>
      <c r="AF43" s="147">
        <v>11.518678558716601</v>
      </c>
      <c r="AG43" s="147">
        <v>11.558943774828597</v>
      </c>
    </row>
    <row r="44" spans="1:33" x14ac:dyDescent="0.2">
      <c r="A44" s="133" t="str">
        <f t="shared" si="0"/>
        <v>MAPSlovakia</v>
      </c>
      <c r="B44" s="129" t="s">
        <v>254</v>
      </c>
      <c r="C44" s="129" t="s">
        <v>257</v>
      </c>
      <c r="D44" s="129" t="s">
        <v>75</v>
      </c>
      <c r="E44" s="147">
        <v>0</v>
      </c>
      <c r="F44" s="147">
        <v>0</v>
      </c>
      <c r="G44" s="147">
        <v>0</v>
      </c>
      <c r="H44" s="147">
        <v>0</v>
      </c>
      <c r="I44" s="147">
        <v>0</v>
      </c>
      <c r="J44" s="147">
        <v>0</v>
      </c>
      <c r="K44" s="147">
        <v>0</v>
      </c>
      <c r="L44" s="147">
        <v>0</v>
      </c>
      <c r="M44" s="147">
        <v>0</v>
      </c>
      <c r="N44" s="147">
        <v>0</v>
      </c>
      <c r="O44" s="147">
        <v>0</v>
      </c>
      <c r="P44" s="147">
        <v>0</v>
      </c>
      <c r="Q44" s="147">
        <v>0</v>
      </c>
      <c r="R44" s="147">
        <v>0</v>
      </c>
      <c r="S44" s="147">
        <v>0</v>
      </c>
      <c r="T44" s="147">
        <v>0</v>
      </c>
      <c r="U44" s="147">
        <v>0</v>
      </c>
      <c r="V44" s="147">
        <v>0</v>
      </c>
      <c r="W44" s="147">
        <v>0</v>
      </c>
      <c r="X44" s="147">
        <v>0</v>
      </c>
      <c r="Y44" s="147">
        <v>0</v>
      </c>
      <c r="Z44" s="147">
        <v>0</v>
      </c>
      <c r="AA44" s="147">
        <v>0</v>
      </c>
      <c r="AB44" s="147">
        <v>0</v>
      </c>
      <c r="AC44" s="147">
        <v>0</v>
      </c>
      <c r="AD44" s="147">
        <v>0</v>
      </c>
      <c r="AE44" s="147">
        <v>0</v>
      </c>
      <c r="AF44" s="147">
        <v>0</v>
      </c>
      <c r="AG44" s="147">
        <v>0</v>
      </c>
    </row>
    <row r="45" spans="1:33" x14ac:dyDescent="0.2">
      <c r="A45" s="133" t="str">
        <f t="shared" si="0"/>
        <v>MAPSlovenia</v>
      </c>
      <c r="B45" s="129" t="s">
        <v>254</v>
      </c>
      <c r="C45" s="129" t="s">
        <v>257</v>
      </c>
      <c r="D45" s="129" t="s">
        <v>76</v>
      </c>
      <c r="E45" s="147">
        <v>0</v>
      </c>
      <c r="F45" s="147">
        <v>0</v>
      </c>
      <c r="G45" s="147">
        <v>0</v>
      </c>
      <c r="H45" s="147">
        <v>0</v>
      </c>
      <c r="I45" s="147">
        <v>0</v>
      </c>
      <c r="J45" s="147">
        <v>0</v>
      </c>
      <c r="K45" s="147">
        <v>0</v>
      </c>
      <c r="L45" s="147">
        <v>0</v>
      </c>
      <c r="M45" s="147">
        <v>0</v>
      </c>
      <c r="N45" s="147">
        <v>0</v>
      </c>
      <c r="O45" s="147">
        <v>0</v>
      </c>
      <c r="P45" s="147">
        <v>0</v>
      </c>
      <c r="Q45" s="147">
        <v>0</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row>
    <row r="46" spans="1:33" x14ac:dyDescent="0.2">
      <c r="A46" s="133" t="str">
        <f t="shared" si="0"/>
        <v>MAPUkraine</v>
      </c>
      <c r="B46" s="129" t="s">
        <v>254</v>
      </c>
      <c r="C46" s="129" t="s">
        <v>257</v>
      </c>
      <c r="D46" s="129" t="s">
        <v>77</v>
      </c>
      <c r="E46" s="147">
        <v>0</v>
      </c>
      <c r="F46" s="147">
        <v>0</v>
      </c>
      <c r="G46" s="147">
        <v>0</v>
      </c>
      <c r="H46" s="147">
        <v>0</v>
      </c>
      <c r="I46" s="147">
        <v>0</v>
      </c>
      <c r="J46" s="147">
        <v>0</v>
      </c>
      <c r="K46" s="147">
        <v>0</v>
      </c>
      <c r="L46" s="147">
        <v>0</v>
      </c>
      <c r="M46" s="147">
        <v>0</v>
      </c>
      <c r="N46" s="147">
        <v>0</v>
      </c>
      <c r="O46" s="147">
        <v>0</v>
      </c>
      <c r="P46" s="147">
        <v>0</v>
      </c>
      <c r="Q46" s="147">
        <v>0</v>
      </c>
      <c r="R46" s="147">
        <v>0</v>
      </c>
      <c r="S46" s="147">
        <v>0</v>
      </c>
      <c r="T46" s="147">
        <v>0</v>
      </c>
      <c r="U46" s="147">
        <v>0</v>
      </c>
      <c r="V46" s="147">
        <v>0</v>
      </c>
      <c r="W46" s="147">
        <v>6.859</v>
      </c>
      <c r="X46" s="147">
        <v>23.532499999999999</v>
      </c>
      <c r="Y46" s="147">
        <v>20</v>
      </c>
      <c r="Z46" s="147">
        <v>20</v>
      </c>
      <c r="AA46" s="147">
        <v>20</v>
      </c>
      <c r="AB46" s="147">
        <v>0</v>
      </c>
      <c r="AC46" s="147">
        <v>0</v>
      </c>
      <c r="AD46" s="147">
        <v>0</v>
      </c>
      <c r="AE46" s="147">
        <v>0</v>
      </c>
      <c r="AF46" s="147">
        <v>0</v>
      </c>
      <c r="AG46" s="147">
        <v>0</v>
      </c>
    </row>
    <row r="47" spans="1:33" s="133" customFormat="1" x14ac:dyDescent="0.2">
      <c r="A47" s="133" t="str">
        <f t="shared" si="0"/>
        <v>MAPCIS Total</v>
      </c>
      <c r="B47" s="140" t="s">
        <v>78</v>
      </c>
      <c r="C47" s="140" t="s">
        <v>78</v>
      </c>
      <c r="D47" s="140" t="s">
        <v>78</v>
      </c>
      <c r="E47" s="146">
        <v>0.31185800000093877</v>
      </c>
      <c r="F47" s="146">
        <v>0.55043700000032914</v>
      </c>
      <c r="G47" s="146">
        <v>3.33100000034392E-3</v>
      </c>
      <c r="H47" s="146">
        <v>0.66209100000014587</v>
      </c>
      <c r="I47" s="146">
        <v>15.172499999999301</v>
      </c>
      <c r="J47" s="146">
        <v>56.302539999999496</v>
      </c>
      <c r="K47" s="146">
        <v>36.172182000000284</v>
      </c>
      <c r="L47" s="146">
        <v>22.046644999999533</v>
      </c>
      <c r="M47" s="146">
        <v>25.405647000000169</v>
      </c>
      <c r="N47" s="146">
        <v>25</v>
      </c>
      <c r="O47" s="146">
        <v>170.13208399999996</v>
      </c>
      <c r="P47" s="146">
        <v>165.05613500000032</v>
      </c>
      <c r="Q47" s="146">
        <v>179.98976700000065</v>
      </c>
      <c r="R47" s="146">
        <v>170.71311099999991</v>
      </c>
      <c r="S47" s="146">
        <v>166.58712399999985</v>
      </c>
      <c r="T47" s="146">
        <v>172.2903621904766</v>
      </c>
      <c r="U47" s="146">
        <v>178.32430938095214</v>
      </c>
      <c r="V47" s="146">
        <v>205.44000000000102</v>
      </c>
      <c r="W47" s="146">
        <v>163</v>
      </c>
      <c r="X47" s="146">
        <v>189</v>
      </c>
      <c r="Y47" s="146">
        <v>94.4</v>
      </c>
      <c r="Z47" s="146">
        <v>110.8</v>
      </c>
      <c r="AA47" s="146">
        <v>100</v>
      </c>
      <c r="AB47" s="146">
        <v>100</v>
      </c>
      <c r="AC47" s="146">
        <v>99.600528269240243</v>
      </c>
      <c r="AD47" s="146">
        <v>99.189836039492278</v>
      </c>
      <c r="AE47" s="146">
        <v>98.767128623182217</v>
      </c>
      <c r="AF47" s="146">
        <v>98.326025981434924</v>
      </c>
      <c r="AG47" s="146">
        <v>97.814635515940594</v>
      </c>
    </row>
    <row r="48" spans="1:33" x14ac:dyDescent="0.2">
      <c r="A48" s="133" t="str">
        <f t="shared" si="0"/>
        <v>MAPArmenia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0"/>
        <v>MAPAzerbaijan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0"/>
        <v>MAPBelarus</v>
      </c>
      <c r="B50" s="129" t="s">
        <v>254</v>
      </c>
      <c r="C50" s="129" t="s">
        <v>258</v>
      </c>
      <c r="D50" s="129" t="s">
        <v>81</v>
      </c>
      <c r="E50" s="147">
        <v>0</v>
      </c>
      <c r="F50" s="147">
        <v>0</v>
      </c>
      <c r="G50" s="147">
        <v>0</v>
      </c>
      <c r="H50" s="147">
        <v>0</v>
      </c>
      <c r="I50" s="147">
        <v>0</v>
      </c>
      <c r="J50" s="147">
        <v>0</v>
      </c>
      <c r="K50" s="147">
        <v>0</v>
      </c>
      <c r="L50" s="147">
        <v>0</v>
      </c>
      <c r="M50" s="147">
        <v>0</v>
      </c>
      <c r="N50" s="147">
        <v>0</v>
      </c>
      <c r="O50" s="147">
        <v>0</v>
      </c>
      <c r="P50" s="147">
        <v>0</v>
      </c>
      <c r="Q50" s="147">
        <v>0</v>
      </c>
      <c r="R50" s="147">
        <v>0</v>
      </c>
      <c r="S50" s="147">
        <v>0</v>
      </c>
      <c r="T50" s="147">
        <v>0</v>
      </c>
      <c r="U50" s="147">
        <v>0</v>
      </c>
      <c r="V50" s="147">
        <v>0</v>
      </c>
      <c r="W50" s="147">
        <v>0</v>
      </c>
      <c r="X50" s="147">
        <v>0</v>
      </c>
      <c r="Y50" s="147">
        <v>0</v>
      </c>
      <c r="Z50" s="147">
        <v>0</v>
      </c>
      <c r="AA50" s="147">
        <v>0</v>
      </c>
      <c r="AB50" s="147">
        <v>0</v>
      </c>
      <c r="AC50" s="147">
        <v>0</v>
      </c>
      <c r="AD50" s="147">
        <v>0</v>
      </c>
      <c r="AE50" s="147">
        <v>0</v>
      </c>
      <c r="AF50" s="147">
        <v>0</v>
      </c>
      <c r="AG50" s="147">
        <v>0</v>
      </c>
    </row>
    <row r="51" spans="1:33" x14ac:dyDescent="0.2">
      <c r="A51" s="133" t="str">
        <f t="shared" si="0"/>
        <v>MAPKazakhstan</v>
      </c>
      <c r="B51" s="129" t="s">
        <v>254</v>
      </c>
      <c r="C51" s="129" t="s">
        <v>258</v>
      </c>
      <c r="D51" s="129" t="s">
        <v>82</v>
      </c>
      <c r="E51" s="147">
        <v>0</v>
      </c>
      <c r="F51" s="147">
        <v>0</v>
      </c>
      <c r="G51" s="147">
        <v>0</v>
      </c>
      <c r="H51" s="147">
        <v>0</v>
      </c>
      <c r="I51" s="147">
        <v>0</v>
      </c>
      <c r="J51" s="147">
        <v>0</v>
      </c>
      <c r="K51" s="147">
        <v>0</v>
      </c>
      <c r="L51" s="147">
        <v>0</v>
      </c>
      <c r="M51" s="147">
        <v>0</v>
      </c>
      <c r="N51" s="147">
        <v>0</v>
      </c>
      <c r="O51" s="147">
        <v>0</v>
      </c>
      <c r="P51" s="147">
        <v>0</v>
      </c>
      <c r="Q51" s="147">
        <v>0</v>
      </c>
      <c r="R51" s="147">
        <v>0</v>
      </c>
      <c r="S51" s="147">
        <v>0</v>
      </c>
      <c r="T51" s="147">
        <v>0</v>
      </c>
      <c r="U51" s="147">
        <v>0</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0"/>
        <v>MAPKyrgyzstan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0"/>
        <v>MAPRussia</v>
      </c>
      <c r="B53" s="129" t="s">
        <v>254</v>
      </c>
      <c r="C53" s="129" t="s">
        <v>258</v>
      </c>
      <c r="D53" s="129" t="s">
        <v>84</v>
      </c>
      <c r="E53" s="147">
        <v>0.31185800000093877</v>
      </c>
      <c r="F53" s="147">
        <v>0.55043700000032914</v>
      </c>
      <c r="G53" s="147">
        <v>3.33100000034392E-3</v>
      </c>
      <c r="H53" s="147">
        <v>0.66209100000014587</v>
      </c>
      <c r="I53" s="147">
        <v>15.172499999999301</v>
      </c>
      <c r="J53" s="147">
        <v>56.302539999999496</v>
      </c>
      <c r="K53" s="147">
        <v>36.172182000000284</v>
      </c>
      <c r="L53" s="147">
        <v>22.046644999999533</v>
      </c>
      <c r="M53" s="147">
        <v>25.405647000000169</v>
      </c>
      <c r="N53" s="147">
        <v>25</v>
      </c>
      <c r="O53" s="147">
        <v>170.13208399999996</v>
      </c>
      <c r="P53" s="147">
        <v>165.05613500000032</v>
      </c>
      <c r="Q53" s="147">
        <v>179.98976700000065</v>
      </c>
      <c r="R53" s="147">
        <v>170.71311099999991</v>
      </c>
      <c r="S53" s="147">
        <v>166.58712399999985</v>
      </c>
      <c r="T53" s="147">
        <v>172.2903621904766</v>
      </c>
      <c r="U53" s="147">
        <v>178.32430938095214</v>
      </c>
      <c r="V53" s="147">
        <v>205.44000000000102</v>
      </c>
      <c r="W53" s="147">
        <v>163</v>
      </c>
      <c r="X53" s="147">
        <v>189</v>
      </c>
      <c r="Y53" s="147">
        <v>94.4</v>
      </c>
      <c r="Z53" s="147">
        <v>110.8</v>
      </c>
      <c r="AA53" s="147">
        <v>100</v>
      </c>
      <c r="AB53" s="147">
        <v>100</v>
      </c>
      <c r="AC53" s="147">
        <v>99.600528269240243</v>
      </c>
      <c r="AD53" s="147">
        <v>99.189836039492278</v>
      </c>
      <c r="AE53" s="147">
        <v>98.767128623182217</v>
      </c>
      <c r="AF53" s="147">
        <v>98.326025981434924</v>
      </c>
      <c r="AG53" s="147">
        <v>97.814635515940594</v>
      </c>
    </row>
    <row r="54" spans="1:33" x14ac:dyDescent="0.2">
      <c r="A54" s="133" t="str">
        <f t="shared" si="0"/>
        <v>MAPTajikistan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0"/>
        <v>MAPTurkmenistan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0"/>
        <v>MAPUzbekistan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0</v>
      </c>
      <c r="S56" s="147">
        <v>0</v>
      </c>
      <c r="T56" s="147">
        <v>0</v>
      </c>
      <c r="U56" s="147">
        <v>0</v>
      </c>
      <c r="V56" s="147">
        <v>0</v>
      </c>
      <c r="W56" s="147">
        <v>0</v>
      </c>
      <c r="X56" s="147">
        <v>0</v>
      </c>
      <c r="Y56" s="147">
        <v>0</v>
      </c>
      <c r="Z56" s="147">
        <v>0</v>
      </c>
      <c r="AA56" s="147">
        <v>0</v>
      </c>
      <c r="AB56" s="147">
        <v>0</v>
      </c>
      <c r="AC56" s="147">
        <v>0</v>
      </c>
      <c r="AD56" s="147">
        <v>0</v>
      </c>
      <c r="AE56" s="147">
        <v>0</v>
      </c>
      <c r="AF56" s="147">
        <v>0</v>
      </c>
      <c r="AG56" s="147">
        <v>0</v>
      </c>
    </row>
    <row r="57" spans="1:33" s="133" customFormat="1" x14ac:dyDescent="0.2">
      <c r="A57" s="133" t="str">
        <f t="shared" si="0"/>
        <v>MAPAfrica Total</v>
      </c>
      <c r="B57" s="137" t="s">
        <v>88</v>
      </c>
      <c r="C57" s="137" t="s">
        <v>88</v>
      </c>
      <c r="D57" s="137" t="s">
        <v>88</v>
      </c>
      <c r="E57" s="145">
        <v>-4.888E-3</v>
      </c>
      <c r="F57" s="145">
        <v>4.8321000000000003E-2</v>
      </c>
      <c r="G57" s="145">
        <v>3.8385000000000002E-2</v>
      </c>
      <c r="H57" s="145">
        <v>7.6684000000000016E-2</v>
      </c>
      <c r="I57" s="145">
        <v>2.4026580000000006</v>
      </c>
      <c r="J57" s="145">
        <v>-0.15948000000000001</v>
      </c>
      <c r="K57" s="145">
        <v>-9.4418000000000002E-2</v>
      </c>
      <c r="L57" s="145">
        <v>-2.5613999999999998E-2</v>
      </c>
      <c r="M57" s="145">
        <v>-5.7332000000000001E-2</v>
      </c>
      <c r="N57" s="145">
        <v>3.1817999999999999E-2</v>
      </c>
      <c r="O57" s="145">
        <v>7.9380999999999993E-2</v>
      </c>
      <c r="P57" s="145">
        <v>0.15048400000000001</v>
      </c>
      <c r="Q57" s="145">
        <v>-0.29506399999999999</v>
      </c>
      <c r="R57" s="145">
        <v>0.60511400000000004</v>
      </c>
      <c r="S57" s="145">
        <v>2.6669109999999998</v>
      </c>
      <c r="T57" s="145">
        <v>0.77516799999999997</v>
      </c>
      <c r="U57" s="145">
        <v>-0.10735700000000004</v>
      </c>
      <c r="V57" s="145">
        <v>4.4399999999999995</v>
      </c>
      <c r="W57" s="145">
        <v>4</v>
      </c>
      <c r="X57" s="145">
        <v>4</v>
      </c>
      <c r="Y57" s="145">
        <v>4</v>
      </c>
      <c r="Z57" s="145">
        <v>4</v>
      </c>
      <c r="AA57" s="145">
        <v>4</v>
      </c>
      <c r="AB57" s="145">
        <v>0</v>
      </c>
      <c r="AC57" s="145">
        <v>0</v>
      </c>
      <c r="AD57" s="145">
        <v>0</v>
      </c>
      <c r="AE57" s="145">
        <v>0</v>
      </c>
      <c r="AF57" s="145">
        <v>0</v>
      </c>
      <c r="AG57" s="145">
        <v>0</v>
      </c>
    </row>
    <row r="58" spans="1:33" s="133" customFormat="1" x14ac:dyDescent="0.2">
      <c r="A58" s="133" t="str">
        <f t="shared" si="0"/>
        <v>MAPNorth Africa Total</v>
      </c>
      <c r="B58" s="140" t="s">
        <v>89</v>
      </c>
      <c r="C58" s="140" t="s">
        <v>89</v>
      </c>
      <c r="D58" s="140" t="s">
        <v>89</v>
      </c>
      <c r="E58" s="146">
        <v>0</v>
      </c>
      <c r="F58" s="146">
        <v>0</v>
      </c>
      <c r="G58" s="146">
        <v>0</v>
      </c>
      <c r="H58" s="146">
        <v>0</v>
      </c>
      <c r="I58" s="146">
        <v>0</v>
      </c>
      <c r="J58" s="146">
        <v>0</v>
      </c>
      <c r="K58" s="146">
        <v>0</v>
      </c>
      <c r="L58" s="146">
        <v>0</v>
      </c>
      <c r="M58" s="146">
        <v>0</v>
      </c>
      <c r="N58" s="146">
        <v>0</v>
      </c>
      <c r="O58" s="146">
        <v>0</v>
      </c>
      <c r="P58" s="146">
        <v>0</v>
      </c>
      <c r="Q58" s="146">
        <v>0</v>
      </c>
      <c r="R58" s="146">
        <v>0</v>
      </c>
      <c r="S58" s="146">
        <v>0</v>
      </c>
      <c r="T58" s="146">
        <v>0</v>
      </c>
      <c r="U58" s="146">
        <v>0</v>
      </c>
      <c r="V58" s="146">
        <v>0</v>
      </c>
      <c r="W58" s="146">
        <v>0</v>
      </c>
      <c r="X58" s="146">
        <v>0</v>
      </c>
      <c r="Y58" s="146">
        <v>0</v>
      </c>
      <c r="Z58" s="146">
        <v>0</v>
      </c>
      <c r="AA58" s="146">
        <v>0</v>
      </c>
      <c r="AB58" s="146">
        <v>0</v>
      </c>
      <c r="AC58" s="146">
        <v>0</v>
      </c>
      <c r="AD58" s="146">
        <v>0</v>
      </c>
      <c r="AE58" s="146">
        <v>0</v>
      </c>
      <c r="AF58" s="146">
        <v>0</v>
      </c>
      <c r="AG58" s="146">
        <v>0</v>
      </c>
    </row>
    <row r="59" spans="1:33" x14ac:dyDescent="0.2">
      <c r="A59" s="133" t="str">
        <f t="shared" si="0"/>
        <v>MAPAlgeria</v>
      </c>
      <c r="B59" s="129" t="s">
        <v>259</v>
      </c>
      <c r="C59" s="129" t="s">
        <v>260</v>
      </c>
      <c r="D59" s="129" t="s">
        <v>90</v>
      </c>
      <c r="E59" s="147">
        <v>0</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0"/>
        <v>MAPEgypt</v>
      </c>
      <c r="B60" s="129" t="s">
        <v>259</v>
      </c>
      <c r="C60" s="129" t="s">
        <v>260</v>
      </c>
      <c r="D60" s="129" t="s">
        <v>91</v>
      </c>
      <c r="E60" s="147">
        <v>0</v>
      </c>
      <c r="F60" s="147">
        <v>0</v>
      </c>
      <c r="G60" s="147">
        <v>0</v>
      </c>
      <c r="H60" s="147">
        <v>0</v>
      </c>
      <c r="I60" s="147">
        <v>0</v>
      </c>
      <c r="J60" s="147">
        <v>0</v>
      </c>
      <c r="K60" s="147">
        <v>0</v>
      </c>
      <c r="L60" s="147">
        <v>0</v>
      </c>
      <c r="M60" s="147">
        <v>0</v>
      </c>
      <c r="N60" s="147">
        <v>0</v>
      </c>
      <c r="O60" s="147">
        <v>0</v>
      </c>
      <c r="P60" s="147">
        <v>0</v>
      </c>
      <c r="Q60" s="147">
        <v>0</v>
      </c>
      <c r="R60" s="147">
        <v>0</v>
      </c>
      <c r="S60" s="147">
        <v>0</v>
      </c>
      <c r="T60" s="147">
        <v>0</v>
      </c>
      <c r="U60" s="147">
        <v>0</v>
      </c>
      <c r="V60" s="147">
        <v>0</v>
      </c>
      <c r="W60" s="147">
        <v>0</v>
      </c>
      <c r="X60" s="147">
        <v>0</v>
      </c>
      <c r="Y60" s="147">
        <v>0</v>
      </c>
      <c r="Z60" s="147">
        <v>0</v>
      </c>
      <c r="AA60" s="147">
        <v>0</v>
      </c>
      <c r="AB60" s="147">
        <v>0</v>
      </c>
      <c r="AC60" s="147">
        <v>0</v>
      </c>
      <c r="AD60" s="147">
        <v>0</v>
      </c>
      <c r="AE60" s="147">
        <v>0</v>
      </c>
      <c r="AF60" s="147">
        <v>0</v>
      </c>
      <c r="AG60" s="147">
        <v>0</v>
      </c>
    </row>
    <row r="61" spans="1:33" x14ac:dyDescent="0.2">
      <c r="A61" s="133" t="str">
        <f t="shared" si="0"/>
        <v>MAPLibya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0"/>
        <v>MAPMorocco</v>
      </c>
      <c r="B62" s="129" t="s">
        <v>259</v>
      </c>
      <c r="C62" s="129" t="s">
        <v>260</v>
      </c>
      <c r="D62" s="129" t="s">
        <v>93</v>
      </c>
      <c r="E62" s="147">
        <v>0</v>
      </c>
      <c r="F62" s="147">
        <v>0</v>
      </c>
      <c r="G62" s="147">
        <v>0</v>
      </c>
      <c r="H62" s="147">
        <v>0</v>
      </c>
      <c r="I62" s="147">
        <v>0</v>
      </c>
      <c r="J62" s="147">
        <v>0</v>
      </c>
      <c r="K62" s="147">
        <v>0</v>
      </c>
      <c r="L62" s="147">
        <v>0</v>
      </c>
      <c r="M62" s="147">
        <v>0</v>
      </c>
      <c r="N62" s="147">
        <v>0</v>
      </c>
      <c r="O62" s="147">
        <v>0</v>
      </c>
      <c r="P62" s="147">
        <v>0</v>
      </c>
      <c r="Q62" s="147">
        <v>0</v>
      </c>
      <c r="R62" s="147">
        <v>0</v>
      </c>
      <c r="S62" s="147">
        <v>0</v>
      </c>
      <c r="T62" s="147">
        <v>0</v>
      </c>
      <c r="U62" s="147">
        <v>0</v>
      </c>
      <c r="V62" s="147">
        <v>0</v>
      </c>
      <c r="W62" s="147">
        <v>0</v>
      </c>
      <c r="X62" s="147">
        <v>0</v>
      </c>
      <c r="Y62" s="147">
        <v>0</v>
      </c>
      <c r="Z62" s="147">
        <v>0</v>
      </c>
      <c r="AA62" s="147">
        <v>0</v>
      </c>
      <c r="AB62" s="147">
        <v>0</v>
      </c>
      <c r="AC62" s="147">
        <v>0</v>
      </c>
      <c r="AD62" s="147">
        <v>0</v>
      </c>
      <c r="AE62" s="147">
        <v>0</v>
      </c>
      <c r="AF62" s="147">
        <v>0</v>
      </c>
      <c r="AG62" s="147">
        <v>0</v>
      </c>
    </row>
    <row r="63" spans="1:33" x14ac:dyDescent="0.2">
      <c r="A63" s="133" t="str">
        <f t="shared" si="0"/>
        <v>MAPSudan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0"/>
        <v>MAPTunisia</v>
      </c>
      <c r="B64" s="129" t="s">
        <v>259</v>
      </c>
      <c r="C64" s="129" t="s">
        <v>260</v>
      </c>
      <c r="D64" s="129" t="s">
        <v>95</v>
      </c>
      <c r="E64" s="147">
        <v>0</v>
      </c>
      <c r="F64" s="147">
        <v>0</v>
      </c>
      <c r="G64" s="147">
        <v>0</v>
      </c>
      <c r="H64" s="147">
        <v>0</v>
      </c>
      <c r="I64" s="147">
        <v>0</v>
      </c>
      <c r="J64" s="147">
        <v>0</v>
      </c>
      <c r="K64" s="147">
        <v>0</v>
      </c>
      <c r="L64" s="147">
        <v>0</v>
      </c>
      <c r="M64" s="147">
        <v>0</v>
      </c>
      <c r="N64" s="147">
        <v>0</v>
      </c>
      <c r="O64" s="147">
        <v>0</v>
      </c>
      <c r="P64" s="147">
        <v>0</v>
      </c>
      <c r="Q64" s="147">
        <v>0</v>
      </c>
      <c r="R64" s="147">
        <v>0</v>
      </c>
      <c r="S64" s="147">
        <v>0</v>
      </c>
      <c r="T64" s="147">
        <v>0</v>
      </c>
      <c r="U64" s="147">
        <v>0</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0"/>
        <v>MAPEast Africa Total</v>
      </c>
      <c r="B65" s="140" t="s">
        <v>96</v>
      </c>
      <c r="C65" s="140" t="s">
        <v>96</v>
      </c>
      <c r="D65" s="140" t="s">
        <v>96</v>
      </c>
      <c r="E65" s="146">
        <v>0</v>
      </c>
      <c r="F65" s="146">
        <v>0</v>
      </c>
      <c r="G65" s="146">
        <v>0</v>
      </c>
      <c r="H65" s="146">
        <v>0</v>
      </c>
      <c r="I65" s="146">
        <v>0</v>
      </c>
      <c r="J65" s="146">
        <v>0</v>
      </c>
      <c r="K65" s="146">
        <v>0</v>
      </c>
      <c r="L65" s="146">
        <v>0</v>
      </c>
      <c r="M65" s="146">
        <v>0</v>
      </c>
      <c r="N65" s="146">
        <v>0</v>
      </c>
      <c r="O65" s="146">
        <v>0</v>
      </c>
      <c r="P65" s="146">
        <v>0</v>
      </c>
      <c r="Q65" s="146">
        <v>0</v>
      </c>
      <c r="R65" s="146">
        <v>0</v>
      </c>
      <c r="S65" s="146">
        <v>0</v>
      </c>
      <c r="T65" s="146">
        <v>0</v>
      </c>
      <c r="U65" s="146">
        <v>0</v>
      </c>
      <c r="V65" s="146">
        <v>0</v>
      </c>
      <c r="W65" s="146">
        <v>0</v>
      </c>
      <c r="X65" s="146">
        <v>0</v>
      </c>
      <c r="Y65" s="146">
        <v>0</v>
      </c>
      <c r="Z65" s="146">
        <v>0</v>
      </c>
      <c r="AA65" s="146">
        <v>0</v>
      </c>
      <c r="AB65" s="146">
        <v>0</v>
      </c>
      <c r="AC65" s="146">
        <v>0</v>
      </c>
      <c r="AD65" s="146">
        <v>0</v>
      </c>
      <c r="AE65" s="146">
        <v>0</v>
      </c>
      <c r="AF65" s="146">
        <v>0</v>
      </c>
      <c r="AG65" s="146">
        <v>0</v>
      </c>
    </row>
    <row r="66" spans="1:33" x14ac:dyDescent="0.2">
      <c r="A66" s="133" t="str">
        <f t="shared" si="0"/>
        <v>MAPBurundi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0"/>
        <v>MAPComoros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MAPDjibouti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0"/>
        <v>MAPEritrea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CONCATENATE("MAP",D70)</f>
        <v>MAPEthiopia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1"/>
        <v>MAPKenya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1"/>
        <v>MAPMadagascar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1"/>
        <v>MAPMalawi</v>
      </c>
      <c r="B73" s="129" t="s">
        <v>259</v>
      </c>
      <c r="C73" s="129" t="s">
        <v>261</v>
      </c>
      <c r="D73" s="129" t="s">
        <v>104</v>
      </c>
      <c r="E73" s="147">
        <v>0</v>
      </c>
      <c r="F73" s="147">
        <v>0</v>
      </c>
      <c r="G73" s="147">
        <v>0</v>
      </c>
      <c r="H73" s="147">
        <v>0</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1"/>
        <v>MAPMauritius</v>
      </c>
      <c r="B74" s="129" t="s">
        <v>259</v>
      </c>
      <c r="C74" s="129" t="s">
        <v>261</v>
      </c>
      <c r="D74" s="129" t="s">
        <v>105</v>
      </c>
      <c r="E74" s="147">
        <v>0</v>
      </c>
      <c r="F74" s="147">
        <v>0</v>
      </c>
      <c r="G74" s="147">
        <v>0</v>
      </c>
      <c r="H74" s="147">
        <v>0</v>
      </c>
      <c r="I74" s="147">
        <v>0</v>
      </c>
      <c r="J74" s="147">
        <v>0</v>
      </c>
      <c r="K74" s="147">
        <v>0</v>
      </c>
      <c r="L74" s="147">
        <v>0</v>
      </c>
      <c r="M74" s="147">
        <v>0</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row>
    <row r="75" spans="1:33" x14ac:dyDescent="0.2">
      <c r="A75" s="133" t="str">
        <f t="shared" si="1"/>
        <v>MAPMozambique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1"/>
        <v>MAPReunion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1"/>
        <v>MAPRwanda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1"/>
        <v>MAPSeychelles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1"/>
        <v>MAPSomalia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MAPTanzania</v>
      </c>
      <c r="B80" s="129" t="s">
        <v>259</v>
      </c>
      <c r="C80" s="129" t="s">
        <v>261</v>
      </c>
      <c r="D80" s="129" t="s">
        <v>111</v>
      </c>
      <c r="E80" s="147">
        <v>0</v>
      </c>
      <c r="F80" s="147">
        <v>0</v>
      </c>
      <c r="G80" s="147">
        <v>0</v>
      </c>
      <c r="H80" s="147">
        <v>0</v>
      </c>
      <c r="I80" s="147">
        <v>0</v>
      </c>
      <c r="J80" s="147">
        <v>0</v>
      </c>
      <c r="K80" s="147">
        <v>0</v>
      </c>
      <c r="L80" s="147">
        <v>0</v>
      </c>
      <c r="M80" s="147">
        <v>0</v>
      </c>
      <c r="N80" s="147">
        <v>0</v>
      </c>
      <c r="O80" s="147">
        <v>0</v>
      </c>
      <c r="P80" s="147">
        <v>0</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row>
    <row r="81" spans="1:33" x14ac:dyDescent="0.2">
      <c r="A81" s="133" t="str">
        <f t="shared" si="1"/>
        <v>MAPUganda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1"/>
        <v>MAPZambia</v>
      </c>
      <c r="B82" s="129" t="s">
        <v>259</v>
      </c>
      <c r="C82" s="129" t="s">
        <v>261</v>
      </c>
      <c r="D82" s="129" t="s">
        <v>113</v>
      </c>
      <c r="E82" s="147">
        <v>0</v>
      </c>
      <c r="F82" s="147">
        <v>0</v>
      </c>
      <c r="G82" s="147">
        <v>0</v>
      </c>
      <c r="H82" s="147">
        <v>0</v>
      </c>
      <c r="I82" s="147">
        <v>0</v>
      </c>
      <c r="J82" s="147">
        <v>0</v>
      </c>
      <c r="K82" s="147">
        <v>0</v>
      </c>
      <c r="L82" s="147">
        <v>0</v>
      </c>
      <c r="M82" s="147">
        <v>0</v>
      </c>
      <c r="N82" s="147">
        <v>0</v>
      </c>
      <c r="O82" s="147">
        <v>0</v>
      </c>
      <c r="P82" s="147">
        <v>0</v>
      </c>
      <c r="Q82" s="147">
        <v>0</v>
      </c>
      <c r="R82" s="147">
        <v>0</v>
      </c>
      <c r="S82" s="147">
        <v>0</v>
      </c>
      <c r="T82" s="147">
        <v>0</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1"/>
        <v>MAPZimbabwe</v>
      </c>
      <c r="B83" s="129" t="s">
        <v>259</v>
      </c>
      <c r="C83" s="129" t="s">
        <v>261</v>
      </c>
      <c r="D83" s="129" t="s">
        <v>114</v>
      </c>
      <c r="E83" s="147">
        <v>0</v>
      </c>
      <c r="F83" s="147">
        <v>0</v>
      </c>
      <c r="G83" s="147">
        <v>0</v>
      </c>
      <c r="H83" s="147">
        <v>0</v>
      </c>
      <c r="I83" s="147">
        <v>0</v>
      </c>
      <c r="J83" s="147">
        <v>0</v>
      </c>
      <c r="K83" s="147">
        <v>0</v>
      </c>
      <c r="L83" s="147">
        <v>0</v>
      </c>
      <c r="M83" s="147">
        <v>0</v>
      </c>
      <c r="N83" s="147">
        <v>0</v>
      </c>
      <c r="O83" s="147">
        <v>0</v>
      </c>
      <c r="P83" s="147">
        <v>0</v>
      </c>
      <c r="Q83" s="147">
        <v>0</v>
      </c>
      <c r="R83" s="147">
        <v>0</v>
      </c>
      <c r="S83" s="147">
        <v>0</v>
      </c>
      <c r="T83" s="147">
        <v>0</v>
      </c>
      <c r="U83" s="147">
        <v>0</v>
      </c>
      <c r="V83" s="147">
        <v>0</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1"/>
        <v>MAPWest Africa Total</v>
      </c>
      <c r="B84" s="140" t="s">
        <v>115</v>
      </c>
      <c r="C84" s="140" t="s">
        <v>115</v>
      </c>
      <c r="D84" s="140" t="s">
        <v>115</v>
      </c>
      <c r="E84" s="146">
        <v>0</v>
      </c>
      <c r="F84" s="146">
        <v>0</v>
      </c>
      <c r="G84" s="146">
        <v>0</v>
      </c>
      <c r="H84" s="146">
        <v>0</v>
      </c>
      <c r="I84" s="146">
        <v>0</v>
      </c>
      <c r="J84" s="146">
        <v>0</v>
      </c>
      <c r="K84" s="146">
        <v>0</v>
      </c>
      <c r="L84" s="146">
        <v>0</v>
      </c>
      <c r="M84" s="146">
        <v>0</v>
      </c>
      <c r="N84" s="146">
        <v>0</v>
      </c>
      <c r="O84" s="146">
        <v>0</v>
      </c>
      <c r="P84" s="146">
        <v>0</v>
      </c>
      <c r="Q84" s="146">
        <v>0</v>
      </c>
      <c r="R84" s="146">
        <v>0</v>
      </c>
      <c r="S84" s="146">
        <v>0</v>
      </c>
      <c r="T84" s="146">
        <v>0</v>
      </c>
      <c r="U84" s="146">
        <v>0</v>
      </c>
      <c r="V84" s="146">
        <v>0</v>
      </c>
      <c r="W84" s="146">
        <v>0</v>
      </c>
      <c r="X84" s="146">
        <v>0</v>
      </c>
      <c r="Y84" s="146">
        <v>0</v>
      </c>
      <c r="Z84" s="146">
        <v>0</v>
      </c>
      <c r="AA84" s="146">
        <v>0</v>
      </c>
      <c r="AB84" s="146">
        <v>0</v>
      </c>
      <c r="AC84" s="146">
        <v>0</v>
      </c>
      <c r="AD84" s="146">
        <v>0</v>
      </c>
      <c r="AE84" s="146">
        <v>0</v>
      </c>
      <c r="AF84" s="146">
        <v>0</v>
      </c>
      <c r="AG84" s="146">
        <v>0</v>
      </c>
    </row>
    <row r="85" spans="1:33" x14ac:dyDescent="0.2">
      <c r="A85" s="133" t="str">
        <f t="shared" si="1"/>
        <v>MAPBenin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1"/>
        <v>MAPBurkina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MAPCape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1"/>
        <v>MAPCote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1"/>
        <v>MAPGambia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1"/>
        <v>MAPGhana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1"/>
        <v>MAPGuinea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1"/>
        <v>MAPGuinea-Bissau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MAPLiberia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MAPMali</v>
      </c>
      <c r="B94" s="129" t="s">
        <v>259</v>
      </c>
      <c r="C94" s="129" t="s">
        <v>262</v>
      </c>
      <c r="D94" s="129" t="s">
        <v>125</v>
      </c>
      <c r="E94" s="147">
        <v>0</v>
      </c>
      <c r="F94" s="147">
        <v>0</v>
      </c>
      <c r="G94" s="147">
        <v>0</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1"/>
        <v>MAPMauritania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1"/>
        <v>MAPNiger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MAPNigeria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1"/>
        <v>MAPSenegal</v>
      </c>
      <c r="B98" s="129" t="s">
        <v>259</v>
      </c>
      <c r="C98" s="129" t="s">
        <v>262</v>
      </c>
      <c r="D98" s="129" t="s">
        <v>129</v>
      </c>
      <c r="E98" s="147">
        <v>0</v>
      </c>
      <c r="F98" s="147">
        <v>0</v>
      </c>
      <c r="G98" s="147">
        <v>0</v>
      </c>
      <c r="H98" s="147">
        <v>0</v>
      </c>
      <c r="I98" s="147">
        <v>0</v>
      </c>
      <c r="J98" s="147">
        <v>0</v>
      </c>
      <c r="K98" s="147">
        <v>0</v>
      </c>
      <c r="L98" s="147">
        <v>0</v>
      </c>
      <c r="M98" s="147">
        <v>0</v>
      </c>
      <c r="N98" s="147">
        <v>0</v>
      </c>
      <c r="O98" s="147">
        <v>0</v>
      </c>
      <c r="P98" s="147">
        <v>0</v>
      </c>
      <c r="Q98" s="147">
        <v>0</v>
      </c>
      <c r="R98" s="147">
        <v>0</v>
      </c>
      <c r="S98" s="147">
        <v>0</v>
      </c>
      <c r="T98" s="147">
        <v>0</v>
      </c>
      <c r="U98" s="147">
        <v>0</v>
      </c>
      <c r="V98" s="147">
        <v>0</v>
      </c>
      <c r="W98" s="147">
        <v>0</v>
      </c>
      <c r="X98" s="147">
        <v>0</v>
      </c>
      <c r="Y98" s="147">
        <v>0</v>
      </c>
      <c r="Z98" s="147">
        <v>0</v>
      </c>
      <c r="AA98" s="147">
        <v>0</v>
      </c>
      <c r="AB98" s="147">
        <v>0</v>
      </c>
      <c r="AC98" s="147">
        <v>0</v>
      </c>
      <c r="AD98" s="147">
        <v>0</v>
      </c>
      <c r="AE98" s="147">
        <v>0</v>
      </c>
      <c r="AF98" s="147">
        <v>0</v>
      </c>
      <c r="AG98" s="147">
        <v>0</v>
      </c>
    </row>
    <row r="99" spans="1:33" x14ac:dyDescent="0.2">
      <c r="A99" s="133" t="str">
        <f t="shared" si="1"/>
        <v>MAPSierra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1"/>
        <v>MAPTogo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MAPCentral Africa Total</v>
      </c>
      <c r="B101" s="140" t="s">
        <v>132</v>
      </c>
      <c r="C101" s="140" t="s">
        <v>132</v>
      </c>
      <c r="D101" s="140" t="s">
        <v>132</v>
      </c>
      <c r="E101" s="146">
        <v>0</v>
      </c>
      <c r="F101" s="146">
        <v>0</v>
      </c>
      <c r="G101" s="146">
        <v>0</v>
      </c>
      <c r="H101" s="146">
        <v>0</v>
      </c>
      <c r="I101" s="146">
        <v>0</v>
      </c>
      <c r="J101" s="146">
        <v>0</v>
      </c>
      <c r="K101" s="146">
        <v>0</v>
      </c>
      <c r="L101" s="146">
        <v>0</v>
      </c>
      <c r="M101" s="146">
        <v>0</v>
      </c>
      <c r="N101" s="146">
        <v>0</v>
      </c>
      <c r="O101" s="146">
        <v>0</v>
      </c>
      <c r="P101" s="146">
        <v>0</v>
      </c>
      <c r="Q101" s="146">
        <v>0</v>
      </c>
      <c r="R101" s="146">
        <v>0</v>
      </c>
      <c r="S101" s="146">
        <v>0</v>
      </c>
      <c r="T101" s="146">
        <v>0</v>
      </c>
      <c r="U101" s="146">
        <v>0</v>
      </c>
      <c r="V101" s="146">
        <v>0</v>
      </c>
      <c r="W101" s="146">
        <v>0</v>
      </c>
      <c r="X101" s="146">
        <v>0</v>
      </c>
      <c r="Y101" s="146">
        <v>0</v>
      </c>
      <c r="Z101" s="146">
        <v>0</v>
      </c>
      <c r="AA101" s="146">
        <v>0</v>
      </c>
      <c r="AB101" s="146">
        <v>0</v>
      </c>
      <c r="AC101" s="146">
        <v>0</v>
      </c>
      <c r="AD101" s="146">
        <v>0</v>
      </c>
      <c r="AE101" s="146">
        <v>0</v>
      </c>
      <c r="AF101" s="146">
        <v>0</v>
      </c>
      <c r="AG101" s="146">
        <v>0</v>
      </c>
    </row>
    <row r="102" spans="1:33" x14ac:dyDescent="0.2">
      <c r="A102" s="133" t="str">
        <f t="shared" si="1"/>
        <v>MAPAngola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1"/>
        <v>MAPCameroon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1"/>
        <v>MAPCentral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MAPChad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1"/>
        <v>MAPCongo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1"/>
        <v>MAPDR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1"/>
        <v>MAPEquatorial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1"/>
        <v>MAPGabon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1"/>
        <v>MAPSouth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MAPSouthern Africa Total</v>
      </c>
      <c r="B111" s="140" t="s">
        <v>142</v>
      </c>
      <c r="C111" s="140" t="s">
        <v>142</v>
      </c>
      <c r="D111" s="140" t="s">
        <v>142</v>
      </c>
      <c r="E111" s="146">
        <v>-4.888E-3</v>
      </c>
      <c r="F111" s="146">
        <v>4.8321000000000003E-2</v>
      </c>
      <c r="G111" s="146">
        <v>3.8385000000000002E-2</v>
      </c>
      <c r="H111" s="146">
        <v>7.6684000000000016E-2</v>
      </c>
      <c r="I111" s="146">
        <v>2.4026580000000006</v>
      </c>
      <c r="J111" s="146">
        <v>-0.15948000000000001</v>
      </c>
      <c r="K111" s="146">
        <v>-9.4418000000000002E-2</v>
      </c>
      <c r="L111" s="146">
        <v>-2.5613999999999998E-2</v>
      </c>
      <c r="M111" s="146">
        <v>-5.7332000000000001E-2</v>
      </c>
      <c r="N111" s="146">
        <v>3.1817999999999999E-2</v>
      </c>
      <c r="O111" s="146">
        <v>7.9380999999999993E-2</v>
      </c>
      <c r="P111" s="146">
        <v>0.15048400000000001</v>
      </c>
      <c r="Q111" s="146">
        <v>-0.29506399999999999</v>
      </c>
      <c r="R111" s="146">
        <v>0.60511400000000004</v>
      </c>
      <c r="S111" s="146">
        <v>2.6669109999999998</v>
      </c>
      <c r="T111" s="146">
        <v>0.77516799999999997</v>
      </c>
      <c r="U111" s="146">
        <v>-0.10735700000000004</v>
      </c>
      <c r="V111" s="146">
        <v>4.4399999999999995</v>
      </c>
      <c r="W111" s="146">
        <v>4</v>
      </c>
      <c r="X111" s="146">
        <v>4</v>
      </c>
      <c r="Y111" s="146">
        <v>4</v>
      </c>
      <c r="Z111" s="146">
        <v>4</v>
      </c>
      <c r="AA111" s="146">
        <v>4</v>
      </c>
      <c r="AB111" s="146">
        <v>0</v>
      </c>
      <c r="AC111" s="146">
        <v>0</v>
      </c>
      <c r="AD111" s="146">
        <v>0</v>
      </c>
      <c r="AE111" s="146">
        <v>0</v>
      </c>
      <c r="AF111" s="146">
        <v>0</v>
      </c>
      <c r="AG111" s="146">
        <v>0</v>
      </c>
    </row>
    <row r="112" spans="1:33" x14ac:dyDescent="0.2">
      <c r="A112" s="133" t="str">
        <f t="shared" si="1"/>
        <v>MAPBotswana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1"/>
        <v>MAPLesotho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1"/>
        <v>MAPNamibia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1"/>
        <v>MAPSouth Africa</v>
      </c>
      <c r="B115" s="129" t="s">
        <v>259</v>
      </c>
      <c r="C115" s="129" t="s">
        <v>264</v>
      </c>
      <c r="D115" s="129" t="s">
        <v>146</v>
      </c>
      <c r="E115" s="147">
        <v>-4.888E-3</v>
      </c>
      <c r="F115" s="147">
        <v>4.8321000000000003E-2</v>
      </c>
      <c r="G115" s="147">
        <v>3.8385000000000002E-2</v>
      </c>
      <c r="H115" s="147">
        <v>7.6684000000000016E-2</v>
      </c>
      <c r="I115" s="147">
        <v>2.4026580000000006</v>
      </c>
      <c r="J115" s="147">
        <v>-0.15948000000000001</v>
      </c>
      <c r="K115" s="147">
        <v>-9.4418000000000002E-2</v>
      </c>
      <c r="L115" s="147">
        <v>-2.5613999999999998E-2</v>
      </c>
      <c r="M115" s="147">
        <v>-5.7332000000000001E-2</v>
      </c>
      <c r="N115" s="147">
        <v>3.1817999999999999E-2</v>
      </c>
      <c r="O115" s="147">
        <v>7.9380999999999993E-2</v>
      </c>
      <c r="P115" s="147">
        <v>0.15048400000000001</v>
      </c>
      <c r="Q115" s="147">
        <v>-0.29506399999999999</v>
      </c>
      <c r="R115" s="147">
        <v>0.60511400000000004</v>
      </c>
      <c r="S115" s="147">
        <v>2.6669109999999998</v>
      </c>
      <c r="T115" s="147">
        <v>0.77516799999999997</v>
      </c>
      <c r="U115" s="147">
        <v>-0.10735700000000004</v>
      </c>
      <c r="V115" s="147">
        <v>4.4399999999999995</v>
      </c>
      <c r="W115" s="147">
        <v>4</v>
      </c>
      <c r="X115" s="147">
        <v>4</v>
      </c>
      <c r="Y115" s="147">
        <v>4</v>
      </c>
      <c r="Z115" s="147">
        <v>4</v>
      </c>
      <c r="AA115" s="147">
        <v>4</v>
      </c>
      <c r="AB115" s="147">
        <v>0</v>
      </c>
      <c r="AC115" s="147">
        <v>0</v>
      </c>
      <c r="AD115" s="147">
        <v>0</v>
      </c>
      <c r="AE115" s="147">
        <v>0</v>
      </c>
      <c r="AF115" s="147">
        <v>0</v>
      </c>
      <c r="AG115" s="147">
        <v>0</v>
      </c>
    </row>
    <row r="116" spans="1:33" x14ac:dyDescent="0.2">
      <c r="A116" s="133" t="str">
        <f t="shared" si="1"/>
        <v>MAPSwaziland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1"/>
        <v>MAPNorth America Total</v>
      </c>
      <c r="B117" s="137" t="s">
        <v>148</v>
      </c>
      <c r="C117" s="137" t="s">
        <v>148</v>
      </c>
      <c r="D117" s="137" t="s">
        <v>148</v>
      </c>
      <c r="E117" s="145">
        <v>43.406579309000008</v>
      </c>
      <c r="F117" s="145">
        <v>42.634138828000005</v>
      </c>
      <c r="G117" s="145">
        <v>37.017493109500009</v>
      </c>
      <c r="H117" s="145">
        <v>35.883418728000002</v>
      </c>
      <c r="I117" s="145">
        <v>37.076513387000006</v>
      </c>
      <c r="J117" s="145">
        <v>33.584412552000003</v>
      </c>
      <c r="K117" s="145">
        <v>33.067720557999998</v>
      </c>
      <c r="L117" s="145">
        <v>26.871356881500002</v>
      </c>
      <c r="M117" s="145">
        <v>25.809103350499999</v>
      </c>
      <c r="N117" s="145">
        <v>26.796317349500001</v>
      </c>
      <c r="O117" s="145">
        <v>33.213653668249997</v>
      </c>
      <c r="P117" s="145">
        <v>35.914989987000006</v>
      </c>
      <c r="Q117" s="145">
        <v>31.442500547500003</v>
      </c>
      <c r="R117" s="145">
        <v>32.917066812500003</v>
      </c>
      <c r="S117" s="145">
        <v>24.445436758500001</v>
      </c>
      <c r="T117" s="145">
        <v>23.333356611000102</v>
      </c>
      <c r="U117" s="145">
        <v>27.370169395500003</v>
      </c>
      <c r="V117" s="145">
        <v>25.950118415621141</v>
      </c>
      <c r="W117" s="145">
        <v>25.27375060588917</v>
      </c>
      <c r="X117" s="145">
        <v>26.165438003250006</v>
      </c>
      <c r="Y117" s="145">
        <v>25</v>
      </c>
      <c r="Z117" s="145">
        <v>25</v>
      </c>
      <c r="AA117" s="145">
        <v>25</v>
      </c>
      <c r="AB117" s="145">
        <v>25</v>
      </c>
      <c r="AC117" s="145">
        <v>24.770814439218313</v>
      </c>
      <c r="AD117" s="145">
        <v>24.603808463707697</v>
      </c>
      <c r="AE117" s="145">
        <v>24.450139579762066</v>
      </c>
      <c r="AF117" s="145">
        <v>24.310012454641814</v>
      </c>
      <c r="AG117" s="145">
        <v>24.172693781303487</v>
      </c>
    </row>
    <row r="118" spans="1:33" s="133" customFormat="1" x14ac:dyDescent="0.2">
      <c r="A118" s="133" t="str">
        <f t="shared" si="1"/>
        <v>MAPNorth America Total</v>
      </c>
      <c r="B118" s="140" t="s">
        <v>148</v>
      </c>
      <c r="C118" s="140" t="s">
        <v>148</v>
      </c>
      <c r="D118" s="140" t="s">
        <v>148</v>
      </c>
      <c r="E118" s="146">
        <v>43.406579309000008</v>
      </c>
      <c r="F118" s="146">
        <v>42.634138828000005</v>
      </c>
      <c r="G118" s="146">
        <v>37.017493109500009</v>
      </c>
      <c r="H118" s="146">
        <v>35.883418728000002</v>
      </c>
      <c r="I118" s="146">
        <v>37.076513387000006</v>
      </c>
      <c r="J118" s="146">
        <v>33.584412552000003</v>
      </c>
      <c r="K118" s="146">
        <v>33.067720557999998</v>
      </c>
      <c r="L118" s="146">
        <v>26.871356881500002</v>
      </c>
      <c r="M118" s="146">
        <v>25.809103350499999</v>
      </c>
      <c r="N118" s="146">
        <v>26.796317349500001</v>
      </c>
      <c r="O118" s="146">
        <v>33.213653668249997</v>
      </c>
      <c r="P118" s="146">
        <v>35.914989987000006</v>
      </c>
      <c r="Q118" s="146">
        <v>31.442500547500003</v>
      </c>
      <c r="R118" s="146">
        <v>32.917066812500003</v>
      </c>
      <c r="S118" s="146">
        <v>24.445436758500001</v>
      </c>
      <c r="T118" s="146">
        <v>23.333356611000102</v>
      </c>
      <c r="U118" s="146">
        <v>27.370169395500003</v>
      </c>
      <c r="V118" s="146">
        <v>25.950118415621141</v>
      </c>
      <c r="W118" s="146">
        <v>25.27375060588917</v>
      </c>
      <c r="X118" s="146">
        <v>26.165438003250006</v>
      </c>
      <c r="Y118" s="146">
        <v>25</v>
      </c>
      <c r="Z118" s="146">
        <v>25</v>
      </c>
      <c r="AA118" s="146">
        <v>25</v>
      </c>
      <c r="AB118" s="146">
        <v>25</v>
      </c>
      <c r="AC118" s="146">
        <v>24.770814439218313</v>
      </c>
      <c r="AD118" s="146">
        <v>24.603808463707697</v>
      </c>
      <c r="AE118" s="146">
        <v>24.450139579762066</v>
      </c>
      <c r="AF118" s="146">
        <v>24.310012454641814</v>
      </c>
      <c r="AG118" s="146">
        <v>24.172693781303487</v>
      </c>
    </row>
    <row r="119" spans="1:33" x14ac:dyDescent="0.2">
      <c r="A119" s="133" t="str">
        <f t="shared" si="1"/>
        <v>MAPCanada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47">
        <v>0</v>
      </c>
      <c r="AG119" s="147">
        <v>0</v>
      </c>
    </row>
    <row r="120" spans="1:33" x14ac:dyDescent="0.2">
      <c r="A120" s="133" t="str">
        <f t="shared" si="1"/>
        <v>MAPUnited States</v>
      </c>
      <c r="B120" s="129" t="s">
        <v>265</v>
      </c>
      <c r="C120" s="129" t="s">
        <v>265</v>
      </c>
      <c r="D120" s="129" t="s">
        <v>150</v>
      </c>
      <c r="E120" s="147">
        <v>43.406579309000008</v>
      </c>
      <c r="F120" s="147">
        <v>42.634138828000005</v>
      </c>
      <c r="G120" s="147">
        <v>37.017493109500009</v>
      </c>
      <c r="H120" s="147">
        <v>35.883418728000002</v>
      </c>
      <c r="I120" s="147">
        <v>37.076513387000006</v>
      </c>
      <c r="J120" s="147">
        <v>33.584412552000003</v>
      </c>
      <c r="K120" s="147">
        <v>33.067720557999998</v>
      </c>
      <c r="L120" s="147">
        <v>26.871356881500002</v>
      </c>
      <c r="M120" s="147">
        <v>25.809103350499999</v>
      </c>
      <c r="N120" s="147">
        <v>26.796317349500001</v>
      </c>
      <c r="O120" s="147">
        <v>33.213653668249997</v>
      </c>
      <c r="P120" s="147">
        <v>35.914989987000006</v>
      </c>
      <c r="Q120" s="147">
        <v>31.442500547500003</v>
      </c>
      <c r="R120" s="147">
        <v>32.917066812500003</v>
      </c>
      <c r="S120" s="147">
        <v>24.445436758500001</v>
      </c>
      <c r="T120" s="147">
        <v>23.333356611000102</v>
      </c>
      <c r="U120" s="147">
        <v>27.370169395500003</v>
      </c>
      <c r="V120" s="147">
        <v>25.950118415621141</v>
      </c>
      <c r="W120" s="147">
        <v>25.27375060588917</v>
      </c>
      <c r="X120" s="147">
        <v>26.165438003250006</v>
      </c>
      <c r="Y120" s="147">
        <v>25</v>
      </c>
      <c r="Z120" s="147">
        <v>25</v>
      </c>
      <c r="AA120" s="147">
        <v>25</v>
      </c>
      <c r="AB120" s="147">
        <v>25</v>
      </c>
      <c r="AC120" s="147">
        <v>24.770814439218313</v>
      </c>
      <c r="AD120" s="147">
        <v>24.603808463707697</v>
      </c>
      <c r="AE120" s="147">
        <v>24.450139579762066</v>
      </c>
      <c r="AF120" s="147">
        <v>24.310012454641814</v>
      </c>
      <c r="AG120" s="147">
        <v>24.172693781303487</v>
      </c>
    </row>
    <row r="121" spans="1:33" s="133" customFormat="1" x14ac:dyDescent="0.2">
      <c r="A121" s="133" t="str">
        <f t="shared" si="1"/>
        <v>MAPCentral &amp; South America Total</v>
      </c>
      <c r="B121" s="137" t="s">
        <v>151</v>
      </c>
      <c r="C121" s="137" t="s">
        <v>151</v>
      </c>
      <c r="D121" s="137" t="s">
        <v>151</v>
      </c>
      <c r="E121" s="145">
        <v>65.901308000000355</v>
      </c>
      <c r="F121" s="145">
        <v>100.99724699999918</v>
      </c>
      <c r="G121" s="145">
        <v>113.36514299999945</v>
      </c>
      <c r="H121" s="145">
        <v>201.67028399999919</v>
      </c>
      <c r="I121" s="145">
        <v>250.97704400000188</v>
      </c>
      <c r="J121" s="145">
        <v>204.32263800000004</v>
      </c>
      <c r="K121" s="145">
        <v>211.26977899999986</v>
      </c>
      <c r="L121" s="145">
        <v>232.76493499999995</v>
      </c>
      <c r="M121" s="145">
        <v>219.51024900000047</v>
      </c>
      <c r="N121" s="145">
        <v>117.31851999999988</v>
      </c>
      <c r="O121" s="145">
        <v>165.13740600000057</v>
      </c>
      <c r="P121" s="145">
        <v>134.38139600000113</v>
      </c>
      <c r="Q121" s="145">
        <v>76.716132000000499</v>
      </c>
      <c r="R121" s="145">
        <v>74.296190000000507</v>
      </c>
      <c r="S121" s="145">
        <v>53.547738000000066</v>
      </c>
      <c r="T121" s="145">
        <v>23.48757400000008</v>
      </c>
      <c r="U121" s="145">
        <v>9.4470280000003353</v>
      </c>
      <c r="V121" s="145">
        <v>8.2940100000000001</v>
      </c>
      <c r="W121" s="145">
        <v>3.5857240600934892</v>
      </c>
      <c r="X121" s="145">
        <v>3.2651940600934886</v>
      </c>
      <c r="Y121" s="145">
        <v>6.661179999999999</v>
      </c>
      <c r="Z121" s="145">
        <v>9.9699999999999989</v>
      </c>
      <c r="AA121" s="145">
        <v>8.1</v>
      </c>
      <c r="AB121" s="145">
        <v>6.29</v>
      </c>
      <c r="AC121" s="145">
        <v>6.2931807719452877</v>
      </c>
      <c r="AD121" s="145">
        <v>6.3232459964714138</v>
      </c>
      <c r="AE121" s="145">
        <v>6.3561136323547913</v>
      </c>
      <c r="AF121" s="145">
        <v>6.3922673853780694</v>
      </c>
      <c r="AG121" s="145">
        <v>6.4293224576012449</v>
      </c>
    </row>
    <row r="122" spans="1:33" s="133" customFormat="1" x14ac:dyDescent="0.2">
      <c r="A122" s="133" t="str">
        <f t="shared" si="1"/>
        <v>MAPCaribbean Total</v>
      </c>
      <c r="B122" s="140" t="s">
        <v>152</v>
      </c>
      <c r="C122" s="140" t="s">
        <v>152</v>
      </c>
      <c r="D122" s="140" t="s">
        <v>152</v>
      </c>
      <c r="E122" s="146">
        <v>0</v>
      </c>
      <c r="F122" s="146">
        <v>0</v>
      </c>
      <c r="G122" s="146">
        <v>0</v>
      </c>
      <c r="H122" s="146">
        <v>0</v>
      </c>
      <c r="I122" s="146">
        <v>0</v>
      </c>
      <c r="J122" s="146">
        <v>0</v>
      </c>
      <c r="K122" s="146">
        <v>0</v>
      </c>
      <c r="L122" s="146">
        <v>0</v>
      </c>
      <c r="M122" s="146">
        <v>0</v>
      </c>
      <c r="N122" s="146">
        <v>0</v>
      </c>
      <c r="O122" s="146">
        <v>0</v>
      </c>
      <c r="P122" s="146">
        <v>0</v>
      </c>
      <c r="Q122" s="146">
        <v>0</v>
      </c>
      <c r="R122" s="146">
        <v>0</v>
      </c>
      <c r="S122" s="146">
        <v>0</v>
      </c>
      <c r="T122" s="146">
        <v>0</v>
      </c>
      <c r="U122" s="146">
        <v>0</v>
      </c>
      <c r="V122" s="146">
        <v>0</v>
      </c>
      <c r="W122" s="146">
        <v>0</v>
      </c>
      <c r="X122" s="146">
        <v>0</v>
      </c>
      <c r="Y122" s="146">
        <v>0</v>
      </c>
      <c r="Z122" s="146">
        <v>0</v>
      </c>
      <c r="AA122" s="146">
        <v>0</v>
      </c>
      <c r="AB122" s="146">
        <v>0</v>
      </c>
      <c r="AC122" s="146">
        <v>0</v>
      </c>
      <c r="AD122" s="146">
        <v>0</v>
      </c>
      <c r="AE122" s="146">
        <v>0</v>
      </c>
      <c r="AF122" s="146">
        <v>0</v>
      </c>
      <c r="AG122" s="146">
        <v>0</v>
      </c>
    </row>
    <row r="123" spans="1:33" x14ac:dyDescent="0.2">
      <c r="A123" s="133" t="str">
        <f t="shared" si="1"/>
        <v>MAPBahamas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1"/>
        <v>MAPCuba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1"/>
        <v>MAPDominican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1"/>
        <v>MAPHaiti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1"/>
        <v>MAPJamaica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1"/>
        <v>MAPLesser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1"/>
        <v>MAPPuerto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1"/>
        <v>MAPTrinidad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1"/>
        <v>MAPCentral America Total</v>
      </c>
      <c r="B131" s="140" t="s">
        <v>161</v>
      </c>
      <c r="C131" s="140" t="s">
        <v>161</v>
      </c>
      <c r="D131" s="140" t="s">
        <v>161</v>
      </c>
      <c r="E131" s="146">
        <v>1.1517250000000001</v>
      </c>
      <c r="F131" s="146">
        <v>0.96176100000000009</v>
      </c>
      <c r="G131" s="146">
        <v>1.377923</v>
      </c>
      <c r="H131" s="146">
        <v>0.76701900000000001</v>
      </c>
      <c r="I131" s="146">
        <v>0.36100599999999999</v>
      </c>
      <c r="J131" s="146">
        <v>5.7926809999999991</v>
      </c>
      <c r="K131" s="146">
        <v>6.3116749999999993</v>
      </c>
      <c r="L131" s="146">
        <v>7.6713199999999997</v>
      </c>
      <c r="M131" s="146">
        <v>3.7232120000000002</v>
      </c>
      <c r="N131" s="146">
        <v>0.71976499999999999</v>
      </c>
      <c r="O131" s="146">
        <v>5.7328720000000004</v>
      </c>
      <c r="P131" s="146">
        <v>6.0830969999999986</v>
      </c>
      <c r="Q131" s="146">
        <v>6.4517529999999992</v>
      </c>
      <c r="R131" s="146">
        <v>7.5487029999999997</v>
      </c>
      <c r="S131" s="146">
        <v>10.14035</v>
      </c>
      <c r="T131" s="146">
        <v>8.5389359999999996</v>
      </c>
      <c r="U131" s="146">
        <v>4.2740679999999998</v>
      </c>
      <c r="V131" s="146">
        <v>3.2940100000000001</v>
      </c>
      <c r="W131" s="146">
        <v>3.5857240600934892</v>
      </c>
      <c r="X131" s="146">
        <v>3.2651940600934886</v>
      </c>
      <c r="Y131" s="146">
        <v>6.661179999999999</v>
      </c>
      <c r="Z131" s="146">
        <v>9.9699999999999989</v>
      </c>
      <c r="AA131" s="146">
        <v>8.1</v>
      </c>
      <c r="AB131" s="146">
        <v>6.29</v>
      </c>
      <c r="AC131" s="146">
        <v>6.2931807719452877</v>
      </c>
      <c r="AD131" s="146">
        <v>6.3232459964714138</v>
      </c>
      <c r="AE131" s="146">
        <v>6.3561136323547913</v>
      </c>
      <c r="AF131" s="146">
        <v>6.3922673853780694</v>
      </c>
      <c r="AG131" s="146">
        <v>6.4293224576012449</v>
      </c>
    </row>
    <row r="132" spans="1:33" x14ac:dyDescent="0.2">
      <c r="A132" s="133" t="str">
        <f t="shared" si="1"/>
        <v>MAPBelize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1"/>
        <v>MAPCosta Rica</v>
      </c>
      <c r="B133" s="129" t="s">
        <v>266</v>
      </c>
      <c r="C133" s="129" t="s">
        <v>268</v>
      </c>
      <c r="D133" s="129" t="s">
        <v>163</v>
      </c>
      <c r="E133" s="147">
        <v>0</v>
      </c>
      <c r="F133" s="147">
        <v>0</v>
      </c>
      <c r="G133" s="147">
        <v>0</v>
      </c>
      <c r="H133" s="147">
        <v>0</v>
      </c>
      <c r="I133" s="147">
        <v>0</v>
      </c>
      <c r="J133" s="147">
        <v>0</v>
      </c>
      <c r="K133" s="147">
        <v>0</v>
      </c>
      <c r="L133" s="147">
        <v>0</v>
      </c>
      <c r="M133" s="147">
        <v>0</v>
      </c>
      <c r="N133" s="147">
        <v>0</v>
      </c>
      <c r="O133" s="147">
        <v>0</v>
      </c>
      <c r="P133" s="147">
        <v>0</v>
      </c>
      <c r="Q133" s="147">
        <v>0</v>
      </c>
      <c r="R133" s="147">
        <v>0</v>
      </c>
      <c r="S133" s="147">
        <v>0</v>
      </c>
      <c r="T133" s="147">
        <v>0</v>
      </c>
      <c r="U133" s="147">
        <v>0</v>
      </c>
      <c r="V133" s="147">
        <v>0</v>
      </c>
      <c r="W133" s="147">
        <v>0</v>
      </c>
      <c r="X133" s="147">
        <v>0</v>
      </c>
      <c r="Y133" s="147">
        <v>0</v>
      </c>
      <c r="Z133" s="147">
        <v>0</v>
      </c>
      <c r="AA133" s="147">
        <v>0</v>
      </c>
      <c r="AB133" s="147">
        <v>0</v>
      </c>
      <c r="AC133" s="147">
        <v>0</v>
      </c>
      <c r="AD133" s="147">
        <v>0</v>
      </c>
      <c r="AE133" s="147">
        <v>0</v>
      </c>
      <c r="AF133" s="147">
        <v>0</v>
      </c>
      <c r="AG133" s="147">
        <v>0</v>
      </c>
    </row>
    <row r="134" spans="1:33" x14ac:dyDescent="0.2">
      <c r="A134" s="133" t="str">
        <f t="shared" ref="A134:A197" si="2">CONCATENATE("MAP",D134)</f>
        <v>MAPEl Salvador</v>
      </c>
      <c r="B134" s="129" t="s">
        <v>266</v>
      </c>
      <c r="C134" s="129" t="s">
        <v>268</v>
      </c>
      <c r="D134" s="129" t="s">
        <v>164</v>
      </c>
      <c r="E134" s="147">
        <v>0</v>
      </c>
      <c r="F134" s="147">
        <v>0</v>
      </c>
      <c r="G134" s="147">
        <v>0</v>
      </c>
      <c r="H134" s="147">
        <v>0</v>
      </c>
      <c r="I134" s="147">
        <v>0</v>
      </c>
      <c r="J134" s="147">
        <v>0</v>
      </c>
      <c r="K134" s="147">
        <v>0</v>
      </c>
      <c r="L134" s="147">
        <v>0</v>
      </c>
      <c r="M134" s="147">
        <v>0</v>
      </c>
      <c r="N134" s="147">
        <v>0</v>
      </c>
      <c r="O134" s="147">
        <v>0</v>
      </c>
      <c r="P134" s="147">
        <v>0</v>
      </c>
      <c r="Q134" s="147">
        <v>0</v>
      </c>
      <c r="R134" s="147">
        <v>0</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row>
    <row r="135" spans="1:33" x14ac:dyDescent="0.2">
      <c r="A135" s="133" t="str">
        <f t="shared" si="2"/>
        <v>MAPGuatemala</v>
      </c>
      <c r="B135" s="129" t="s">
        <v>266</v>
      </c>
      <c r="C135" s="129" t="s">
        <v>268</v>
      </c>
      <c r="D135" s="129" t="s">
        <v>165</v>
      </c>
      <c r="E135" s="147">
        <v>0</v>
      </c>
      <c r="F135" s="147">
        <v>0</v>
      </c>
      <c r="G135" s="147">
        <v>0</v>
      </c>
      <c r="H135" s="147">
        <v>0</v>
      </c>
      <c r="I135" s="147">
        <v>0</v>
      </c>
      <c r="J135" s="147">
        <v>0</v>
      </c>
      <c r="K135" s="147">
        <v>0</v>
      </c>
      <c r="L135" s="147">
        <v>0</v>
      </c>
      <c r="M135" s="147">
        <v>0</v>
      </c>
      <c r="N135" s="147">
        <v>0</v>
      </c>
      <c r="O135" s="147">
        <v>0</v>
      </c>
      <c r="P135" s="147">
        <v>0</v>
      </c>
      <c r="Q135" s="147">
        <v>0</v>
      </c>
      <c r="R135" s="147">
        <v>0</v>
      </c>
      <c r="S135" s="147">
        <v>0</v>
      </c>
      <c r="T135" s="147">
        <v>0</v>
      </c>
      <c r="U135" s="147">
        <v>0</v>
      </c>
      <c r="V135" s="147">
        <v>0</v>
      </c>
      <c r="W135" s="147">
        <v>0</v>
      </c>
      <c r="X135" s="147">
        <v>0</v>
      </c>
      <c r="Y135" s="147">
        <v>0</v>
      </c>
      <c r="Z135" s="147">
        <v>0</v>
      </c>
      <c r="AA135" s="147">
        <v>0</v>
      </c>
      <c r="AB135" s="147">
        <v>0</v>
      </c>
      <c r="AC135" s="147">
        <v>0</v>
      </c>
      <c r="AD135" s="147">
        <v>0</v>
      </c>
      <c r="AE135" s="147">
        <v>0</v>
      </c>
      <c r="AF135" s="147">
        <v>0</v>
      </c>
      <c r="AG135" s="147">
        <v>0</v>
      </c>
    </row>
    <row r="136" spans="1:33" x14ac:dyDescent="0.2">
      <c r="A136" s="133" t="str">
        <f t="shared" si="2"/>
        <v>MAPHonduras</v>
      </c>
      <c r="B136" s="129" t="s">
        <v>266</v>
      </c>
      <c r="C136" s="129" t="s">
        <v>268</v>
      </c>
      <c r="D136" s="129" t="s">
        <v>166</v>
      </c>
      <c r="E136" s="147">
        <v>0</v>
      </c>
      <c r="F136" s="147">
        <v>0</v>
      </c>
      <c r="G136" s="147">
        <v>0</v>
      </c>
      <c r="H136" s="147">
        <v>0</v>
      </c>
      <c r="I136" s="147">
        <v>0</v>
      </c>
      <c r="J136" s="147">
        <v>0</v>
      </c>
      <c r="K136" s="147">
        <v>0</v>
      </c>
      <c r="L136" s="147">
        <v>0</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row>
    <row r="137" spans="1:33" x14ac:dyDescent="0.2">
      <c r="A137" s="133" t="str">
        <f t="shared" si="2"/>
        <v>MAPMexico</v>
      </c>
      <c r="B137" s="129" t="s">
        <v>266</v>
      </c>
      <c r="C137" s="129" t="s">
        <v>268</v>
      </c>
      <c r="D137" s="129" t="s">
        <v>167</v>
      </c>
      <c r="E137" s="147">
        <v>1.1517250000000001</v>
      </c>
      <c r="F137" s="147">
        <v>0.96176100000000009</v>
      </c>
      <c r="G137" s="147">
        <v>1.377923</v>
      </c>
      <c r="H137" s="147">
        <v>0.76701900000000001</v>
      </c>
      <c r="I137" s="147">
        <v>0.36100599999999999</v>
      </c>
      <c r="J137" s="147">
        <v>5.7926809999999991</v>
      </c>
      <c r="K137" s="147">
        <v>6.3116749999999993</v>
      </c>
      <c r="L137" s="147">
        <v>7.6713199999999997</v>
      </c>
      <c r="M137" s="147">
        <v>3.7232120000000002</v>
      </c>
      <c r="N137" s="147">
        <v>0.71976499999999999</v>
      </c>
      <c r="O137" s="147">
        <v>5.7328720000000004</v>
      </c>
      <c r="P137" s="147">
        <v>6.0830969999999986</v>
      </c>
      <c r="Q137" s="147">
        <v>6.4517529999999992</v>
      </c>
      <c r="R137" s="147">
        <v>7.5487029999999997</v>
      </c>
      <c r="S137" s="147">
        <v>10.14035</v>
      </c>
      <c r="T137" s="147">
        <v>8.5389359999999996</v>
      </c>
      <c r="U137" s="147">
        <v>4.2740679999999998</v>
      </c>
      <c r="V137" s="147">
        <v>3.2940100000000001</v>
      </c>
      <c r="W137" s="147">
        <v>3.5857240600934892</v>
      </c>
      <c r="X137" s="147">
        <v>3.2651940600934886</v>
      </c>
      <c r="Y137" s="147">
        <v>6.661179999999999</v>
      </c>
      <c r="Z137" s="147">
        <v>9.9699999999999989</v>
      </c>
      <c r="AA137" s="147">
        <v>8.1</v>
      </c>
      <c r="AB137" s="147">
        <v>6.29</v>
      </c>
      <c r="AC137" s="147">
        <v>6.2931807719452877</v>
      </c>
      <c r="AD137" s="147">
        <v>6.3232459964714138</v>
      </c>
      <c r="AE137" s="147">
        <v>6.3561136323547913</v>
      </c>
      <c r="AF137" s="147">
        <v>6.3922673853780694</v>
      </c>
      <c r="AG137" s="147">
        <v>6.4293224576012449</v>
      </c>
    </row>
    <row r="138" spans="1:33" x14ac:dyDescent="0.2">
      <c r="A138" s="133" t="str">
        <f t="shared" si="2"/>
        <v>MAPNicaragua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2"/>
        <v>MAPPanama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2"/>
        <v>MAPSouth America Total</v>
      </c>
      <c r="B140" s="140" t="s">
        <v>170</v>
      </c>
      <c r="C140" s="140" t="s">
        <v>170</v>
      </c>
      <c r="D140" s="140" t="s">
        <v>170</v>
      </c>
      <c r="E140" s="146">
        <v>64.749583000000356</v>
      </c>
      <c r="F140" s="146">
        <v>100.03548599999917</v>
      </c>
      <c r="G140" s="146">
        <v>111.98721999999945</v>
      </c>
      <c r="H140" s="146">
        <v>200.90326499999918</v>
      </c>
      <c r="I140" s="146">
        <v>250.61603800000188</v>
      </c>
      <c r="J140" s="146">
        <v>198.52995700000005</v>
      </c>
      <c r="K140" s="146">
        <v>204.95810399999988</v>
      </c>
      <c r="L140" s="146">
        <v>225.09361499999997</v>
      </c>
      <c r="M140" s="146">
        <v>215.78703700000048</v>
      </c>
      <c r="N140" s="146">
        <v>116.59875499999988</v>
      </c>
      <c r="O140" s="146">
        <v>159.40453400000058</v>
      </c>
      <c r="P140" s="146">
        <v>128.29829900000112</v>
      </c>
      <c r="Q140" s="146">
        <v>70.264379000000503</v>
      </c>
      <c r="R140" s="146">
        <v>66.747487000000518</v>
      </c>
      <c r="S140" s="146">
        <v>43.407388000000061</v>
      </c>
      <c r="T140" s="146">
        <v>14.948638000000082</v>
      </c>
      <c r="U140" s="146">
        <v>5.1729600000003355</v>
      </c>
      <c r="V140" s="146">
        <v>5</v>
      </c>
      <c r="W140" s="146">
        <v>0</v>
      </c>
      <c r="X140" s="146">
        <v>0</v>
      </c>
      <c r="Y140" s="146">
        <v>0</v>
      </c>
      <c r="Z140" s="146">
        <v>0</v>
      </c>
      <c r="AA140" s="146">
        <v>0</v>
      </c>
      <c r="AB140" s="146">
        <v>0</v>
      </c>
      <c r="AC140" s="146">
        <v>0</v>
      </c>
      <c r="AD140" s="146">
        <v>0</v>
      </c>
      <c r="AE140" s="146">
        <v>0</v>
      </c>
      <c r="AF140" s="146">
        <v>0</v>
      </c>
      <c r="AG140" s="146">
        <v>0</v>
      </c>
    </row>
    <row r="141" spans="1:33" x14ac:dyDescent="0.2">
      <c r="A141" s="133" t="str">
        <f t="shared" si="2"/>
        <v>MAPArgentina</v>
      </c>
      <c r="B141" s="129" t="s">
        <v>266</v>
      </c>
      <c r="C141" s="129" t="s">
        <v>269</v>
      </c>
      <c r="D141" s="129" t="s">
        <v>171</v>
      </c>
      <c r="E141" s="147">
        <v>0</v>
      </c>
      <c r="F141" s="147">
        <v>6.3E-3</v>
      </c>
      <c r="G141" s="147">
        <v>5.5000000000000002E-5</v>
      </c>
      <c r="H141" s="147">
        <v>3.5999999999999999E-3</v>
      </c>
      <c r="I141" s="147">
        <v>3.9917220000000002</v>
      </c>
      <c r="J141" s="147">
        <v>8.1369199999999999</v>
      </c>
      <c r="K141" s="147">
        <v>1.5200000000000001E-4</v>
      </c>
      <c r="L141" s="147">
        <v>7.3010000000000002E-3</v>
      </c>
      <c r="M141" s="147">
        <v>2.7082440000000001</v>
      </c>
      <c r="N141" s="147">
        <v>0.61041000000000001</v>
      </c>
      <c r="O141" s="147">
        <v>6.0973499999999996</v>
      </c>
      <c r="P141" s="147">
        <v>5.3095999999999997</v>
      </c>
      <c r="Q141" s="147">
        <v>3.3293249999999999</v>
      </c>
      <c r="R141" s="147">
        <v>2.7888E-2</v>
      </c>
      <c r="S141" s="147">
        <v>4.1492000000000001E-2</v>
      </c>
      <c r="T141" s="147">
        <v>4.0230000000000002E-2</v>
      </c>
      <c r="U141" s="147">
        <v>0</v>
      </c>
      <c r="V141" s="147">
        <v>0</v>
      </c>
      <c r="W141" s="147">
        <v>0</v>
      </c>
      <c r="X141" s="147">
        <v>0</v>
      </c>
      <c r="Y141" s="147">
        <v>0</v>
      </c>
      <c r="Z141" s="147">
        <v>0</v>
      </c>
      <c r="AA141" s="147">
        <v>0</v>
      </c>
      <c r="AB141" s="147">
        <v>0</v>
      </c>
      <c r="AC141" s="147">
        <v>0</v>
      </c>
      <c r="AD141" s="147">
        <v>0</v>
      </c>
      <c r="AE141" s="147">
        <v>0</v>
      </c>
      <c r="AF141" s="147">
        <v>0</v>
      </c>
      <c r="AG141" s="147">
        <v>0</v>
      </c>
    </row>
    <row r="142" spans="1:33" x14ac:dyDescent="0.2">
      <c r="A142" s="133" t="str">
        <f t="shared" si="2"/>
        <v>MAPBolivia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2"/>
        <v>MAPBrazil</v>
      </c>
      <c r="B143" s="129" t="s">
        <v>266</v>
      </c>
      <c r="C143" s="129" t="s">
        <v>269</v>
      </c>
      <c r="D143" s="129" t="s">
        <v>173</v>
      </c>
      <c r="E143" s="147">
        <v>40.349583000000358</v>
      </c>
      <c r="F143" s="147">
        <v>100.02918599999917</v>
      </c>
      <c r="G143" s="147">
        <v>111.98716499999945</v>
      </c>
      <c r="H143" s="147">
        <v>200.89966499999917</v>
      </c>
      <c r="I143" s="147">
        <v>246.62431600000187</v>
      </c>
      <c r="J143" s="147">
        <v>190.39303700000005</v>
      </c>
      <c r="K143" s="147">
        <v>204.95795199999986</v>
      </c>
      <c r="L143" s="147">
        <v>225.08631399999996</v>
      </c>
      <c r="M143" s="147">
        <v>213.07879300000047</v>
      </c>
      <c r="N143" s="147">
        <v>115.98834499999988</v>
      </c>
      <c r="O143" s="147">
        <v>153.30718400000057</v>
      </c>
      <c r="P143" s="147">
        <v>122.98869900000112</v>
      </c>
      <c r="Q143" s="147">
        <v>66.935054000000505</v>
      </c>
      <c r="R143" s="147">
        <v>66.719599000000514</v>
      </c>
      <c r="S143" s="147">
        <v>43.365896000000063</v>
      </c>
      <c r="T143" s="147">
        <v>14.908408000000083</v>
      </c>
      <c r="U143" s="147">
        <v>5.1729600000003355</v>
      </c>
      <c r="V143" s="147">
        <v>5</v>
      </c>
      <c r="W143" s="147">
        <v>0</v>
      </c>
      <c r="X143" s="147">
        <v>0</v>
      </c>
      <c r="Y143" s="147">
        <v>0</v>
      </c>
      <c r="Z143" s="147">
        <v>0</v>
      </c>
      <c r="AA143" s="147">
        <v>0</v>
      </c>
      <c r="AB143" s="147">
        <v>0</v>
      </c>
      <c r="AC143" s="147">
        <v>0</v>
      </c>
      <c r="AD143" s="147">
        <v>0</v>
      </c>
      <c r="AE143" s="147">
        <v>0</v>
      </c>
      <c r="AF143" s="147">
        <v>0</v>
      </c>
      <c r="AG143" s="147">
        <v>0</v>
      </c>
    </row>
    <row r="144" spans="1:33" x14ac:dyDescent="0.2">
      <c r="A144" s="133" t="str">
        <f t="shared" si="2"/>
        <v>MAPChile</v>
      </c>
      <c r="B144" s="129" t="s">
        <v>266</v>
      </c>
      <c r="C144" s="129" t="s">
        <v>269</v>
      </c>
      <c r="D144" s="129" t="s">
        <v>174</v>
      </c>
      <c r="E144" s="147">
        <v>0</v>
      </c>
      <c r="F144" s="147">
        <v>0</v>
      </c>
      <c r="G144" s="147">
        <v>0</v>
      </c>
      <c r="H144" s="147">
        <v>0</v>
      </c>
      <c r="I144" s="147">
        <v>0</v>
      </c>
      <c r="J144" s="147">
        <v>0</v>
      </c>
      <c r="K144" s="147">
        <v>0</v>
      </c>
      <c r="L144" s="147">
        <v>0</v>
      </c>
      <c r="M144" s="147">
        <v>0</v>
      </c>
      <c r="N144" s="147">
        <v>0</v>
      </c>
      <c r="O144" s="147">
        <v>0</v>
      </c>
      <c r="P144" s="147">
        <v>0</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row>
    <row r="145" spans="1:33" x14ac:dyDescent="0.2">
      <c r="A145" s="133" t="str">
        <f t="shared" si="2"/>
        <v>MAPColombia</v>
      </c>
      <c r="B145" s="129" t="s">
        <v>266</v>
      </c>
      <c r="C145" s="129" t="s">
        <v>269</v>
      </c>
      <c r="D145" s="129" t="s">
        <v>175</v>
      </c>
      <c r="E145" s="147">
        <v>0</v>
      </c>
      <c r="F145" s="147">
        <v>0</v>
      </c>
      <c r="G145" s="147">
        <v>0</v>
      </c>
      <c r="H145" s="147">
        <v>0</v>
      </c>
      <c r="I145" s="147">
        <v>0</v>
      </c>
      <c r="J145" s="147">
        <v>0</v>
      </c>
      <c r="K145" s="147">
        <v>0</v>
      </c>
      <c r="L145" s="147">
        <v>0</v>
      </c>
      <c r="M145" s="147">
        <v>0</v>
      </c>
      <c r="N145" s="147">
        <v>0</v>
      </c>
      <c r="O145" s="147">
        <v>0</v>
      </c>
      <c r="P145" s="147">
        <v>0</v>
      </c>
      <c r="Q145" s="147">
        <v>0</v>
      </c>
      <c r="R145" s="147">
        <v>0</v>
      </c>
      <c r="S145" s="147">
        <v>0</v>
      </c>
      <c r="T145" s="147">
        <v>0</v>
      </c>
      <c r="U145" s="147">
        <v>0</v>
      </c>
      <c r="V145" s="147">
        <v>0</v>
      </c>
      <c r="W145" s="147">
        <v>0</v>
      </c>
      <c r="X145" s="147">
        <v>0</v>
      </c>
      <c r="Y145" s="147">
        <v>0</v>
      </c>
      <c r="Z145" s="147">
        <v>0</v>
      </c>
      <c r="AA145" s="147">
        <v>0</v>
      </c>
      <c r="AB145" s="147">
        <v>0</v>
      </c>
      <c r="AC145" s="147">
        <v>0</v>
      </c>
      <c r="AD145" s="147">
        <v>0</v>
      </c>
      <c r="AE145" s="147">
        <v>0</v>
      </c>
      <c r="AF145" s="147">
        <v>0</v>
      </c>
      <c r="AG145" s="147">
        <v>0</v>
      </c>
    </row>
    <row r="146" spans="1:33" x14ac:dyDescent="0.2">
      <c r="A146" s="133" t="str">
        <f t="shared" si="2"/>
        <v>MAPEcuador</v>
      </c>
      <c r="B146" s="129" t="s">
        <v>266</v>
      </c>
      <c r="C146" s="129" t="s">
        <v>269</v>
      </c>
      <c r="D146" s="129" t="s">
        <v>176</v>
      </c>
      <c r="E146" s="147">
        <v>0</v>
      </c>
      <c r="F146" s="147">
        <v>0</v>
      </c>
      <c r="G146" s="147">
        <v>0</v>
      </c>
      <c r="H146" s="147">
        <v>0</v>
      </c>
      <c r="I146" s="147">
        <v>0</v>
      </c>
      <c r="J146" s="147">
        <v>0</v>
      </c>
      <c r="K146" s="147">
        <v>0</v>
      </c>
      <c r="L146" s="147">
        <v>0</v>
      </c>
      <c r="M146" s="147">
        <v>0</v>
      </c>
      <c r="N146" s="147">
        <v>0</v>
      </c>
      <c r="O146" s="147">
        <v>0</v>
      </c>
      <c r="P146" s="147">
        <v>0</v>
      </c>
      <c r="Q146" s="147">
        <v>0</v>
      </c>
      <c r="R146" s="147">
        <v>0</v>
      </c>
      <c r="S146" s="147">
        <v>0</v>
      </c>
      <c r="T146" s="147">
        <v>0</v>
      </c>
      <c r="U146" s="147">
        <v>0</v>
      </c>
      <c r="V146" s="147">
        <v>0</v>
      </c>
      <c r="W146" s="147">
        <v>0</v>
      </c>
      <c r="X146" s="147">
        <v>0</v>
      </c>
      <c r="Y146" s="147">
        <v>0</v>
      </c>
      <c r="Z146" s="147">
        <v>0</v>
      </c>
      <c r="AA146" s="147">
        <v>0</v>
      </c>
      <c r="AB146" s="147">
        <v>0</v>
      </c>
      <c r="AC146" s="147">
        <v>0</v>
      </c>
      <c r="AD146" s="147">
        <v>0</v>
      </c>
      <c r="AE146" s="147">
        <v>0</v>
      </c>
      <c r="AF146" s="147">
        <v>0</v>
      </c>
      <c r="AG146" s="147">
        <v>0</v>
      </c>
    </row>
    <row r="147" spans="1:33" x14ac:dyDescent="0.2">
      <c r="A147" s="133" t="str">
        <f t="shared" si="2"/>
        <v>MAPFrench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MAPGuyana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2"/>
        <v>MAPParaguay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2"/>
        <v>MAPPeru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2"/>
        <v>MAPSuriname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2"/>
        <v>MAPUruguay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2"/>
        <v>MAPVenezuela</v>
      </c>
      <c r="B153" s="129" t="s">
        <v>266</v>
      </c>
      <c r="C153" s="129" t="s">
        <v>269</v>
      </c>
      <c r="D153" s="129" t="s">
        <v>183</v>
      </c>
      <c r="E153" s="147">
        <v>24.4</v>
      </c>
      <c r="F153" s="147">
        <v>0</v>
      </c>
      <c r="G153" s="147">
        <v>0</v>
      </c>
      <c r="H153" s="147">
        <v>0</v>
      </c>
      <c r="I153" s="147">
        <v>0</v>
      </c>
      <c r="J153" s="147">
        <v>0</v>
      </c>
      <c r="K153" s="147">
        <v>0</v>
      </c>
      <c r="L153" s="147">
        <v>0</v>
      </c>
      <c r="M153" s="147">
        <v>0</v>
      </c>
      <c r="N153" s="147">
        <v>0</v>
      </c>
      <c r="O153" s="147">
        <v>0</v>
      </c>
      <c r="P153" s="147">
        <v>0</v>
      </c>
      <c r="Q153" s="147">
        <v>0</v>
      </c>
      <c r="R153" s="147">
        <v>0</v>
      </c>
      <c r="S153" s="147">
        <v>0</v>
      </c>
      <c r="T153" s="147">
        <v>0</v>
      </c>
      <c r="U153" s="147">
        <v>0</v>
      </c>
      <c r="V153" s="147">
        <v>0</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2"/>
        <v>MAPAsia Total</v>
      </c>
      <c r="B154" s="137" t="s">
        <v>184</v>
      </c>
      <c r="C154" s="137" t="s">
        <v>184</v>
      </c>
      <c r="D154" s="137" t="s">
        <v>184</v>
      </c>
      <c r="E154" s="145">
        <v>59.248098000000006</v>
      </c>
      <c r="F154" s="145">
        <v>86.124359999999996</v>
      </c>
      <c r="G154" s="145">
        <v>58.552447000000001</v>
      </c>
      <c r="H154" s="145">
        <v>59.974524999999993</v>
      </c>
      <c r="I154" s="145">
        <v>73.218569999999985</v>
      </c>
      <c r="J154" s="145">
        <v>152.99226300000001</v>
      </c>
      <c r="K154" s="145">
        <v>97.401616000000004</v>
      </c>
      <c r="L154" s="145">
        <v>98.609414000000015</v>
      </c>
      <c r="M154" s="145">
        <v>69.139770999999996</v>
      </c>
      <c r="N154" s="145">
        <v>114.40338000000001</v>
      </c>
      <c r="O154" s="145">
        <v>230.70190962001155</v>
      </c>
      <c r="P154" s="145">
        <v>296.77666242186746</v>
      </c>
      <c r="Q154" s="145">
        <v>252.25904656916097</v>
      </c>
      <c r="R154" s="145">
        <v>361.34234404761906</v>
      </c>
      <c r="S154" s="145">
        <v>417.11459100000002</v>
      </c>
      <c r="T154" s="145">
        <v>364.02128900000002</v>
      </c>
      <c r="U154" s="145">
        <v>455.689053</v>
      </c>
      <c r="V154" s="145">
        <v>462.28203873017236</v>
      </c>
      <c r="W154" s="145">
        <v>440.06805400000002</v>
      </c>
      <c r="X154" s="145">
        <v>493.68224399999997</v>
      </c>
      <c r="Y154" s="145">
        <v>527.14267215082191</v>
      </c>
      <c r="Z154" s="145">
        <v>583.99503921232827</v>
      </c>
      <c r="AA154" s="145">
        <v>600.91659003936059</v>
      </c>
      <c r="AB154" s="145">
        <v>576.1788673063113</v>
      </c>
      <c r="AC154" s="145">
        <v>579.17954565051321</v>
      </c>
      <c r="AD154" s="145">
        <v>583.41167468420451</v>
      </c>
      <c r="AE154" s="145">
        <v>587.90705919953461</v>
      </c>
      <c r="AF154" s="145">
        <v>599.40071417201511</v>
      </c>
      <c r="AG154" s="145">
        <v>611.20309080040386</v>
      </c>
    </row>
    <row r="155" spans="1:33" s="133" customFormat="1" x14ac:dyDescent="0.2">
      <c r="A155" s="133" t="str">
        <f t="shared" si="2"/>
        <v>MAPMiddle East Total</v>
      </c>
      <c r="B155" s="140" t="s">
        <v>185</v>
      </c>
      <c r="C155" s="140" t="s">
        <v>185</v>
      </c>
      <c r="D155" s="140" t="s">
        <v>185</v>
      </c>
      <c r="E155" s="146">
        <v>56.601663000000002</v>
      </c>
      <c r="F155" s="146">
        <v>79.253140000000002</v>
      </c>
      <c r="G155" s="146">
        <v>51.795102999999997</v>
      </c>
      <c r="H155" s="146">
        <v>48.331434999999999</v>
      </c>
      <c r="I155" s="146">
        <v>50.944694999999996</v>
      </c>
      <c r="J155" s="146">
        <v>57.473083000000003</v>
      </c>
      <c r="K155" s="146">
        <v>48.058422999999998</v>
      </c>
      <c r="L155" s="146">
        <v>64.030878999999999</v>
      </c>
      <c r="M155" s="146">
        <v>34.795032999999989</v>
      </c>
      <c r="N155" s="146">
        <v>57.288284000000004</v>
      </c>
      <c r="O155" s="146">
        <v>106.29208162001154</v>
      </c>
      <c r="P155" s="146">
        <v>72.21836742186747</v>
      </c>
      <c r="Q155" s="146">
        <v>104.09573156916099</v>
      </c>
      <c r="R155" s="146">
        <v>96.331733047619068</v>
      </c>
      <c r="S155" s="146">
        <v>95.552904999999996</v>
      </c>
      <c r="T155" s="146">
        <v>82.895319000000001</v>
      </c>
      <c r="U155" s="146">
        <v>92.816529000000017</v>
      </c>
      <c r="V155" s="146">
        <v>97.934449999999998</v>
      </c>
      <c r="W155" s="146">
        <v>93.195530000000019</v>
      </c>
      <c r="X155" s="146">
        <v>109.80971999999998</v>
      </c>
      <c r="Y155" s="146">
        <v>115.82243920000002</v>
      </c>
      <c r="Z155" s="146">
        <v>148.80999999999997</v>
      </c>
      <c r="AA155" s="146">
        <v>146.64000000000001</v>
      </c>
      <c r="AB155" s="146">
        <v>93.11999999999999</v>
      </c>
      <c r="AC155" s="146">
        <v>93.040655573378714</v>
      </c>
      <c r="AD155" s="146">
        <v>93.342818645894894</v>
      </c>
      <c r="AE155" s="146">
        <v>93.678405196225668</v>
      </c>
      <c r="AF155" s="146">
        <v>94.054766783527725</v>
      </c>
      <c r="AG155" s="146">
        <v>94.445473338597097</v>
      </c>
    </row>
    <row r="156" spans="1:33" x14ac:dyDescent="0.2">
      <c r="A156" s="133" t="str">
        <f t="shared" si="2"/>
        <v>MAPBahrain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MAPIran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2"/>
        <v>MAPIraq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2"/>
        <v>MAPIsrael</v>
      </c>
      <c r="B159" s="129" t="s">
        <v>270</v>
      </c>
      <c r="C159" s="129" t="s">
        <v>271</v>
      </c>
      <c r="D159" s="129" t="s">
        <v>189</v>
      </c>
      <c r="E159" s="147">
        <v>56.601663000000002</v>
      </c>
      <c r="F159" s="147">
        <v>79.253140000000002</v>
      </c>
      <c r="G159" s="147">
        <v>51.795102999999997</v>
      </c>
      <c r="H159" s="147">
        <v>48.331434999999999</v>
      </c>
      <c r="I159" s="147">
        <v>50.944694999999996</v>
      </c>
      <c r="J159" s="147">
        <v>50.534438000000002</v>
      </c>
      <c r="K159" s="147">
        <v>48.058422999999998</v>
      </c>
      <c r="L159" s="147">
        <v>58.845369000000005</v>
      </c>
      <c r="M159" s="147">
        <v>27.235582999999991</v>
      </c>
      <c r="N159" s="147">
        <v>57.288284000000004</v>
      </c>
      <c r="O159" s="147">
        <v>106.29208162001154</v>
      </c>
      <c r="P159" s="147">
        <v>72.21836742186747</v>
      </c>
      <c r="Q159" s="147">
        <v>103.668011569161</v>
      </c>
      <c r="R159" s="147">
        <v>95.622705047619064</v>
      </c>
      <c r="S159" s="147">
        <v>94.219661000000002</v>
      </c>
      <c r="T159" s="147">
        <v>81.775496000000004</v>
      </c>
      <c r="U159" s="147">
        <v>91.627461000000011</v>
      </c>
      <c r="V159" s="147">
        <v>97.934449999999998</v>
      </c>
      <c r="W159" s="147">
        <v>93.195530000000019</v>
      </c>
      <c r="X159" s="147">
        <v>109.80971999999998</v>
      </c>
      <c r="Y159" s="147">
        <v>115.82243920000002</v>
      </c>
      <c r="Z159" s="147">
        <v>148.80999999999997</v>
      </c>
      <c r="AA159" s="147">
        <v>146.64000000000001</v>
      </c>
      <c r="AB159" s="147">
        <v>93.11999999999999</v>
      </c>
      <c r="AC159" s="147">
        <v>93.040655573378714</v>
      </c>
      <c r="AD159" s="147">
        <v>93.342818645894894</v>
      </c>
      <c r="AE159" s="147">
        <v>93.678405196225668</v>
      </c>
      <c r="AF159" s="147">
        <v>94.054766783527725</v>
      </c>
      <c r="AG159" s="147">
        <v>94.445473338597097</v>
      </c>
    </row>
    <row r="160" spans="1:33" x14ac:dyDescent="0.2">
      <c r="A160" s="133" t="str">
        <f t="shared" si="2"/>
        <v>MAPJordan</v>
      </c>
      <c r="B160" s="129" t="s">
        <v>270</v>
      </c>
      <c r="C160" s="129" t="s">
        <v>271</v>
      </c>
      <c r="D160" s="129" t="s">
        <v>190</v>
      </c>
      <c r="E160" s="147">
        <v>0</v>
      </c>
      <c r="F160" s="147">
        <v>0</v>
      </c>
      <c r="G160" s="147">
        <v>0</v>
      </c>
      <c r="H160" s="147">
        <v>0</v>
      </c>
      <c r="I160" s="147">
        <v>0</v>
      </c>
      <c r="J160" s="147">
        <v>0</v>
      </c>
      <c r="K160" s="147">
        <v>0</v>
      </c>
      <c r="L160" s="147">
        <v>0</v>
      </c>
      <c r="M160" s="147">
        <v>0</v>
      </c>
      <c r="N160" s="147">
        <v>0</v>
      </c>
      <c r="O160" s="147">
        <v>0</v>
      </c>
      <c r="P160" s="147">
        <v>0</v>
      </c>
      <c r="Q160" s="147">
        <v>0</v>
      </c>
      <c r="R160" s="147">
        <v>0</v>
      </c>
      <c r="S160" s="147">
        <v>0</v>
      </c>
      <c r="T160" s="147">
        <v>0</v>
      </c>
      <c r="U160" s="147">
        <v>0</v>
      </c>
      <c r="V160" s="147">
        <v>0</v>
      </c>
      <c r="W160" s="147">
        <v>0</v>
      </c>
      <c r="X160" s="147">
        <v>0</v>
      </c>
      <c r="Y160" s="147">
        <v>0</v>
      </c>
      <c r="Z160" s="147">
        <v>0</v>
      </c>
      <c r="AA160" s="147">
        <v>0</v>
      </c>
      <c r="AB160" s="147">
        <v>0</v>
      </c>
      <c r="AC160" s="147">
        <v>0</v>
      </c>
      <c r="AD160" s="147">
        <v>0</v>
      </c>
      <c r="AE160" s="147">
        <v>0</v>
      </c>
      <c r="AF160" s="147">
        <v>0</v>
      </c>
      <c r="AG160" s="147">
        <v>0</v>
      </c>
    </row>
    <row r="161" spans="1:33" x14ac:dyDescent="0.2">
      <c r="A161" s="133" t="str">
        <f t="shared" si="2"/>
        <v>MAPKuwait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2"/>
        <v>MAPLebanon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2"/>
        <v>MAPOman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2"/>
        <v>MAPQatar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2"/>
        <v>MAPSaudi Arabia</v>
      </c>
      <c r="B165" s="129" t="s">
        <v>270</v>
      </c>
      <c r="C165" s="129" t="s">
        <v>271</v>
      </c>
      <c r="D165" s="129" t="s">
        <v>195</v>
      </c>
      <c r="E165" s="147">
        <v>0</v>
      </c>
      <c r="F165" s="147">
        <v>0</v>
      </c>
      <c r="G165" s="147">
        <v>0</v>
      </c>
      <c r="H165" s="147">
        <v>0</v>
      </c>
      <c r="I165" s="147">
        <v>0</v>
      </c>
      <c r="J165" s="147">
        <v>0</v>
      </c>
      <c r="K165" s="147">
        <v>0</v>
      </c>
      <c r="L165" s="147">
        <v>0</v>
      </c>
      <c r="M165" s="147">
        <v>0</v>
      </c>
      <c r="N165" s="147">
        <v>0</v>
      </c>
      <c r="O165" s="147">
        <v>0</v>
      </c>
      <c r="P165" s="147">
        <v>0</v>
      </c>
      <c r="Q165" s="147">
        <v>0</v>
      </c>
      <c r="R165" s="147">
        <v>0</v>
      </c>
      <c r="S165" s="147">
        <v>0</v>
      </c>
      <c r="T165" s="147">
        <v>0</v>
      </c>
      <c r="U165" s="147">
        <v>0</v>
      </c>
      <c r="V165" s="147">
        <v>0</v>
      </c>
      <c r="W165" s="147">
        <v>0</v>
      </c>
      <c r="X165" s="147">
        <v>0</v>
      </c>
      <c r="Y165" s="147">
        <v>0</v>
      </c>
      <c r="Z165" s="147">
        <v>0</v>
      </c>
      <c r="AA165" s="147">
        <v>0</v>
      </c>
      <c r="AB165" s="147">
        <v>0</v>
      </c>
      <c r="AC165" s="147">
        <v>0</v>
      </c>
      <c r="AD165" s="147">
        <v>0</v>
      </c>
      <c r="AE165" s="147">
        <v>0</v>
      </c>
      <c r="AF165" s="147">
        <v>0</v>
      </c>
      <c r="AG165" s="147">
        <v>0</v>
      </c>
    </row>
    <row r="166" spans="1:33" x14ac:dyDescent="0.2">
      <c r="A166" s="133" t="str">
        <f t="shared" si="2"/>
        <v>MAPSyria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2"/>
        <v>MAPTurkey</v>
      </c>
      <c r="B167" s="129" t="s">
        <v>270</v>
      </c>
      <c r="C167" s="129" t="s">
        <v>271</v>
      </c>
      <c r="D167" s="129" t="s">
        <v>197</v>
      </c>
      <c r="E167" s="147">
        <v>0</v>
      </c>
      <c r="F167" s="147">
        <v>0</v>
      </c>
      <c r="G167" s="147">
        <v>0</v>
      </c>
      <c r="H167" s="147">
        <v>0</v>
      </c>
      <c r="I167" s="147">
        <v>0</v>
      </c>
      <c r="J167" s="147">
        <v>0</v>
      </c>
      <c r="K167" s="147">
        <v>0</v>
      </c>
      <c r="L167" s="147">
        <v>0</v>
      </c>
      <c r="M167" s="147">
        <v>0</v>
      </c>
      <c r="N167" s="147">
        <v>0</v>
      </c>
      <c r="O167" s="147">
        <v>0</v>
      </c>
      <c r="P167" s="147">
        <v>0</v>
      </c>
      <c r="Q167" s="147">
        <v>0</v>
      </c>
      <c r="R167" s="147">
        <v>0</v>
      </c>
      <c r="S167" s="147">
        <v>0</v>
      </c>
      <c r="T167" s="147">
        <v>0</v>
      </c>
      <c r="U167" s="147">
        <v>0</v>
      </c>
      <c r="V167" s="147">
        <v>0</v>
      </c>
      <c r="W167" s="147">
        <v>0</v>
      </c>
      <c r="X167" s="147">
        <v>0</v>
      </c>
      <c r="Y167" s="147">
        <v>0</v>
      </c>
      <c r="Z167" s="147">
        <v>0</v>
      </c>
      <c r="AA167" s="147">
        <v>0</v>
      </c>
      <c r="AB167" s="147">
        <v>0</v>
      </c>
      <c r="AC167" s="147">
        <v>0</v>
      </c>
      <c r="AD167" s="147">
        <v>0</v>
      </c>
      <c r="AE167" s="147">
        <v>0</v>
      </c>
      <c r="AF167" s="147">
        <v>0</v>
      </c>
      <c r="AG167" s="147">
        <v>0</v>
      </c>
    </row>
    <row r="168" spans="1:33" x14ac:dyDescent="0.2">
      <c r="A168" s="133" t="str">
        <f t="shared" si="2"/>
        <v>MAPUnited Arab Emirates</v>
      </c>
      <c r="B168" s="129" t="s">
        <v>270</v>
      </c>
      <c r="C168" s="129" t="s">
        <v>271</v>
      </c>
      <c r="D168" s="129" t="s">
        <v>198</v>
      </c>
      <c r="E168" s="147">
        <v>0</v>
      </c>
      <c r="F168" s="147">
        <v>0</v>
      </c>
      <c r="G168" s="147">
        <v>0</v>
      </c>
      <c r="H168" s="147">
        <v>0</v>
      </c>
      <c r="I168" s="147">
        <v>0</v>
      </c>
      <c r="J168" s="147">
        <v>6.9386450000000002</v>
      </c>
      <c r="K168" s="147">
        <v>0</v>
      </c>
      <c r="L168" s="147">
        <v>5.1855099999999998</v>
      </c>
      <c r="M168" s="147">
        <v>7.55945</v>
      </c>
      <c r="N168" s="147">
        <v>0</v>
      </c>
      <c r="O168" s="147">
        <v>0</v>
      </c>
      <c r="P168" s="147">
        <v>0</v>
      </c>
      <c r="Q168" s="147">
        <v>0.42771999999999999</v>
      </c>
      <c r="R168" s="147">
        <v>0.70902799999999999</v>
      </c>
      <c r="S168" s="147">
        <v>1.3332440000000001</v>
      </c>
      <c r="T168" s="147">
        <v>1.119823</v>
      </c>
      <c r="U168" s="147">
        <v>1.189068</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2"/>
        <v>MAPYemen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2"/>
        <v>MAPSouth Asia Total</v>
      </c>
      <c r="B170" s="140" t="s">
        <v>200</v>
      </c>
      <c r="C170" s="140" t="s">
        <v>200</v>
      </c>
      <c r="D170" s="140" t="s">
        <v>200</v>
      </c>
      <c r="E170" s="146">
        <v>0</v>
      </c>
      <c r="F170" s="146">
        <v>0</v>
      </c>
      <c r="G170" s="146">
        <v>0</v>
      </c>
      <c r="H170" s="146">
        <v>0</v>
      </c>
      <c r="I170" s="146">
        <v>0</v>
      </c>
      <c r="J170" s="146">
        <v>0</v>
      </c>
      <c r="K170" s="146">
        <v>0</v>
      </c>
      <c r="L170" s="146">
        <v>0</v>
      </c>
      <c r="M170" s="146">
        <v>0</v>
      </c>
      <c r="N170" s="146">
        <v>0</v>
      </c>
      <c r="O170" s="146">
        <v>0</v>
      </c>
      <c r="P170" s="146">
        <v>0</v>
      </c>
      <c r="Q170" s="146">
        <v>0</v>
      </c>
      <c r="R170" s="146">
        <v>0</v>
      </c>
      <c r="S170" s="146">
        <v>0</v>
      </c>
      <c r="T170" s="146">
        <v>0</v>
      </c>
      <c r="U170" s="146">
        <v>0</v>
      </c>
      <c r="V170" s="146">
        <v>0</v>
      </c>
      <c r="W170" s="146">
        <v>0</v>
      </c>
      <c r="X170" s="146">
        <v>0</v>
      </c>
      <c r="Y170" s="146">
        <v>0</v>
      </c>
      <c r="Z170" s="146">
        <v>0</v>
      </c>
      <c r="AA170" s="146">
        <v>0</v>
      </c>
      <c r="AB170" s="146">
        <v>0</v>
      </c>
      <c r="AC170" s="146">
        <v>0</v>
      </c>
      <c r="AD170" s="146">
        <v>0</v>
      </c>
      <c r="AE170" s="146">
        <v>0</v>
      </c>
      <c r="AF170" s="146">
        <v>0</v>
      </c>
      <c r="AG170" s="146">
        <v>0</v>
      </c>
    </row>
    <row r="171" spans="1:33" x14ac:dyDescent="0.2">
      <c r="A171" s="133" t="str">
        <f t="shared" si="2"/>
        <v>MAPAfghanistan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2"/>
        <v>MAPBangladesh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2"/>
        <v>MAPBhutan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MAPIndia</v>
      </c>
      <c r="B174" s="129" t="s">
        <v>270</v>
      </c>
      <c r="C174" s="129" t="s">
        <v>272</v>
      </c>
      <c r="D174" s="129" t="s">
        <v>204</v>
      </c>
      <c r="E174" s="147">
        <v>0</v>
      </c>
      <c r="F174" s="147">
        <v>0</v>
      </c>
      <c r="G174" s="147">
        <v>0</v>
      </c>
      <c r="H174" s="147">
        <v>0</v>
      </c>
      <c r="I174" s="147">
        <v>0</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0</v>
      </c>
      <c r="Z174" s="147">
        <v>0</v>
      </c>
      <c r="AA174" s="147">
        <v>0</v>
      </c>
      <c r="AB174" s="147">
        <v>0</v>
      </c>
      <c r="AC174" s="147">
        <v>0</v>
      </c>
      <c r="AD174" s="147">
        <v>0</v>
      </c>
      <c r="AE174" s="147">
        <v>0</v>
      </c>
      <c r="AF174" s="147">
        <v>0</v>
      </c>
      <c r="AG174" s="147">
        <v>0</v>
      </c>
    </row>
    <row r="175" spans="1:33" x14ac:dyDescent="0.2">
      <c r="A175" s="133" t="str">
        <f t="shared" si="2"/>
        <v>MAPMaldives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2"/>
        <v>MAPNepal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2"/>
        <v>MAPPakistan</v>
      </c>
      <c r="B177" s="129" t="s">
        <v>270</v>
      </c>
      <c r="C177" s="129" t="s">
        <v>272</v>
      </c>
      <c r="D177" s="129" t="s">
        <v>207</v>
      </c>
      <c r="E177" s="147">
        <v>0</v>
      </c>
      <c r="F177" s="147">
        <v>0</v>
      </c>
      <c r="G177" s="147">
        <v>0</v>
      </c>
      <c r="H177" s="147">
        <v>0</v>
      </c>
      <c r="I177" s="147">
        <v>0</v>
      </c>
      <c r="J177" s="147">
        <v>0</v>
      </c>
      <c r="K177" s="147">
        <v>0</v>
      </c>
      <c r="L177" s="147">
        <v>0</v>
      </c>
      <c r="M177" s="147">
        <v>0</v>
      </c>
      <c r="N177" s="147">
        <v>0</v>
      </c>
      <c r="O177" s="147">
        <v>0</v>
      </c>
      <c r="P177" s="147">
        <v>0</v>
      </c>
      <c r="Q177" s="147">
        <v>0</v>
      </c>
      <c r="R177" s="147">
        <v>0</v>
      </c>
      <c r="S177" s="147">
        <v>0</v>
      </c>
      <c r="T177" s="147">
        <v>0</v>
      </c>
      <c r="U177" s="147">
        <v>0</v>
      </c>
      <c r="V177" s="147">
        <v>0</v>
      </c>
      <c r="W177" s="147">
        <v>0</v>
      </c>
      <c r="X177" s="147">
        <v>0</v>
      </c>
      <c r="Y177" s="147">
        <v>0</v>
      </c>
      <c r="Z177" s="147">
        <v>0</v>
      </c>
      <c r="AA177" s="147">
        <v>0</v>
      </c>
      <c r="AB177" s="147">
        <v>0</v>
      </c>
      <c r="AC177" s="147">
        <v>0</v>
      </c>
      <c r="AD177" s="147">
        <v>0</v>
      </c>
      <c r="AE177" s="147">
        <v>0</v>
      </c>
      <c r="AF177" s="147">
        <v>0</v>
      </c>
      <c r="AG177" s="147">
        <v>0</v>
      </c>
    </row>
    <row r="178" spans="1:33" x14ac:dyDescent="0.2">
      <c r="A178" s="133" t="str">
        <f t="shared" si="2"/>
        <v>MAPSri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2"/>
        <v>MAPSouth-East Asia Total</v>
      </c>
      <c r="B179" s="140" t="s">
        <v>209</v>
      </c>
      <c r="C179" s="140" t="s">
        <v>209</v>
      </c>
      <c r="D179" s="140" t="s">
        <v>209</v>
      </c>
      <c r="E179" s="146">
        <v>0.66005000000000003</v>
      </c>
      <c r="F179" s="146">
        <v>0.9728</v>
      </c>
      <c r="G179" s="146">
        <v>0.40291500000000002</v>
      </c>
      <c r="H179" s="146">
        <v>0.73538499999999996</v>
      </c>
      <c r="I179" s="146">
        <v>2.54305</v>
      </c>
      <c r="J179" s="146">
        <v>58.677047000000002</v>
      </c>
      <c r="K179" s="146">
        <v>14.347401</v>
      </c>
      <c r="L179" s="146">
        <v>9.5376010000000004</v>
      </c>
      <c r="M179" s="146">
        <v>0.72348800000000002</v>
      </c>
      <c r="N179" s="146">
        <v>0.375085</v>
      </c>
      <c r="O179" s="146">
        <v>5.9137000000000002E-2</v>
      </c>
      <c r="P179" s="146">
        <v>8.9981449999999992</v>
      </c>
      <c r="Q179" s="146">
        <v>6.4701089999999999</v>
      </c>
      <c r="R179" s="146">
        <v>0.398594</v>
      </c>
      <c r="S179" s="146">
        <v>0.355686</v>
      </c>
      <c r="T179" s="146">
        <v>0.80496999999999996</v>
      </c>
      <c r="U179" s="146">
        <v>1.213524</v>
      </c>
      <c r="V179" s="146">
        <v>0.21352399999999999</v>
      </c>
      <c r="W179" s="146">
        <v>0.21352399999999999</v>
      </c>
      <c r="X179" s="146">
        <v>0.21352399999999999</v>
      </c>
      <c r="Y179" s="146">
        <v>0.21352399999999999</v>
      </c>
      <c r="Z179" s="146">
        <v>0.21352399999999999</v>
      </c>
      <c r="AA179" s="146">
        <v>0.21352399999999999</v>
      </c>
      <c r="AB179" s="146">
        <v>0</v>
      </c>
      <c r="AC179" s="146">
        <v>0</v>
      </c>
      <c r="AD179" s="146">
        <v>0</v>
      </c>
      <c r="AE179" s="146">
        <v>0</v>
      </c>
      <c r="AF179" s="146">
        <v>0</v>
      </c>
      <c r="AG179" s="146">
        <v>0</v>
      </c>
    </row>
    <row r="180" spans="1:33" x14ac:dyDescent="0.2">
      <c r="A180" s="133" t="str">
        <f t="shared" si="2"/>
        <v>MAPBrunei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2"/>
        <v>MAPCambodia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2"/>
        <v>MAPEast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MAPIndonesia</v>
      </c>
      <c r="B183" s="129" t="s">
        <v>270</v>
      </c>
      <c r="C183" s="129" t="s">
        <v>273</v>
      </c>
      <c r="D183" s="129" t="s">
        <v>213</v>
      </c>
      <c r="E183" s="147">
        <v>0</v>
      </c>
      <c r="F183" s="147">
        <v>0</v>
      </c>
      <c r="G183" s="147">
        <v>0</v>
      </c>
      <c r="H183" s="147">
        <v>0</v>
      </c>
      <c r="I183" s="147">
        <v>0</v>
      </c>
      <c r="J183" s="147">
        <v>0</v>
      </c>
      <c r="K183" s="147">
        <v>0</v>
      </c>
      <c r="L183" s="147">
        <v>0</v>
      </c>
      <c r="M183" s="147">
        <v>0</v>
      </c>
      <c r="N183" s="147">
        <v>0</v>
      </c>
      <c r="O183" s="147">
        <v>0</v>
      </c>
      <c r="P183" s="147">
        <v>0</v>
      </c>
      <c r="Q183" s="147">
        <v>0</v>
      </c>
      <c r="R183" s="147">
        <v>0</v>
      </c>
      <c r="S183" s="147">
        <v>0</v>
      </c>
      <c r="T183" s="147">
        <v>0</v>
      </c>
      <c r="U183" s="147">
        <v>0</v>
      </c>
      <c r="V183" s="147">
        <v>0</v>
      </c>
      <c r="W183" s="147">
        <v>0</v>
      </c>
      <c r="X183" s="147">
        <v>0</v>
      </c>
      <c r="Y183" s="147">
        <v>0</v>
      </c>
      <c r="Z183" s="147">
        <v>0</v>
      </c>
      <c r="AA183" s="147">
        <v>0</v>
      </c>
      <c r="AB183" s="147">
        <v>0</v>
      </c>
      <c r="AC183" s="147">
        <v>0</v>
      </c>
      <c r="AD183" s="147">
        <v>0</v>
      </c>
      <c r="AE183" s="147">
        <v>0</v>
      </c>
      <c r="AF183" s="147">
        <v>0</v>
      </c>
      <c r="AG183" s="147">
        <v>0</v>
      </c>
    </row>
    <row r="184" spans="1:33" x14ac:dyDescent="0.2">
      <c r="A184" s="133" t="str">
        <f t="shared" si="2"/>
        <v>MAPLaos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2"/>
        <v>MAPMalaysia</v>
      </c>
      <c r="B185" s="129" t="s">
        <v>270</v>
      </c>
      <c r="C185" s="129" t="s">
        <v>273</v>
      </c>
      <c r="D185" s="129" t="s">
        <v>215</v>
      </c>
      <c r="E185" s="147">
        <v>0.65</v>
      </c>
      <c r="F185" s="147">
        <v>0.84799999999999998</v>
      </c>
      <c r="G185" s="147">
        <v>0.27100000000000002</v>
      </c>
      <c r="H185" s="147">
        <v>0.36099999999999999</v>
      </c>
      <c r="I185" s="147">
        <v>2.1230000000000002</v>
      </c>
      <c r="J185" s="147">
        <v>2.964</v>
      </c>
      <c r="K185" s="147">
        <v>2.0939999999999999</v>
      </c>
      <c r="L185" s="147">
        <v>0.68200000000000005</v>
      </c>
      <c r="M185" s="147">
        <v>0.62361</v>
      </c>
      <c r="N185" s="147">
        <v>0.37095299999999998</v>
      </c>
      <c r="O185" s="147">
        <v>1.3635E-2</v>
      </c>
      <c r="P185" s="147">
        <v>0.110175</v>
      </c>
      <c r="Q185" s="147">
        <v>0.32010100000000002</v>
      </c>
      <c r="R185" s="147">
        <v>0.28449999999999998</v>
      </c>
      <c r="S185" s="147">
        <v>0.34939700000000001</v>
      </c>
      <c r="T185" s="147">
        <v>0.555145</v>
      </c>
      <c r="U185" s="147">
        <v>0.17798800000000001</v>
      </c>
      <c r="V185" s="147">
        <v>0.17798800000000001</v>
      </c>
      <c r="W185" s="147">
        <v>0.17798800000000001</v>
      </c>
      <c r="X185" s="147">
        <v>0.17798800000000001</v>
      </c>
      <c r="Y185" s="147">
        <v>0.17798800000000001</v>
      </c>
      <c r="Z185" s="147">
        <v>0.17798800000000001</v>
      </c>
      <c r="AA185" s="147">
        <v>0.17798800000000001</v>
      </c>
      <c r="AB185" s="147">
        <v>0</v>
      </c>
      <c r="AC185" s="147">
        <v>0</v>
      </c>
      <c r="AD185" s="147">
        <v>0</v>
      </c>
      <c r="AE185" s="147">
        <v>0</v>
      </c>
      <c r="AF185" s="147">
        <v>0</v>
      </c>
      <c r="AG185" s="147">
        <v>0</v>
      </c>
    </row>
    <row r="186" spans="1:33" x14ac:dyDescent="0.2">
      <c r="A186" s="133" t="str">
        <f t="shared" si="2"/>
        <v>MAPMyanmar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2"/>
        <v>MAPPhilippines</v>
      </c>
      <c r="B187" s="129" t="s">
        <v>270</v>
      </c>
      <c r="C187" s="129" t="s">
        <v>273</v>
      </c>
      <c r="D187" s="129" t="s">
        <v>217</v>
      </c>
      <c r="E187" s="147">
        <v>0</v>
      </c>
      <c r="F187" s="147">
        <v>0</v>
      </c>
      <c r="G187" s="147">
        <v>0</v>
      </c>
      <c r="H187" s="147">
        <v>0</v>
      </c>
      <c r="I187" s="147">
        <v>0</v>
      </c>
      <c r="J187" s="147">
        <v>20.4528</v>
      </c>
      <c r="K187" s="147">
        <v>12.001401</v>
      </c>
      <c r="L187" s="147">
        <v>8.5340000000000007</v>
      </c>
      <c r="M187" s="147">
        <v>0</v>
      </c>
      <c r="N187" s="147">
        <v>0</v>
      </c>
      <c r="O187" s="147">
        <v>0</v>
      </c>
      <c r="P187" s="147">
        <v>8.02</v>
      </c>
      <c r="Q187" s="147">
        <v>6</v>
      </c>
      <c r="R187" s="147">
        <v>7.9999999999999996E-6</v>
      </c>
      <c r="S187" s="147">
        <v>0</v>
      </c>
      <c r="T187" s="147">
        <v>0</v>
      </c>
      <c r="U187" s="147">
        <v>0</v>
      </c>
      <c r="V187" s="147">
        <v>0</v>
      </c>
      <c r="W187" s="147">
        <v>0</v>
      </c>
      <c r="X187" s="147">
        <v>0</v>
      </c>
      <c r="Y187" s="147">
        <v>0</v>
      </c>
      <c r="Z187" s="147">
        <v>0</v>
      </c>
      <c r="AA187" s="147">
        <v>0</v>
      </c>
      <c r="AB187" s="147">
        <v>0</v>
      </c>
      <c r="AC187" s="147">
        <v>0</v>
      </c>
      <c r="AD187" s="147">
        <v>0</v>
      </c>
      <c r="AE187" s="147">
        <v>0</v>
      </c>
      <c r="AF187" s="147">
        <v>0</v>
      </c>
      <c r="AG187" s="147">
        <v>0</v>
      </c>
    </row>
    <row r="188" spans="1:33" x14ac:dyDescent="0.2">
      <c r="A188" s="133" t="str">
        <f t="shared" si="2"/>
        <v>MAPSingapore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2"/>
        <v>MAPThailand</v>
      </c>
      <c r="B189" s="129" t="s">
        <v>270</v>
      </c>
      <c r="C189" s="129" t="s">
        <v>273</v>
      </c>
      <c r="D189" s="129" t="s">
        <v>219</v>
      </c>
      <c r="E189" s="147">
        <v>1.005E-2</v>
      </c>
      <c r="F189" s="147">
        <v>0.12479999999999999</v>
      </c>
      <c r="G189" s="147">
        <v>0.131915</v>
      </c>
      <c r="H189" s="147">
        <v>0.37438500000000002</v>
      </c>
      <c r="I189" s="147">
        <v>0.42004999999999998</v>
      </c>
      <c r="J189" s="147">
        <v>35.260247</v>
      </c>
      <c r="K189" s="147">
        <v>0.252</v>
      </c>
      <c r="L189" s="147">
        <v>0.32160100000000003</v>
      </c>
      <c r="M189" s="147">
        <v>9.9878000000000008E-2</v>
      </c>
      <c r="N189" s="147">
        <v>4.1320000000000003E-3</v>
      </c>
      <c r="O189" s="147">
        <v>4.5502000000000001E-2</v>
      </c>
      <c r="P189" s="147">
        <v>0.86797000000000002</v>
      </c>
      <c r="Q189" s="147">
        <v>0.150008</v>
      </c>
      <c r="R189" s="147">
        <v>0.11408599999999999</v>
      </c>
      <c r="S189" s="147">
        <v>6.2890000000000003E-3</v>
      </c>
      <c r="T189" s="147">
        <v>0.24982500000000002</v>
      </c>
      <c r="U189" s="147">
        <v>3.5535999999999998E-2</v>
      </c>
      <c r="V189" s="147">
        <v>3.5535999999999998E-2</v>
      </c>
      <c r="W189" s="147">
        <v>3.5535999999999998E-2</v>
      </c>
      <c r="X189" s="147">
        <v>3.5535999999999998E-2</v>
      </c>
      <c r="Y189" s="147">
        <v>3.5535999999999998E-2</v>
      </c>
      <c r="Z189" s="147">
        <v>3.5535999999999998E-2</v>
      </c>
      <c r="AA189" s="147">
        <v>3.5535999999999998E-2</v>
      </c>
      <c r="AB189" s="147">
        <v>0</v>
      </c>
      <c r="AC189" s="147">
        <v>0</v>
      </c>
      <c r="AD189" s="147">
        <v>0</v>
      </c>
      <c r="AE189" s="147">
        <v>0</v>
      </c>
      <c r="AF189" s="147">
        <v>0</v>
      </c>
      <c r="AG189" s="147">
        <v>0</v>
      </c>
    </row>
    <row r="190" spans="1:33" x14ac:dyDescent="0.2">
      <c r="A190" s="133" t="str">
        <f t="shared" si="2"/>
        <v>MAPVietnam</v>
      </c>
      <c r="B190" s="129" t="s">
        <v>270</v>
      </c>
      <c r="C190" s="129" t="s">
        <v>273</v>
      </c>
      <c r="D190" s="129" t="s">
        <v>220</v>
      </c>
      <c r="E190" s="147">
        <v>0</v>
      </c>
      <c r="F190" s="147">
        <v>0</v>
      </c>
      <c r="G190" s="147">
        <v>0</v>
      </c>
      <c r="H190" s="147">
        <v>0</v>
      </c>
      <c r="I190" s="147">
        <v>0</v>
      </c>
      <c r="J190" s="147">
        <v>0</v>
      </c>
      <c r="K190" s="147">
        <v>0</v>
      </c>
      <c r="L190" s="147">
        <v>0</v>
      </c>
      <c r="M190" s="147">
        <v>0</v>
      </c>
      <c r="N190" s="147">
        <v>0</v>
      </c>
      <c r="O190" s="147">
        <v>0</v>
      </c>
      <c r="P190" s="147">
        <v>0</v>
      </c>
      <c r="Q190" s="147">
        <v>0</v>
      </c>
      <c r="R190" s="147">
        <v>0</v>
      </c>
      <c r="S190" s="147">
        <v>0</v>
      </c>
      <c r="T190" s="147">
        <v>0</v>
      </c>
      <c r="U190" s="147">
        <v>1</v>
      </c>
      <c r="V190" s="147">
        <v>0</v>
      </c>
      <c r="W190" s="147">
        <v>0</v>
      </c>
      <c r="X190" s="147">
        <v>0</v>
      </c>
      <c r="Y190" s="147">
        <v>0</v>
      </c>
      <c r="Z190" s="147">
        <v>0</v>
      </c>
      <c r="AA190" s="147">
        <v>0</v>
      </c>
      <c r="AB190" s="147">
        <v>0</v>
      </c>
      <c r="AC190" s="147">
        <v>0</v>
      </c>
      <c r="AD190" s="147">
        <v>0</v>
      </c>
      <c r="AE190" s="147">
        <v>0</v>
      </c>
      <c r="AF190" s="147">
        <v>0</v>
      </c>
      <c r="AG190" s="147">
        <v>0</v>
      </c>
    </row>
    <row r="191" spans="1:33" s="133" customFormat="1" x14ac:dyDescent="0.2">
      <c r="A191" s="133" t="str">
        <f t="shared" si="2"/>
        <v>MAPEast Asia Total</v>
      </c>
      <c r="B191" s="140" t="s">
        <v>221</v>
      </c>
      <c r="C191" s="140" t="s">
        <v>221</v>
      </c>
      <c r="D191" s="140" t="s">
        <v>221</v>
      </c>
      <c r="E191" s="146">
        <v>1.9863850000000001</v>
      </c>
      <c r="F191" s="146">
        <v>5.8984200000000007</v>
      </c>
      <c r="G191" s="146">
        <v>6.3544289999999997</v>
      </c>
      <c r="H191" s="146">
        <v>10.907705</v>
      </c>
      <c r="I191" s="146">
        <v>19.730824999999999</v>
      </c>
      <c r="J191" s="146">
        <v>36.842133000000004</v>
      </c>
      <c r="K191" s="146">
        <v>34.995792000000002</v>
      </c>
      <c r="L191" s="146">
        <v>25.040934000000004</v>
      </c>
      <c r="M191" s="146">
        <v>33.621250000000003</v>
      </c>
      <c r="N191" s="146">
        <v>56.74001100000001</v>
      </c>
      <c r="O191" s="146">
        <v>124.35069100000001</v>
      </c>
      <c r="P191" s="146">
        <v>215.56015000000002</v>
      </c>
      <c r="Q191" s="146">
        <v>141.693206</v>
      </c>
      <c r="R191" s="146">
        <v>264.61201699999998</v>
      </c>
      <c r="S191" s="146">
        <v>321.20600000000002</v>
      </c>
      <c r="T191" s="146">
        <v>280.32100000000003</v>
      </c>
      <c r="U191" s="146">
        <v>361.65899999999999</v>
      </c>
      <c r="V191" s="146">
        <v>364.13406473017238</v>
      </c>
      <c r="W191" s="146">
        <v>346.65899999999999</v>
      </c>
      <c r="X191" s="146">
        <v>383.65899999999999</v>
      </c>
      <c r="Y191" s="146">
        <v>411.10670895082194</v>
      </c>
      <c r="Z191" s="146">
        <v>434.97151521232831</v>
      </c>
      <c r="AA191" s="146">
        <v>454.06306603936059</v>
      </c>
      <c r="AB191" s="146">
        <v>483.0588673063113</v>
      </c>
      <c r="AC191" s="146">
        <v>486.13889007713453</v>
      </c>
      <c r="AD191" s="146">
        <v>490.06885603830966</v>
      </c>
      <c r="AE191" s="146">
        <v>494.22865400330892</v>
      </c>
      <c r="AF191" s="146">
        <v>505.34594738848739</v>
      </c>
      <c r="AG191" s="146">
        <v>516.75761746180672</v>
      </c>
    </row>
    <row r="192" spans="1:33" x14ac:dyDescent="0.2">
      <c r="A192" s="133" t="str">
        <f t="shared" si="2"/>
        <v>MAPChina</v>
      </c>
      <c r="B192" s="129" t="s">
        <v>270</v>
      </c>
      <c r="C192" s="129" t="s">
        <v>274</v>
      </c>
      <c r="D192" s="129" t="s">
        <v>222</v>
      </c>
      <c r="E192" s="147">
        <v>1.9053850000000001</v>
      </c>
      <c r="F192" s="147">
        <v>5.8394200000000005</v>
      </c>
      <c r="G192" s="147">
        <v>6.3284289999999999</v>
      </c>
      <c r="H192" s="147">
        <v>10.867705000000001</v>
      </c>
      <c r="I192" s="147">
        <v>19.654824999999999</v>
      </c>
      <c r="J192" s="147">
        <v>36.732133000000005</v>
      </c>
      <c r="K192" s="147">
        <v>34.886792</v>
      </c>
      <c r="L192" s="147">
        <v>24.880934000000003</v>
      </c>
      <c r="M192" s="147">
        <v>33.438250000000004</v>
      </c>
      <c r="N192" s="147">
        <v>56.636011000000011</v>
      </c>
      <c r="O192" s="147">
        <v>124.13569100000001</v>
      </c>
      <c r="P192" s="147">
        <v>215.48015000000001</v>
      </c>
      <c r="Q192" s="147">
        <v>140</v>
      </c>
      <c r="R192" s="147">
        <v>260</v>
      </c>
      <c r="S192" s="147">
        <v>321</v>
      </c>
      <c r="T192" s="147">
        <v>280</v>
      </c>
      <c r="U192" s="147">
        <v>360</v>
      </c>
      <c r="V192" s="147">
        <v>362.47506473017239</v>
      </c>
      <c r="W192" s="147">
        <v>345</v>
      </c>
      <c r="X192" s="147">
        <v>382</v>
      </c>
      <c r="Y192" s="147">
        <v>409.44770895082195</v>
      </c>
      <c r="Z192" s="147">
        <v>433.31251521232832</v>
      </c>
      <c r="AA192" s="147">
        <v>452.4040660393606</v>
      </c>
      <c r="AB192" s="147">
        <v>483.0588673063113</v>
      </c>
      <c r="AC192" s="147">
        <v>486.13889007713453</v>
      </c>
      <c r="AD192" s="147">
        <v>490.06885603830966</v>
      </c>
      <c r="AE192" s="147">
        <v>494.22865400330892</v>
      </c>
      <c r="AF192" s="147">
        <v>505.34594738848739</v>
      </c>
      <c r="AG192" s="147">
        <v>516.75761746180672</v>
      </c>
    </row>
    <row r="193" spans="1:33" x14ac:dyDescent="0.2">
      <c r="A193" s="133" t="str">
        <f t="shared" si="2"/>
        <v>MAPJapan</v>
      </c>
      <c r="B193" s="129" t="s">
        <v>270</v>
      </c>
      <c r="C193" s="129" t="s">
        <v>274</v>
      </c>
      <c r="D193" s="129" t="s">
        <v>223</v>
      </c>
      <c r="E193" s="147">
        <v>8.1000000000000003E-2</v>
      </c>
      <c r="F193" s="147">
        <v>5.8999999999999997E-2</v>
      </c>
      <c r="G193" s="147">
        <v>2.5999999999999999E-2</v>
      </c>
      <c r="H193" s="147">
        <v>0.04</v>
      </c>
      <c r="I193" s="147">
        <v>7.5999999999999998E-2</v>
      </c>
      <c r="J193" s="147">
        <v>0.11</v>
      </c>
      <c r="K193" s="147">
        <v>0.109</v>
      </c>
      <c r="L193" s="147">
        <v>0.16</v>
      </c>
      <c r="M193" s="147">
        <v>0.183</v>
      </c>
      <c r="N193" s="147">
        <v>0.104</v>
      </c>
      <c r="O193" s="147">
        <v>0.215</v>
      </c>
      <c r="P193" s="147">
        <v>0.08</v>
      </c>
      <c r="Q193" s="147">
        <v>1.693206</v>
      </c>
      <c r="R193" s="147">
        <v>4.6120169999999998</v>
      </c>
      <c r="S193" s="147">
        <v>0.20599999999999999</v>
      </c>
      <c r="T193" s="147">
        <v>0.32100000000000001</v>
      </c>
      <c r="U193" s="147">
        <v>1.659</v>
      </c>
      <c r="V193" s="147">
        <v>1.659</v>
      </c>
      <c r="W193" s="147">
        <v>1.659</v>
      </c>
      <c r="X193" s="147">
        <v>1.659</v>
      </c>
      <c r="Y193" s="147">
        <v>1.659</v>
      </c>
      <c r="Z193" s="147">
        <v>1.659</v>
      </c>
      <c r="AA193" s="147">
        <v>1.659</v>
      </c>
      <c r="AB193" s="147">
        <v>0</v>
      </c>
      <c r="AC193" s="147">
        <v>0</v>
      </c>
      <c r="AD193" s="147">
        <v>0</v>
      </c>
      <c r="AE193" s="147">
        <v>0</v>
      </c>
      <c r="AF193" s="147">
        <v>0</v>
      </c>
      <c r="AG193" s="147">
        <v>0</v>
      </c>
    </row>
    <row r="194" spans="1:33" x14ac:dyDescent="0.2">
      <c r="A194" s="133" t="str">
        <f t="shared" si="2"/>
        <v>MAPMongolia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2"/>
        <v>MAPNorth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2"/>
        <v>MAPSouth Korea</v>
      </c>
      <c r="B196" s="129" t="s">
        <v>270</v>
      </c>
      <c r="C196" s="129" t="s">
        <v>274</v>
      </c>
      <c r="D196" s="129" t="s">
        <v>226</v>
      </c>
      <c r="E196" s="147">
        <v>0</v>
      </c>
      <c r="F196" s="147">
        <v>0</v>
      </c>
      <c r="G196" s="147">
        <v>0</v>
      </c>
      <c r="H196" s="147">
        <v>0</v>
      </c>
      <c r="I196" s="147">
        <v>0</v>
      </c>
      <c r="J196" s="147">
        <v>0</v>
      </c>
      <c r="K196" s="147">
        <v>0</v>
      </c>
      <c r="L196" s="147">
        <v>0</v>
      </c>
      <c r="M196" s="147">
        <v>0</v>
      </c>
      <c r="N196" s="147">
        <v>0</v>
      </c>
      <c r="O196" s="147">
        <v>0</v>
      </c>
      <c r="P196" s="147">
        <v>0</v>
      </c>
      <c r="Q196" s="147">
        <v>0</v>
      </c>
      <c r="R196" s="147">
        <v>0</v>
      </c>
      <c r="S196" s="147">
        <v>0</v>
      </c>
      <c r="T196" s="147">
        <v>0</v>
      </c>
      <c r="U196" s="147">
        <v>0</v>
      </c>
      <c r="V196" s="147">
        <v>0</v>
      </c>
      <c r="W196" s="147">
        <v>0</v>
      </c>
      <c r="X196" s="147">
        <v>0</v>
      </c>
      <c r="Y196" s="147">
        <v>0</v>
      </c>
      <c r="Z196" s="147">
        <v>0</v>
      </c>
      <c r="AA196" s="147">
        <v>0</v>
      </c>
      <c r="AB196" s="147">
        <v>0</v>
      </c>
      <c r="AC196" s="147">
        <v>0</v>
      </c>
      <c r="AD196" s="147">
        <v>0</v>
      </c>
      <c r="AE196" s="147">
        <v>0</v>
      </c>
      <c r="AF196" s="147">
        <v>0</v>
      </c>
      <c r="AG196" s="147">
        <v>0</v>
      </c>
    </row>
    <row r="197" spans="1:33" x14ac:dyDescent="0.2">
      <c r="A197" s="133" t="str">
        <f t="shared" si="2"/>
        <v>MAPTaiwan</v>
      </c>
      <c r="B197" s="129" t="s">
        <v>270</v>
      </c>
      <c r="C197" s="129" t="s">
        <v>274</v>
      </c>
      <c r="D197" s="129" t="s">
        <v>284</v>
      </c>
      <c r="E197" s="147">
        <v>0</v>
      </c>
      <c r="F197" s="147">
        <v>0</v>
      </c>
      <c r="G197" s="147">
        <v>0</v>
      </c>
      <c r="H197" s="147">
        <v>0</v>
      </c>
      <c r="I197" s="147">
        <v>0</v>
      </c>
      <c r="J197" s="147">
        <v>0</v>
      </c>
      <c r="K197" s="147">
        <v>0</v>
      </c>
      <c r="L197" s="147">
        <v>0</v>
      </c>
      <c r="M197" s="147">
        <v>0</v>
      </c>
      <c r="N197" s="147">
        <v>0</v>
      </c>
      <c r="O197" s="147">
        <v>0</v>
      </c>
      <c r="P197" s="147">
        <v>0</v>
      </c>
      <c r="Q197" s="147">
        <v>0</v>
      </c>
      <c r="R197" s="147">
        <v>0</v>
      </c>
      <c r="S197" s="147">
        <v>0</v>
      </c>
      <c r="T197" s="147">
        <v>0</v>
      </c>
      <c r="U197" s="147">
        <v>0</v>
      </c>
      <c r="V197" s="147">
        <v>0</v>
      </c>
      <c r="W197" s="147">
        <v>0</v>
      </c>
      <c r="X197" s="147">
        <v>0</v>
      </c>
      <c r="Y197" s="147">
        <v>0</v>
      </c>
      <c r="Z197" s="147">
        <v>0</v>
      </c>
      <c r="AA197" s="147">
        <v>0</v>
      </c>
      <c r="AB197" s="147">
        <v>0</v>
      </c>
      <c r="AC197" s="147">
        <v>0</v>
      </c>
      <c r="AD197" s="147">
        <v>0</v>
      </c>
      <c r="AE197" s="147">
        <v>0</v>
      </c>
      <c r="AF197" s="147">
        <v>0</v>
      </c>
      <c r="AG197" s="147">
        <v>0</v>
      </c>
    </row>
    <row r="198" spans="1:33" s="133" customFormat="1" x14ac:dyDescent="0.2">
      <c r="A198" s="133" t="str">
        <f t="shared" ref="A198:A209" si="3">CONCATENATE("MAP",D198)</f>
        <v>MAPOceania Total</v>
      </c>
      <c r="B198" s="137" t="s">
        <v>228</v>
      </c>
      <c r="C198" s="137" t="s">
        <v>228</v>
      </c>
      <c r="D198" s="137" t="s">
        <v>228</v>
      </c>
      <c r="E198" s="145">
        <v>0</v>
      </c>
      <c r="F198" s="145">
        <v>0</v>
      </c>
      <c r="G198" s="145">
        <v>0</v>
      </c>
      <c r="H198" s="145">
        <v>0</v>
      </c>
      <c r="I198" s="145">
        <v>0</v>
      </c>
      <c r="J198" s="145">
        <v>0</v>
      </c>
      <c r="K198" s="145">
        <v>0</v>
      </c>
      <c r="L198" s="145">
        <v>0</v>
      </c>
      <c r="M198" s="145">
        <v>0</v>
      </c>
      <c r="N198" s="145">
        <v>0</v>
      </c>
      <c r="O198" s="145">
        <v>0.66569100000000003</v>
      </c>
      <c r="P198" s="145">
        <v>0.50445099999999998</v>
      </c>
      <c r="Q198" s="145">
        <v>0</v>
      </c>
      <c r="R198" s="145">
        <v>0</v>
      </c>
      <c r="S198" s="145">
        <v>0</v>
      </c>
      <c r="T198" s="145">
        <v>0</v>
      </c>
      <c r="U198" s="145">
        <v>0</v>
      </c>
      <c r="V198" s="145">
        <v>0</v>
      </c>
      <c r="W198" s="145">
        <v>0</v>
      </c>
      <c r="X198" s="145">
        <v>0</v>
      </c>
      <c r="Y198" s="145">
        <v>0</v>
      </c>
      <c r="Z198" s="145">
        <v>0</v>
      </c>
      <c r="AA198" s="145">
        <v>0</v>
      </c>
      <c r="AB198" s="145">
        <v>0</v>
      </c>
      <c r="AC198" s="145">
        <v>0</v>
      </c>
      <c r="AD198" s="145">
        <v>0</v>
      </c>
      <c r="AE198" s="145">
        <v>0</v>
      </c>
      <c r="AF198" s="145">
        <v>0</v>
      </c>
      <c r="AG198" s="145">
        <v>0</v>
      </c>
    </row>
    <row r="199" spans="1:33" s="133" customFormat="1" x14ac:dyDescent="0.2">
      <c r="A199" s="133" t="str">
        <f t="shared" si="3"/>
        <v>MAPOceania Total</v>
      </c>
      <c r="B199" s="140" t="s">
        <v>228</v>
      </c>
      <c r="C199" s="140" t="s">
        <v>228</v>
      </c>
      <c r="D199" s="140" t="s">
        <v>228</v>
      </c>
      <c r="E199" s="146">
        <v>0</v>
      </c>
      <c r="F199" s="146">
        <v>0</v>
      </c>
      <c r="G199" s="146">
        <v>0</v>
      </c>
      <c r="H199" s="146">
        <v>0</v>
      </c>
      <c r="I199" s="146">
        <v>0</v>
      </c>
      <c r="J199" s="146">
        <v>0</v>
      </c>
      <c r="K199" s="146">
        <v>0</v>
      </c>
      <c r="L199" s="146">
        <v>0</v>
      </c>
      <c r="M199" s="146">
        <v>0</v>
      </c>
      <c r="N199" s="146">
        <v>0</v>
      </c>
      <c r="O199" s="146">
        <v>0.66569100000000003</v>
      </c>
      <c r="P199" s="146">
        <v>0.50445099999999998</v>
      </c>
      <c r="Q199" s="146">
        <v>0</v>
      </c>
      <c r="R199" s="146">
        <v>0</v>
      </c>
      <c r="S199" s="146">
        <v>0</v>
      </c>
      <c r="T199" s="146">
        <v>0</v>
      </c>
      <c r="U199" s="146">
        <v>0</v>
      </c>
      <c r="V199" s="146">
        <v>0</v>
      </c>
      <c r="W199" s="146">
        <v>0</v>
      </c>
      <c r="X199" s="146">
        <v>0</v>
      </c>
      <c r="Y199" s="146">
        <v>0</v>
      </c>
      <c r="Z199" s="146">
        <v>0</v>
      </c>
      <c r="AA199" s="146">
        <v>0</v>
      </c>
      <c r="AB199" s="146">
        <v>0</v>
      </c>
      <c r="AC199" s="146">
        <v>0</v>
      </c>
      <c r="AD199" s="146">
        <v>0</v>
      </c>
      <c r="AE199" s="146">
        <v>0</v>
      </c>
      <c r="AF199" s="146">
        <v>0</v>
      </c>
      <c r="AG199" s="146">
        <v>0</v>
      </c>
    </row>
    <row r="200" spans="1:33" x14ac:dyDescent="0.2">
      <c r="A200" s="133" t="str">
        <f t="shared" si="3"/>
        <v>MAPAustralia</v>
      </c>
      <c r="B200" s="129" t="s">
        <v>275</v>
      </c>
      <c r="C200" s="129" t="s">
        <v>275</v>
      </c>
      <c r="D200" s="129" t="s">
        <v>229</v>
      </c>
      <c r="E200" s="147">
        <v>0</v>
      </c>
      <c r="F200" s="147">
        <v>0</v>
      </c>
      <c r="G200" s="147">
        <v>0</v>
      </c>
      <c r="H200" s="147">
        <v>0</v>
      </c>
      <c r="I200" s="147">
        <v>0</v>
      </c>
      <c r="J200" s="147">
        <v>0</v>
      </c>
      <c r="K200" s="147">
        <v>0</v>
      </c>
      <c r="L200" s="147">
        <v>0</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47">
        <v>0</v>
      </c>
      <c r="AG200" s="147">
        <v>0</v>
      </c>
    </row>
    <row r="201" spans="1:33" x14ac:dyDescent="0.2">
      <c r="A201" s="133" t="str">
        <f t="shared" si="3"/>
        <v>MAPChristmas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MAPFiji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3"/>
        <v>MAPNauru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MAPNew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3"/>
        <v>MAPNew Zealand</v>
      </c>
      <c r="B205" s="129" t="s">
        <v>275</v>
      </c>
      <c r="C205" s="129" t="s">
        <v>275</v>
      </c>
      <c r="D205" s="129" t="s">
        <v>234</v>
      </c>
      <c r="E205" s="147">
        <v>0</v>
      </c>
      <c r="F205" s="147">
        <v>0</v>
      </c>
      <c r="G205" s="147">
        <v>0</v>
      </c>
      <c r="H205" s="147">
        <v>0</v>
      </c>
      <c r="I205" s="147">
        <v>0</v>
      </c>
      <c r="J205" s="147">
        <v>0</v>
      </c>
      <c r="K205" s="147">
        <v>0</v>
      </c>
      <c r="L205" s="147">
        <v>0</v>
      </c>
      <c r="M205" s="147">
        <v>0</v>
      </c>
      <c r="N205" s="147">
        <v>0</v>
      </c>
      <c r="O205" s="147">
        <v>0.66569100000000003</v>
      </c>
      <c r="P205" s="147">
        <v>0.50445099999999998</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row>
    <row r="206" spans="1:33" x14ac:dyDescent="0.2">
      <c r="A206" s="133" t="str">
        <f t="shared" si="3"/>
        <v>MAPPapua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3"/>
        <v>MAPPolynesia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3"/>
        <v>MAPSolomon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MAPVanuatu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Q209"/>
  <sheetViews>
    <sheetView showGridLines="0" workbookViewId="0">
      <pane xSplit="4" ySplit="6" topLeftCell="E7"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295</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CONCATENATE("MAP",D4)</f>
        <v>MAPWorld Total</v>
      </c>
      <c r="B4" s="134" t="s">
        <v>26</v>
      </c>
      <c r="C4" s="134" t="s">
        <v>26</v>
      </c>
      <c r="D4" s="134" t="s">
        <v>26</v>
      </c>
      <c r="E4" s="135">
        <v>3168.1495303090028</v>
      </c>
      <c r="F4" s="135">
        <v>2640.3185038279998</v>
      </c>
      <c r="G4" s="135">
        <v>2406.6675841094993</v>
      </c>
      <c r="H4" s="135">
        <v>2559.6222677279993</v>
      </c>
      <c r="I4" s="135">
        <v>2815.6532853870017</v>
      </c>
      <c r="J4" s="135">
        <v>2563.6053735519995</v>
      </c>
      <c r="K4" s="135">
        <v>2408.4680255580001</v>
      </c>
      <c r="L4" s="135">
        <v>2396.1252208814985</v>
      </c>
      <c r="M4" s="135">
        <v>1977.4590163505009</v>
      </c>
      <c r="N4" s="135">
        <v>1231.5375893494997</v>
      </c>
      <c r="O4" s="135">
        <v>2210.2894632882626</v>
      </c>
      <c r="P4" s="135">
        <v>2357.3589164088694</v>
      </c>
      <c r="Q4" s="135">
        <v>2161.7992091166625</v>
      </c>
      <c r="R4" s="135">
        <v>2172.2087248601201</v>
      </c>
      <c r="S4" s="135">
        <v>2201.5977277584993</v>
      </c>
      <c r="T4" s="135">
        <v>2033.6045458014769</v>
      </c>
      <c r="U4" s="135">
        <v>1957.9526117764528</v>
      </c>
      <c r="V4" s="135">
        <v>1988.2051219284556</v>
      </c>
      <c r="W4" s="135">
        <v>1792.9187426659828</v>
      </c>
      <c r="X4" s="135">
        <v>1950.6809345633433</v>
      </c>
      <c r="Y4" s="135">
        <v>1671.6977031508218</v>
      </c>
      <c r="Z4" s="135">
        <v>1991.2256292123277</v>
      </c>
      <c r="AA4" s="135">
        <v>1692.1365900393605</v>
      </c>
      <c r="AB4" s="135">
        <v>1577.7299633063112</v>
      </c>
      <c r="AC4" s="135">
        <v>1583.6205255305194</v>
      </c>
      <c r="AD4" s="135">
        <v>1588.6805944879707</v>
      </c>
      <c r="AE4" s="135">
        <v>1594.3591965649077</v>
      </c>
      <c r="AF4" s="135">
        <v>1607.4283332261193</v>
      </c>
      <c r="AG4" s="135">
        <v>1620.8914151111628</v>
      </c>
    </row>
    <row r="5" spans="1:43" s="133" customFormat="1" x14ac:dyDescent="0.2">
      <c r="A5" s="133" t="str">
        <f t="shared" ref="A5:A69" si="0">CONCATENATE("MAP",D5)</f>
        <v>MAPEurope &amp; CIS Total</v>
      </c>
      <c r="B5" s="137" t="s">
        <v>29</v>
      </c>
      <c r="C5" s="137" t="s">
        <v>29</v>
      </c>
      <c r="D5" s="137" t="s">
        <v>29</v>
      </c>
      <c r="E5" s="145">
        <v>3023.0341720000019</v>
      </c>
      <c r="F5" s="145">
        <v>2454.0648060000003</v>
      </c>
      <c r="G5" s="145">
        <v>2207.6747310000001</v>
      </c>
      <c r="H5" s="145">
        <v>2268.7046580000006</v>
      </c>
      <c r="I5" s="145">
        <v>2443.1001929999998</v>
      </c>
      <c r="J5" s="145">
        <v>2141.0232040000001</v>
      </c>
      <c r="K5" s="145">
        <v>2037.3645500000007</v>
      </c>
      <c r="L5" s="145">
        <v>2019.3241169999994</v>
      </c>
      <c r="M5" s="145">
        <v>1625.4188180000001</v>
      </c>
      <c r="N5" s="145">
        <v>992.39222800000005</v>
      </c>
      <c r="O5" s="145">
        <v>1810.6804531999999</v>
      </c>
      <c r="P5" s="145">
        <v>1910.3534160000006</v>
      </c>
      <c r="Q5" s="145">
        <v>1831.3716210000007</v>
      </c>
      <c r="R5" s="145">
        <v>1647.0612040000005</v>
      </c>
      <c r="S5" s="145">
        <v>1719.7091679999994</v>
      </c>
      <c r="T5" s="145">
        <v>1634.7167081904768</v>
      </c>
      <c r="U5" s="145">
        <v>1481.3092413809518</v>
      </c>
      <c r="V5" s="145">
        <v>1517.3576541950335</v>
      </c>
      <c r="W5" s="145">
        <v>1352.8940057098337</v>
      </c>
      <c r="X5" s="145">
        <v>1461.4375484999998</v>
      </c>
      <c r="Y5" s="145">
        <v>1119.8249036999998</v>
      </c>
      <c r="Z5" s="145">
        <v>1361.5005899999994</v>
      </c>
      <c r="AA5" s="145">
        <v>1083.8799999999999</v>
      </c>
      <c r="AB5" s="145">
        <v>934.0710959999999</v>
      </c>
      <c r="AC5" s="145">
        <v>935.16738609911749</v>
      </c>
      <c r="AD5" s="145">
        <v>934.12435496644048</v>
      </c>
      <c r="AE5" s="145">
        <v>933.39032198994232</v>
      </c>
      <c r="AF5" s="145">
        <v>932.94124261783645</v>
      </c>
      <c r="AG5" s="145">
        <v>932.56200700356578</v>
      </c>
    </row>
    <row r="6" spans="1:43" s="133" customFormat="1" x14ac:dyDescent="0.2">
      <c r="A6" s="133" t="str">
        <f t="shared" si="0"/>
        <v>MAPWest Europe Total</v>
      </c>
      <c r="B6" s="140" t="s">
        <v>37</v>
      </c>
      <c r="C6" s="140" t="s">
        <v>37</v>
      </c>
      <c r="D6" s="140" t="s">
        <v>37</v>
      </c>
      <c r="E6" s="146">
        <v>2762.5042600000011</v>
      </c>
      <c r="F6" s="146">
        <v>2336.5845399999998</v>
      </c>
      <c r="G6" s="146">
        <v>2068.4674399999999</v>
      </c>
      <c r="H6" s="146">
        <v>2053.3129359999998</v>
      </c>
      <c r="I6" s="146">
        <v>2147.9625970000002</v>
      </c>
      <c r="J6" s="146">
        <v>1849.5880400000005</v>
      </c>
      <c r="K6" s="146">
        <v>1760.8251599999999</v>
      </c>
      <c r="L6" s="146">
        <v>1719.1667980000002</v>
      </c>
      <c r="M6" s="146">
        <v>1381.9279479999998</v>
      </c>
      <c r="N6" s="146">
        <v>839.28453200000013</v>
      </c>
      <c r="O6" s="146">
        <v>1459.695471</v>
      </c>
      <c r="P6" s="146">
        <v>1542.0467289999999</v>
      </c>
      <c r="Q6" s="146">
        <v>1442.1450279999999</v>
      </c>
      <c r="R6" s="146">
        <v>1279.1283070000004</v>
      </c>
      <c r="S6" s="146">
        <v>1375.1370409999997</v>
      </c>
      <c r="T6" s="146">
        <v>1270.7546500000003</v>
      </c>
      <c r="U6" s="146">
        <v>1082.6026170000002</v>
      </c>
      <c r="V6" s="146">
        <v>1121.8203841950324</v>
      </c>
      <c r="W6" s="146">
        <v>997.99918812340832</v>
      </c>
      <c r="X6" s="146">
        <v>989.90236850000008</v>
      </c>
      <c r="Y6" s="146">
        <v>838.08261369999991</v>
      </c>
      <c r="Z6" s="146">
        <v>979.63658999999984</v>
      </c>
      <c r="AA6" s="146">
        <v>683.43799999999976</v>
      </c>
      <c r="AB6" s="146">
        <v>664.40109599999994</v>
      </c>
      <c r="AC6" s="146">
        <v>660.36604240230156</v>
      </c>
      <c r="AD6" s="146">
        <v>656.37284047737285</v>
      </c>
      <c r="AE6" s="146">
        <v>652.49366517560577</v>
      </c>
      <c r="AF6" s="146">
        <v>648.7117878543545</v>
      </c>
      <c r="AG6" s="146">
        <v>644.93252660100393</v>
      </c>
    </row>
    <row r="7" spans="1:43" x14ac:dyDescent="0.2">
      <c r="A7" s="133" t="str">
        <f t="shared" si="0"/>
        <v>MAPAustria</v>
      </c>
      <c r="B7" s="129" t="s">
        <v>254</v>
      </c>
      <c r="C7" s="129" t="s">
        <v>255</v>
      </c>
      <c r="D7" s="129" t="s">
        <v>40</v>
      </c>
      <c r="E7" s="147">
        <v>99.620429999999999</v>
      </c>
      <c r="F7" s="147">
        <v>104.87310000000001</v>
      </c>
      <c r="G7" s="147">
        <v>78.739800000000002</v>
      </c>
      <c r="H7" s="147">
        <v>73.931039999999996</v>
      </c>
      <c r="I7" s="147">
        <v>80.949299999999994</v>
      </c>
      <c r="J7" s="147">
        <v>75.444140000000004</v>
      </c>
      <c r="K7" s="147">
        <v>80.479299999999995</v>
      </c>
      <c r="L7" s="147">
        <v>76.09187</v>
      </c>
      <c r="M7" s="147">
        <v>97.152809999999988</v>
      </c>
      <c r="N7" s="147">
        <v>98.681450000000012</v>
      </c>
      <c r="O7" s="147">
        <v>86.691999999999993</v>
      </c>
      <c r="P7" s="147">
        <v>92.212931999999995</v>
      </c>
      <c r="Q7" s="147">
        <v>89.352999999999994</v>
      </c>
      <c r="R7" s="147">
        <v>93.555999999999997</v>
      </c>
      <c r="S7" s="147">
        <v>96.079443000000012</v>
      </c>
      <c r="T7" s="147">
        <v>73.716214999999991</v>
      </c>
      <c r="U7" s="147">
        <v>49.934289999999997</v>
      </c>
      <c r="V7" s="147">
        <v>19.7867</v>
      </c>
      <c r="W7" s="147">
        <v>17.093261968212044</v>
      </c>
      <c r="X7" s="147">
        <v>18.188839999999999</v>
      </c>
      <c r="Y7" s="147">
        <v>22.488330300000001</v>
      </c>
      <c r="Z7" s="147">
        <v>19.810000000000002</v>
      </c>
      <c r="AA7" s="147">
        <v>16.240000000000002</v>
      </c>
      <c r="AB7" s="147">
        <v>25.82</v>
      </c>
      <c r="AC7" s="147">
        <v>26.219764394284706</v>
      </c>
      <c r="AD7" s="147">
        <v>26.632151916367921</v>
      </c>
      <c r="AE7" s="147">
        <v>27.057561159415261</v>
      </c>
      <c r="AF7" s="147">
        <v>27.496403302736926</v>
      </c>
      <c r="AG7" s="147">
        <v>27.949102509213084</v>
      </c>
    </row>
    <row r="8" spans="1:43" x14ac:dyDescent="0.2">
      <c r="A8" s="133" t="str">
        <f t="shared" si="0"/>
        <v>MAPBelgium</v>
      </c>
      <c r="B8" s="129" t="s">
        <v>254</v>
      </c>
      <c r="C8" s="129" t="s">
        <v>255</v>
      </c>
      <c r="D8" s="129" t="s">
        <v>42</v>
      </c>
      <c r="E8" s="147">
        <v>149.18717800000036</v>
      </c>
      <c r="F8" s="147">
        <v>40.616985999999969</v>
      </c>
      <c r="G8" s="147">
        <v>132.73831000000001</v>
      </c>
      <c r="H8" s="147">
        <v>107.357508</v>
      </c>
      <c r="I8" s="147">
        <v>113.54019500000004</v>
      </c>
      <c r="J8" s="147">
        <v>139.52063499999994</v>
      </c>
      <c r="K8" s="147">
        <v>103.08820700000001</v>
      </c>
      <c r="L8" s="147">
        <v>118.89580699999999</v>
      </c>
      <c r="M8" s="147">
        <v>172.46488699999992</v>
      </c>
      <c r="N8" s="147">
        <v>32.968988999999993</v>
      </c>
      <c r="O8" s="147">
        <v>42.916292000000027</v>
      </c>
      <c r="P8" s="147">
        <v>117.67776999999998</v>
      </c>
      <c r="Q8" s="147">
        <v>101.60596400000001</v>
      </c>
      <c r="R8" s="147">
        <v>102.46235999999998</v>
      </c>
      <c r="S8" s="147">
        <v>111.93368700000001</v>
      </c>
      <c r="T8" s="147">
        <v>123.77560800000001</v>
      </c>
      <c r="U8" s="147">
        <v>121.710294</v>
      </c>
      <c r="V8" s="147">
        <v>131.56334699999996</v>
      </c>
      <c r="W8" s="147">
        <v>4.9487450000000024</v>
      </c>
      <c r="X8" s="147">
        <v>28.12059899999997</v>
      </c>
      <c r="Y8" s="147">
        <v>19.394020699999984</v>
      </c>
      <c r="Z8" s="147">
        <v>201.45434299999997</v>
      </c>
      <c r="AA8" s="147">
        <v>192.72963299999995</v>
      </c>
      <c r="AB8" s="147">
        <v>137.99216799999999</v>
      </c>
      <c r="AC8" s="147">
        <v>137.99216799999999</v>
      </c>
      <c r="AD8" s="147">
        <v>137.99216799999999</v>
      </c>
      <c r="AE8" s="147">
        <v>137.99216799999999</v>
      </c>
      <c r="AF8" s="147">
        <v>137.99216799999999</v>
      </c>
      <c r="AG8" s="147">
        <v>137.99216799999999</v>
      </c>
    </row>
    <row r="9" spans="1:43" x14ac:dyDescent="0.2">
      <c r="A9" s="133" t="str">
        <f t="shared" si="0"/>
        <v>MAPCyprus</v>
      </c>
      <c r="B9" s="129" t="s">
        <v>254</v>
      </c>
      <c r="C9" s="129" t="s">
        <v>255</v>
      </c>
      <c r="D9" s="129" t="s">
        <v>44</v>
      </c>
      <c r="E9" s="147">
        <v>2.1499999999999998E-2</v>
      </c>
      <c r="F9" s="147">
        <v>5.0500000000000003E-2</v>
      </c>
      <c r="G9" s="147">
        <v>4.0899999999999999E-2</v>
      </c>
      <c r="H9" s="147">
        <v>2.2069999999999999</v>
      </c>
      <c r="I9" s="147">
        <v>4.9799999999999997E-2</v>
      </c>
      <c r="J9" s="147">
        <v>3.2000000000000001E-2</v>
      </c>
      <c r="K9" s="147">
        <v>0.1119</v>
      </c>
      <c r="L9" s="147">
        <v>7.51E-2</v>
      </c>
      <c r="M9" s="147">
        <v>2.1999999999999999E-2</v>
      </c>
      <c r="N9" s="147">
        <v>4.0000000000000001E-3</v>
      </c>
      <c r="O9" s="147">
        <v>4.1399999999999999E-2</v>
      </c>
      <c r="P9" s="147">
        <v>0.02</v>
      </c>
      <c r="Q9" s="147">
        <v>1.4999999999999999E-2</v>
      </c>
      <c r="R9" s="147">
        <v>3.0000000000000001E-3</v>
      </c>
      <c r="S9" s="147">
        <v>5.1000000000000004E-2</v>
      </c>
      <c r="T9" s="147">
        <v>6.2089999999999999E-2</v>
      </c>
      <c r="U9" s="147">
        <v>5.5460000000000009E-2</v>
      </c>
      <c r="V9" s="147">
        <v>2.7460000000000002E-2</v>
      </c>
      <c r="W9" s="147">
        <v>4.4877E-2</v>
      </c>
      <c r="X9" s="147">
        <v>4.7939999999999997E-2</v>
      </c>
      <c r="Y9" s="147">
        <v>2.8380000000000002E-2</v>
      </c>
      <c r="Z9" s="147">
        <v>0.02</v>
      </c>
      <c r="AA9" s="147">
        <v>0</v>
      </c>
      <c r="AB9" s="147">
        <v>0.02</v>
      </c>
      <c r="AC9" s="147">
        <v>0.02</v>
      </c>
      <c r="AD9" s="147">
        <v>0.02</v>
      </c>
      <c r="AE9" s="147">
        <v>0.02</v>
      </c>
      <c r="AF9" s="147">
        <v>0.02</v>
      </c>
      <c r="AG9" s="147">
        <v>0.02</v>
      </c>
    </row>
    <row r="10" spans="1:43" x14ac:dyDescent="0.2">
      <c r="A10" s="133" t="str">
        <f t="shared" si="0"/>
        <v>MAPDenmark</v>
      </c>
      <c r="B10" s="129" t="s">
        <v>254</v>
      </c>
      <c r="C10" s="129" t="s">
        <v>255</v>
      </c>
      <c r="D10" s="129" t="s">
        <v>46</v>
      </c>
      <c r="E10" s="147">
        <v>26.6203</v>
      </c>
      <c r="F10" s="147">
        <v>22.565929000000033</v>
      </c>
      <c r="G10" s="147">
        <v>22.661869999999997</v>
      </c>
      <c r="H10" s="147">
        <v>29.126799999999999</v>
      </c>
      <c r="I10" s="147">
        <v>36.598600000000005</v>
      </c>
      <c r="J10" s="147">
        <v>25.951250000000002</v>
      </c>
      <c r="K10" s="147">
        <v>21.726150000000004</v>
      </c>
      <c r="L10" s="147">
        <v>15.51341</v>
      </c>
      <c r="M10" s="147">
        <v>32.32</v>
      </c>
      <c r="N10" s="147">
        <v>6.0320999999999989</v>
      </c>
      <c r="O10" s="147">
        <v>14.263449999999999</v>
      </c>
      <c r="P10" s="147">
        <v>13.070049999999998</v>
      </c>
      <c r="Q10" s="147">
        <v>5.9777499999999986</v>
      </c>
      <c r="R10" s="147">
        <v>15.756500000000003</v>
      </c>
      <c r="S10" s="147">
        <v>10.965579999999999</v>
      </c>
      <c r="T10" s="147">
        <v>17.602080000000001</v>
      </c>
      <c r="U10" s="147">
        <v>15.033989999999999</v>
      </c>
      <c r="V10" s="147">
        <v>13.989859999999998</v>
      </c>
      <c r="W10" s="147">
        <v>1.8937119999999998</v>
      </c>
      <c r="X10" s="147">
        <v>11.640750000000004</v>
      </c>
      <c r="Y10" s="147">
        <v>5.718519999999998</v>
      </c>
      <c r="Z10" s="147">
        <v>7.3999999999999977</v>
      </c>
      <c r="AA10" s="147">
        <v>12.679999999999998</v>
      </c>
      <c r="AB10" s="147">
        <v>8.1499999999999986</v>
      </c>
      <c r="AC10" s="147">
        <v>8.1499999999999986</v>
      </c>
      <c r="AD10" s="147">
        <v>8.1499999999999986</v>
      </c>
      <c r="AE10" s="147">
        <v>8.1499999999999986</v>
      </c>
      <c r="AF10" s="147">
        <v>8.1499999999999986</v>
      </c>
      <c r="AG10" s="147">
        <v>8.1499999999999986</v>
      </c>
    </row>
    <row r="11" spans="1:43" x14ac:dyDescent="0.2">
      <c r="A11" s="133" t="str">
        <f t="shared" si="0"/>
        <v>MAPFinland</v>
      </c>
      <c r="B11" s="129" t="s">
        <v>254</v>
      </c>
      <c r="C11" s="129" t="s">
        <v>255</v>
      </c>
      <c r="D11" s="129" t="s">
        <v>49</v>
      </c>
      <c r="E11" s="147">
        <v>3.5491000000000001</v>
      </c>
      <c r="F11" s="147">
        <v>3.0876499999999996</v>
      </c>
      <c r="G11" s="147">
        <v>4.3721000000000005</v>
      </c>
      <c r="H11" s="147">
        <v>1.5920000000000001</v>
      </c>
      <c r="I11" s="147">
        <v>1.4857899999999999</v>
      </c>
      <c r="J11" s="147">
        <v>1.6349700000000005</v>
      </c>
      <c r="K11" s="147">
        <v>1.5852899999999999</v>
      </c>
      <c r="L11" s="147">
        <v>1.7462</v>
      </c>
      <c r="M11" s="147">
        <v>1.7587999999999997</v>
      </c>
      <c r="N11" s="147">
        <v>0.99209999999999998</v>
      </c>
      <c r="O11" s="147">
        <v>1.19021</v>
      </c>
      <c r="P11" s="147">
        <v>0.311</v>
      </c>
      <c r="Q11" s="147">
        <v>0.72799999999999998</v>
      </c>
      <c r="R11" s="147">
        <v>0.60099999999999998</v>
      </c>
      <c r="S11" s="147">
        <v>0.63124000000000013</v>
      </c>
      <c r="T11" s="147">
        <v>2.3026999999999997</v>
      </c>
      <c r="U11" s="147">
        <v>1.9593400000000001</v>
      </c>
      <c r="V11" s="147">
        <v>1.1992400000000001</v>
      </c>
      <c r="W11" s="147">
        <v>1.062511</v>
      </c>
      <c r="X11" s="147">
        <v>0.7287300000000001</v>
      </c>
      <c r="Y11" s="147">
        <v>0.88255749999999999</v>
      </c>
      <c r="Z11" s="147">
        <v>1.2700000000000002</v>
      </c>
      <c r="AA11" s="147">
        <v>1.3800000000000003</v>
      </c>
      <c r="AB11" s="147">
        <v>0.87999999999999989</v>
      </c>
      <c r="AC11" s="147">
        <v>0.87999999999999989</v>
      </c>
      <c r="AD11" s="147">
        <v>0.87999999999999989</v>
      </c>
      <c r="AE11" s="147">
        <v>0.87999999999999989</v>
      </c>
      <c r="AF11" s="147">
        <v>0.87999999999999989</v>
      </c>
      <c r="AG11" s="147">
        <v>0.87999999999999989</v>
      </c>
    </row>
    <row r="12" spans="1:43" x14ac:dyDescent="0.2">
      <c r="A12" s="133" t="str">
        <f t="shared" si="0"/>
        <v>MAPFrance</v>
      </c>
      <c r="B12" s="129" t="s">
        <v>254</v>
      </c>
      <c r="C12" s="129" t="s">
        <v>255</v>
      </c>
      <c r="D12" s="129" t="s">
        <v>31</v>
      </c>
      <c r="E12" s="147">
        <v>1566.0561010000001</v>
      </c>
      <c r="F12" s="147">
        <v>1279.541041</v>
      </c>
      <c r="G12" s="147">
        <v>1050.2519729999999</v>
      </c>
      <c r="H12" s="147">
        <v>983.62614899999994</v>
      </c>
      <c r="I12" s="147">
        <v>1121.9777000000001</v>
      </c>
      <c r="J12" s="147">
        <v>807.76069100000007</v>
      </c>
      <c r="K12" s="147">
        <v>857.81711099999995</v>
      </c>
      <c r="L12" s="147">
        <v>841.22784900000011</v>
      </c>
      <c r="M12" s="147">
        <v>595.34460000000001</v>
      </c>
      <c r="N12" s="147">
        <v>398.24489999999997</v>
      </c>
      <c r="O12" s="147">
        <v>620.62366099999997</v>
      </c>
      <c r="P12" s="147">
        <v>671.12961500000006</v>
      </c>
      <c r="Q12" s="147">
        <v>656.01797199999999</v>
      </c>
      <c r="R12" s="147">
        <v>590.7640610000002</v>
      </c>
      <c r="S12" s="147">
        <v>568.66027999999994</v>
      </c>
      <c r="T12" s="147">
        <v>526.09943299999998</v>
      </c>
      <c r="U12" s="147">
        <v>401.29600300000004</v>
      </c>
      <c r="V12" s="147">
        <v>520.26065799999992</v>
      </c>
      <c r="W12" s="147">
        <v>522.1946069649116</v>
      </c>
      <c r="X12" s="147">
        <v>545.23942099999999</v>
      </c>
      <c r="Y12" s="147">
        <v>457.01057900000001</v>
      </c>
      <c r="Z12" s="147">
        <v>426.67499899999996</v>
      </c>
      <c r="AA12" s="147">
        <v>264.15356899999995</v>
      </c>
      <c r="AB12" s="147">
        <v>256.86640300000005</v>
      </c>
      <c r="AC12" s="147">
        <v>253.93133518319567</v>
      </c>
      <c r="AD12" s="147">
        <v>251.00912769039158</v>
      </c>
      <c r="AE12" s="147">
        <v>248.13136544797121</v>
      </c>
      <c r="AF12" s="147">
        <v>245.28807479790743</v>
      </c>
      <c r="AG12" s="147">
        <v>242.43564568619374</v>
      </c>
    </row>
    <row r="13" spans="1:43" x14ac:dyDescent="0.2">
      <c r="A13" s="133" t="str">
        <f t="shared" si="0"/>
        <v>MAPGermany</v>
      </c>
      <c r="B13" s="129" t="s">
        <v>254</v>
      </c>
      <c r="C13" s="129" t="s">
        <v>255</v>
      </c>
      <c r="D13" s="129" t="s">
        <v>32</v>
      </c>
      <c r="E13" s="147">
        <v>495.89321000000001</v>
      </c>
      <c r="F13" s="147">
        <v>428.00140499999998</v>
      </c>
      <c r="G13" s="147">
        <v>402.58360999999996</v>
      </c>
      <c r="H13" s="147">
        <v>391.60085000000004</v>
      </c>
      <c r="I13" s="147">
        <v>348.99974999999995</v>
      </c>
      <c r="J13" s="147">
        <v>340.49475000000001</v>
      </c>
      <c r="K13" s="147">
        <v>304.10643999999996</v>
      </c>
      <c r="L13" s="147">
        <v>249.90605499999998</v>
      </c>
      <c r="M13" s="147">
        <v>189.23369300000002</v>
      </c>
      <c r="N13" s="147">
        <v>23.054975000000077</v>
      </c>
      <c r="O13" s="147">
        <v>245.70739499999996</v>
      </c>
      <c r="P13" s="147">
        <v>260.51627199999996</v>
      </c>
      <c r="Q13" s="147">
        <v>253.02996999999993</v>
      </c>
      <c r="R13" s="147">
        <v>244.77297799999999</v>
      </c>
      <c r="S13" s="147">
        <v>295.11118699999997</v>
      </c>
      <c r="T13" s="147">
        <v>243.79049399999997</v>
      </c>
      <c r="U13" s="147">
        <v>247.92280599999998</v>
      </c>
      <c r="V13" s="147">
        <v>243.85225399999999</v>
      </c>
      <c r="W13" s="147">
        <v>247.83117199999998</v>
      </c>
      <c r="X13" s="147">
        <v>217.11999999999998</v>
      </c>
      <c r="Y13" s="147">
        <v>191.39</v>
      </c>
      <c r="Z13" s="147">
        <v>132.86000000000004</v>
      </c>
      <c r="AA13" s="147">
        <v>45.519999999999989</v>
      </c>
      <c r="AB13" s="147">
        <v>86.310000000000016</v>
      </c>
      <c r="AC13" s="147">
        <v>85.102153068361005</v>
      </c>
      <c r="AD13" s="147">
        <v>83.91059706426033</v>
      </c>
      <c r="AE13" s="147">
        <v>82.764970133155259</v>
      </c>
      <c r="AF13" s="147">
        <v>81.659778781202036</v>
      </c>
      <c r="AG13" s="147">
        <v>80.557007837248293</v>
      </c>
    </row>
    <row r="14" spans="1:43" x14ac:dyDescent="0.2">
      <c r="A14" s="133" t="str">
        <f t="shared" si="0"/>
        <v>MAPGreece</v>
      </c>
      <c r="B14" s="129" t="s">
        <v>254</v>
      </c>
      <c r="C14" s="129" t="s">
        <v>255</v>
      </c>
      <c r="D14" s="129" t="s">
        <v>33</v>
      </c>
      <c r="E14" s="147">
        <v>21.135099999999998</v>
      </c>
      <c r="F14" s="147">
        <v>18.109860000000001</v>
      </c>
      <c r="G14" s="147">
        <v>4.1498299999999997</v>
      </c>
      <c r="H14" s="147">
        <v>3.8070999999999997</v>
      </c>
      <c r="I14" s="147">
        <v>1.8496400000000002</v>
      </c>
      <c r="J14" s="147">
        <v>2.6964799999999993</v>
      </c>
      <c r="K14" s="147">
        <v>7.8715200000000003</v>
      </c>
      <c r="L14" s="147">
        <v>5.6706900000000013</v>
      </c>
      <c r="M14" s="147">
        <v>1.0645</v>
      </c>
      <c r="N14" s="147">
        <v>0.74527999999999994</v>
      </c>
      <c r="O14" s="147">
        <v>3.7590319999999995</v>
      </c>
      <c r="P14" s="147">
        <v>3.7769200000000001</v>
      </c>
      <c r="Q14" s="147">
        <v>3.5729200000000003</v>
      </c>
      <c r="R14" s="147">
        <v>3.3164300000000004</v>
      </c>
      <c r="S14" s="147">
        <v>3.2451600000000007</v>
      </c>
      <c r="T14" s="147">
        <v>2.91669</v>
      </c>
      <c r="U14" s="147">
        <v>3.37412</v>
      </c>
      <c r="V14" s="147">
        <v>4.0513500000000002</v>
      </c>
      <c r="W14" s="147">
        <v>4.1680820000000001</v>
      </c>
      <c r="X14" s="147">
        <v>4.4203299999999999</v>
      </c>
      <c r="Y14" s="147">
        <v>4.0616135</v>
      </c>
      <c r="Z14" s="147">
        <v>6.74</v>
      </c>
      <c r="AA14" s="147">
        <v>4.0300000000000011</v>
      </c>
      <c r="AB14" s="147">
        <v>4.7700000000000005</v>
      </c>
      <c r="AC14" s="147">
        <v>4.7700000000000005</v>
      </c>
      <c r="AD14" s="147">
        <v>4.7700000000000005</v>
      </c>
      <c r="AE14" s="147">
        <v>4.7700000000000005</v>
      </c>
      <c r="AF14" s="147">
        <v>4.7700000000000005</v>
      </c>
      <c r="AG14" s="147">
        <v>4.7700000000000005</v>
      </c>
    </row>
    <row r="15" spans="1:43" x14ac:dyDescent="0.2">
      <c r="A15" s="133" t="str">
        <f t="shared" si="0"/>
        <v>MAPIceland</v>
      </c>
      <c r="B15" s="129" t="s">
        <v>254</v>
      </c>
      <c r="C15" s="129" t="s">
        <v>255</v>
      </c>
      <c r="D15" s="129" t="s">
        <v>34</v>
      </c>
      <c r="E15" s="147">
        <v>0</v>
      </c>
      <c r="F15" s="147">
        <v>0</v>
      </c>
      <c r="G15" s="147">
        <v>0</v>
      </c>
      <c r="H15" s="147">
        <v>1E-3</v>
      </c>
      <c r="I15" s="147">
        <v>2.0000000000000001E-4</v>
      </c>
      <c r="J15" s="147">
        <v>1.9199999999999998E-2</v>
      </c>
      <c r="K15" s="147">
        <v>0.11019999999999999</v>
      </c>
      <c r="L15" s="147">
        <v>0.24600000000000002</v>
      </c>
      <c r="M15" s="147">
        <v>2.5000000000000001E-2</v>
      </c>
      <c r="N15" s="147">
        <v>0.16650000000000001</v>
      </c>
      <c r="O15" s="147">
        <v>0.11065700000000001</v>
      </c>
      <c r="P15" s="147">
        <v>9.5229999999999995E-2</v>
      </c>
      <c r="Q15" s="147">
        <v>9.0351000000000001E-2</v>
      </c>
      <c r="R15" s="147">
        <v>0.10519500000000001</v>
      </c>
      <c r="S15" s="147">
        <v>1.1999999999999999E-3</v>
      </c>
      <c r="T15" s="147">
        <v>3.63E-3</v>
      </c>
      <c r="U15" s="147">
        <v>1.8311999999999998E-2</v>
      </c>
      <c r="V15" s="147">
        <v>4.5180000000000003E-3</v>
      </c>
      <c r="W15" s="147">
        <v>6.5339999999999999E-3</v>
      </c>
      <c r="X15" s="147">
        <v>6.5560000000000007E-2</v>
      </c>
      <c r="Y15" s="147">
        <v>5.7970000000000001E-2</v>
      </c>
      <c r="Z15" s="147">
        <v>0.04</v>
      </c>
      <c r="AA15" s="147">
        <v>0.04</v>
      </c>
      <c r="AB15" s="147">
        <v>0.02</v>
      </c>
      <c r="AC15" s="147">
        <v>0.02</v>
      </c>
      <c r="AD15" s="147">
        <v>0.02</v>
      </c>
      <c r="AE15" s="147">
        <v>0.02</v>
      </c>
      <c r="AF15" s="147">
        <v>0.02</v>
      </c>
      <c r="AG15" s="147">
        <v>0.02</v>
      </c>
    </row>
    <row r="16" spans="1:43" x14ac:dyDescent="0.2">
      <c r="A16" s="133" t="str">
        <f t="shared" si="0"/>
        <v>MAPIreland</v>
      </c>
      <c r="B16" s="129" t="s">
        <v>254</v>
      </c>
      <c r="C16" s="129" t="s">
        <v>255</v>
      </c>
      <c r="D16" s="129" t="s">
        <v>256</v>
      </c>
      <c r="E16" s="147">
        <v>2.2479999999999998</v>
      </c>
      <c r="F16" s="147">
        <v>5.5840000000000005</v>
      </c>
      <c r="G16" s="147">
        <v>1.8498999999999999</v>
      </c>
      <c r="H16" s="147">
        <v>3.6895000000000002</v>
      </c>
      <c r="I16" s="147">
        <v>4.6058000000000003</v>
      </c>
      <c r="J16" s="147">
        <v>16.906199999999998</v>
      </c>
      <c r="K16" s="147">
        <v>21.865739000000001</v>
      </c>
      <c r="L16" s="147">
        <v>13.583714000000001</v>
      </c>
      <c r="M16" s="147">
        <v>1.7490000000000001</v>
      </c>
      <c r="N16" s="147">
        <v>0.23199999999999998</v>
      </c>
      <c r="O16" s="147">
        <v>3.5269999999999997</v>
      </c>
      <c r="P16" s="147">
        <v>3.5074700000000001</v>
      </c>
      <c r="Q16" s="147">
        <v>3.2114700000000003</v>
      </c>
      <c r="R16" s="147">
        <v>1.5370000000000001</v>
      </c>
      <c r="S16" s="147">
        <v>3.1750000000000003</v>
      </c>
      <c r="T16" s="147">
        <v>2.8694599999999997</v>
      </c>
      <c r="U16" s="147">
        <v>1.6829999999999998</v>
      </c>
      <c r="V16" s="147">
        <v>3.2729999999999997</v>
      </c>
      <c r="W16" s="147">
        <v>5.4024460000000003</v>
      </c>
      <c r="X16" s="147">
        <v>7.3051399999999997</v>
      </c>
      <c r="Y16" s="147">
        <v>0.1810794</v>
      </c>
      <c r="Z16" s="147">
        <v>22.059999999999995</v>
      </c>
      <c r="AA16" s="147">
        <v>15.909999999999995</v>
      </c>
      <c r="AB16" s="147">
        <v>12.86</v>
      </c>
      <c r="AC16" s="147">
        <v>12.86</v>
      </c>
      <c r="AD16" s="147">
        <v>12.86</v>
      </c>
      <c r="AE16" s="147">
        <v>12.86</v>
      </c>
      <c r="AF16" s="147">
        <v>12.86</v>
      </c>
      <c r="AG16" s="147">
        <v>12.86</v>
      </c>
    </row>
    <row r="17" spans="1:33" x14ac:dyDescent="0.2">
      <c r="A17" s="133" t="str">
        <f t="shared" si="0"/>
        <v>MAPItaly</v>
      </c>
      <c r="B17" s="129" t="s">
        <v>254</v>
      </c>
      <c r="C17" s="129" t="s">
        <v>255</v>
      </c>
      <c r="D17" s="129" t="s">
        <v>35</v>
      </c>
      <c r="E17" s="147">
        <v>37.631415000000004</v>
      </c>
      <c r="F17" s="147">
        <v>36.180860000000003</v>
      </c>
      <c r="G17" s="147">
        <v>30.665410000000005</v>
      </c>
      <c r="H17" s="147">
        <v>50.914529999999999</v>
      </c>
      <c r="I17" s="147">
        <v>28.733510000000003</v>
      </c>
      <c r="J17" s="147">
        <v>40.080600000000004</v>
      </c>
      <c r="K17" s="147">
        <v>46.423000000000002</v>
      </c>
      <c r="L17" s="147">
        <v>47.319758999999998</v>
      </c>
      <c r="M17" s="147">
        <v>40.161580000000001</v>
      </c>
      <c r="N17" s="147">
        <v>49.977779999999996</v>
      </c>
      <c r="O17" s="147">
        <v>60.969530000000006</v>
      </c>
      <c r="P17" s="147">
        <v>36.627141000000002</v>
      </c>
      <c r="Q17" s="147">
        <v>21.335550000000001</v>
      </c>
      <c r="R17" s="147">
        <v>11.422338000000002</v>
      </c>
      <c r="S17" s="147">
        <v>17.755312</v>
      </c>
      <c r="T17" s="147">
        <v>35.764280000000007</v>
      </c>
      <c r="U17" s="147">
        <v>26.913700000000006</v>
      </c>
      <c r="V17" s="147">
        <v>35.359009999999991</v>
      </c>
      <c r="W17" s="147">
        <v>33.229092000000009</v>
      </c>
      <c r="X17" s="147">
        <v>23.784859999999998</v>
      </c>
      <c r="Y17" s="147">
        <v>27.261238599999995</v>
      </c>
      <c r="Z17" s="147">
        <v>31.054000000000002</v>
      </c>
      <c r="AA17" s="147">
        <v>35.131999999999991</v>
      </c>
      <c r="AB17" s="147">
        <v>13.526000000000003</v>
      </c>
      <c r="AC17" s="147">
        <v>13.3685431205311</v>
      </c>
      <c r="AD17" s="147">
        <v>13.210031197071942</v>
      </c>
      <c r="AE17" s="147">
        <v>13.052839596987358</v>
      </c>
      <c r="AF17" s="147">
        <v>12.896493544189079</v>
      </c>
      <c r="AG17" s="147">
        <v>12.737844282321909</v>
      </c>
    </row>
    <row r="18" spans="1:33" x14ac:dyDescent="0.2">
      <c r="A18" s="133"/>
      <c r="B18" s="129" t="s">
        <v>254</v>
      </c>
      <c r="C18" s="129" t="s">
        <v>255</v>
      </c>
      <c r="D18" s="129" t="s">
        <v>36</v>
      </c>
      <c r="E18" s="147">
        <v>2.609</v>
      </c>
      <c r="F18" s="147">
        <v>2.9750000000000001</v>
      </c>
      <c r="G18" s="147">
        <v>1.7470000000000001</v>
      </c>
      <c r="H18" s="147">
        <v>4.0039999999999996</v>
      </c>
      <c r="I18" s="147">
        <v>4.4150000000000009</v>
      </c>
      <c r="J18" s="147">
        <v>2.9820000000000002</v>
      </c>
      <c r="K18" s="147">
        <v>3.34</v>
      </c>
      <c r="L18" s="147">
        <v>2.8449999999999998</v>
      </c>
      <c r="M18" s="147">
        <v>0.78999999999999992</v>
      </c>
      <c r="N18" s="147">
        <v>0.65599999999999992</v>
      </c>
      <c r="O18" s="147">
        <v>0.41299999999999981</v>
      </c>
      <c r="P18" s="147">
        <v>1.1480000000000001</v>
      </c>
      <c r="Q18" s="147">
        <v>2.6749999999999998</v>
      </c>
      <c r="R18" s="147">
        <v>1.7289999999999999</v>
      </c>
      <c r="S18" s="147">
        <v>0.8839999999999999</v>
      </c>
      <c r="T18" s="147">
        <v>0.96000000000000008</v>
      </c>
      <c r="U18" s="147">
        <v>0.96</v>
      </c>
      <c r="V18" s="147">
        <v>4.2469999999999999</v>
      </c>
      <c r="W18" s="147">
        <v>1.326301</v>
      </c>
      <c r="X18" s="147">
        <v>1.04817</v>
      </c>
      <c r="Y18" s="147">
        <v>0.45735999999999999</v>
      </c>
      <c r="Z18" s="147">
        <v>0</v>
      </c>
      <c r="AA18" s="147">
        <v>0</v>
      </c>
      <c r="AB18" s="147">
        <v>0</v>
      </c>
      <c r="AC18" s="147">
        <v>0</v>
      </c>
      <c r="AD18" s="147">
        <v>0</v>
      </c>
      <c r="AE18" s="147">
        <v>0</v>
      </c>
      <c r="AF18" s="147">
        <v>0</v>
      </c>
      <c r="AG18" s="147">
        <v>0</v>
      </c>
    </row>
    <row r="19" spans="1:33" x14ac:dyDescent="0.2">
      <c r="A19" s="133" t="str">
        <f t="shared" si="0"/>
        <v>MAPMalta</v>
      </c>
      <c r="B19" s="129" t="s">
        <v>254</v>
      </c>
      <c r="C19" s="129" t="s">
        <v>255</v>
      </c>
      <c r="D19" s="129" t="s">
        <v>50</v>
      </c>
      <c r="E19" s="147">
        <v>0</v>
      </c>
      <c r="F19" s="147">
        <v>2E-3</v>
      </c>
      <c r="G19" s="147">
        <v>6.0000000000000001E-3</v>
      </c>
      <c r="H19" s="147">
        <v>5.0000000000000001E-3</v>
      </c>
      <c r="I19" s="147">
        <v>0</v>
      </c>
      <c r="J19" s="147">
        <v>1.2999999999999999E-2</v>
      </c>
      <c r="K19" s="147">
        <v>1E-3</v>
      </c>
      <c r="L19" s="147">
        <v>3.0000000000000001E-3</v>
      </c>
      <c r="M19" s="147">
        <v>0</v>
      </c>
      <c r="N19" s="147">
        <v>3.0000000000000001E-3</v>
      </c>
      <c r="O19" s="147">
        <v>5.0000000000000001E-3</v>
      </c>
      <c r="P19" s="147">
        <v>1E-3</v>
      </c>
      <c r="Q19" s="147">
        <v>5.0000000000000001E-3</v>
      </c>
      <c r="R19" s="147">
        <v>5.0000000000000001E-3</v>
      </c>
      <c r="S19" s="147">
        <v>4.0000000000000001E-3</v>
      </c>
      <c r="T19" s="147">
        <v>6.0000000000000001E-3</v>
      </c>
      <c r="U19" s="147">
        <v>4.0000000000000001E-3</v>
      </c>
      <c r="V19" s="147">
        <v>4.0000000000000001E-3</v>
      </c>
      <c r="W19" s="147">
        <v>1.2250000000000002E-3</v>
      </c>
      <c r="X19" s="147">
        <v>3.0999999999999999E-3</v>
      </c>
      <c r="Y19" s="147">
        <v>3.5899999999999999E-3</v>
      </c>
      <c r="Z19" s="147">
        <v>0</v>
      </c>
      <c r="AA19" s="147">
        <v>0</v>
      </c>
      <c r="AB19" s="147">
        <v>0</v>
      </c>
      <c r="AC19" s="147">
        <v>0</v>
      </c>
      <c r="AD19" s="147">
        <v>0</v>
      </c>
      <c r="AE19" s="147">
        <v>0</v>
      </c>
      <c r="AF19" s="147">
        <v>0</v>
      </c>
      <c r="AG19" s="147">
        <v>0</v>
      </c>
    </row>
    <row r="20" spans="1:33" x14ac:dyDescent="0.2">
      <c r="A20" s="133" t="str">
        <f t="shared" si="0"/>
        <v>MAPNetherlands</v>
      </c>
      <c r="B20" s="129" t="s">
        <v>254</v>
      </c>
      <c r="C20" s="129" t="s">
        <v>255</v>
      </c>
      <c r="D20" s="129" t="s">
        <v>51</v>
      </c>
      <c r="E20" s="147">
        <v>121.69053999999997</v>
      </c>
      <c r="F20" s="147">
        <v>119.86460000000008</v>
      </c>
      <c r="G20" s="147">
        <v>97.076410000000067</v>
      </c>
      <c r="H20" s="147">
        <v>110.2207499999999</v>
      </c>
      <c r="I20" s="147">
        <v>109.22420000000011</v>
      </c>
      <c r="J20" s="147">
        <v>111.95896000000005</v>
      </c>
      <c r="K20" s="147">
        <v>113.00222999999997</v>
      </c>
      <c r="L20" s="147">
        <v>105.82397000000003</v>
      </c>
      <c r="M20" s="147">
        <v>99.122200000000021</v>
      </c>
      <c r="N20" s="147">
        <v>105.49201999999997</v>
      </c>
      <c r="O20" s="147">
        <v>109.12605499999992</v>
      </c>
      <c r="P20" s="147">
        <v>92.641040999999973</v>
      </c>
      <c r="Q20" s="147">
        <v>76.255900999999881</v>
      </c>
      <c r="R20" s="147">
        <v>36.197730999999919</v>
      </c>
      <c r="S20" s="147">
        <v>74.932669999999973</v>
      </c>
      <c r="T20" s="147">
        <v>54.392819999999972</v>
      </c>
      <c r="U20" s="147">
        <v>39.35561000000007</v>
      </c>
      <c r="V20" s="147">
        <v>37.689420195032426</v>
      </c>
      <c r="W20" s="147">
        <v>36.499382999999995</v>
      </c>
      <c r="X20" s="147">
        <v>48.120987500000012</v>
      </c>
      <c r="Y20" s="147">
        <v>10.183970600000009</v>
      </c>
      <c r="Z20" s="147">
        <v>73.184248000000082</v>
      </c>
      <c r="AA20" s="147">
        <v>36.667798000000005</v>
      </c>
      <c r="AB20" s="147">
        <v>64.478524999999991</v>
      </c>
      <c r="AC20" s="147">
        <v>64.478524999999991</v>
      </c>
      <c r="AD20" s="147">
        <v>64.478524999999991</v>
      </c>
      <c r="AE20" s="147">
        <v>64.478524999999991</v>
      </c>
      <c r="AF20" s="147">
        <v>64.478524999999991</v>
      </c>
      <c r="AG20" s="147">
        <v>64.478524999999991</v>
      </c>
    </row>
    <row r="21" spans="1:33" x14ac:dyDescent="0.2">
      <c r="A21" s="133" t="str">
        <f t="shared" si="0"/>
        <v>MAPNorway</v>
      </c>
      <c r="B21" s="129" t="s">
        <v>254</v>
      </c>
      <c r="C21" s="129" t="s">
        <v>255</v>
      </c>
      <c r="D21" s="129" t="s">
        <v>52</v>
      </c>
      <c r="E21" s="147">
        <v>1.3016909999999999</v>
      </c>
      <c r="F21" s="147">
        <v>1.0934620000000002</v>
      </c>
      <c r="G21" s="147">
        <v>3.354E-2</v>
      </c>
      <c r="H21" s="147">
        <v>9.602200000000001E-2</v>
      </c>
      <c r="I21" s="147">
        <v>0.10259199999999999</v>
      </c>
      <c r="J21" s="147">
        <v>6.8234000000000003E-2</v>
      </c>
      <c r="K21" s="147">
        <v>4.3267E-2</v>
      </c>
      <c r="L21" s="147">
        <v>7.7598E-2</v>
      </c>
      <c r="M21" s="147">
        <v>0.18329899999999999</v>
      </c>
      <c r="N21" s="147">
        <v>0.73687500000000006</v>
      </c>
      <c r="O21" s="147">
        <v>0.12248100000000001</v>
      </c>
      <c r="P21" s="147">
        <v>-6.5241000000000049E-2</v>
      </c>
      <c r="Q21" s="147">
        <v>0.35548599999999997</v>
      </c>
      <c r="R21" s="147">
        <v>0.52611699999999972</v>
      </c>
      <c r="S21" s="147">
        <v>0.46028300000000005</v>
      </c>
      <c r="T21" s="147">
        <v>0.55243300000000006</v>
      </c>
      <c r="U21" s="147">
        <v>0.56700500000000009</v>
      </c>
      <c r="V21" s="147">
        <v>-0.21299999999999997</v>
      </c>
      <c r="W21" s="147">
        <v>1.6800050272442135E-2</v>
      </c>
      <c r="X21" s="147">
        <v>1.1000000000000003E-3</v>
      </c>
      <c r="Y21" s="147">
        <v>6.5740000000000007E-2</v>
      </c>
      <c r="Z21" s="147">
        <v>0.40000000000000008</v>
      </c>
      <c r="AA21" s="147">
        <v>0.33</v>
      </c>
      <c r="AB21" s="147">
        <v>0.08</v>
      </c>
      <c r="AC21" s="147">
        <v>0.08</v>
      </c>
      <c r="AD21" s="147">
        <v>0.08</v>
      </c>
      <c r="AE21" s="147">
        <v>0.08</v>
      </c>
      <c r="AF21" s="147">
        <v>0.08</v>
      </c>
      <c r="AG21" s="147">
        <v>0.08</v>
      </c>
    </row>
    <row r="22" spans="1:33" x14ac:dyDescent="0.2">
      <c r="A22" s="133" t="str">
        <f t="shared" si="0"/>
        <v>MAPPortugal</v>
      </c>
      <c r="B22" s="129" t="s">
        <v>254</v>
      </c>
      <c r="C22" s="129" t="s">
        <v>255</v>
      </c>
      <c r="D22" s="129" t="s">
        <v>53</v>
      </c>
      <c r="E22" s="147">
        <v>5.4802999999999997</v>
      </c>
      <c r="F22" s="147">
        <v>12.478199999999998</v>
      </c>
      <c r="G22" s="147">
        <v>8.8390000000000004</v>
      </c>
      <c r="H22" s="147">
        <v>5.5310999999999995</v>
      </c>
      <c r="I22" s="147">
        <v>5.0519999999999996</v>
      </c>
      <c r="J22" s="147">
        <v>3.976</v>
      </c>
      <c r="K22" s="147">
        <v>4.3855000000000004</v>
      </c>
      <c r="L22" s="147">
        <v>6.0541999999999989</v>
      </c>
      <c r="M22" s="147">
        <v>5.8509999999999991</v>
      </c>
      <c r="N22" s="147">
        <v>7.0329999999999995</v>
      </c>
      <c r="O22" s="147">
        <v>3.0064000000000002</v>
      </c>
      <c r="P22" s="147">
        <v>8.3529999999999998</v>
      </c>
      <c r="Q22" s="147">
        <v>9.8450000000000006</v>
      </c>
      <c r="R22" s="147">
        <v>9.8785000000000007</v>
      </c>
      <c r="S22" s="147">
        <v>13.421999999999999</v>
      </c>
      <c r="T22" s="147">
        <v>12.163</v>
      </c>
      <c r="U22" s="147">
        <v>14.299320999999999</v>
      </c>
      <c r="V22" s="147">
        <v>14.550957</v>
      </c>
      <c r="W22" s="147">
        <v>17.456510000000002</v>
      </c>
      <c r="X22" s="147">
        <v>11.405980999999999</v>
      </c>
      <c r="Y22" s="147">
        <v>8.9951679999999996</v>
      </c>
      <c r="Z22" s="147">
        <v>7.24</v>
      </c>
      <c r="AA22" s="147">
        <v>6.6400000000000006</v>
      </c>
      <c r="AB22" s="147">
        <v>7.57</v>
      </c>
      <c r="AC22" s="147">
        <v>7.57</v>
      </c>
      <c r="AD22" s="147">
        <v>7.57</v>
      </c>
      <c r="AE22" s="147">
        <v>7.57</v>
      </c>
      <c r="AF22" s="147">
        <v>7.57</v>
      </c>
      <c r="AG22" s="147">
        <v>7.57</v>
      </c>
    </row>
    <row r="23" spans="1:33" x14ac:dyDescent="0.2">
      <c r="A23" s="133" t="str">
        <f t="shared" si="0"/>
        <v>MAPSpain</v>
      </c>
      <c r="B23" s="129" t="s">
        <v>254</v>
      </c>
      <c r="C23" s="129" t="s">
        <v>255</v>
      </c>
      <c r="D23" s="129" t="s">
        <v>54</v>
      </c>
      <c r="E23" s="147">
        <v>4.137610000000004</v>
      </c>
      <c r="F23" s="147">
        <v>21.618690000000001</v>
      </c>
      <c r="G23" s="147">
        <v>23.330089999999998</v>
      </c>
      <c r="H23" s="147">
        <v>22.2837</v>
      </c>
      <c r="I23" s="147">
        <v>28.758640000000007</v>
      </c>
      <c r="J23" s="147">
        <v>31.882340000000006</v>
      </c>
      <c r="K23" s="147">
        <v>41.950310000000009</v>
      </c>
      <c r="L23" s="147">
        <v>41.724580000000003</v>
      </c>
      <c r="M23" s="147">
        <v>21.434909999999995</v>
      </c>
      <c r="N23" s="147">
        <v>9.0455499999999951</v>
      </c>
      <c r="O23" s="147">
        <v>29.545693000000004</v>
      </c>
      <c r="P23" s="147">
        <v>29.067899999999998</v>
      </c>
      <c r="Q23" s="147">
        <v>35.480899999999998</v>
      </c>
      <c r="R23" s="147">
        <v>33.003519999999995</v>
      </c>
      <c r="S23" s="147">
        <v>33.35051</v>
      </c>
      <c r="T23" s="147">
        <v>44.921790000000001</v>
      </c>
      <c r="U23" s="147">
        <v>46.358410000000006</v>
      </c>
      <c r="V23" s="147">
        <v>41.01549</v>
      </c>
      <c r="W23" s="147">
        <v>47.117531</v>
      </c>
      <c r="X23" s="147">
        <v>28.213900000000002</v>
      </c>
      <c r="Y23" s="147">
        <v>24.540003000000006</v>
      </c>
      <c r="Z23" s="147">
        <v>31.588999999999995</v>
      </c>
      <c r="AA23" s="147">
        <v>36.734999999999999</v>
      </c>
      <c r="AB23" s="147">
        <v>17.318000000000001</v>
      </c>
      <c r="AC23" s="147">
        <v>17.238463072844006</v>
      </c>
      <c r="AD23" s="147">
        <v>17.158894613997401</v>
      </c>
      <c r="AE23" s="147">
        <v>17.083707304843866</v>
      </c>
      <c r="AF23" s="147">
        <v>17.012218083248033</v>
      </c>
      <c r="AG23" s="147">
        <v>16.938811315732245</v>
      </c>
    </row>
    <row r="24" spans="1:33" x14ac:dyDescent="0.2">
      <c r="A24" s="133" t="str">
        <f t="shared" si="0"/>
        <v>MAPSweden</v>
      </c>
      <c r="B24" s="129" t="s">
        <v>254</v>
      </c>
      <c r="C24" s="129" t="s">
        <v>255</v>
      </c>
      <c r="D24" s="129" t="s">
        <v>55</v>
      </c>
      <c r="E24" s="147">
        <v>16.013204999999999</v>
      </c>
      <c r="F24" s="147">
        <v>30.576077000000002</v>
      </c>
      <c r="G24" s="147">
        <v>22.420564000000002</v>
      </c>
      <c r="H24" s="147">
        <v>15.839954999999998</v>
      </c>
      <c r="I24" s="147">
        <v>9.047130000000001</v>
      </c>
      <c r="J24" s="147">
        <v>7.3986400000000003</v>
      </c>
      <c r="K24" s="147">
        <v>10.599647000000001</v>
      </c>
      <c r="L24" s="147">
        <v>12.170748000000001</v>
      </c>
      <c r="M24" s="147">
        <v>10.705064999999999</v>
      </c>
      <c r="N24" s="147">
        <v>2.1694909999999998</v>
      </c>
      <c r="O24" s="147">
        <v>7.3654000000000011</v>
      </c>
      <c r="P24" s="147">
        <v>5.4955500000000006</v>
      </c>
      <c r="Q24" s="147">
        <v>15.760213</v>
      </c>
      <c r="R24" s="147">
        <v>8.7964689999999983</v>
      </c>
      <c r="S24" s="147">
        <v>11.803235000000001</v>
      </c>
      <c r="T24" s="147">
        <v>9.8972600000000011</v>
      </c>
      <c r="U24" s="147">
        <v>14.913366</v>
      </c>
      <c r="V24" s="147">
        <v>16.18638</v>
      </c>
      <c r="W24" s="147">
        <v>16.638976953888381</v>
      </c>
      <c r="X24" s="147">
        <v>21.289909999999999</v>
      </c>
      <c r="Y24" s="147">
        <v>25.872398</v>
      </c>
      <c r="Z24" s="147">
        <v>5.17</v>
      </c>
      <c r="AA24" s="147">
        <v>4.12</v>
      </c>
      <c r="AB24" s="147">
        <v>10.290000000000001</v>
      </c>
      <c r="AC24" s="147">
        <v>10.290000000000001</v>
      </c>
      <c r="AD24" s="147">
        <v>10.290000000000001</v>
      </c>
      <c r="AE24" s="147">
        <v>10.290000000000001</v>
      </c>
      <c r="AF24" s="147">
        <v>10.290000000000001</v>
      </c>
      <c r="AG24" s="147">
        <v>10.290000000000001</v>
      </c>
    </row>
    <row r="25" spans="1:33" x14ac:dyDescent="0.2">
      <c r="A25" s="133" t="str">
        <f t="shared" si="0"/>
        <v>MAPSwitzerland</v>
      </c>
      <c r="B25" s="129" t="s">
        <v>254</v>
      </c>
      <c r="C25" s="129" t="s">
        <v>255</v>
      </c>
      <c r="D25" s="129" t="s">
        <v>56</v>
      </c>
      <c r="E25" s="147">
        <v>19.491</v>
      </c>
      <c r="F25" s="147">
        <v>21.495080000000002</v>
      </c>
      <c r="G25" s="147">
        <v>21.122999999999998</v>
      </c>
      <c r="H25" s="147">
        <v>21.005047000000001</v>
      </c>
      <c r="I25" s="147">
        <v>19.041299999999996</v>
      </c>
      <c r="J25" s="147">
        <v>16.968600000000002</v>
      </c>
      <c r="K25" s="147">
        <v>18.713763000000004</v>
      </c>
      <c r="L25" s="147">
        <v>18.282699999999998</v>
      </c>
      <c r="M25" s="147">
        <v>17.794400000000003</v>
      </c>
      <c r="N25" s="147">
        <v>6.6709999999999985</v>
      </c>
      <c r="O25" s="147">
        <v>14.872359999999999</v>
      </c>
      <c r="P25" s="147">
        <v>13.2517</v>
      </c>
      <c r="Q25" s="147">
        <v>13.2157</v>
      </c>
      <c r="R25" s="147">
        <v>11.887460000000001</v>
      </c>
      <c r="S25" s="147">
        <v>11.752244000000001</v>
      </c>
      <c r="T25" s="147">
        <v>11.775723000000001</v>
      </c>
      <c r="U25" s="147">
        <v>11.960424000000001</v>
      </c>
      <c r="V25" s="147">
        <v>9.0091999999999999</v>
      </c>
      <c r="W25" s="147">
        <v>13.844782621356908</v>
      </c>
      <c r="X25" s="147">
        <v>12.849449999999999</v>
      </c>
      <c r="Y25" s="147">
        <v>11.598628700000001</v>
      </c>
      <c r="Z25" s="147">
        <v>11.96</v>
      </c>
      <c r="AA25" s="147">
        <v>7.34</v>
      </c>
      <c r="AB25" s="147">
        <v>8.1699999999999964</v>
      </c>
      <c r="AC25" s="147">
        <v>8.1699999999999964</v>
      </c>
      <c r="AD25" s="147">
        <v>8.1699999999999964</v>
      </c>
      <c r="AE25" s="147">
        <v>8.1699999999999964</v>
      </c>
      <c r="AF25" s="147">
        <v>8.1699999999999964</v>
      </c>
      <c r="AG25" s="147">
        <v>8.1699999999999964</v>
      </c>
    </row>
    <row r="26" spans="1:33" x14ac:dyDescent="0.2">
      <c r="A26" s="133" t="str">
        <f t="shared" si="0"/>
        <v>MAPUnited Kingdom</v>
      </c>
      <c r="B26" s="129" t="s">
        <v>254</v>
      </c>
      <c r="C26" s="129" t="s">
        <v>255</v>
      </c>
      <c r="D26" s="129" t="s">
        <v>57</v>
      </c>
      <c r="E26" s="147">
        <v>189.81858</v>
      </c>
      <c r="F26" s="147">
        <v>187.87010000000001</v>
      </c>
      <c r="G26" s="147">
        <v>165.83813300000003</v>
      </c>
      <c r="H26" s="147">
        <v>226.473885</v>
      </c>
      <c r="I26" s="147">
        <v>233.53145000000001</v>
      </c>
      <c r="J26" s="147">
        <v>223.79935</v>
      </c>
      <c r="K26" s="147">
        <v>123.604586</v>
      </c>
      <c r="L26" s="147">
        <v>161.908548</v>
      </c>
      <c r="M26" s="147">
        <v>94.750203999999997</v>
      </c>
      <c r="N26" s="147">
        <v>96.377521999999999</v>
      </c>
      <c r="O26" s="147">
        <v>215.438455</v>
      </c>
      <c r="P26" s="147">
        <v>193.20937900000007</v>
      </c>
      <c r="Q26" s="147">
        <v>153.61388099999974</v>
      </c>
      <c r="R26" s="147">
        <v>112.807648</v>
      </c>
      <c r="S26" s="147">
        <v>120.91901</v>
      </c>
      <c r="T26" s="147">
        <v>107.18294400000001</v>
      </c>
      <c r="U26" s="147">
        <v>84.283165999999994</v>
      </c>
      <c r="V26" s="147">
        <v>25.96354000000003</v>
      </c>
      <c r="W26" s="147">
        <v>27.222638564766992</v>
      </c>
      <c r="X26" s="147">
        <v>10.307600000000001</v>
      </c>
      <c r="Y26" s="147">
        <v>27.891466400000002</v>
      </c>
      <c r="Z26" s="147">
        <v>0.71000000000000085</v>
      </c>
      <c r="AA26" s="147">
        <v>3.7900000000000027</v>
      </c>
      <c r="AB26" s="147">
        <v>9.2800000000000047</v>
      </c>
      <c r="AC26" s="147">
        <v>9.2250905630852458</v>
      </c>
      <c r="AD26" s="147">
        <v>9.1713449952836168</v>
      </c>
      <c r="AE26" s="147">
        <v>9.122528533232833</v>
      </c>
      <c r="AF26" s="147">
        <v>9.0781263450709915</v>
      </c>
      <c r="AG26" s="147">
        <v>9.0334219702946932</v>
      </c>
    </row>
    <row r="27" spans="1:33" s="133" customFormat="1" x14ac:dyDescent="0.2">
      <c r="A27" s="133" t="str">
        <f t="shared" si="0"/>
        <v>MAPEast Europe Total</v>
      </c>
      <c r="B27" s="140" t="s">
        <v>58</v>
      </c>
      <c r="C27" s="140" t="s">
        <v>58</v>
      </c>
      <c r="D27" s="140" t="s">
        <v>58</v>
      </c>
      <c r="E27" s="146">
        <v>259.83267999999998</v>
      </c>
      <c r="F27" s="146">
        <v>116.85092599999999</v>
      </c>
      <c r="G27" s="146">
        <v>138.77804800000004</v>
      </c>
      <c r="H27" s="146">
        <v>214.53082800000018</v>
      </c>
      <c r="I27" s="146">
        <v>294.77408100000002</v>
      </c>
      <c r="J27" s="146">
        <v>291.11816799999997</v>
      </c>
      <c r="K27" s="146">
        <v>276.47717599999999</v>
      </c>
      <c r="L27" s="146">
        <v>299.137362</v>
      </c>
      <c r="M27" s="146">
        <v>243.27302200000005</v>
      </c>
      <c r="N27" s="146">
        <v>130.74462500000001</v>
      </c>
      <c r="O27" s="146">
        <v>182.85587300000003</v>
      </c>
      <c r="P27" s="146">
        <v>203.00732499999998</v>
      </c>
      <c r="Q27" s="146">
        <v>211.12889299999998</v>
      </c>
      <c r="R27" s="146">
        <v>199.48514700000004</v>
      </c>
      <c r="S27" s="146">
        <v>175.83617699999999</v>
      </c>
      <c r="T27" s="146">
        <v>192.529439</v>
      </c>
      <c r="U27" s="146">
        <v>220.76537499999952</v>
      </c>
      <c r="V27" s="146">
        <v>225.72719600000002</v>
      </c>
      <c r="W27" s="146">
        <v>216.86675945546619</v>
      </c>
      <c r="X27" s="146">
        <v>290.63184000000001</v>
      </c>
      <c r="Y27" s="146">
        <v>194.97701899999998</v>
      </c>
      <c r="Z27" s="146">
        <v>271.54399999999998</v>
      </c>
      <c r="AA27" s="146">
        <v>304.92200000000003</v>
      </c>
      <c r="AB27" s="146">
        <v>171.89999999999995</v>
      </c>
      <c r="AC27" s="146">
        <v>177.43639700760738</v>
      </c>
      <c r="AD27" s="146">
        <v>180.84389535312258</v>
      </c>
      <c r="AE27" s="146">
        <v>184.46223329442114</v>
      </c>
      <c r="AF27" s="146">
        <v>188.29140919963857</v>
      </c>
      <c r="AG27" s="146">
        <v>192.26126676683083</v>
      </c>
    </row>
    <row r="28" spans="1:33" x14ac:dyDescent="0.2">
      <c r="A28" s="133" t="str">
        <f t="shared" si="0"/>
        <v>MAPAlbania</v>
      </c>
      <c r="B28" s="129" t="s">
        <v>254</v>
      </c>
      <c r="C28" s="129" t="s">
        <v>257</v>
      </c>
      <c r="D28" s="129" t="s">
        <v>59</v>
      </c>
      <c r="E28" s="147">
        <v>6.8779999999999994E-2</v>
      </c>
      <c r="F28" s="147">
        <v>2.5000000000000001E-4</v>
      </c>
      <c r="G28" s="147">
        <v>3.2925000000000003E-2</v>
      </c>
      <c r="H28" s="147">
        <v>2.1000000000000001E-2</v>
      </c>
      <c r="I28" s="147">
        <v>4.265E-2</v>
      </c>
      <c r="J28" s="147">
        <v>1.5</v>
      </c>
      <c r="K28" s="147">
        <v>6.3E-2</v>
      </c>
      <c r="L28" s="147">
        <v>0.1484</v>
      </c>
      <c r="M28" s="147">
        <v>0</v>
      </c>
      <c r="N28" s="147">
        <v>2.1000000000000001E-2</v>
      </c>
      <c r="O28" s="147">
        <v>0.10084</v>
      </c>
      <c r="P28" s="147">
        <v>3.6499999999999998E-4</v>
      </c>
      <c r="Q28" s="147">
        <v>0.45300800000000002</v>
      </c>
      <c r="R28" s="147">
        <v>1.9599999999999999E-4</v>
      </c>
      <c r="S28" s="147">
        <v>1.7200000000000001E-4</v>
      </c>
      <c r="T28" s="147">
        <v>1.3999999999999999E-4</v>
      </c>
      <c r="U28" s="147">
        <v>3.9E-2</v>
      </c>
      <c r="V28" s="147">
        <v>4.0000000000000001E-3</v>
      </c>
      <c r="W28" s="147">
        <v>6.2750000000000002E-3</v>
      </c>
      <c r="X28" s="147">
        <v>3.2210000000000003E-2</v>
      </c>
      <c r="Y28" s="147">
        <v>1.2359999999999999E-2</v>
      </c>
      <c r="Z28" s="147">
        <v>7.0000000000000007E-2</v>
      </c>
      <c r="AA28" s="147">
        <v>0.01</v>
      </c>
      <c r="AB28" s="147">
        <v>0.06</v>
      </c>
      <c r="AC28" s="147">
        <v>0.06</v>
      </c>
      <c r="AD28" s="147">
        <v>0.06</v>
      </c>
      <c r="AE28" s="147">
        <v>0.06</v>
      </c>
      <c r="AF28" s="147">
        <v>0.06</v>
      </c>
      <c r="AG28" s="147">
        <v>0.06</v>
      </c>
    </row>
    <row r="29" spans="1:33" x14ac:dyDescent="0.2">
      <c r="A29" s="133" t="str">
        <f t="shared" si="0"/>
        <v>MAPBosnia &amp; Herzegovina</v>
      </c>
      <c r="B29" s="129" t="s">
        <v>254</v>
      </c>
      <c r="C29" s="129" t="s">
        <v>257</v>
      </c>
      <c r="D29" s="129" t="s">
        <v>60</v>
      </c>
      <c r="E29" s="147">
        <v>0</v>
      </c>
      <c r="F29" s="147">
        <v>0</v>
      </c>
      <c r="G29" s="147">
        <v>0</v>
      </c>
      <c r="H29" s="147">
        <v>6.7930000000000004E-2</v>
      </c>
      <c r="I29" s="147">
        <v>0.68811</v>
      </c>
      <c r="J29" s="147">
        <v>0.73770999999999998</v>
      </c>
      <c r="K29" s="147">
        <v>0.368753</v>
      </c>
      <c r="L29" s="147">
        <v>0.19653999999999999</v>
      </c>
      <c r="M29" s="147">
        <v>8.9650000000000007E-3</v>
      </c>
      <c r="N29" s="147">
        <v>3.32E-2</v>
      </c>
      <c r="O29" s="147">
        <v>0.50944400000000001</v>
      </c>
      <c r="P29" s="147">
        <v>9.4730999999999996E-2</v>
      </c>
      <c r="Q29" s="147">
        <v>7.5785000000000005E-2</v>
      </c>
      <c r="R29" s="147">
        <v>0.1041</v>
      </c>
      <c r="S29" s="147">
        <v>9.3015E-2</v>
      </c>
      <c r="T29" s="147">
        <v>0.1232</v>
      </c>
      <c r="U29" s="147">
        <v>0.17405899999999999</v>
      </c>
      <c r="V29" s="147">
        <v>5.1716999999999999E-2</v>
      </c>
      <c r="W29" s="147">
        <v>0.20855399999999999</v>
      </c>
      <c r="X29" s="147">
        <v>0.21133999999999997</v>
      </c>
      <c r="Y29" s="147">
        <v>0.22597</v>
      </c>
      <c r="Z29" s="147">
        <v>0</v>
      </c>
      <c r="AA29" s="147">
        <v>0</v>
      </c>
      <c r="AB29" s="147">
        <v>0</v>
      </c>
      <c r="AC29" s="147">
        <v>0</v>
      </c>
      <c r="AD29" s="147">
        <v>0</v>
      </c>
      <c r="AE29" s="147">
        <v>0</v>
      </c>
      <c r="AF29" s="147">
        <v>0</v>
      </c>
      <c r="AG29" s="147">
        <v>0</v>
      </c>
    </row>
    <row r="30" spans="1:33" x14ac:dyDescent="0.2">
      <c r="A30" s="133" t="str">
        <f t="shared" si="0"/>
        <v>MAPBulgaria</v>
      </c>
      <c r="B30" s="129" t="s">
        <v>254</v>
      </c>
      <c r="C30" s="129" t="s">
        <v>257</v>
      </c>
      <c r="D30" s="129" t="s">
        <v>61</v>
      </c>
      <c r="E30" s="147">
        <v>0</v>
      </c>
      <c r="F30" s="147">
        <v>1.9999999999999574E-2</v>
      </c>
      <c r="G30" s="147">
        <v>6.9999999999996732E-3</v>
      </c>
      <c r="H30" s="147">
        <v>6.1100000000000154E-2</v>
      </c>
      <c r="I30" s="147">
        <v>2.0000000000000004E-2</v>
      </c>
      <c r="J30" s="147">
        <v>9.7600000000000006E-2</v>
      </c>
      <c r="K30" s="147">
        <v>0.40720000000000001</v>
      </c>
      <c r="L30" s="147">
        <v>0.31759999999999999</v>
      </c>
      <c r="M30" s="147">
        <v>0.36400000000000005</v>
      </c>
      <c r="N30" s="147">
        <v>0.106</v>
      </c>
      <c r="O30" s="147">
        <v>1.1380499999999998</v>
      </c>
      <c r="P30" s="147">
        <v>1.2985999999999998</v>
      </c>
      <c r="Q30" s="147">
        <v>-0.14610000000000012</v>
      </c>
      <c r="R30" s="147">
        <v>-3.6860000000000781E-3</v>
      </c>
      <c r="S30" s="147">
        <v>1.19923</v>
      </c>
      <c r="T30" s="147">
        <v>0.11890999999999996</v>
      </c>
      <c r="U30" s="147">
        <v>0.51180999999999999</v>
      </c>
      <c r="V30" s="147">
        <v>1.4532400000000001</v>
      </c>
      <c r="W30" s="147">
        <v>2.9261890125841656</v>
      </c>
      <c r="X30" s="147">
        <v>2.3283999999999998</v>
      </c>
      <c r="Y30" s="147">
        <v>3.1822100000000004</v>
      </c>
      <c r="Z30" s="147">
        <v>5.63</v>
      </c>
      <c r="AA30" s="147">
        <v>3.54</v>
      </c>
      <c r="AB30" s="147">
        <v>2.2999999999999998</v>
      </c>
      <c r="AC30" s="147">
        <v>2.301782649449498</v>
      </c>
      <c r="AD30" s="147">
        <v>2.3035809383965868</v>
      </c>
      <c r="AE30" s="147">
        <v>2.3053950040493336</v>
      </c>
      <c r="AF30" s="147">
        <v>2.3072249848195558</v>
      </c>
      <c r="AG30" s="147">
        <v>2.309071020333382</v>
      </c>
    </row>
    <row r="31" spans="1:33" x14ac:dyDescent="0.2">
      <c r="A31" s="133" t="str">
        <f t="shared" si="0"/>
        <v>MAPCroatia</v>
      </c>
      <c r="B31" s="129" t="s">
        <v>254</v>
      </c>
      <c r="C31" s="129" t="s">
        <v>257</v>
      </c>
      <c r="D31" s="129" t="s">
        <v>62</v>
      </c>
      <c r="E31" s="147">
        <v>11.353999999999999</v>
      </c>
      <c r="F31" s="147">
        <v>0.16600000000000001</v>
      </c>
      <c r="G31" s="147">
        <v>0.81900000000000006</v>
      </c>
      <c r="H31" s="147">
        <v>14.902999999999999</v>
      </c>
      <c r="I31" s="147">
        <v>16.297000000000001</v>
      </c>
      <c r="J31" s="147">
        <v>16.868000000000002</v>
      </c>
      <c r="K31" s="147">
        <v>15.762927000000001</v>
      </c>
      <c r="L31" s="147">
        <v>8.9469819999999967</v>
      </c>
      <c r="M31" s="147">
        <v>0.66120500000000004</v>
      </c>
      <c r="N31" s="147">
        <v>16.180999999999997</v>
      </c>
      <c r="O31" s="147">
        <v>27.863243000000004</v>
      </c>
      <c r="P31" s="147">
        <v>23.66817</v>
      </c>
      <c r="Q31" s="147">
        <v>39.36345</v>
      </c>
      <c r="R31" s="147">
        <v>18.729749999999999</v>
      </c>
      <c r="S31" s="147">
        <v>7.4539999999999997</v>
      </c>
      <c r="T31" s="147">
        <v>24.069000000000003</v>
      </c>
      <c r="U31" s="147">
        <v>15.980699999999999</v>
      </c>
      <c r="V31" s="147">
        <v>29.091499999999996</v>
      </c>
      <c r="W31" s="147">
        <v>39.155965031069904</v>
      </c>
      <c r="X31" s="147">
        <v>42.207129999999999</v>
      </c>
      <c r="Y31" s="147">
        <v>41.550316199999997</v>
      </c>
      <c r="Z31" s="147">
        <v>46.868000000000002</v>
      </c>
      <c r="AA31" s="147">
        <v>41.007999999999996</v>
      </c>
      <c r="AB31" s="147">
        <v>22.942999999999998</v>
      </c>
      <c r="AC31" s="147">
        <v>22.942999999999998</v>
      </c>
      <c r="AD31" s="147">
        <v>22.942999999999998</v>
      </c>
      <c r="AE31" s="147">
        <v>22.942999999999998</v>
      </c>
      <c r="AF31" s="147">
        <v>22.942999999999998</v>
      </c>
      <c r="AG31" s="147">
        <v>22.942999999999998</v>
      </c>
    </row>
    <row r="32" spans="1:33" x14ac:dyDescent="0.2">
      <c r="A32" s="133" t="str">
        <f t="shared" si="0"/>
        <v>MAPCzech Republic</v>
      </c>
      <c r="B32" s="129" t="s">
        <v>254</v>
      </c>
      <c r="C32" s="129" t="s">
        <v>257</v>
      </c>
      <c r="D32" s="129" t="s">
        <v>63</v>
      </c>
      <c r="E32" s="147">
        <v>0.28699999999999998</v>
      </c>
      <c r="F32" s="147">
        <v>0.71699999999999997</v>
      </c>
      <c r="G32" s="147">
        <v>0.69686199999999998</v>
      </c>
      <c r="H32" s="147">
        <v>0.30259999999999998</v>
      </c>
      <c r="I32" s="147">
        <v>1.4401999999999999</v>
      </c>
      <c r="J32" s="147">
        <v>2.3501999999999996</v>
      </c>
      <c r="K32" s="147">
        <v>3.7796000000000007</v>
      </c>
      <c r="L32" s="147">
        <v>2.8879999999999999</v>
      </c>
      <c r="M32" s="147">
        <v>2.0123999999999995</v>
      </c>
      <c r="N32" s="147">
        <v>1.2082999999999999</v>
      </c>
      <c r="O32" s="147">
        <v>2.0609000000000002</v>
      </c>
      <c r="P32" s="147">
        <v>3.5514000000000001</v>
      </c>
      <c r="Q32" s="147">
        <v>1.9923999999999997</v>
      </c>
      <c r="R32" s="147">
        <v>3.569</v>
      </c>
      <c r="S32" s="147">
        <v>9.3758199999999992</v>
      </c>
      <c r="T32" s="147">
        <v>6.2948200000000005</v>
      </c>
      <c r="U32" s="147">
        <v>4.3137100000000004</v>
      </c>
      <c r="V32" s="147">
        <v>3.3493599999999999</v>
      </c>
      <c r="W32" s="147">
        <v>3.4407929999999998</v>
      </c>
      <c r="X32" s="147">
        <v>3.5821600000000005</v>
      </c>
      <c r="Y32" s="147">
        <v>2.6728120999999998</v>
      </c>
      <c r="Z32" s="147">
        <v>1.9300000000000002</v>
      </c>
      <c r="AA32" s="147">
        <v>3.9400000000000004</v>
      </c>
      <c r="AB32" s="147">
        <v>1.8000000000000003</v>
      </c>
      <c r="AC32" s="147">
        <v>1.8000000000000003</v>
      </c>
      <c r="AD32" s="147">
        <v>1.8000000000000003</v>
      </c>
      <c r="AE32" s="147">
        <v>1.8000000000000003</v>
      </c>
      <c r="AF32" s="147">
        <v>1.8000000000000003</v>
      </c>
      <c r="AG32" s="147">
        <v>1.8000000000000003</v>
      </c>
    </row>
    <row r="33" spans="1:33" x14ac:dyDescent="0.2">
      <c r="A33" s="133" t="str">
        <f t="shared" si="0"/>
        <v>MAPEstonia</v>
      </c>
      <c r="B33" s="129" t="s">
        <v>254</v>
      </c>
      <c r="C33" s="129" t="s">
        <v>257</v>
      </c>
      <c r="D33" s="129" t="s">
        <v>64</v>
      </c>
      <c r="E33" s="147">
        <v>0.42499999999999999</v>
      </c>
      <c r="F33" s="147">
        <v>0.223</v>
      </c>
      <c r="G33" s="147">
        <v>0.99999999999999989</v>
      </c>
      <c r="H33" s="147">
        <v>1.0089999999999999</v>
      </c>
      <c r="I33" s="147">
        <v>1.5409999999999999</v>
      </c>
      <c r="J33" s="147">
        <v>1.056</v>
      </c>
      <c r="K33" s="147">
        <v>1.256</v>
      </c>
      <c r="L33" s="147">
        <v>0.623</v>
      </c>
      <c r="M33" s="147">
        <v>2.1000000000000001E-2</v>
      </c>
      <c r="N33" s="147">
        <v>6.0999999999999999E-2</v>
      </c>
      <c r="O33" s="147">
        <v>5.3999999999999999E-2</v>
      </c>
      <c r="P33" s="147">
        <v>0.04</v>
      </c>
      <c r="Q33" s="147">
        <v>3.3000000000000002E-2</v>
      </c>
      <c r="R33" s="147">
        <v>4.0000000000000001E-3</v>
      </c>
      <c r="S33" s="147">
        <v>9.0000000000000011E-3</v>
      </c>
      <c r="T33" s="147">
        <v>2.1000000000000001E-2</v>
      </c>
      <c r="U33" s="147">
        <v>7.9000000000000015E-2</v>
      </c>
      <c r="V33" s="147">
        <v>0.27100000000000002</v>
      </c>
      <c r="W33" s="147">
        <v>6.0122999999999996E-2</v>
      </c>
      <c r="X33" s="147">
        <v>0.19935</v>
      </c>
      <c r="Y33" s="147">
        <v>0.19247999999999998</v>
      </c>
      <c r="Z33" s="147">
        <v>0.3</v>
      </c>
      <c r="AA33" s="147">
        <v>0.09</v>
      </c>
      <c r="AB33" s="147">
        <v>0.13999999999999999</v>
      </c>
      <c r="AC33" s="147">
        <v>0.13999999999999999</v>
      </c>
      <c r="AD33" s="147">
        <v>0.13999999999999999</v>
      </c>
      <c r="AE33" s="147">
        <v>0.13999999999999999</v>
      </c>
      <c r="AF33" s="147">
        <v>0.13999999999999999</v>
      </c>
      <c r="AG33" s="147">
        <v>0.13999999999999999</v>
      </c>
    </row>
    <row r="34" spans="1:33" x14ac:dyDescent="0.2">
      <c r="A34" s="133" t="str">
        <f t="shared" si="0"/>
        <v>MAPGeorgia</v>
      </c>
      <c r="B34" s="129" t="s">
        <v>254</v>
      </c>
      <c r="C34" s="129" t="s">
        <v>257</v>
      </c>
      <c r="D34" s="129" t="s">
        <v>65</v>
      </c>
      <c r="E34" s="147">
        <v>0</v>
      </c>
      <c r="F34" s="147">
        <v>0</v>
      </c>
      <c r="G34" s="147">
        <v>0</v>
      </c>
      <c r="H34" s="147">
        <v>0</v>
      </c>
      <c r="I34" s="147">
        <v>0</v>
      </c>
      <c r="J34" s="147">
        <v>0</v>
      </c>
      <c r="K34" s="147">
        <v>0.02</v>
      </c>
      <c r="L34" s="147">
        <v>0.56000000000000005</v>
      </c>
      <c r="M34" s="147">
        <v>2.4000000000000001E-5</v>
      </c>
      <c r="N34" s="147">
        <v>4.8000000000000001E-5</v>
      </c>
      <c r="O34" s="147">
        <v>3.15E-3</v>
      </c>
      <c r="P34" s="147">
        <v>1.1690000000000001E-2</v>
      </c>
      <c r="Q34" s="147">
        <v>2.0053999999999999E-2</v>
      </c>
      <c r="R34" s="147">
        <v>7.7879999999999998E-3</v>
      </c>
      <c r="S34" s="147">
        <v>1.2030730000000001</v>
      </c>
      <c r="T34" s="147">
        <v>2.4181189999999999</v>
      </c>
      <c r="U34" s="147">
        <v>1.7279879999999999</v>
      </c>
      <c r="V34" s="147">
        <v>2.2205789999999999</v>
      </c>
      <c r="W34" s="147">
        <v>1.6395879999999998</v>
      </c>
      <c r="X34" s="147">
        <v>1.6512199999999999</v>
      </c>
      <c r="Y34" s="147">
        <v>1.4381051999999999</v>
      </c>
      <c r="Z34" s="147">
        <v>0.77</v>
      </c>
      <c r="AA34" s="147">
        <v>1.2600000000000002</v>
      </c>
      <c r="AB34" s="147">
        <v>0.73</v>
      </c>
      <c r="AC34" s="147">
        <v>0.73</v>
      </c>
      <c r="AD34" s="147">
        <v>0.73</v>
      </c>
      <c r="AE34" s="147">
        <v>0.73</v>
      </c>
      <c r="AF34" s="147">
        <v>0.73</v>
      </c>
      <c r="AG34" s="147">
        <v>0.73</v>
      </c>
    </row>
    <row r="35" spans="1:33" x14ac:dyDescent="0.2">
      <c r="A35" s="133" t="str">
        <f t="shared" si="0"/>
        <v>MAPHungary</v>
      </c>
      <c r="B35" s="129" t="s">
        <v>254</v>
      </c>
      <c r="C35" s="129" t="s">
        <v>257</v>
      </c>
      <c r="D35" s="129" t="s">
        <v>66</v>
      </c>
      <c r="E35" s="147">
        <v>0.91100000000000003</v>
      </c>
      <c r="F35" s="147">
        <v>0.38720000000000004</v>
      </c>
      <c r="G35" s="147">
        <v>0.76839999999999997</v>
      </c>
      <c r="H35" s="147">
        <v>0.19372500000000001</v>
      </c>
      <c r="I35" s="147">
        <v>2.2382999999999997</v>
      </c>
      <c r="J35" s="147">
        <v>1.0760000000000001</v>
      </c>
      <c r="K35" s="147">
        <v>0.94750000000000001</v>
      </c>
      <c r="L35" s="147">
        <v>4.60602</v>
      </c>
      <c r="M35" s="147">
        <v>1.863</v>
      </c>
      <c r="N35" s="147">
        <v>0.85189999999999999</v>
      </c>
      <c r="O35" s="147">
        <v>8.7233139999999985</v>
      </c>
      <c r="P35" s="147">
        <v>6.9689999999999985</v>
      </c>
      <c r="Q35" s="147">
        <v>19.252000000000006</v>
      </c>
      <c r="R35" s="147">
        <v>7.5186999999999991</v>
      </c>
      <c r="S35" s="147">
        <v>8.7886699999999998</v>
      </c>
      <c r="T35" s="147">
        <v>7.9123900000000003</v>
      </c>
      <c r="U35" s="147">
        <v>7.2256700000000009</v>
      </c>
      <c r="V35" s="147">
        <v>3.08927</v>
      </c>
      <c r="W35" s="147">
        <v>1.9670000011399389</v>
      </c>
      <c r="X35" s="147">
        <v>2.3055699999999995</v>
      </c>
      <c r="Y35" s="147">
        <v>2.4547300000000005</v>
      </c>
      <c r="Z35" s="147">
        <v>5.0200000000000005</v>
      </c>
      <c r="AA35" s="147">
        <v>6.39</v>
      </c>
      <c r="AB35" s="147">
        <v>1.83</v>
      </c>
      <c r="AC35" s="147">
        <v>1.8141662048954939</v>
      </c>
      <c r="AD35" s="147">
        <v>1.7991116961940792</v>
      </c>
      <c r="AE35" s="147">
        <v>1.7847981200270826</v>
      </c>
      <c r="AF35" s="147">
        <v>1.7711890101748846</v>
      </c>
      <c r="AG35" s="147">
        <v>1.7582496951631528</v>
      </c>
    </row>
    <row r="36" spans="1:33" x14ac:dyDescent="0.2">
      <c r="A36" s="133" t="str">
        <f t="shared" si="0"/>
        <v>MAPLatvia</v>
      </c>
      <c r="B36" s="129" t="s">
        <v>254</v>
      </c>
      <c r="C36" s="129" t="s">
        <v>257</v>
      </c>
      <c r="D36" s="129" t="s">
        <v>67</v>
      </c>
      <c r="E36" s="147">
        <v>0.57899999999999974</v>
      </c>
      <c r="F36" s="147">
        <v>-3.0000000000000001E-3</v>
      </c>
      <c r="G36" s="147">
        <v>9.9000000000000005E-2</v>
      </c>
      <c r="H36" s="147">
        <v>0.253</v>
      </c>
      <c r="I36" s="147">
        <v>6.8000000000000005E-2</v>
      </c>
      <c r="J36" s="147">
        <v>6.2E-2</v>
      </c>
      <c r="K36" s="147">
        <v>5.3999999999999992E-2</v>
      </c>
      <c r="L36" s="147">
        <v>-0.19599999999999998</v>
      </c>
      <c r="M36" s="147">
        <v>0.43500000000000005</v>
      </c>
      <c r="N36" s="147">
        <v>4.9000000000000002E-2</v>
      </c>
      <c r="O36" s="147">
        <v>0.13899999999999998</v>
      </c>
      <c r="P36" s="147">
        <v>0.10100000000000001</v>
      </c>
      <c r="Q36" s="147">
        <v>0.16300000000000001</v>
      </c>
      <c r="R36" s="147">
        <v>0.39600000000000002</v>
      </c>
      <c r="S36" s="147">
        <v>-2.2999999999999965E-2</v>
      </c>
      <c r="T36" s="147">
        <v>9.8999999999999991E-2</v>
      </c>
      <c r="U36" s="147">
        <v>0.14799999999999999</v>
      </c>
      <c r="V36" s="147">
        <v>0.58399999999999996</v>
      </c>
      <c r="W36" s="147">
        <v>0.60884700000000014</v>
      </c>
      <c r="X36" s="147">
        <v>0.20194000000000001</v>
      </c>
      <c r="Y36" s="147">
        <v>0.10134000000000001</v>
      </c>
      <c r="Z36" s="147">
        <v>4.3699999999999992</v>
      </c>
      <c r="AA36" s="147">
        <v>5.3899999999999988</v>
      </c>
      <c r="AB36" s="147">
        <v>0.40000000000000008</v>
      </c>
      <c r="AC36" s="147">
        <v>0.40000000000000008</v>
      </c>
      <c r="AD36" s="147">
        <v>0.40000000000000008</v>
      </c>
      <c r="AE36" s="147">
        <v>0.40000000000000008</v>
      </c>
      <c r="AF36" s="147">
        <v>0.40000000000000008</v>
      </c>
      <c r="AG36" s="147">
        <v>0.40000000000000008</v>
      </c>
    </row>
    <row r="37" spans="1:33" x14ac:dyDescent="0.2">
      <c r="A37" s="133" t="str">
        <f t="shared" si="0"/>
        <v>MAPLithuania</v>
      </c>
      <c r="B37" s="129" t="s">
        <v>254</v>
      </c>
      <c r="C37" s="129" t="s">
        <v>257</v>
      </c>
      <c r="D37" s="129" t="s">
        <v>68</v>
      </c>
      <c r="E37" s="147">
        <v>0.11499999999999844</v>
      </c>
      <c r="F37" s="147">
        <v>0.14826999999999657</v>
      </c>
      <c r="G37" s="147">
        <v>0.16718499999999992</v>
      </c>
      <c r="H37" s="147">
        <v>8.7539999999999951E-2</v>
      </c>
      <c r="I37" s="147">
        <v>0.26219999999999999</v>
      </c>
      <c r="J37" s="147">
        <v>0.62000000000000011</v>
      </c>
      <c r="K37" s="147">
        <v>0.54</v>
      </c>
      <c r="L37" s="147">
        <v>6.4400000000000013E-2</v>
      </c>
      <c r="M37" s="147">
        <v>0.68069999999999997</v>
      </c>
      <c r="N37" s="147">
        <v>0.42090000000000005</v>
      </c>
      <c r="O37" s="147">
        <v>1.0145000000000002</v>
      </c>
      <c r="P37" s="147">
        <v>0.59339999999999993</v>
      </c>
      <c r="Q37" s="147">
        <v>0.48440000000000005</v>
      </c>
      <c r="R37" s="147">
        <v>0.27860000000000001</v>
      </c>
      <c r="S37" s="147">
        <v>0.16200000000000001</v>
      </c>
      <c r="T37" s="147">
        <v>0.34725</v>
      </c>
      <c r="U37" s="147">
        <v>0.70013000000000003</v>
      </c>
      <c r="V37" s="147">
        <v>0.66417999999999999</v>
      </c>
      <c r="W37" s="147">
        <v>0.86103499999999988</v>
      </c>
      <c r="X37" s="147">
        <v>1.2340900000000001</v>
      </c>
      <c r="Y37" s="147">
        <v>0.54710120000000007</v>
      </c>
      <c r="Z37" s="147">
        <v>6.3</v>
      </c>
      <c r="AA37" s="147">
        <v>11.859999999999998</v>
      </c>
      <c r="AB37" s="147">
        <v>0.83</v>
      </c>
      <c r="AC37" s="147">
        <v>0.83</v>
      </c>
      <c r="AD37" s="147">
        <v>0.83</v>
      </c>
      <c r="AE37" s="147">
        <v>0.83</v>
      </c>
      <c r="AF37" s="147">
        <v>0.83</v>
      </c>
      <c r="AG37" s="147">
        <v>0.83</v>
      </c>
    </row>
    <row r="38" spans="1:33" x14ac:dyDescent="0.2">
      <c r="A38" s="133" t="str">
        <f t="shared" si="0"/>
        <v>MAPMacedonia</v>
      </c>
      <c r="B38" s="129" t="s">
        <v>254</v>
      </c>
      <c r="C38" s="129" t="s">
        <v>257</v>
      </c>
      <c r="D38" s="129" t="s">
        <v>69</v>
      </c>
      <c r="E38" s="147">
        <v>2.605E-2</v>
      </c>
      <c r="F38" s="147">
        <v>3.0999999999999999E-3</v>
      </c>
      <c r="G38" s="147">
        <v>0.64958499999999997</v>
      </c>
      <c r="H38" s="147">
        <v>2.5555000000000001E-2</v>
      </c>
      <c r="I38" s="147">
        <v>1.5646E-2</v>
      </c>
      <c r="J38" s="147">
        <v>0.13450000000000001</v>
      </c>
      <c r="K38" s="147">
        <v>5.2374999999999998E-2</v>
      </c>
      <c r="L38" s="147">
        <v>0.107</v>
      </c>
      <c r="M38" s="147">
        <v>0.20432</v>
      </c>
      <c r="N38" s="147">
        <v>5.3331000000000003E-2</v>
      </c>
      <c r="O38" s="147">
        <v>5.9291999999999997E-2</v>
      </c>
      <c r="P38" s="147">
        <v>3.5525000000000001E-2</v>
      </c>
      <c r="Q38" s="147">
        <v>4.1674999999999997E-2</v>
      </c>
      <c r="R38" s="147">
        <v>0.73260999999999998</v>
      </c>
      <c r="S38" s="147">
        <v>0.50445700000000004</v>
      </c>
      <c r="T38" s="147">
        <v>0.235234</v>
      </c>
      <c r="U38" s="147">
        <v>0.64183800000000002</v>
      </c>
      <c r="V38" s="147">
        <v>4.4375999999999999E-2</v>
      </c>
      <c r="W38" s="147">
        <v>2.6657E-2</v>
      </c>
      <c r="X38" s="147">
        <v>1.9299999999999998E-2</v>
      </c>
      <c r="Y38" s="147">
        <v>1.6240000000000001E-2</v>
      </c>
      <c r="Z38" s="147">
        <v>0.01</v>
      </c>
      <c r="AA38" s="147">
        <v>0.01</v>
      </c>
      <c r="AB38" s="147">
        <v>0.04</v>
      </c>
      <c r="AC38" s="147">
        <v>0.04</v>
      </c>
      <c r="AD38" s="147">
        <v>0.04</v>
      </c>
      <c r="AE38" s="147">
        <v>0.04</v>
      </c>
      <c r="AF38" s="147">
        <v>0.04</v>
      </c>
      <c r="AG38" s="147">
        <v>0.04</v>
      </c>
    </row>
    <row r="39" spans="1:33" x14ac:dyDescent="0.2">
      <c r="A39" s="133" t="str">
        <f t="shared" si="0"/>
        <v>MAPMoldova</v>
      </c>
      <c r="B39" s="129" t="s">
        <v>254</v>
      </c>
      <c r="C39" s="129" t="s">
        <v>257</v>
      </c>
      <c r="D39" s="129" t="s">
        <v>70</v>
      </c>
      <c r="E39" s="147">
        <v>0</v>
      </c>
      <c r="F39" s="147">
        <v>0</v>
      </c>
      <c r="G39" s="147">
        <v>0</v>
      </c>
      <c r="H39" s="147">
        <v>0</v>
      </c>
      <c r="I39" s="147">
        <v>0</v>
      </c>
      <c r="J39" s="147">
        <v>1E-4</v>
      </c>
      <c r="K39" s="147">
        <v>0</v>
      </c>
      <c r="L39" s="147">
        <v>0</v>
      </c>
      <c r="M39" s="147">
        <v>0</v>
      </c>
      <c r="N39" s="147">
        <v>1.6000000000000001E-3</v>
      </c>
      <c r="O39" s="147">
        <v>1.017E-2</v>
      </c>
      <c r="P39" s="147">
        <v>0</v>
      </c>
      <c r="Q39" s="147">
        <v>5.0000000000000001E-3</v>
      </c>
      <c r="R39" s="147">
        <v>2.48E-3</v>
      </c>
      <c r="S39" s="147">
        <v>7.28E-3</v>
      </c>
      <c r="T39" s="147">
        <v>1.4489999999999999E-2</v>
      </c>
      <c r="U39" s="147">
        <v>7.4469999999999996E-3</v>
      </c>
      <c r="V39" s="147">
        <v>4.1208000000000002E-2</v>
      </c>
      <c r="W39" s="147">
        <v>6.6104999999999997E-2</v>
      </c>
      <c r="X39" s="147">
        <v>2.9160000000000002E-2</v>
      </c>
      <c r="Y39" s="147">
        <v>1.8577100000000002</v>
      </c>
      <c r="Z39" s="147">
        <v>6.6499999999999986</v>
      </c>
      <c r="AA39" s="147">
        <v>6.49</v>
      </c>
      <c r="AB39" s="147">
        <v>0.65</v>
      </c>
      <c r="AC39" s="147">
        <v>0.65</v>
      </c>
      <c r="AD39" s="147">
        <v>0.65</v>
      </c>
      <c r="AE39" s="147">
        <v>0.65</v>
      </c>
      <c r="AF39" s="147">
        <v>0.65</v>
      </c>
      <c r="AG39" s="147">
        <v>0.65</v>
      </c>
    </row>
    <row r="40" spans="1:33" x14ac:dyDescent="0.2">
      <c r="A40" s="133" t="str">
        <f t="shared" si="0"/>
        <v>MAPMontenegro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0.03</v>
      </c>
      <c r="AB40" s="147">
        <v>0</v>
      </c>
      <c r="AC40" s="147">
        <v>0</v>
      </c>
      <c r="AD40" s="147">
        <v>0</v>
      </c>
      <c r="AE40" s="147">
        <v>0</v>
      </c>
      <c r="AF40" s="147">
        <v>0</v>
      </c>
      <c r="AG40" s="147">
        <v>0</v>
      </c>
    </row>
    <row r="41" spans="1:33" x14ac:dyDescent="0.2">
      <c r="A41" s="133" t="str">
        <f t="shared" si="0"/>
        <v>MAPPoland</v>
      </c>
      <c r="B41" s="129" t="s">
        <v>254</v>
      </c>
      <c r="C41" s="129" t="s">
        <v>257</v>
      </c>
      <c r="D41" s="129" t="s">
        <v>72</v>
      </c>
      <c r="E41" s="147">
        <v>239.74844999999999</v>
      </c>
      <c r="F41" s="147">
        <v>105.26739999999999</v>
      </c>
      <c r="G41" s="147">
        <v>125.00564100000003</v>
      </c>
      <c r="H41" s="147">
        <v>186.83867800000019</v>
      </c>
      <c r="I41" s="147">
        <v>261.77745000000004</v>
      </c>
      <c r="J41" s="147">
        <v>257.39219799999995</v>
      </c>
      <c r="K41" s="147">
        <v>242.80588599999999</v>
      </c>
      <c r="L41" s="147">
        <v>267.08738499999998</v>
      </c>
      <c r="M41" s="147">
        <v>218.557005</v>
      </c>
      <c r="N41" s="147">
        <v>103.300839</v>
      </c>
      <c r="O41" s="147">
        <v>129.96021000000002</v>
      </c>
      <c r="P41" s="147">
        <v>156.57929999999999</v>
      </c>
      <c r="Q41" s="147">
        <v>129.65029999999999</v>
      </c>
      <c r="R41" s="147">
        <v>152.86734999999999</v>
      </c>
      <c r="S41" s="147">
        <v>134.05385799999999</v>
      </c>
      <c r="T41" s="147">
        <v>132.08692399999998</v>
      </c>
      <c r="U41" s="147">
        <v>168.74835799999954</v>
      </c>
      <c r="V41" s="147">
        <v>123.62779</v>
      </c>
      <c r="W41" s="147">
        <v>123.79317106187773</v>
      </c>
      <c r="X41" s="147">
        <v>181.06401</v>
      </c>
      <c r="Y41" s="147">
        <v>101.32613189999999</v>
      </c>
      <c r="Z41" s="147">
        <v>141.46600000000001</v>
      </c>
      <c r="AA41" s="147">
        <v>158.48400000000001</v>
      </c>
      <c r="AB41" s="147">
        <v>105.35699999999997</v>
      </c>
      <c r="AC41" s="147">
        <v>107.79621046528557</v>
      </c>
      <c r="AD41" s="147">
        <v>110.3640531929675</v>
      </c>
      <c r="AE41" s="147">
        <v>113.10937780983809</v>
      </c>
      <c r="AF41" s="147">
        <v>116.03176273282716</v>
      </c>
      <c r="AG41" s="147">
        <v>119.07458562128255</v>
      </c>
    </row>
    <row r="42" spans="1:33" x14ac:dyDescent="0.2">
      <c r="A42" s="133" t="str">
        <f t="shared" si="0"/>
        <v>MAPRomania</v>
      </c>
      <c r="B42" s="129" t="s">
        <v>254</v>
      </c>
      <c r="C42" s="129" t="s">
        <v>257</v>
      </c>
      <c r="D42" s="129" t="s">
        <v>73</v>
      </c>
      <c r="E42" s="147">
        <v>0</v>
      </c>
      <c r="F42" s="147">
        <v>4.2000000000000003E-2</v>
      </c>
      <c r="G42" s="147">
        <v>4.9000000000000002E-2</v>
      </c>
      <c r="H42" s="147">
        <v>1.3000000000000001E-2</v>
      </c>
      <c r="I42" s="147">
        <v>1E-3</v>
      </c>
      <c r="J42" s="147">
        <v>0.14700000000000002</v>
      </c>
      <c r="K42" s="147">
        <v>1.2389999999999999</v>
      </c>
      <c r="L42" s="147">
        <v>3.931</v>
      </c>
      <c r="M42" s="147">
        <v>10.823000000000002</v>
      </c>
      <c r="N42" s="147">
        <v>5.4360000000000008</v>
      </c>
      <c r="O42" s="147">
        <v>5.0339999999999998</v>
      </c>
      <c r="P42" s="147">
        <v>3.3729999999999998</v>
      </c>
      <c r="Q42" s="147">
        <v>8.3329999999999984</v>
      </c>
      <c r="R42" s="147">
        <v>7.5549999999999997</v>
      </c>
      <c r="S42" s="147">
        <v>4.8049999999999988</v>
      </c>
      <c r="T42" s="147">
        <v>5.9960000000000004</v>
      </c>
      <c r="U42" s="147">
        <v>3.3310000000000004</v>
      </c>
      <c r="V42" s="147">
        <v>4.4090000000000007</v>
      </c>
      <c r="W42" s="147">
        <v>4.9554800000000006</v>
      </c>
      <c r="X42" s="147">
        <v>4.0230000000000006</v>
      </c>
      <c r="Y42" s="147">
        <v>2.3059499999999997</v>
      </c>
      <c r="Z42" s="147">
        <v>4.2</v>
      </c>
      <c r="AA42" s="147">
        <v>11.129999999999999</v>
      </c>
      <c r="AB42" s="147">
        <v>8.8199999999999985</v>
      </c>
      <c r="AC42" s="147">
        <v>8.8423691266304552</v>
      </c>
      <c r="AD42" s="147">
        <v>8.864992586078996</v>
      </c>
      <c r="AE42" s="147">
        <v>8.8878732700625669</v>
      </c>
      <c r="AF42" s="147">
        <v>8.9110141031763828</v>
      </c>
      <c r="AG42" s="147">
        <v>8.9344180432677724</v>
      </c>
    </row>
    <row r="43" spans="1:33" x14ac:dyDescent="0.2">
      <c r="A43" s="133" t="str">
        <f t="shared" si="0"/>
        <v>MAPSerbia</v>
      </c>
      <c r="B43" s="129" t="s">
        <v>254</v>
      </c>
      <c r="C43" s="129" t="s">
        <v>257</v>
      </c>
      <c r="D43" s="129" t="s">
        <v>74</v>
      </c>
      <c r="E43" s="147">
        <v>5.04E-2</v>
      </c>
      <c r="F43" s="147">
        <v>0.584206</v>
      </c>
      <c r="G43" s="147">
        <v>3.5E-4</v>
      </c>
      <c r="H43" s="147">
        <v>1.1901999999999999</v>
      </c>
      <c r="I43" s="147">
        <v>1.352635</v>
      </c>
      <c r="J43" s="147">
        <v>1.5362899999999999</v>
      </c>
      <c r="K43" s="147">
        <v>2.7670499999999998</v>
      </c>
      <c r="L43" s="147">
        <v>0.61269999999999991</v>
      </c>
      <c r="M43" s="147">
        <v>2.4971179999999999</v>
      </c>
      <c r="N43" s="147">
        <v>0.99504700000000001</v>
      </c>
      <c r="O43" s="147">
        <v>0.92284999999999995</v>
      </c>
      <c r="P43" s="147">
        <v>1.3576540000000001</v>
      </c>
      <c r="Q43" s="147">
        <v>2.5691900000000003</v>
      </c>
      <c r="R43" s="147">
        <v>1.0926309999999999</v>
      </c>
      <c r="S43" s="147">
        <v>1.1284260000000002</v>
      </c>
      <c r="T43" s="147">
        <v>0.55285000000000029</v>
      </c>
      <c r="U43" s="147">
        <v>0.83493499999999798</v>
      </c>
      <c r="V43" s="147">
        <v>-0.46051499999999912</v>
      </c>
      <c r="W43" s="147">
        <v>1.6028120000000037</v>
      </c>
      <c r="X43" s="147">
        <v>1.4492900000000013</v>
      </c>
      <c r="Y43" s="147">
        <v>3.5155129999999986</v>
      </c>
      <c r="Z43" s="147">
        <v>1.6099999999999994</v>
      </c>
      <c r="AA43" s="147">
        <v>1.5799999999999983</v>
      </c>
      <c r="AB43" s="147">
        <v>1.5</v>
      </c>
      <c r="AC43" s="147">
        <v>1.4758114189952896</v>
      </c>
      <c r="AD43" s="147">
        <v>1.4524268377805667</v>
      </c>
      <c r="AE43" s="147">
        <v>1.429819532354859</v>
      </c>
      <c r="AF43" s="147">
        <v>1.4079636669913409</v>
      </c>
      <c r="AG43" s="147">
        <v>1.3868342647121539</v>
      </c>
    </row>
    <row r="44" spans="1:33" x14ac:dyDescent="0.2">
      <c r="A44" s="133" t="str">
        <f t="shared" si="0"/>
        <v>MAPSlovakia</v>
      </c>
      <c r="B44" s="129" t="s">
        <v>254</v>
      </c>
      <c r="C44" s="129" t="s">
        <v>257</v>
      </c>
      <c r="D44" s="129" t="s">
        <v>75</v>
      </c>
      <c r="E44" s="147">
        <v>0.72100000000000009</v>
      </c>
      <c r="F44" s="147">
        <v>1.1460000000000001</v>
      </c>
      <c r="G44" s="147">
        <v>1.8555999999999999</v>
      </c>
      <c r="H44" s="147">
        <v>1.9956999999999998</v>
      </c>
      <c r="I44" s="147">
        <v>2.3038999999999996</v>
      </c>
      <c r="J44" s="147">
        <v>2.0475000000000003</v>
      </c>
      <c r="K44" s="147">
        <v>1.2549999999999999</v>
      </c>
      <c r="L44" s="147">
        <v>3.5949999999999998</v>
      </c>
      <c r="M44" s="147">
        <v>0.10900000000000001</v>
      </c>
      <c r="N44" s="147">
        <v>3.5400000000000001E-2</v>
      </c>
      <c r="O44" s="147">
        <v>1.8515999999999999</v>
      </c>
      <c r="P44" s="147">
        <v>0.66310000000000002</v>
      </c>
      <c r="Q44" s="147">
        <v>1.2901</v>
      </c>
      <c r="R44" s="147">
        <v>8.6000000000000007E-2</v>
      </c>
      <c r="S44" s="147">
        <v>1.1740000000000002</v>
      </c>
      <c r="T44" s="147">
        <v>3.7759600000000004</v>
      </c>
      <c r="U44" s="147">
        <v>0.71998999999999991</v>
      </c>
      <c r="V44" s="147">
        <v>2.8635799999999998</v>
      </c>
      <c r="W44" s="147">
        <v>0.94226399991687926</v>
      </c>
      <c r="X44" s="147">
        <v>0.27911999999999998</v>
      </c>
      <c r="Y44" s="147">
        <v>0.57950000000000002</v>
      </c>
      <c r="Z44" s="147">
        <v>0.78</v>
      </c>
      <c r="AA44" s="147">
        <v>1.02</v>
      </c>
      <c r="AB44" s="147">
        <v>0.45000000000000007</v>
      </c>
      <c r="AC44" s="147">
        <v>0.45000000000000007</v>
      </c>
      <c r="AD44" s="147">
        <v>0.45000000000000007</v>
      </c>
      <c r="AE44" s="147">
        <v>0.45000000000000007</v>
      </c>
      <c r="AF44" s="147">
        <v>0.45000000000000007</v>
      </c>
      <c r="AG44" s="147">
        <v>0.45000000000000007</v>
      </c>
    </row>
    <row r="45" spans="1:33" x14ac:dyDescent="0.2">
      <c r="A45" s="133" t="str">
        <f t="shared" si="0"/>
        <v>MAPSlovenia</v>
      </c>
      <c r="B45" s="129" t="s">
        <v>254</v>
      </c>
      <c r="C45" s="129" t="s">
        <v>257</v>
      </c>
      <c r="D45" s="129" t="s">
        <v>76</v>
      </c>
      <c r="E45" s="147">
        <v>5.4870000000000001</v>
      </c>
      <c r="F45" s="147">
        <v>8.0739999999999998</v>
      </c>
      <c r="G45" s="147">
        <v>7.3059999999999992</v>
      </c>
      <c r="H45" s="147">
        <v>7.3380000000000001</v>
      </c>
      <c r="I45" s="147">
        <v>6.7769999999999992</v>
      </c>
      <c r="J45" s="147">
        <v>5.2350000000000012</v>
      </c>
      <c r="K45" s="147">
        <v>4.5180000000000007</v>
      </c>
      <c r="L45" s="147">
        <v>4.524</v>
      </c>
      <c r="M45" s="147">
        <v>3.71</v>
      </c>
      <c r="N45" s="147">
        <v>1.286</v>
      </c>
      <c r="O45" s="147">
        <v>1.9109999999999998</v>
      </c>
      <c r="P45" s="147">
        <v>2.4681999999999999</v>
      </c>
      <c r="Q45" s="147">
        <v>3.1941999999999995</v>
      </c>
      <c r="R45" s="147">
        <v>2.4780000000000002</v>
      </c>
      <c r="S45" s="147">
        <v>1.702</v>
      </c>
      <c r="T45" s="147">
        <v>1.8130000000000002</v>
      </c>
      <c r="U45" s="147">
        <v>4.7869999999999999</v>
      </c>
      <c r="V45" s="147">
        <v>2.8895999999999997</v>
      </c>
      <c r="W45" s="147">
        <v>1.8566799999999999</v>
      </c>
      <c r="X45" s="147">
        <v>1.3833500000000001</v>
      </c>
      <c r="Y45" s="147">
        <v>1.4732000000000003</v>
      </c>
      <c r="Z45" s="147">
        <v>1.1399999999999999</v>
      </c>
      <c r="AA45" s="147">
        <v>1.1900000000000002</v>
      </c>
      <c r="AB45" s="147">
        <v>1.03</v>
      </c>
      <c r="AC45" s="147">
        <v>1.03</v>
      </c>
      <c r="AD45" s="147">
        <v>1.03</v>
      </c>
      <c r="AE45" s="147">
        <v>1.03</v>
      </c>
      <c r="AF45" s="147">
        <v>1.03</v>
      </c>
      <c r="AG45" s="147">
        <v>1.03</v>
      </c>
    </row>
    <row r="46" spans="1:33" x14ac:dyDescent="0.2">
      <c r="A46" s="133" t="str">
        <f t="shared" si="0"/>
        <v>MAPUkraine</v>
      </c>
      <c r="B46" s="129" t="s">
        <v>254</v>
      </c>
      <c r="C46" s="129" t="s">
        <v>257</v>
      </c>
      <c r="D46" s="129" t="s">
        <v>77</v>
      </c>
      <c r="E46" s="147">
        <v>0.06</v>
      </c>
      <c r="F46" s="147">
        <v>7.5499999999999998E-2</v>
      </c>
      <c r="G46" s="147">
        <v>0.32150000000000001</v>
      </c>
      <c r="H46" s="147">
        <v>0.23080000000000003</v>
      </c>
      <c r="I46" s="147">
        <v>-5.101E-2</v>
      </c>
      <c r="J46" s="147">
        <v>0.25807000000000002</v>
      </c>
      <c r="K46" s="147">
        <v>0.64088500000000004</v>
      </c>
      <c r="L46" s="147">
        <v>1.125335</v>
      </c>
      <c r="M46" s="147">
        <v>1.3262849999999999</v>
      </c>
      <c r="N46" s="147">
        <v>0.70405999999999991</v>
      </c>
      <c r="O46" s="147">
        <v>1.5003099999999998</v>
      </c>
      <c r="P46" s="147">
        <v>2.2021899999999999</v>
      </c>
      <c r="Q46" s="147">
        <v>4.3544309999999999</v>
      </c>
      <c r="R46" s="147">
        <v>4.0666279999999997</v>
      </c>
      <c r="S46" s="147">
        <v>4.1991759999999996</v>
      </c>
      <c r="T46" s="147">
        <v>6.6511520000000015</v>
      </c>
      <c r="U46" s="147">
        <v>10.794739999999999</v>
      </c>
      <c r="V46" s="147">
        <v>51.533310999999998</v>
      </c>
      <c r="W46" s="147">
        <v>32.749221348877576</v>
      </c>
      <c r="X46" s="147">
        <v>48.431200000000004</v>
      </c>
      <c r="Y46" s="147">
        <v>31.525349399999996</v>
      </c>
      <c r="Z46" s="147">
        <v>44.43</v>
      </c>
      <c r="AA46" s="147">
        <v>51.5</v>
      </c>
      <c r="AB46" s="147">
        <v>23.020000000000003</v>
      </c>
      <c r="AC46" s="147">
        <v>26.133057142351117</v>
      </c>
      <c r="AD46" s="147">
        <v>26.986730101704858</v>
      </c>
      <c r="AE46" s="147">
        <v>27.871969558089244</v>
      </c>
      <c r="AF46" s="147">
        <v>28.789254701649284</v>
      </c>
      <c r="AG46" s="147">
        <v>29.725108122071823</v>
      </c>
    </row>
    <row r="47" spans="1:33" s="133" customFormat="1" x14ac:dyDescent="0.2">
      <c r="A47" s="133" t="str">
        <f t="shared" si="0"/>
        <v>MAPCIS Total</v>
      </c>
      <c r="B47" s="140" t="s">
        <v>78</v>
      </c>
      <c r="C47" s="140" t="s">
        <v>78</v>
      </c>
      <c r="D47" s="140" t="s">
        <v>78</v>
      </c>
      <c r="E47" s="146">
        <v>0.69723200000093877</v>
      </c>
      <c r="F47" s="146">
        <v>0.62934000000032919</v>
      </c>
      <c r="G47" s="146">
        <v>0.42924300000034399</v>
      </c>
      <c r="H47" s="146">
        <v>0.86089400000014571</v>
      </c>
      <c r="I47" s="146">
        <v>0.36351499999930109</v>
      </c>
      <c r="J47" s="146">
        <v>0.31699599999949435</v>
      </c>
      <c r="K47" s="146">
        <v>6.2214000000282099E-2</v>
      </c>
      <c r="L47" s="146">
        <v>1.0199569999995308</v>
      </c>
      <c r="M47" s="146">
        <v>0.21784800000016763</v>
      </c>
      <c r="N47" s="146">
        <v>22.363071000000001</v>
      </c>
      <c r="O47" s="146">
        <v>168.12910919999996</v>
      </c>
      <c r="P47" s="146">
        <v>165.29936200000031</v>
      </c>
      <c r="Q47" s="146">
        <v>178.09770000000066</v>
      </c>
      <c r="R47" s="146">
        <v>168.44775000000004</v>
      </c>
      <c r="S47" s="146">
        <v>168.73594999999986</v>
      </c>
      <c r="T47" s="146">
        <v>171.4326191904766</v>
      </c>
      <c r="U47" s="146">
        <v>177.94124938095214</v>
      </c>
      <c r="V47" s="146">
        <v>169.81007400000104</v>
      </c>
      <c r="W47" s="146">
        <v>138.02805813095924</v>
      </c>
      <c r="X47" s="146">
        <v>180.90333999999999</v>
      </c>
      <c r="Y47" s="146">
        <v>86.765270999999998</v>
      </c>
      <c r="Z47" s="146">
        <v>110.32000000000001</v>
      </c>
      <c r="AA47" s="146">
        <v>95.52</v>
      </c>
      <c r="AB47" s="146">
        <v>97.77</v>
      </c>
      <c r="AC47" s="146">
        <v>97.364946689208423</v>
      </c>
      <c r="AD47" s="146">
        <v>96.907619135944969</v>
      </c>
      <c r="AE47" s="146">
        <v>96.434423519915441</v>
      </c>
      <c r="AF47" s="146">
        <v>95.938045563843346</v>
      </c>
      <c r="AG47" s="146">
        <v>95.368213635731038</v>
      </c>
    </row>
    <row r="48" spans="1:33" x14ac:dyDescent="0.2">
      <c r="A48" s="133" t="str">
        <f t="shared" si="0"/>
        <v>MAPArmenia</v>
      </c>
      <c r="B48" s="129" t="s">
        <v>254</v>
      </c>
      <c r="C48" s="129" t="s">
        <v>258</v>
      </c>
      <c r="D48" s="129" t="s">
        <v>79</v>
      </c>
      <c r="E48" s="147">
        <v>0</v>
      </c>
      <c r="F48" s="147">
        <v>0</v>
      </c>
      <c r="G48" s="147">
        <v>0</v>
      </c>
      <c r="H48" s="147">
        <v>2.1000000000000001E-2</v>
      </c>
      <c r="I48" s="147">
        <v>0</v>
      </c>
      <c r="J48" s="147">
        <v>2.4E-2</v>
      </c>
      <c r="K48" s="147">
        <v>0</v>
      </c>
      <c r="L48" s="147">
        <v>0</v>
      </c>
      <c r="M48" s="147">
        <v>0</v>
      </c>
      <c r="N48" s="147">
        <v>0</v>
      </c>
      <c r="O48" s="147">
        <v>0</v>
      </c>
      <c r="P48" s="147">
        <v>1E-3</v>
      </c>
      <c r="Q48" s="147">
        <v>5.0520000000000001E-3</v>
      </c>
      <c r="R48" s="147">
        <v>2.398E-3</v>
      </c>
      <c r="S48" s="147">
        <v>1.6073E-2</v>
      </c>
      <c r="T48" s="147">
        <v>1.8509999999999999E-2</v>
      </c>
      <c r="U48" s="147">
        <v>7.8423000000000007E-2</v>
      </c>
      <c r="V48" s="147">
        <v>0.19070000000000001</v>
      </c>
      <c r="W48" s="147">
        <v>0.42120000000000002</v>
      </c>
      <c r="X48" s="147">
        <v>1.4299999999999998E-3</v>
      </c>
      <c r="Y48" s="147">
        <v>0.15026000000000003</v>
      </c>
      <c r="Z48" s="147">
        <v>0.35000000000000003</v>
      </c>
      <c r="AA48" s="147">
        <v>0.27</v>
      </c>
      <c r="AB48" s="147">
        <v>0.47000000000000003</v>
      </c>
      <c r="AC48" s="147">
        <v>0.47000000000000003</v>
      </c>
      <c r="AD48" s="147">
        <v>0.47000000000000003</v>
      </c>
      <c r="AE48" s="147">
        <v>0.47000000000000003</v>
      </c>
      <c r="AF48" s="147">
        <v>0.47000000000000003</v>
      </c>
      <c r="AG48" s="147">
        <v>0.47000000000000003</v>
      </c>
    </row>
    <row r="49" spans="1:33" x14ac:dyDescent="0.2">
      <c r="A49" s="133" t="str">
        <f t="shared" si="0"/>
        <v>MAPAzerbaijan</v>
      </c>
      <c r="B49" s="129" t="s">
        <v>254</v>
      </c>
      <c r="C49" s="129" t="s">
        <v>258</v>
      </c>
      <c r="D49" s="129" t="s">
        <v>80</v>
      </c>
      <c r="E49" s="147">
        <v>0</v>
      </c>
      <c r="F49" s="147">
        <v>0</v>
      </c>
      <c r="G49" s="147">
        <v>0</v>
      </c>
      <c r="H49" s="147">
        <v>0</v>
      </c>
      <c r="I49" s="147">
        <v>1.5E-3</v>
      </c>
      <c r="J49" s="147">
        <v>0</v>
      </c>
      <c r="K49" s="147">
        <v>0</v>
      </c>
      <c r="L49" s="147">
        <v>0</v>
      </c>
      <c r="M49" s="147">
        <v>0</v>
      </c>
      <c r="N49" s="147">
        <v>2.7499999999999998E-3</v>
      </c>
      <c r="O49" s="147">
        <v>1.15E-2</v>
      </c>
      <c r="P49" s="147">
        <v>4.8329999999999998E-2</v>
      </c>
      <c r="Q49" s="147">
        <v>3.2000000000000002E-3</v>
      </c>
      <c r="R49" s="147">
        <v>0</v>
      </c>
      <c r="S49" s="147">
        <v>9.6075999999999995E-2</v>
      </c>
      <c r="T49" s="147">
        <v>3.4500000000000003E-2</v>
      </c>
      <c r="U49" s="147">
        <v>0.17104400000000003</v>
      </c>
      <c r="V49" s="147">
        <v>0.19400000000000001</v>
      </c>
      <c r="W49" s="147">
        <v>5.4310000000000001E-3</v>
      </c>
      <c r="X49" s="147">
        <v>0.12280999999999999</v>
      </c>
      <c r="Y49" s="147">
        <v>0.2214333</v>
      </c>
      <c r="Z49" s="147">
        <v>1.02</v>
      </c>
      <c r="AA49" s="147">
        <v>1.4100000000000001</v>
      </c>
      <c r="AB49" s="147">
        <v>1.36</v>
      </c>
      <c r="AC49" s="147">
        <v>1.36</v>
      </c>
      <c r="AD49" s="147">
        <v>1.36</v>
      </c>
      <c r="AE49" s="147">
        <v>1.36</v>
      </c>
      <c r="AF49" s="147">
        <v>1.36</v>
      </c>
      <c r="AG49" s="147">
        <v>1.36</v>
      </c>
    </row>
    <row r="50" spans="1:33" x14ac:dyDescent="0.2">
      <c r="A50" s="133" t="str">
        <f t="shared" si="0"/>
        <v>MAPBelarus</v>
      </c>
      <c r="B50" s="129" t="s">
        <v>254</v>
      </c>
      <c r="C50" s="129" t="s">
        <v>258</v>
      </c>
      <c r="D50" s="129" t="s">
        <v>81</v>
      </c>
      <c r="E50" s="147">
        <v>0.14787400000000001</v>
      </c>
      <c r="F50" s="147">
        <v>1.5368E-2</v>
      </c>
      <c r="G50" s="147">
        <v>2.2110000000000001E-2</v>
      </c>
      <c r="H50" s="147">
        <v>7.7700000000000002E-4</v>
      </c>
      <c r="I50" s="147">
        <v>1.069E-2</v>
      </c>
      <c r="J50" s="147">
        <v>3.1350000000000003E-2</v>
      </c>
      <c r="K50" s="147">
        <v>0.25928200000000001</v>
      </c>
      <c r="L50" s="147">
        <v>5.6852E-2</v>
      </c>
      <c r="M50" s="147">
        <v>0.13084999999999999</v>
      </c>
      <c r="N50" s="147">
        <v>9.1970999999999997E-2</v>
      </c>
      <c r="O50" s="147">
        <v>0.26312300000000005</v>
      </c>
      <c r="P50" s="147">
        <v>5.0837E-2</v>
      </c>
      <c r="Q50" s="147">
        <v>5.4419000000000002E-2</v>
      </c>
      <c r="R50" s="147">
        <v>1.4402E-2</v>
      </c>
      <c r="S50" s="147">
        <v>2.0309000000000001E-2</v>
      </c>
      <c r="T50" s="147">
        <v>0.71793700000000005</v>
      </c>
      <c r="U50" s="147">
        <v>0.31517199999999995</v>
      </c>
      <c r="V50" s="147">
        <v>0.23089999999999999</v>
      </c>
      <c r="W50" s="147">
        <v>0.57182600235378367</v>
      </c>
      <c r="X50" s="147">
        <v>0.47231999999999996</v>
      </c>
      <c r="Y50" s="147">
        <v>0.49064440000000009</v>
      </c>
      <c r="Z50" s="147">
        <v>0.78</v>
      </c>
      <c r="AA50" s="147">
        <v>0.28000000000000003</v>
      </c>
      <c r="AB50" s="147">
        <v>0.21999999999999997</v>
      </c>
      <c r="AC50" s="147">
        <v>0.21521135162282826</v>
      </c>
      <c r="AD50" s="147">
        <v>0.21042270324565507</v>
      </c>
      <c r="AE50" s="147">
        <v>0.20563405486848188</v>
      </c>
      <c r="AF50" s="147">
        <v>0.20084540649131016</v>
      </c>
      <c r="AG50" s="147">
        <v>0.19605675811413695</v>
      </c>
    </row>
    <row r="51" spans="1:33" x14ac:dyDescent="0.2">
      <c r="A51" s="133" t="str">
        <f t="shared" si="0"/>
        <v>MAPKazakhstan</v>
      </c>
      <c r="B51" s="129" t="s">
        <v>254</v>
      </c>
      <c r="C51" s="129" t="s">
        <v>258</v>
      </c>
      <c r="D51" s="129" t="s">
        <v>82</v>
      </c>
      <c r="E51" s="147">
        <v>0</v>
      </c>
      <c r="F51" s="147">
        <v>4.9799999999999996E-4</v>
      </c>
      <c r="G51" s="147">
        <v>3.0000000000000001E-3</v>
      </c>
      <c r="H51" s="147">
        <v>2E-3</v>
      </c>
      <c r="I51" s="147">
        <v>0</v>
      </c>
      <c r="J51" s="147">
        <v>3.0000000000000001E-3</v>
      </c>
      <c r="K51" s="147">
        <v>1.4999999999999999E-2</v>
      </c>
      <c r="L51" s="147">
        <v>1.6449999999999999E-2</v>
      </c>
      <c r="M51" s="147">
        <v>1.4999999999999999E-2</v>
      </c>
      <c r="N51" s="147">
        <v>3.0000000000000001E-3</v>
      </c>
      <c r="O51" s="147">
        <v>1.686E-2</v>
      </c>
      <c r="P51" s="147">
        <v>2E-3</v>
      </c>
      <c r="Q51" s="147">
        <v>0.23200000000000001</v>
      </c>
      <c r="R51" s="147">
        <v>0.60599999999999998</v>
      </c>
      <c r="S51" s="147">
        <v>0.2046</v>
      </c>
      <c r="T51" s="147">
        <v>0.19825999999999999</v>
      </c>
      <c r="U51" s="147">
        <v>0.26734999999999998</v>
      </c>
      <c r="V51" s="147">
        <v>0.36598000000000003</v>
      </c>
      <c r="W51" s="147">
        <v>0.36633300000000002</v>
      </c>
      <c r="X51" s="147">
        <v>0.57798000000000005</v>
      </c>
      <c r="Y51" s="147">
        <v>0.64384430000000004</v>
      </c>
      <c r="Z51" s="147">
        <v>0.99</v>
      </c>
      <c r="AA51" s="147">
        <v>0.19</v>
      </c>
      <c r="AB51" s="147">
        <v>0.28000000000000003</v>
      </c>
      <c r="AC51" s="147">
        <v>0.28000000000000003</v>
      </c>
      <c r="AD51" s="147">
        <v>0.28000000000000003</v>
      </c>
      <c r="AE51" s="147">
        <v>0.28000000000000003</v>
      </c>
      <c r="AF51" s="147">
        <v>0.28000000000000003</v>
      </c>
      <c r="AG51" s="147">
        <v>0.28000000000000003</v>
      </c>
    </row>
    <row r="52" spans="1:33" x14ac:dyDescent="0.2">
      <c r="A52" s="133" t="str">
        <f t="shared" si="0"/>
        <v>MAPKyrgyzstan</v>
      </c>
      <c r="B52" s="129" t="s">
        <v>254</v>
      </c>
      <c r="C52" s="129" t="s">
        <v>258</v>
      </c>
      <c r="D52" s="129" t="s">
        <v>83</v>
      </c>
      <c r="E52" s="147">
        <v>0.1961</v>
      </c>
      <c r="F52" s="147">
        <v>0</v>
      </c>
      <c r="G52" s="147">
        <v>0</v>
      </c>
      <c r="H52" s="147">
        <v>0.02</v>
      </c>
      <c r="I52" s="147">
        <v>0</v>
      </c>
      <c r="J52" s="147">
        <v>0</v>
      </c>
      <c r="K52" s="147">
        <v>0</v>
      </c>
      <c r="L52" s="147">
        <v>0</v>
      </c>
      <c r="M52" s="147">
        <v>0</v>
      </c>
      <c r="N52" s="147">
        <v>0</v>
      </c>
      <c r="O52" s="147">
        <v>3.15E-3</v>
      </c>
      <c r="P52" s="147">
        <v>1.0500000000000001E-2</v>
      </c>
      <c r="Q52" s="147">
        <v>0</v>
      </c>
      <c r="R52" s="147">
        <v>1.0500000000000001E-2</v>
      </c>
      <c r="S52" s="147">
        <v>0</v>
      </c>
      <c r="T52" s="147">
        <v>5.3699999999999998E-3</v>
      </c>
      <c r="U52" s="147">
        <v>8.3499999999999998E-3</v>
      </c>
      <c r="V52" s="147">
        <v>1.3958E-2</v>
      </c>
      <c r="W52" s="147">
        <v>0.27376699999999998</v>
      </c>
      <c r="X52" s="147">
        <v>0.11224000000000001</v>
      </c>
      <c r="Y52" s="147">
        <v>1.9999999999999998E-4</v>
      </c>
      <c r="Z52" s="147">
        <v>0.01</v>
      </c>
      <c r="AA52" s="147">
        <v>0.01</v>
      </c>
      <c r="AB52" s="147">
        <v>0.18999999999999997</v>
      </c>
      <c r="AC52" s="147">
        <v>0.18999999999999997</v>
      </c>
      <c r="AD52" s="147">
        <v>0.18999999999999997</v>
      </c>
      <c r="AE52" s="147">
        <v>0.18999999999999997</v>
      </c>
      <c r="AF52" s="147">
        <v>0.18999999999999997</v>
      </c>
      <c r="AG52" s="147">
        <v>0.18999999999999997</v>
      </c>
    </row>
    <row r="53" spans="1:33" x14ac:dyDescent="0.2">
      <c r="A53" s="133" t="str">
        <f t="shared" si="0"/>
        <v>MAPRussia</v>
      </c>
      <c r="B53" s="129" t="s">
        <v>254</v>
      </c>
      <c r="C53" s="129" t="s">
        <v>258</v>
      </c>
      <c r="D53" s="129" t="s">
        <v>84</v>
      </c>
      <c r="E53" s="147">
        <v>0.35325800000093877</v>
      </c>
      <c r="F53" s="147">
        <v>0.61347400000032914</v>
      </c>
      <c r="G53" s="147">
        <v>0.40413300000034397</v>
      </c>
      <c r="H53" s="147">
        <v>0.81711700000014575</v>
      </c>
      <c r="I53" s="147">
        <v>0.35132499999930111</v>
      </c>
      <c r="J53" s="147">
        <v>0.25864599999949434</v>
      </c>
      <c r="K53" s="147">
        <v>-0.21206799999971793</v>
      </c>
      <c r="L53" s="147">
        <v>0.94665499999953084</v>
      </c>
      <c r="M53" s="147">
        <v>7.199800000016765E-2</v>
      </c>
      <c r="N53" s="147">
        <v>22.265350000000002</v>
      </c>
      <c r="O53" s="147">
        <v>167.83447619999995</v>
      </c>
      <c r="P53" s="147">
        <v>165.18669500000033</v>
      </c>
      <c r="Q53" s="147">
        <v>177.80302900000066</v>
      </c>
      <c r="R53" s="147">
        <v>167.75470000000004</v>
      </c>
      <c r="S53" s="147">
        <v>168.29592199999985</v>
      </c>
      <c r="T53" s="147">
        <v>170.45804219047659</v>
      </c>
      <c r="U53" s="147">
        <v>177.04091038095214</v>
      </c>
      <c r="V53" s="147">
        <v>168.81453600000103</v>
      </c>
      <c r="W53" s="147">
        <v>136.21379112860546</v>
      </c>
      <c r="X53" s="147">
        <v>179.44732999999999</v>
      </c>
      <c r="Y53" s="147">
        <v>85.010818999999998</v>
      </c>
      <c r="Z53" s="147">
        <v>106.84</v>
      </c>
      <c r="AA53" s="147">
        <v>92.639999999999986</v>
      </c>
      <c r="AB53" s="147">
        <v>94.29</v>
      </c>
      <c r="AC53" s="147">
        <v>93.889735337585606</v>
      </c>
      <c r="AD53" s="147">
        <v>93.437196432699324</v>
      </c>
      <c r="AE53" s="147">
        <v>92.968789465046967</v>
      </c>
      <c r="AF53" s="147">
        <v>92.477200157352044</v>
      </c>
      <c r="AG53" s="147">
        <v>91.912156877616908</v>
      </c>
    </row>
    <row r="54" spans="1:33" x14ac:dyDescent="0.2">
      <c r="A54" s="133" t="str">
        <f t="shared" si="0"/>
        <v>MAPTajikistan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0.06</v>
      </c>
      <c r="V54" s="147">
        <v>0</v>
      </c>
      <c r="W54" s="147">
        <v>7.671E-2</v>
      </c>
      <c r="X54" s="147">
        <v>0</v>
      </c>
      <c r="Y54" s="147">
        <v>0</v>
      </c>
      <c r="Z54" s="147">
        <v>0</v>
      </c>
      <c r="AA54" s="147">
        <v>0</v>
      </c>
      <c r="AB54" s="147">
        <v>0</v>
      </c>
      <c r="AC54" s="147">
        <v>0</v>
      </c>
      <c r="AD54" s="147">
        <v>0</v>
      </c>
      <c r="AE54" s="147">
        <v>0</v>
      </c>
      <c r="AF54" s="147">
        <v>0</v>
      </c>
      <c r="AG54" s="147">
        <v>0</v>
      </c>
    </row>
    <row r="55" spans="1:33" x14ac:dyDescent="0.2">
      <c r="A55" s="133" t="str">
        <f t="shared" si="0"/>
        <v>MAPTurkmenistan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2.4079999999999997E-2</v>
      </c>
      <c r="Z55" s="147">
        <v>0.06</v>
      </c>
      <c r="AA55" s="147">
        <v>0.18</v>
      </c>
      <c r="AB55" s="147">
        <v>0.08</v>
      </c>
      <c r="AC55" s="147">
        <v>0.08</v>
      </c>
      <c r="AD55" s="147">
        <v>0.08</v>
      </c>
      <c r="AE55" s="147">
        <v>0.08</v>
      </c>
      <c r="AF55" s="147">
        <v>0.08</v>
      </c>
      <c r="AG55" s="147">
        <v>0.08</v>
      </c>
    </row>
    <row r="56" spans="1:33" x14ac:dyDescent="0.2">
      <c r="A56" s="133" t="str">
        <f t="shared" si="0"/>
        <v>MAPUzbekistan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5.9749999999999998E-2</v>
      </c>
      <c r="S56" s="147">
        <v>0.10297000000000001</v>
      </c>
      <c r="T56" s="147">
        <v>0</v>
      </c>
      <c r="U56" s="147">
        <v>0</v>
      </c>
      <c r="V56" s="147">
        <v>0</v>
      </c>
      <c r="W56" s="147">
        <v>9.9000000000000005E-2</v>
      </c>
      <c r="X56" s="147">
        <v>0.16922999999999999</v>
      </c>
      <c r="Y56" s="147">
        <v>0.22399000000000002</v>
      </c>
      <c r="Z56" s="147">
        <v>0.27</v>
      </c>
      <c r="AA56" s="147">
        <v>0.54</v>
      </c>
      <c r="AB56" s="147">
        <v>0.88000000000000023</v>
      </c>
      <c r="AC56" s="147">
        <v>0.88000000000000023</v>
      </c>
      <c r="AD56" s="147">
        <v>0.88000000000000023</v>
      </c>
      <c r="AE56" s="147">
        <v>0.88000000000000023</v>
      </c>
      <c r="AF56" s="147">
        <v>0.88000000000000023</v>
      </c>
      <c r="AG56" s="147">
        <v>0.88000000000000023</v>
      </c>
    </row>
    <row r="57" spans="1:33" s="133" customFormat="1" x14ac:dyDescent="0.2">
      <c r="A57" s="133" t="str">
        <f t="shared" si="0"/>
        <v>MAPAfrica Total</v>
      </c>
      <c r="B57" s="137" t="s">
        <v>88</v>
      </c>
      <c r="C57" s="137" t="s">
        <v>88</v>
      </c>
      <c r="D57" s="137" t="s">
        <v>88</v>
      </c>
      <c r="E57" s="145">
        <v>4.0521700000000003</v>
      </c>
      <c r="F57" s="145">
        <v>1.3872529999999998</v>
      </c>
      <c r="G57" s="145">
        <v>5.5105510000000004</v>
      </c>
      <c r="H57" s="145">
        <v>12.672353000000001</v>
      </c>
      <c r="I57" s="145">
        <v>20.907422999999998</v>
      </c>
      <c r="J57" s="145">
        <v>63.506726</v>
      </c>
      <c r="K57" s="145">
        <v>22.298132000000003</v>
      </c>
      <c r="L57" s="145">
        <v>18.812961000000005</v>
      </c>
      <c r="M57" s="145">
        <v>18.476056000000007</v>
      </c>
      <c r="N57" s="145">
        <v>14.258571</v>
      </c>
      <c r="O57" s="145">
        <v>39.406129999999997</v>
      </c>
      <c r="P57" s="145">
        <v>28.190511999999998</v>
      </c>
      <c r="Q57" s="145">
        <v>32.517780999999992</v>
      </c>
      <c r="R57" s="145">
        <v>99.919658999999982</v>
      </c>
      <c r="S57" s="145">
        <v>36.019155999999995</v>
      </c>
      <c r="T57" s="145">
        <v>23.914283999999999</v>
      </c>
      <c r="U57" s="145">
        <v>36.559744000000002</v>
      </c>
      <c r="V57" s="145">
        <v>35.707560000000001</v>
      </c>
      <c r="W57" s="145">
        <v>29.994349988929567</v>
      </c>
      <c r="X57" s="145">
        <v>30.585339999999999</v>
      </c>
      <c r="Y57" s="145">
        <v>23.2756395</v>
      </c>
      <c r="Z57" s="145">
        <v>25.070000000000004</v>
      </c>
      <c r="AA57" s="145">
        <v>34.319999999999993</v>
      </c>
      <c r="AB57" s="145">
        <v>17.450000000000006</v>
      </c>
      <c r="AC57" s="145">
        <v>17.51179174967718</v>
      </c>
      <c r="AD57" s="145">
        <v>17.575035620754754</v>
      </c>
      <c r="AE57" s="145">
        <v>17.639768538633223</v>
      </c>
      <c r="AF57" s="145">
        <v>17.706029573301187</v>
      </c>
      <c r="AG57" s="145">
        <v>17.773860011363027</v>
      </c>
    </row>
    <row r="58" spans="1:33" s="133" customFormat="1" x14ac:dyDescent="0.2">
      <c r="A58" s="133" t="str">
        <f t="shared" si="0"/>
        <v>MAPNorth Africa Total</v>
      </c>
      <c r="B58" s="140" t="s">
        <v>89</v>
      </c>
      <c r="C58" s="140" t="s">
        <v>89</v>
      </c>
      <c r="D58" s="140" t="s">
        <v>89</v>
      </c>
      <c r="E58" s="146">
        <v>0.64393800000000001</v>
      </c>
      <c r="F58" s="146">
        <v>0.42799999999999999</v>
      </c>
      <c r="G58" s="146">
        <v>1.7501770000000001</v>
      </c>
      <c r="H58" s="146">
        <v>5.0723019999999996</v>
      </c>
      <c r="I58" s="146">
        <v>13.74132</v>
      </c>
      <c r="J58" s="146">
        <v>6.8542009999999998</v>
      </c>
      <c r="K58" s="146">
        <v>14.200232000000002</v>
      </c>
      <c r="L58" s="146">
        <v>5.5816109999999997</v>
      </c>
      <c r="M58" s="146">
        <v>3.3239789999999996</v>
      </c>
      <c r="N58" s="146">
        <v>5.5766650000000002</v>
      </c>
      <c r="O58" s="146">
        <v>5.5353190000000003</v>
      </c>
      <c r="P58" s="146">
        <v>9.6793980000000008</v>
      </c>
      <c r="Q58" s="146">
        <v>5.0895970000000004</v>
      </c>
      <c r="R58" s="146">
        <v>6.4736340000000014</v>
      </c>
      <c r="S58" s="146">
        <v>6.1341760000000001</v>
      </c>
      <c r="T58" s="146">
        <v>10.186499000000001</v>
      </c>
      <c r="U58" s="146">
        <v>16.419627000000002</v>
      </c>
      <c r="V58" s="146">
        <v>13.278761999999999</v>
      </c>
      <c r="W58" s="146">
        <v>13.543565999999998</v>
      </c>
      <c r="X58" s="146">
        <v>16.133980000000001</v>
      </c>
      <c r="Y58" s="146">
        <v>8.8914451000000003</v>
      </c>
      <c r="Z58" s="146">
        <v>6.59</v>
      </c>
      <c r="AA58" s="146">
        <v>6.69</v>
      </c>
      <c r="AB58" s="146">
        <v>9.1</v>
      </c>
      <c r="AC58" s="146">
        <v>9.1308445942100214</v>
      </c>
      <c r="AD58" s="146">
        <v>9.1616891884200431</v>
      </c>
      <c r="AE58" s="146">
        <v>9.1925337826300648</v>
      </c>
      <c r="AF58" s="146">
        <v>9.2233783768400865</v>
      </c>
      <c r="AG58" s="146">
        <v>9.2542229710500976</v>
      </c>
    </row>
    <row r="59" spans="1:33" x14ac:dyDescent="0.2">
      <c r="A59" s="133" t="str">
        <f t="shared" si="0"/>
        <v>MAPAlgeria</v>
      </c>
      <c r="B59" s="129" t="s">
        <v>259</v>
      </c>
      <c r="C59" s="129" t="s">
        <v>260</v>
      </c>
      <c r="D59" s="129" t="s">
        <v>90</v>
      </c>
      <c r="E59" s="147">
        <v>1.5938000000000001E-2</v>
      </c>
      <c r="F59" s="147">
        <v>4.4999999999999998E-2</v>
      </c>
      <c r="G59" s="147">
        <v>2.0100000000000001E-3</v>
      </c>
      <c r="H59" s="147">
        <v>1.996</v>
      </c>
      <c r="I59" s="147">
        <v>10.576000000000001</v>
      </c>
      <c r="J59" s="147">
        <v>6</v>
      </c>
      <c r="K59" s="147">
        <v>6.8760000000000003</v>
      </c>
      <c r="L59" s="147">
        <v>3.32</v>
      </c>
      <c r="M59" s="147">
        <v>3.9E-2</v>
      </c>
      <c r="N59" s="147">
        <v>2.6390000000000002</v>
      </c>
      <c r="O59" s="147">
        <v>2.1341000000000001</v>
      </c>
      <c r="P59" s="147">
        <v>6.3290000000000006</v>
      </c>
      <c r="Q59" s="147">
        <v>2.1259999999999999</v>
      </c>
      <c r="R59" s="147">
        <v>2.2710000000000004</v>
      </c>
      <c r="S59" s="147">
        <v>1.264</v>
      </c>
      <c r="T59" s="147">
        <v>5.4810000000000008</v>
      </c>
      <c r="U59" s="147">
        <v>10.493</v>
      </c>
      <c r="V59" s="147">
        <v>7.5570000000000004</v>
      </c>
      <c r="W59" s="147">
        <v>7.3279949999999996</v>
      </c>
      <c r="X59" s="147">
        <v>7.8756800000000009</v>
      </c>
      <c r="Y59" s="147">
        <v>0.74095</v>
      </c>
      <c r="Z59" s="147">
        <v>1.73</v>
      </c>
      <c r="AA59" s="147">
        <v>2.5299999999999998</v>
      </c>
      <c r="AB59" s="147">
        <v>2.2300000000000004</v>
      </c>
      <c r="AC59" s="147">
        <v>2.2300000000000004</v>
      </c>
      <c r="AD59" s="147">
        <v>2.2300000000000004</v>
      </c>
      <c r="AE59" s="147">
        <v>2.2300000000000004</v>
      </c>
      <c r="AF59" s="147">
        <v>2.2300000000000004</v>
      </c>
      <c r="AG59" s="147">
        <v>2.2300000000000004</v>
      </c>
    </row>
    <row r="60" spans="1:33" x14ac:dyDescent="0.2">
      <c r="A60" s="133" t="str">
        <f t="shared" si="0"/>
        <v>MAPEgypt</v>
      </c>
      <c r="B60" s="129" t="s">
        <v>259</v>
      </c>
      <c r="C60" s="129" t="s">
        <v>260</v>
      </c>
      <c r="D60" s="129" t="s">
        <v>91</v>
      </c>
      <c r="E60" s="147">
        <v>1.0999999999999999E-2</v>
      </c>
      <c r="F60" s="147">
        <v>0.06</v>
      </c>
      <c r="G60" s="147">
        <v>0</v>
      </c>
      <c r="H60" s="147">
        <v>0</v>
      </c>
      <c r="I60" s="147">
        <v>0</v>
      </c>
      <c r="J60" s="147">
        <v>0.22282299999999999</v>
      </c>
      <c r="K60" s="147">
        <v>0.98156500000000002</v>
      </c>
      <c r="L60" s="147">
        <v>0.24867800000000001</v>
      </c>
      <c r="M60" s="147">
        <v>0.3315240000000001</v>
      </c>
      <c r="N60" s="147">
        <v>0.87518900000000011</v>
      </c>
      <c r="O60" s="147">
        <v>1.2637909999999999</v>
      </c>
      <c r="P60" s="147">
        <v>1.0142860000000002</v>
      </c>
      <c r="Q60" s="147">
        <v>0.56287199999999993</v>
      </c>
      <c r="R60" s="147">
        <v>1.3316450000000002</v>
      </c>
      <c r="S60" s="147">
        <v>2.0936189999999999</v>
      </c>
      <c r="T60" s="147">
        <v>1.715606</v>
      </c>
      <c r="U60" s="147">
        <v>3.0057309999999999</v>
      </c>
      <c r="V60" s="147">
        <v>2.6229049999999998</v>
      </c>
      <c r="W60" s="147">
        <v>4.1878909999999996</v>
      </c>
      <c r="X60" s="147">
        <v>4.7579099999999999</v>
      </c>
      <c r="Y60" s="147">
        <v>4.8886959000000001</v>
      </c>
      <c r="Z60" s="147">
        <v>3.07</v>
      </c>
      <c r="AA60" s="147">
        <v>2.5100000000000007</v>
      </c>
      <c r="AB60" s="147">
        <v>3.8399999999999994</v>
      </c>
      <c r="AC60" s="147">
        <v>3.8708445942100216</v>
      </c>
      <c r="AD60" s="147">
        <v>3.9016891884200433</v>
      </c>
      <c r="AE60" s="147">
        <v>3.932533782630065</v>
      </c>
      <c r="AF60" s="147">
        <v>3.9633783768400872</v>
      </c>
      <c r="AG60" s="147">
        <v>3.9942229710500983</v>
      </c>
    </row>
    <row r="61" spans="1:33" x14ac:dyDescent="0.2">
      <c r="A61" s="133" t="str">
        <f t="shared" si="0"/>
        <v>MAPLibya</v>
      </c>
      <c r="B61" s="129" t="s">
        <v>259</v>
      </c>
      <c r="C61" s="129" t="s">
        <v>260</v>
      </c>
      <c r="D61" s="129" t="s">
        <v>92</v>
      </c>
      <c r="E61" s="147">
        <v>0</v>
      </c>
      <c r="F61" s="147">
        <v>0</v>
      </c>
      <c r="G61" s="147">
        <v>1E-3</v>
      </c>
      <c r="H61" s="147">
        <v>0.05</v>
      </c>
      <c r="I61" s="147">
        <v>0.16400000000000001</v>
      </c>
      <c r="J61" s="147">
        <v>0.14599999999999999</v>
      </c>
      <c r="K61" s="147">
        <v>7.4999999999999997E-2</v>
      </c>
      <c r="L61" s="147">
        <v>5.8000000000000003E-2</v>
      </c>
      <c r="M61" s="147">
        <v>0.33600000000000002</v>
      </c>
      <c r="N61" s="147">
        <v>0.11799999999999999</v>
      </c>
      <c r="O61" s="147">
        <v>0.20400000000000001</v>
      </c>
      <c r="P61" s="147">
        <v>0</v>
      </c>
      <c r="Q61" s="147">
        <v>4.0000000000000001E-3</v>
      </c>
      <c r="R61" s="147">
        <v>8.3000000000000004E-2</v>
      </c>
      <c r="S61" s="147">
        <v>2.1999999999999999E-2</v>
      </c>
      <c r="T61" s="147">
        <v>4.0000000000000001E-3</v>
      </c>
      <c r="U61" s="147">
        <v>2E-3</v>
      </c>
      <c r="V61" s="147">
        <v>1.4E-2</v>
      </c>
      <c r="W61" s="147">
        <v>0</v>
      </c>
      <c r="X61" s="147">
        <v>2.0200000000000001E-3</v>
      </c>
      <c r="Y61" s="147">
        <v>1.504E-2</v>
      </c>
      <c r="Z61" s="147">
        <v>0</v>
      </c>
      <c r="AA61" s="147">
        <v>0</v>
      </c>
      <c r="AB61" s="147">
        <v>0</v>
      </c>
      <c r="AC61" s="147">
        <v>0</v>
      </c>
      <c r="AD61" s="147">
        <v>0</v>
      </c>
      <c r="AE61" s="147">
        <v>0</v>
      </c>
      <c r="AF61" s="147">
        <v>0</v>
      </c>
      <c r="AG61" s="147">
        <v>0</v>
      </c>
    </row>
    <row r="62" spans="1:33" x14ac:dyDescent="0.2">
      <c r="A62" s="133" t="str">
        <f t="shared" si="0"/>
        <v>MAPMorocco</v>
      </c>
      <c r="B62" s="129" t="s">
        <v>259</v>
      </c>
      <c r="C62" s="129" t="s">
        <v>260</v>
      </c>
      <c r="D62" s="129" t="s">
        <v>93</v>
      </c>
      <c r="E62" s="147">
        <v>0.61699999999999999</v>
      </c>
      <c r="F62" s="147">
        <v>0.26300000000000001</v>
      </c>
      <c r="G62" s="147">
        <v>1.746596</v>
      </c>
      <c r="H62" s="147">
        <v>3.0187620000000002</v>
      </c>
      <c r="I62" s="147">
        <v>2.9325800000000002</v>
      </c>
      <c r="J62" s="147">
        <v>0.44952799999999998</v>
      </c>
      <c r="K62" s="147">
        <v>6.2349319999999997</v>
      </c>
      <c r="L62" s="147">
        <v>1.8683650000000001</v>
      </c>
      <c r="M62" s="147">
        <v>2.4602959999999996</v>
      </c>
      <c r="N62" s="147">
        <v>1.8011780000000002</v>
      </c>
      <c r="O62" s="147">
        <v>1.6886840000000001</v>
      </c>
      <c r="P62" s="147">
        <v>2.1393690000000003</v>
      </c>
      <c r="Q62" s="147">
        <v>2.1759750000000002</v>
      </c>
      <c r="R62" s="147">
        <v>2.6500870000000001</v>
      </c>
      <c r="S62" s="147">
        <v>2.4863110000000002</v>
      </c>
      <c r="T62" s="147">
        <v>2.5669380000000004</v>
      </c>
      <c r="U62" s="147">
        <v>2.3983030000000003</v>
      </c>
      <c r="V62" s="147">
        <v>2.7334459999999998</v>
      </c>
      <c r="W62" s="147">
        <v>1.6967999999999999</v>
      </c>
      <c r="X62" s="147">
        <v>2.8337000000000003</v>
      </c>
      <c r="Y62" s="147">
        <v>2.6451866000000002</v>
      </c>
      <c r="Z62" s="147">
        <v>1.58</v>
      </c>
      <c r="AA62" s="147">
        <v>1.42</v>
      </c>
      <c r="AB62" s="147">
        <v>2.6</v>
      </c>
      <c r="AC62" s="147">
        <v>2.6</v>
      </c>
      <c r="AD62" s="147">
        <v>2.6</v>
      </c>
      <c r="AE62" s="147">
        <v>2.6</v>
      </c>
      <c r="AF62" s="147">
        <v>2.6</v>
      </c>
      <c r="AG62" s="147">
        <v>2.6</v>
      </c>
    </row>
    <row r="63" spans="1:33" x14ac:dyDescent="0.2">
      <c r="A63" s="133" t="str">
        <f t="shared" si="0"/>
        <v>MAPSudan</v>
      </c>
      <c r="B63" s="129" t="s">
        <v>259</v>
      </c>
      <c r="C63" s="129" t="s">
        <v>260</v>
      </c>
      <c r="D63" s="129" t="s">
        <v>94</v>
      </c>
      <c r="E63" s="147">
        <v>0</v>
      </c>
      <c r="F63" s="147">
        <v>0</v>
      </c>
      <c r="G63" s="147">
        <v>0</v>
      </c>
      <c r="H63" s="147">
        <v>6.5199999999999998E-3</v>
      </c>
      <c r="I63" s="147">
        <v>0</v>
      </c>
      <c r="J63" s="147">
        <v>0</v>
      </c>
      <c r="K63" s="147">
        <v>0</v>
      </c>
      <c r="L63" s="147">
        <v>0</v>
      </c>
      <c r="M63" s="147">
        <v>0</v>
      </c>
      <c r="N63" s="147">
        <v>0</v>
      </c>
      <c r="O63" s="147">
        <v>0</v>
      </c>
      <c r="P63" s="147">
        <v>0</v>
      </c>
      <c r="Q63" s="147">
        <v>0</v>
      </c>
      <c r="R63" s="147">
        <v>0</v>
      </c>
      <c r="S63" s="147">
        <v>0</v>
      </c>
      <c r="T63" s="147">
        <v>0</v>
      </c>
      <c r="U63" s="147">
        <v>2.5000000000000001E-2</v>
      </c>
      <c r="V63" s="147">
        <v>0</v>
      </c>
      <c r="W63" s="147">
        <v>0</v>
      </c>
      <c r="X63" s="147">
        <v>4.2300000000000003E-3</v>
      </c>
      <c r="Y63" s="147">
        <v>0</v>
      </c>
      <c r="Z63" s="147">
        <v>0</v>
      </c>
      <c r="AA63" s="147">
        <v>0.1</v>
      </c>
      <c r="AB63" s="147">
        <v>0</v>
      </c>
      <c r="AC63" s="147">
        <v>0</v>
      </c>
      <c r="AD63" s="147">
        <v>0</v>
      </c>
      <c r="AE63" s="147">
        <v>0</v>
      </c>
      <c r="AF63" s="147">
        <v>0</v>
      </c>
      <c r="AG63" s="147">
        <v>0</v>
      </c>
    </row>
    <row r="64" spans="1:33" x14ac:dyDescent="0.2">
      <c r="A64" s="133" t="str">
        <f t="shared" si="0"/>
        <v>MAPTunisia</v>
      </c>
      <c r="B64" s="129" t="s">
        <v>259</v>
      </c>
      <c r="C64" s="129" t="s">
        <v>260</v>
      </c>
      <c r="D64" s="129" t="s">
        <v>95</v>
      </c>
      <c r="E64" s="147">
        <v>0</v>
      </c>
      <c r="F64" s="147">
        <v>0.06</v>
      </c>
      <c r="G64" s="147">
        <v>5.71E-4</v>
      </c>
      <c r="H64" s="147">
        <v>1.0200000000000001E-3</v>
      </c>
      <c r="I64" s="147">
        <v>6.8739999999999996E-2</v>
      </c>
      <c r="J64" s="147">
        <v>3.585E-2</v>
      </c>
      <c r="K64" s="147">
        <v>3.2735E-2</v>
      </c>
      <c r="L64" s="147">
        <v>8.6568000000000006E-2</v>
      </c>
      <c r="M64" s="147">
        <v>0.15715899999999999</v>
      </c>
      <c r="N64" s="147">
        <v>0.14329800000000001</v>
      </c>
      <c r="O64" s="147">
        <v>0.24474399999999999</v>
      </c>
      <c r="P64" s="147">
        <v>0.196743</v>
      </c>
      <c r="Q64" s="147">
        <v>0.22075</v>
      </c>
      <c r="R64" s="147">
        <v>0.137902</v>
      </c>
      <c r="S64" s="147">
        <v>0.26824600000000004</v>
      </c>
      <c r="T64" s="147">
        <v>0.41895500000000002</v>
      </c>
      <c r="U64" s="147">
        <v>0.49559300000000001</v>
      </c>
      <c r="V64" s="147">
        <v>0.35141100000000003</v>
      </c>
      <c r="W64" s="147">
        <v>0.33088000000000006</v>
      </c>
      <c r="X64" s="147">
        <v>0.66044000000000003</v>
      </c>
      <c r="Y64" s="147">
        <v>0.60157260000000012</v>
      </c>
      <c r="Z64" s="147">
        <v>0.21000000000000002</v>
      </c>
      <c r="AA64" s="147">
        <v>0.13</v>
      </c>
      <c r="AB64" s="147">
        <v>0.43</v>
      </c>
      <c r="AC64" s="147">
        <v>0.43</v>
      </c>
      <c r="AD64" s="147">
        <v>0.43</v>
      </c>
      <c r="AE64" s="147">
        <v>0.43</v>
      </c>
      <c r="AF64" s="147">
        <v>0.43</v>
      </c>
      <c r="AG64" s="147">
        <v>0.43</v>
      </c>
    </row>
    <row r="65" spans="1:33" s="133" customFormat="1" x14ac:dyDescent="0.2">
      <c r="A65" s="133" t="str">
        <f t="shared" si="0"/>
        <v>MAPEast Africa Total</v>
      </c>
      <c r="B65" s="140" t="s">
        <v>96</v>
      </c>
      <c r="C65" s="140" t="s">
        <v>96</v>
      </c>
      <c r="D65" s="140" t="s">
        <v>96</v>
      </c>
      <c r="E65" s="146">
        <v>2.834816</v>
      </c>
      <c r="F65" s="146">
        <v>0.67016500000000001</v>
      </c>
      <c r="G65" s="146">
        <v>2.2603909999999998</v>
      </c>
      <c r="H65" s="146">
        <v>2.5798899999999998</v>
      </c>
      <c r="I65" s="146">
        <v>5.6746129999999999</v>
      </c>
      <c r="J65" s="146">
        <v>54.351723999999997</v>
      </c>
      <c r="K65" s="146">
        <v>6.5099849999999986</v>
      </c>
      <c r="L65" s="146">
        <v>10.861578999999999</v>
      </c>
      <c r="M65" s="146">
        <v>12.88456</v>
      </c>
      <c r="N65" s="146">
        <v>4.781098000000001</v>
      </c>
      <c r="O65" s="146">
        <v>19.144270999999996</v>
      </c>
      <c r="P65" s="146">
        <v>15.056598999999999</v>
      </c>
      <c r="Q65" s="146">
        <v>23.032220000000002</v>
      </c>
      <c r="R65" s="146">
        <v>66.743289000000004</v>
      </c>
      <c r="S65" s="146">
        <v>22.434863</v>
      </c>
      <c r="T65" s="146">
        <v>7.9740610000000007</v>
      </c>
      <c r="U65" s="146">
        <v>4.4401149999999996</v>
      </c>
      <c r="V65" s="146">
        <v>9.5721330000000009</v>
      </c>
      <c r="W65" s="146">
        <v>8.0270191816540049</v>
      </c>
      <c r="X65" s="146">
        <v>4.1189599999999995</v>
      </c>
      <c r="Y65" s="146">
        <v>5.151959999999999</v>
      </c>
      <c r="Z65" s="146">
        <v>5.98</v>
      </c>
      <c r="AA65" s="146">
        <v>6.9399999999999995</v>
      </c>
      <c r="AB65" s="146">
        <v>5.3800000000000008</v>
      </c>
      <c r="AC65" s="146">
        <v>5.3967789506929389</v>
      </c>
      <c r="AD65" s="146">
        <v>5.4143408960311916</v>
      </c>
      <c r="AE65" s="146">
        <v>5.4326911603323094</v>
      </c>
      <c r="AF65" s="146">
        <v>5.4518357200665495</v>
      </c>
      <c r="AG65" s="146">
        <v>5.4717812054008297</v>
      </c>
    </row>
    <row r="66" spans="1:33" x14ac:dyDescent="0.2">
      <c r="A66" s="133" t="str">
        <f t="shared" si="0"/>
        <v>MAPBurundi</v>
      </c>
      <c r="B66" s="129" t="s">
        <v>259</v>
      </c>
      <c r="C66" s="129" t="s">
        <v>261</v>
      </c>
      <c r="D66" s="129" t="s">
        <v>97</v>
      </c>
      <c r="E66" s="147">
        <v>0</v>
      </c>
      <c r="F66" s="147">
        <v>0</v>
      </c>
      <c r="G66" s="147">
        <v>3.3319999999999999E-3</v>
      </c>
      <c r="H66" s="147">
        <v>0</v>
      </c>
      <c r="I66" s="147">
        <v>2.3449000000000001E-2</v>
      </c>
      <c r="J66" s="147">
        <v>0.44705</v>
      </c>
      <c r="K66" s="147">
        <v>6.7025000000000001E-2</v>
      </c>
      <c r="L66" s="147">
        <v>0</v>
      </c>
      <c r="M66" s="147">
        <v>0.33700000000000002</v>
      </c>
      <c r="N66" s="147">
        <v>1.4999999999999999E-2</v>
      </c>
      <c r="O66" s="147">
        <v>0</v>
      </c>
      <c r="P66" s="147">
        <v>5.0000000000000001E-3</v>
      </c>
      <c r="Q66" s="147">
        <v>8.7499999999999994E-2</v>
      </c>
      <c r="R66" s="147">
        <v>0.51605100000000004</v>
      </c>
      <c r="S66" s="147">
        <v>1.010105</v>
      </c>
      <c r="T66" s="147">
        <v>1.0000000000000001E-5</v>
      </c>
      <c r="U66" s="147">
        <v>0.43780000000000002</v>
      </c>
      <c r="V66" s="147">
        <v>0.73722500000000002</v>
      </c>
      <c r="W66" s="147">
        <v>2.6624999999999999E-2</v>
      </c>
      <c r="X66" s="147">
        <v>0</v>
      </c>
      <c r="Y66" s="147">
        <v>0</v>
      </c>
      <c r="Z66" s="147">
        <v>0</v>
      </c>
      <c r="AA66" s="147">
        <v>0</v>
      </c>
      <c r="AB66" s="147">
        <v>0</v>
      </c>
      <c r="AC66" s="147">
        <v>0</v>
      </c>
      <c r="AD66" s="147">
        <v>0</v>
      </c>
      <c r="AE66" s="147">
        <v>0</v>
      </c>
      <c r="AF66" s="147">
        <v>0</v>
      </c>
      <c r="AG66" s="147">
        <v>0</v>
      </c>
    </row>
    <row r="67" spans="1:33" x14ac:dyDescent="0.2">
      <c r="A67" s="133" t="str">
        <f t="shared" si="0"/>
        <v>MAPComoros</v>
      </c>
      <c r="B67" s="129" t="s">
        <v>259</v>
      </c>
      <c r="C67" s="129" t="s">
        <v>261</v>
      </c>
      <c r="D67" s="129" t="s">
        <v>98</v>
      </c>
      <c r="E67" s="147">
        <v>0</v>
      </c>
      <c r="F67" s="147">
        <v>0</v>
      </c>
      <c r="G67" s="147">
        <v>0</v>
      </c>
      <c r="H67" s="147">
        <v>0</v>
      </c>
      <c r="I67" s="147">
        <v>0</v>
      </c>
      <c r="J67" s="147">
        <v>0</v>
      </c>
      <c r="K67" s="147">
        <v>0</v>
      </c>
      <c r="L67" s="147">
        <v>0</v>
      </c>
      <c r="M67" s="147">
        <v>2.1129999999999999E-3</v>
      </c>
      <c r="N67" s="147">
        <v>0</v>
      </c>
      <c r="O67" s="147">
        <v>2.4156E-2</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MAPDjibouti</v>
      </c>
      <c r="B68" s="129" t="s">
        <v>259</v>
      </c>
      <c r="C68" s="129" t="s">
        <v>261</v>
      </c>
      <c r="D68" s="129" t="s">
        <v>99</v>
      </c>
      <c r="E68" s="147">
        <v>0</v>
      </c>
      <c r="F68" s="147">
        <v>0</v>
      </c>
      <c r="G68" s="147">
        <v>0</v>
      </c>
      <c r="H68" s="147">
        <v>0</v>
      </c>
      <c r="I68" s="147">
        <v>0</v>
      </c>
      <c r="J68" s="147">
        <v>0</v>
      </c>
      <c r="K68" s="147">
        <v>2.1000000000000001E-2</v>
      </c>
      <c r="L68" s="147">
        <v>8.6999999999999994E-2</v>
      </c>
      <c r="M68" s="147">
        <v>7.0000000000000007E-2</v>
      </c>
      <c r="N68" s="147">
        <v>0.13300000000000001</v>
      </c>
      <c r="O68" s="147">
        <v>9.6000000000000002E-2</v>
      </c>
      <c r="P68" s="147">
        <v>0.33600000000000002</v>
      </c>
      <c r="Q68" s="147">
        <v>0.33600000000000002</v>
      </c>
      <c r="R68" s="147">
        <v>0.19400000000000001</v>
      </c>
      <c r="S68" s="147">
        <v>0.40400000000000003</v>
      </c>
      <c r="T68" s="147">
        <v>0.50329999999999997</v>
      </c>
      <c r="U68" s="147">
        <v>0.311</v>
      </c>
      <c r="V68" s="147">
        <v>0.36599999999999999</v>
      </c>
      <c r="W68" s="147">
        <v>0.12</v>
      </c>
      <c r="X68" s="147">
        <v>0.1226</v>
      </c>
      <c r="Y68" s="147">
        <v>0.13170000000000001</v>
      </c>
      <c r="Z68" s="147">
        <v>0.21</v>
      </c>
      <c r="AA68" s="147">
        <v>0.44000000000000011</v>
      </c>
      <c r="AB68" s="147">
        <v>0.29000000000000004</v>
      </c>
      <c r="AC68" s="147">
        <v>0.29000000000000004</v>
      </c>
      <c r="AD68" s="147">
        <v>0.29000000000000004</v>
      </c>
      <c r="AE68" s="147">
        <v>0.29000000000000004</v>
      </c>
      <c r="AF68" s="147">
        <v>0.29000000000000004</v>
      </c>
      <c r="AG68" s="147">
        <v>0.29000000000000004</v>
      </c>
    </row>
    <row r="69" spans="1:33" x14ac:dyDescent="0.2">
      <c r="A69" s="133" t="str">
        <f t="shared" si="0"/>
        <v>MAPEritrea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CONCATENATE("MAP",D70)</f>
        <v>MAPEthiopia</v>
      </c>
      <c r="B70" s="129" t="s">
        <v>259</v>
      </c>
      <c r="C70" s="129" t="s">
        <v>261</v>
      </c>
      <c r="D70" s="129" t="s">
        <v>101</v>
      </c>
      <c r="E70" s="147">
        <v>3.9800000000000002E-4</v>
      </c>
      <c r="F70" s="147">
        <v>0.10000100000000001</v>
      </c>
      <c r="G70" s="147">
        <v>0</v>
      </c>
      <c r="H70" s="147">
        <v>0</v>
      </c>
      <c r="I70" s="147">
        <v>6.1499999999999999E-2</v>
      </c>
      <c r="J70" s="147">
        <v>0.110953</v>
      </c>
      <c r="K70" s="147">
        <v>6.8007999999999999E-2</v>
      </c>
      <c r="L70" s="147">
        <v>0.30959999999999999</v>
      </c>
      <c r="M70" s="147">
        <v>4.3200000000000002E-2</v>
      </c>
      <c r="N70" s="147">
        <v>4.9000000000000002E-2</v>
      </c>
      <c r="O70" s="147">
        <v>0.212257</v>
      </c>
      <c r="P70" s="147">
        <v>7.8003000000000003E-2</v>
      </c>
      <c r="Q70" s="147">
        <v>0.101936</v>
      </c>
      <c r="R70" s="147">
        <v>9.7002000000000005E-2</v>
      </c>
      <c r="S70" s="147">
        <v>0.63742299999999996</v>
      </c>
      <c r="T70" s="147">
        <v>0.27363200000000004</v>
      </c>
      <c r="U70" s="147">
        <v>0.40135199999999999</v>
      </c>
      <c r="V70" s="147">
        <v>4.8979999999999996E-2</v>
      </c>
      <c r="W70" s="147">
        <v>0.26550000007124613</v>
      </c>
      <c r="X70" s="147">
        <v>0.25780999999999998</v>
      </c>
      <c r="Y70" s="147">
        <v>0.27629000000000004</v>
      </c>
      <c r="Z70" s="147">
        <v>0.8</v>
      </c>
      <c r="AA70" s="147">
        <v>0.69</v>
      </c>
      <c r="AB70" s="147">
        <v>0.5</v>
      </c>
      <c r="AC70" s="147">
        <v>0.51243527540602196</v>
      </c>
      <c r="AD70" s="147">
        <v>0.52517982296089116</v>
      </c>
      <c r="AE70" s="147">
        <v>0.53824133443330024</v>
      </c>
      <c r="AF70" s="147">
        <v>0.55162769289046598</v>
      </c>
      <c r="AG70" s="147">
        <v>0.56534697745582885</v>
      </c>
    </row>
    <row r="71" spans="1:33" x14ac:dyDescent="0.2">
      <c r="A71" s="133" t="str">
        <f t="shared" si="1"/>
        <v>MAPKenya</v>
      </c>
      <c r="B71" s="129" t="s">
        <v>259</v>
      </c>
      <c r="C71" s="129" t="s">
        <v>261</v>
      </c>
      <c r="D71" s="129" t="s">
        <v>102</v>
      </c>
      <c r="E71" s="147">
        <v>0.10564</v>
      </c>
      <c r="F71" s="147">
        <v>0.37795499999999999</v>
      </c>
      <c r="G71" s="147">
        <v>0.31912699999999999</v>
      </c>
      <c r="H71" s="147">
        <v>0.238788</v>
      </c>
      <c r="I71" s="147">
        <v>0.41437299999999999</v>
      </c>
      <c r="J71" s="147">
        <v>1.029552</v>
      </c>
      <c r="K71" s="147">
        <v>1.052362</v>
      </c>
      <c r="L71" s="147">
        <v>0.91660800000000009</v>
      </c>
      <c r="M71" s="147">
        <v>3.1531600000000002</v>
      </c>
      <c r="N71" s="147">
        <v>1.0899150000000002</v>
      </c>
      <c r="O71" s="147">
        <v>0.70053999999999994</v>
      </c>
      <c r="P71" s="147">
        <v>1.3267550000000001</v>
      </c>
      <c r="Q71" s="147">
        <v>1.3267550000000001</v>
      </c>
      <c r="R71" s="147">
        <v>1.7121949999999999</v>
      </c>
      <c r="S71" s="147">
        <v>0.87448000000000015</v>
      </c>
      <c r="T71" s="147">
        <v>2.0375000000000001</v>
      </c>
      <c r="U71" s="147">
        <v>2.7784599999999999</v>
      </c>
      <c r="V71" s="147">
        <v>2.4725000000000001</v>
      </c>
      <c r="W71" s="147">
        <v>3.372357</v>
      </c>
      <c r="X71" s="147">
        <v>2.9329999999999998</v>
      </c>
      <c r="Y71" s="147">
        <v>3.21936</v>
      </c>
      <c r="Z71" s="147">
        <v>3.58</v>
      </c>
      <c r="AA71" s="147">
        <v>4.91</v>
      </c>
      <c r="AB71" s="147">
        <v>3.16</v>
      </c>
      <c r="AC71" s="147">
        <v>3.16</v>
      </c>
      <c r="AD71" s="147">
        <v>3.16</v>
      </c>
      <c r="AE71" s="147">
        <v>3.16</v>
      </c>
      <c r="AF71" s="147">
        <v>3.16</v>
      </c>
      <c r="AG71" s="147">
        <v>3.16</v>
      </c>
    </row>
    <row r="72" spans="1:33" x14ac:dyDescent="0.2">
      <c r="A72" s="133" t="str">
        <f t="shared" si="1"/>
        <v>MAPMadagascar</v>
      </c>
      <c r="B72" s="129" t="s">
        <v>259</v>
      </c>
      <c r="C72" s="129" t="s">
        <v>261</v>
      </c>
      <c r="D72" s="129" t="s">
        <v>103</v>
      </c>
      <c r="E72" s="147">
        <v>0</v>
      </c>
      <c r="F72" s="147">
        <v>5.3600000000000002E-4</v>
      </c>
      <c r="G72" s="147">
        <v>0.90459999999999996</v>
      </c>
      <c r="H72" s="147">
        <v>8.5800000000000001E-2</v>
      </c>
      <c r="I72" s="147">
        <v>1.5300000000000001E-4</v>
      </c>
      <c r="J72" s="147">
        <v>1.029039</v>
      </c>
      <c r="K72" s="147">
        <v>0.253</v>
      </c>
      <c r="L72" s="147">
        <v>0.69093499999999997</v>
      </c>
      <c r="M72" s="147">
        <v>8.7829999999999991E-3</v>
      </c>
      <c r="N72" s="147">
        <v>0</v>
      </c>
      <c r="O72" s="147">
        <v>0</v>
      </c>
      <c r="P72" s="147">
        <v>2.0000000000000001E-4</v>
      </c>
      <c r="Q72" s="147">
        <v>6.3699999999999998E-4</v>
      </c>
      <c r="R72" s="147">
        <v>35.6</v>
      </c>
      <c r="S72" s="147">
        <v>0.66354999999999997</v>
      </c>
      <c r="T72" s="147">
        <v>0</v>
      </c>
      <c r="U72" s="147">
        <v>2.0013E-2</v>
      </c>
      <c r="V72" s="147">
        <v>3.28E-4</v>
      </c>
      <c r="W72" s="147">
        <v>0</v>
      </c>
      <c r="X72" s="147">
        <v>0</v>
      </c>
      <c r="Y72" s="147">
        <v>0</v>
      </c>
      <c r="Z72" s="147">
        <v>0</v>
      </c>
      <c r="AA72" s="147">
        <v>0</v>
      </c>
      <c r="AB72" s="147">
        <v>0</v>
      </c>
      <c r="AC72" s="147">
        <v>0</v>
      </c>
      <c r="AD72" s="147">
        <v>0</v>
      </c>
      <c r="AE72" s="147">
        <v>0</v>
      </c>
      <c r="AF72" s="147">
        <v>0</v>
      </c>
      <c r="AG72" s="147">
        <v>0</v>
      </c>
    </row>
    <row r="73" spans="1:33" x14ac:dyDescent="0.2">
      <c r="A73" s="133" t="str">
        <f t="shared" si="1"/>
        <v>MAPMalawi</v>
      </c>
      <c r="B73" s="129" t="s">
        <v>259</v>
      </c>
      <c r="C73" s="129" t="s">
        <v>261</v>
      </c>
      <c r="D73" s="129" t="s">
        <v>104</v>
      </c>
      <c r="E73" s="147">
        <v>2.5</v>
      </c>
      <c r="F73" s="147">
        <v>0</v>
      </c>
      <c r="G73" s="147">
        <v>0</v>
      </c>
      <c r="H73" s="147">
        <v>1.5</v>
      </c>
      <c r="I73" s="147">
        <v>1.96</v>
      </c>
      <c r="J73" s="147">
        <v>15.500299999999999</v>
      </c>
      <c r="K73" s="147">
        <v>1.1199999999999999E-3</v>
      </c>
      <c r="L73" s="147">
        <v>8.5999999999999993E-2</v>
      </c>
      <c r="M73" s="147">
        <v>1.930005</v>
      </c>
      <c r="N73" s="147">
        <v>3.2269269999999999</v>
      </c>
      <c r="O73" s="147">
        <v>2.4895040000000002</v>
      </c>
      <c r="P73" s="147">
        <v>1.52118</v>
      </c>
      <c r="Q73" s="147">
        <v>5</v>
      </c>
      <c r="R73" s="147">
        <v>0</v>
      </c>
      <c r="S73" s="147">
        <v>0.13100000000000001</v>
      </c>
      <c r="T73" s="147">
        <v>8.0000000000000002E-3</v>
      </c>
      <c r="U73" s="147">
        <v>0</v>
      </c>
      <c r="V73" s="147">
        <v>0</v>
      </c>
      <c r="W73" s="147">
        <v>0</v>
      </c>
      <c r="X73" s="147">
        <v>1.0000000000000001E-5</v>
      </c>
      <c r="Y73" s="147">
        <v>0</v>
      </c>
      <c r="Z73" s="147">
        <v>0</v>
      </c>
      <c r="AA73" s="147">
        <v>0.02</v>
      </c>
      <c r="AB73" s="147">
        <v>0</v>
      </c>
      <c r="AC73" s="147">
        <v>0</v>
      </c>
      <c r="AD73" s="147">
        <v>0</v>
      </c>
      <c r="AE73" s="147">
        <v>0</v>
      </c>
      <c r="AF73" s="147">
        <v>0</v>
      </c>
      <c r="AG73" s="147">
        <v>0</v>
      </c>
    </row>
    <row r="74" spans="1:33" x14ac:dyDescent="0.2">
      <c r="A74" s="133" t="str">
        <f t="shared" si="1"/>
        <v>MAPMauritius</v>
      </c>
      <c r="B74" s="129" t="s">
        <v>259</v>
      </c>
      <c r="C74" s="129" t="s">
        <v>261</v>
      </c>
      <c r="D74" s="129" t="s">
        <v>105</v>
      </c>
      <c r="E74" s="147">
        <v>0</v>
      </c>
      <c r="F74" s="147">
        <v>0</v>
      </c>
      <c r="G74" s="147">
        <v>0</v>
      </c>
      <c r="H74" s="147">
        <v>0</v>
      </c>
      <c r="I74" s="147">
        <v>0</v>
      </c>
      <c r="J74" s="147">
        <v>1.6E-2</v>
      </c>
      <c r="K74" s="147">
        <v>-1.6008000000000001E-2</v>
      </c>
      <c r="L74" s="147">
        <v>-2.07E-2</v>
      </c>
      <c r="M74" s="147">
        <v>2.15E-3</v>
      </c>
      <c r="N74" s="147">
        <v>-1.7299999999999999E-2</v>
      </c>
      <c r="O74" s="147">
        <v>8.5009999999999999E-3</v>
      </c>
      <c r="P74" s="147">
        <v>0.10639999999999999</v>
      </c>
      <c r="Q74" s="147">
        <v>0.29826599999999998</v>
      </c>
      <c r="R74" s="147">
        <v>7.7820000000000007E-3</v>
      </c>
      <c r="S74" s="147">
        <v>1.0800000000000001E-2</v>
      </c>
      <c r="T74" s="147">
        <v>-5.4799999999999998E-4</v>
      </c>
      <c r="U74" s="147">
        <v>2.6800000000000001E-4</v>
      </c>
      <c r="V74" s="147">
        <v>1.4112E-2</v>
      </c>
      <c r="W74" s="147">
        <v>1.7894E-2</v>
      </c>
      <c r="X74" s="147">
        <v>7.4400000000000008E-2</v>
      </c>
      <c r="Y74" s="147">
        <v>0.11219999999999998</v>
      </c>
      <c r="Z74" s="147">
        <v>8.9999999999999983E-2</v>
      </c>
      <c r="AA74" s="147">
        <v>0.11</v>
      </c>
      <c r="AB74" s="147">
        <v>0.06</v>
      </c>
      <c r="AC74" s="147">
        <v>0.06</v>
      </c>
      <c r="AD74" s="147">
        <v>0.06</v>
      </c>
      <c r="AE74" s="147">
        <v>0.06</v>
      </c>
      <c r="AF74" s="147">
        <v>0.06</v>
      </c>
      <c r="AG74" s="147">
        <v>0.06</v>
      </c>
    </row>
    <row r="75" spans="1:33" x14ac:dyDescent="0.2">
      <c r="A75" s="133" t="str">
        <f t="shared" si="1"/>
        <v>MAPMozambique</v>
      </c>
      <c r="B75" s="129" t="s">
        <v>259</v>
      </c>
      <c r="C75" s="129" t="s">
        <v>261</v>
      </c>
      <c r="D75" s="129" t="s">
        <v>106</v>
      </c>
      <c r="E75" s="147">
        <v>8.4627999999999995E-2</v>
      </c>
      <c r="F75" s="147">
        <v>0.31016199999999999</v>
      </c>
      <c r="G75" s="147">
        <v>2.6540000000000001E-3</v>
      </c>
      <c r="H75" s="147">
        <v>0.338584</v>
      </c>
      <c r="I75" s="147">
        <v>3.0174599999999998</v>
      </c>
      <c r="J75" s="147">
        <v>34.997999999999998</v>
      </c>
      <c r="K75" s="147">
        <v>3.7990999999999997E-2</v>
      </c>
      <c r="L75" s="147">
        <v>8.3900000000000001E-4</v>
      </c>
      <c r="M75" s="147">
        <v>0</v>
      </c>
      <c r="N75" s="147">
        <v>1.2387E-2</v>
      </c>
      <c r="O75" s="147">
        <v>2.6127999999999998E-2</v>
      </c>
      <c r="P75" s="147">
        <v>0.25370700000000002</v>
      </c>
      <c r="Q75" s="147">
        <v>0.22026599999999999</v>
      </c>
      <c r="R75" s="147">
        <v>3.2417000000000001E-2</v>
      </c>
      <c r="S75" s="147">
        <v>0.132742</v>
      </c>
      <c r="T75" s="147">
        <v>4.0381E-2</v>
      </c>
      <c r="U75" s="147">
        <v>3.4250000000000001E-3</v>
      </c>
      <c r="V75" s="147">
        <v>2E-3</v>
      </c>
      <c r="W75" s="147">
        <v>6.476E-3</v>
      </c>
      <c r="X75" s="147">
        <v>0.16921</v>
      </c>
      <c r="Y75" s="147">
        <v>4.5999999999999999E-3</v>
      </c>
      <c r="Z75" s="147">
        <v>0.09</v>
      </c>
      <c r="AA75" s="147">
        <v>0.27</v>
      </c>
      <c r="AB75" s="147">
        <v>0.09</v>
      </c>
      <c r="AC75" s="147">
        <v>9.1485203390410372E-2</v>
      </c>
      <c r="AD75" s="147">
        <v>9.2994915993163924E-2</v>
      </c>
      <c r="AE75" s="147">
        <v>9.4529542265652536E-2</v>
      </c>
      <c r="AF75" s="147">
        <v>9.6089493339729062E-2</v>
      </c>
      <c r="AG75" s="147">
        <v>9.7675187131851068E-2</v>
      </c>
    </row>
    <row r="76" spans="1:33" x14ac:dyDescent="0.2">
      <c r="A76" s="133" t="str">
        <f t="shared" si="1"/>
        <v>MAPReunion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4.8000000000000001E-2</v>
      </c>
      <c r="Q76" s="147">
        <v>4.8000000000000001E-2</v>
      </c>
      <c r="R76" s="147">
        <v>4.8000000000000001E-2</v>
      </c>
      <c r="S76" s="147">
        <v>3.6000000000000004E-2</v>
      </c>
      <c r="T76" s="147">
        <v>6.720000000000001E-2</v>
      </c>
      <c r="U76" s="147">
        <v>8.6800000000000002E-2</v>
      </c>
      <c r="V76" s="147">
        <v>6.2799999999999995E-2</v>
      </c>
      <c r="W76" s="147">
        <v>9.4099999999999989E-2</v>
      </c>
      <c r="X76" s="147">
        <v>6.6000000000000003E-2</v>
      </c>
      <c r="Y76" s="147">
        <v>7.0620000000000002E-2</v>
      </c>
      <c r="Z76" s="147">
        <v>0</v>
      </c>
      <c r="AA76" s="147">
        <v>0</v>
      </c>
      <c r="AB76" s="147">
        <v>0</v>
      </c>
      <c r="AC76" s="147">
        <v>0</v>
      </c>
      <c r="AD76" s="147">
        <v>0</v>
      </c>
      <c r="AE76" s="147">
        <v>0</v>
      </c>
      <c r="AF76" s="147">
        <v>0</v>
      </c>
      <c r="AG76" s="147">
        <v>0</v>
      </c>
    </row>
    <row r="77" spans="1:33" x14ac:dyDescent="0.2">
      <c r="A77" s="133" t="str">
        <f t="shared" si="1"/>
        <v>MAPRwanda</v>
      </c>
      <c r="B77" s="129" t="s">
        <v>259</v>
      </c>
      <c r="C77" s="129" t="s">
        <v>261</v>
      </c>
      <c r="D77" s="129" t="s">
        <v>108</v>
      </c>
      <c r="E77" s="147">
        <v>0</v>
      </c>
      <c r="F77" s="147">
        <v>0</v>
      </c>
      <c r="G77" s="147">
        <v>0</v>
      </c>
      <c r="H77" s="147">
        <v>0</v>
      </c>
      <c r="I77" s="147">
        <v>5.7200000000000001E-2</v>
      </c>
      <c r="J77" s="147">
        <v>0.3075</v>
      </c>
      <c r="K77" s="147">
        <v>4.8500509999999997</v>
      </c>
      <c r="L77" s="147">
        <v>1.4969600000000001</v>
      </c>
      <c r="M77" s="147">
        <v>6.6646979999999996</v>
      </c>
      <c r="N77" s="147">
        <v>1.4999999999999999E-4</v>
      </c>
      <c r="O77" s="147">
        <v>4.0000000000000003E-5</v>
      </c>
      <c r="P77" s="147">
        <v>1.4829999999999999E-3</v>
      </c>
      <c r="Q77" s="147">
        <v>1.6000000000000001E-4</v>
      </c>
      <c r="R77" s="147">
        <v>0.88490999999999997</v>
      </c>
      <c r="S77" s="147">
        <v>1.3705E-2</v>
      </c>
      <c r="T77" s="147">
        <v>2.8043999999999999E-2</v>
      </c>
      <c r="U77" s="147">
        <v>3.6672000000000003E-2</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1"/>
        <v>MAPSeychelles</v>
      </c>
      <c r="B78" s="129" t="s">
        <v>259</v>
      </c>
      <c r="C78" s="129" t="s">
        <v>261</v>
      </c>
      <c r="D78" s="129" t="s">
        <v>109</v>
      </c>
      <c r="E78" s="147">
        <v>6.9999999999999999E-6</v>
      </c>
      <c r="F78" s="147">
        <v>3.545E-3</v>
      </c>
      <c r="G78" s="147">
        <v>0</v>
      </c>
      <c r="H78" s="147">
        <v>5.4799999999999996E-3</v>
      </c>
      <c r="I78" s="147">
        <v>7.9999999999999996E-6</v>
      </c>
      <c r="J78" s="147">
        <v>1.0000000000000001E-5</v>
      </c>
      <c r="K78" s="147">
        <v>1.06E-4</v>
      </c>
      <c r="L78" s="147">
        <v>1.5E-5</v>
      </c>
      <c r="M78" s="147">
        <v>1.877E-3</v>
      </c>
      <c r="N78" s="147">
        <v>0</v>
      </c>
      <c r="O78" s="147">
        <v>9.9999999999999995E-7</v>
      </c>
      <c r="P78" s="147">
        <v>0</v>
      </c>
      <c r="Q78" s="147">
        <v>0</v>
      </c>
      <c r="R78" s="147">
        <v>9.9999999999999995E-7</v>
      </c>
      <c r="S78" s="147">
        <v>0</v>
      </c>
      <c r="T78" s="147">
        <v>0</v>
      </c>
      <c r="U78" s="147">
        <v>1.18E-4</v>
      </c>
      <c r="V78" s="147">
        <v>0</v>
      </c>
      <c r="W78" s="147">
        <v>0</v>
      </c>
      <c r="X78" s="147">
        <v>2.4300000000000003E-3</v>
      </c>
      <c r="Y78" s="147">
        <v>0</v>
      </c>
      <c r="Z78" s="147">
        <v>0</v>
      </c>
      <c r="AA78" s="147">
        <v>0</v>
      </c>
      <c r="AB78" s="147">
        <v>0.01</v>
      </c>
      <c r="AC78" s="147">
        <v>0.01</v>
      </c>
      <c r="AD78" s="147">
        <v>0.01</v>
      </c>
      <c r="AE78" s="147">
        <v>0.01</v>
      </c>
      <c r="AF78" s="147">
        <v>0.01</v>
      </c>
      <c r="AG78" s="147">
        <v>0.01</v>
      </c>
    </row>
    <row r="79" spans="1:33" x14ac:dyDescent="0.2">
      <c r="A79" s="133" t="str">
        <f t="shared" si="1"/>
        <v>MAPSomalia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MAPTanzania</v>
      </c>
      <c r="B80" s="129" t="s">
        <v>259</v>
      </c>
      <c r="C80" s="129" t="s">
        <v>261</v>
      </c>
      <c r="D80" s="129" t="s">
        <v>111</v>
      </c>
      <c r="E80" s="147">
        <v>2.5148E-2</v>
      </c>
      <c r="F80" s="147">
        <v>-0.20747700000000008</v>
      </c>
      <c r="G80" s="147">
        <v>6.5102999999999994E-2</v>
      </c>
      <c r="H80" s="147">
        <v>0.100018</v>
      </c>
      <c r="I80" s="147">
        <v>5.67E-2</v>
      </c>
      <c r="J80" s="147">
        <v>3.2320000000000002E-2</v>
      </c>
      <c r="K80" s="147">
        <v>8.0000000000000007E-5</v>
      </c>
      <c r="L80" s="147">
        <v>6.1879999999999999E-3</v>
      </c>
      <c r="M80" s="147">
        <v>0</v>
      </c>
      <c r="N80" s="147">
        <v>9.0000000000000002E-6</v>
      </c>
      <c r="O80" s="147">
        <v>5.5491349999999997</v>
      </c>
      <c r="P80" s="147">
        <v>3.6809000000000001E-2</v>
      </c>
      <c r="Q80" s="147">
        <v>0.19500000000000001</v>
      </c>
      <c r="R80" s="147">
        <v>0.12579000000000001</v>
      </c>
      <c r="S80" s="147">
        <v>5.0002000000000005E-2</v>
      </c>
      <c r="T80" s="147">
        <v>0.17453600000000002</v>
      </c>
      <c r="U80" s="147">
        <v>0.36220800000000003</v>
      </c>
      <c r="V80" s="147">
        <v>0.40717800000000004</v>
      </c>
      <c r="W80" s="147">
        <v>0.28809400000000002</v>
      </c>
      <c r="X80" s="147">
        <v>0.29100000000000004</v>
      </c>
      <c r="Y80" s="147">
        <v>0.31137000000000004</v>
      </c>
      <c r="Z80" s="147">
        <v>0.12000000000000001</v>
      </c>
      <c r="AA80" s="147">
        <v>0.1</v>
      </c>
      <c r="AB80" s="147">
        <v>0.15</v>
      </c>
      <c r="AC80" s="147">
        <v>0.15494066957312283</v>
      </c>
      <c r="AD80" s="147">
        <v>0.16004407391845088</v>
      </c>
      <c r="AE80" s="147">
        <v>0.16531557316090095</v>
      </c>
      <c r="AF80" s="147">
        <v>0.17076070397609713</v>
      </c>
      <c r="AG80" s="147">
        <v>0.17638518540556206</v>
      </c>
    </row>
    <row r="81" spans="1:33" x14ac:dyDescent="0.2">
      <c r="A81" s="133" t="str">
        <f t="shared" si="1"/>
        <v>MAPUganda</v>
      </c>
      <c r="B81" s="129" t="s">
        <v>259</v>
      </c>
      <c r="C81" s="129" t="s">
        <v>261</v>
      </c>
      <c r="D81" s="129" t="s">
        <v>112</v>
      </c>
      <c r="E81" s="147">
        <v>0.17727000000000001</v>
      </c>
      <c r="F81" s="147">
        <v>1.9699999999999999E-2</v>
      </c>
      <c r="G81" s="147">
        <v>0.17024699999999998</v>
      </c>
      <c r="H81" s="147">
        <v>0.14352000000000001</v>
      </c>
      <c r="I81" s="147">
        <v>4.3541999999999997E-2</v>
      </c>
      <c r="J81" s="147">
        <v>9.0999999999999998E-2</v>
      </c>
      <c r="K81" s="147">
        <v>0.17499999999999999</v>
      </c>
      <c r="L81" s="147">
        <v>1.6174139999999999</v>
      </c>
      <c r="M81" s="147">
        <v>0.46636100000000003</v>
      </c>
      <c r="N81" s="147">
        <v>0.10241</v>
      </c>
      <c r="O81" s="147">
        <v>6.9916000000000006E-2</v>
      </c>
      <c r="P81" s="147">
        <v>0.36951200000000001</v>
      </c>
      <c r="Q81" s="147">
        <v>2.1125999999999999E-2</v>
      </c>
      <c r="R81" s="147">
        <v>3.721E-2</v>
      </c>
      <c r="S81" s="147">
        <v>0.24269399999999999</v>
      </c>
      <c r="T81" s="147">
        <v>9.2540999999999998E-2</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1"/>
        <v>MAPZambia</v>
      </c>
      <c r="B82" s="129" t="s">
        <v>259</v>
      </c>
      <c r="C82" s="129" t="s">
        <v>261</v>
      </c>
      <c r="D82" s="129" t="s">
        <v>113</v>
      </c>
      <c r="E82" s="147">
        <v>-5.8275000000000007E-2</v>
      </c>
      <c r="F82" s="147">
        <v>6.5742999999999996E-2</v>
      </c>
      <c r="G82" s="147">
        <v>0.79532800000000003</v>
      </c>
      <c r="H82" s="147">
        <v>0.16769999999999999</v>
      </c>
      <c r="I82" s="147">
        <v>2.2079999999999999E-2</v>
      </c>
      <c r="J82" s="147">
        <v>0.45100000000000001</v>
      </c>
      <c r="K82" s="147">
        <v>0</v>
      </c>
      <c r="L82" s="147">
        <v>7.2000000000000005E-4</v>
      </c>
      <c r="M82" s="147">
        <v>4.3999999999999997E-2</v>
      </c>
      <c r="N82" s="147">
        <v>8.9999999999999993E-3</v>
      </c>
      <c r="O82" s="147">
        <v>1.2</v>
      </c>
      <c r="P82" s="147">
        <v>7.9399999999999998E-2</v>
      </c>
      <c r="Q82" s="147">
        <v>0.21857299999999999</v>
      </c>
      <c r="R82" s="147">
        <v>0.57298099999999996</v>
      </c>
      <c r="S82" s="147">
        <v>1.299812</v>
      </c>
      <c r="T82" s="147">
        <v>0.98406499999999997</v>
      </c>
      <c r="U82" s="147">
        <v>0</v>
      </c>
      <c r="V82" s="147">
        <v>1.2780100000000001</v>
      </c>
      <c r="W82" s="147">
        <v>1.2973E-2</v>
      </c>
      <c r="X82" s="147">
        <v>0.10199999999999999</v>
      </c>
      <c r="Y82" s="147">
        <v>0.45709999999999995</v>
      </c>
      <c r="Z82" s="147">
        <v>0.77</v>
      </c>
      <c r="AA82" s="147">
        <v>0.20999999999999996</v>
      </c>
      <c r="AB82" s="147">
        <v>0.89000000000000012</v>
      </c>
      <c r="AC82" s="147">
        <v>0.89553229880743346</v>
      </c>
      <c r="AD82" s="147">
        <v>0.9010989867498046</v>
      </c>
      <c r="AE82" s="147">
        <v>0.90670027759224869</v>
      </c>
      <c r="AF82" s="147">
        <v>0.91233638642867909</v>
      </c>
      <c r="AG82" s="147">
        <v>0.91800752969004695</v>
      </c>
    </row>
    <row r="83" spans="1:33" x14ac:dyDescent="0.2">
      <c r="A83" s="133" t="str">
        <f t="shared" si="1"/>
        <v>MAPZimbabwe</v>
      </c>
      <c r="B83" s="129" t="s">
        <v>259</v>
      </c>
      <c r="C83" s="129" t="s">
        <v>261</v>
      </c>
      <c r="D83" s="129" t="s">
        <v>114</v>
      </c>
      <c r="E83" s="147">
        <v>0</v>
      </c>
      <c r="F83" s="147">
        <v>0</v>
      </c>
      <c r="G83" s="147">
        <v>0</v>
      </c>
      <c r="H83" s="147">
        <v>0</v>
      </c>
      <c r="I83" s="147">
        <v>1.8148000000000001E-2</v>
      </c>
      <c r="J83" s="147">
        <v>0.33900000000000002</v>
      </c>
      <c r="K83" s="147">
        <v>2.5000000000000001E-4</v>
      </c>
      <c r="L83" s="147">
        <v>5.67</v>
      </c>
      <c r="M83" s="147">
        <v>0.161213</v>
      </c>
      <c r="N83" s="147">
        <v>0.16059999999999999</v>
      </c>
      <c r="O83" s="147">
        <v>8.7680930000000004</v>
      </c>
      <c r="P83" s="147">
        <v>10.89415</v>
      </c>
      <c r="Q83" s="147">
        <v>15.178001</v>
      </c>
      <c r="R83" s="147">
        <v>26.914950000000001</v>
      </c>
      <c r="S83" s="147">
        <v>16.928550000000001</v>
      </c>
      <c r="T83" s="147">
        <v>3.7654000000000001</v>
      </c>
      <c r="U83" s="147">
        <v>1.9989999999999999E-3</v>
      </c>
      <c r="V83" s="147">
        <v>4.1829999999999998</v>
      </c>
      <c r="W83" s="147">
        <v>3.8230001815827599</v>
      </c>
      <c r="X83" s="147">
        <v>0.10050000000000001</v>
      </c>
      <c r="Y83" s="147">
        <v>0.56872000000000011</v>
      </c>
      <c r="Z83" s="147">
        <v>0.32000000000000006</v>
      </c>
      <c r="AA83" s="147">
        <v>0.19</v>
      </c>
      <c r="AB83" s="147">
        <v>0.22999999999999998</v>
      </c>
      <c r="AC83" s="147">
        <v>0.22238550351595004</v>
      </c>
      <c r="AD83" s="147">
        <v>0.21502309640888104</v>
      </c>
      <c r="AE83" s="147">
        <v>0.20790443288020735</v>
      </c>
      <c r="AF83" s="147">
        <v>0.2010214434315781</v>
      </c>
      <c r="AG83" s="147">
        <v>0.19436632571754164</v>
      </c>
    </row>
    <row r="84" spans="1:33" s="133" customFormat="1" x14ac:dyDescent="0.2">
      <c r="A84" s="133" t="str">
        <f t="shared" si="1"/>
        <v>MAPWest Africa Total</v>
      </c>
      <c r="B84" s="140" t="s">
        <v>115</v>
      </c>
      <c r="C84" s="140" t="s">
        <v>115</v>
      </c>
      <c r="D84" s="140" t="s">
        <v>115</v>
      </c>
      <c r="E84" s="146">
        <v>3.5126999999999999E-2</v>
      </c>
      <c r="F84" s="146">
        <v>1.1682999999999999E-2</v>
      </c>
      <c r="G84" s="146">
        <v>0.27061200000000002</v>
      </c>
      <c r="H84" s="146">
        <v>0.75625700000000007</v>
      </c>
      <c r="I84" s="146">
        <v>0.11876100000000001</v>
      </c>
      <c r="J84" s="146">
        <v>0.96696599999999999</v>
      </c>
      <c r="K84" s="146">
        <v>0.32800000000000001</v>
      </c>
      <c r="L84" s="146">
        <v>0.36705599999999994</v>
      </c>
      <c r="M84" s="146">
        <v>0.61082499999999995</v>
      </c>
      <c r="N84" s="146">
        <v>3.208475</v>
      </c>
      <c r="O84" s="146">
        <v>13.253255000000001</v>
      </c>
      <c r="P84" s="146">
        <v>1.2902369999999999</v>
      </c>
      <c r="Q84" s="146">
        <v>1.5993680000000001</v>
      </c>
      <c r="R84" s="146">
        <v>17.903148999999999</v>
      </c>
      <c r="S84" s="146">
        <v>3.1412789999999999</v>
      </c>
      <c r="T84" s="146">
        <v>0.92598900000000006</v>
      </c>
      <c r="U84" s="146">
        <v>3.1963379999999999</v>
      </c>
      <c r="V84" s="146">
        <v>0.71345999999999998</v>
      </c>
      <c r="W84" s="146">
        <v>0.41175499999999998</v>
      </c>
      <c r="X84" s="146">
        <v>1.2170700000000001</v>
      </c>
      <c r="Y84" s="146">
        <v>0.51937069999999996</v>
      </c>
      <c r="Z84" s="146">
        <v>4.58</v>
      </c>
      <c r="AA84" s="146">
        <v>4.8499999999999996</v>
      </c>
      <c r="AB84" s="146">
        <v>0.32999999999999996</v>
      </c>
      <c r="AC84" s="146">
        <v>0.32999999999999996</v>
      </c>
      <c r="AD84" s="146">
        <v>0.32999999999999996</v>
      </c>
      <c r="AE84" s="146">
        <v>0.32999999999999996</v>
      </c>
      <c r="AF84" s="146">
        <v>0.32999999999999996</v>
      </c>
      <c r="AG84" s="146">
        <v>0.32999999999999996</v>
      </c>
    </row>
    <row r="85" spans="1:33" x14ac:dyDescent="0.2">
      <c r="A85" s="133" t="str">
        <f t="shared" si="1"/>
        <v>MAPBenin</v>
      </c>
      <c r="B85" s="129" t="s">
        <v>259</v>
      </c>
      <c r="C85" s="129" t="s">
        <v>262</v>
      </c>
      <c r="D85" s="129" t="s">
        <v>116</v>
      </c>
      <c r="E85" s="147">
        <v>0</v>
      </c>
      <c r="F85" s="147">
        <v>8.2299999999999995E-4</v>
      </c>
      <c r="G85" s="147">
        <v>0</v>
      </c>
      <c r="H85" s="147">
        <v>0</v>
      </c>
      <c r="I85" s="147">
        <v>0</v>
      </c>
      <c r="J85" s="147">
        <v>0</v>
      </c>
      <c r="K85" s="147">
        <v>0</v>
      </c>
      <c r="L85" s="147">
        <v>0</v>
      </c>
      <c r="M85" s="147">
        <v>0</v>
      </c>
      <c r="N85" s="147">
        <v>0</v>
      </c>
      <c r="O85" s="147">
        <v>0</v>
      </c>
      <c r="P85" s="147">
        <v>0</v>
      </c>
      <c r="Q85" s="147">
        <v>1.8152000000000001E-2</v>
      </c>
      <c r="R85" s="147">
        <v>0</v>
      </c>
      <c r="S85" s="147">
        <v>0</v>
      </c>
      <c r="T85" s="147">
        <v>0</v>
      </c>
      <c r="U85" s="147">
        <v>8.0000000000000002E-3</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1"/>
        <v>MAPBurkina Faso</v>
      </c>
      <c r="B86" s="129" t="s">
        <v>259</v>
      </c>
      <c r="C86" s="129" t="s">
        <v>262</v>
      </c>
      <c r="D86" s="129" t="s">
        <v>117</v>
      </c>
      <c r="E86" s="147">
        <v>0</v>
      </c>
      <c r="F86" s="147">
        <v>5.0000000000000001E-4</v>
      </c>
      <c r="G86" s="147">
        <v>4.6870000000000002E-3</v>
      </c>
      <c r="H86" s="147">
        <v>0.57325000000000004</v>
      </c>
      <c r="I86" s="147">
        <v>9.5999999999999992E-3</v>
      </c>
      <c r="J86" s="147">
        <v>0</v>
      </c>
      <c r="K86" s="147">
        <v>0</v>
      </c>
      <c r="L86" s="147">
        <v>0</v>
      </c>
      <c r="M86" s="147">
        <v>3.0000000000000001E-3</v>
      </c>
      <c r="N86" s="147">
        <v>2.51593</v>
      </c>
      <c r="O86" s="147">
        <v>0.57216800000000001</v>
      </c>
      <c r="P86" s="147">
        <v>0.17924999999999999</v>
      </c>
      <c r="Q86" s="147">
        <v>4.19E-2</v>
      </c>
      <c r="R86" s="147">
        <v>0.11924999999999999</v>
      </c>
      <c r="S86" s="147">
        <v>2.0000000000000001E-4</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MAPCape Verde</v>
      </c>
      <c r="B87" s="129" t="s">
        <v>259</v>
      </c>
      <c r="C87" s="129" t="s">
        <v>262</v>
      </c>
      <c r="D87" s="129" t="s">
        <v>118</v>
      </c>
      <c r="E87" s="147">
        <v>1.06E-4</v>
      </c>
      <c r="F87" s="147">
        <v>0</v>
      </c>
      <c r="G87" s="147">
        <v>0</v>
      </c>
      <c r="H87" s="147">
        <v>0</v>
      </c>
      <c r="I87" s="147">
        <v>1.2656000000000001E-2</v>
      </c>
      <c r="J87" s="147">
        <v>3.8000000000000002E-5</v>
      </c>
      <c r="K87" s="147">
        <v>2.1000000000000001E-2</v>
      </c>
      <c r="L87" s="147">
        <v>6.7200000000000003E-3</v>
      </c>
      <c r="M87" s="147">
        <v>0</v>
      </c>
      <c r="N87" s="147">
        <v>1E-3</v>
      </c>
      <c r="O87" s="147">
        <v>4.4220000000000002E-2</v>
      </c>
      <c r="P87" s="147">
        <v>5.2100000000000002E-3</v>
      </c>
      <c r="Q87" s="147">
        <v>3.0000000000000001E-3</v>
      </c>
      <c r="R87" s="147">
        <v>1.2E-2</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1"/>
        <v>MAPCote d'Ivoire</v>
      </c>
      <c r="B88" s="129" t="s">
        <v>259</v>
      </c>
      <c r="C88" s="129" t="s">
        <v>262</v>
      </c>
      <c r="D88" s="129" t="s">
        <v>119</v>
      </c>
      <c r="E88" s="147">
        <v>0</v>
      </c>
      <c r="F88" s="147">
        <v>0</v>
      </c>
      <c r="G88" s="147">
        <v>0</v>
      </c>
      <c r="H88" s="147">
        <v>4.2499999999999998E-4</v>
      </c>
      <c r="I88" s="147">
        <v>5.0000000000000004E-6</v>
      </c>
      <c r="J88" s="147">
        <v>0.74399999999999999</v>
      </c>
      <c r="K88" s="147">
        <v>0</v>
      </c>
      <c r="L88" s="147">
        <v>0</v>
      </c>
      <c r="M88" s="147">
        <v>0</v>
      </c>
      <c r="N88" s="147">
        <v>0</v>
      </c>
      <c r="O88" s="147">
        <v>0</v>
      </c>
      <c r="P88" s="147">
        <v>2.5264000000000002E-2</v>
      </c>
      <c r="Q88" s="147">
        <v>1.5700000000000047E-2</v>
      </c>
      <c r="R88" s="147">
        <v>1.5438249999999998</v>
      </c>
      <c r="S88" s="147">
        <v>0.327708</v>
      </c>
      <c r="T88" s="147">
        <v>2.5269E-2</v>
      </c>
      <c r="U88" s="147">
        <v>0</v>
      </c>
      <c r="V88" s="147">
        <v>0</v>
      </c>
      <c r="W88" s="147">
        <v>0</v>
      </c>
      <c r="X88" s="147">
        <v>2.6039999999999997E-2</v>
      </c>
      <c r="Y88" s="147">
        <v>3.746E-2</v>
      </c>
      <c r="Z88" s="147">
        <v>4</v>
      </c>
      <c r="AA88" s="147">
        <v>0</v>
      </c>
      <c r="AB88" s="147">
        <v>0</v>
      </c>
      <c r="AC88" s="147">
        <v>0</v>
      </c>
      <c r="AD88" s="147">
        <v>0</v>
      </c>
      <c r="AE88" s="147">
        <v>0</v>
      </c>
      <c r="AF88" s="147">
        <v>0</v>
      </c>
      <c r="AG88" s="147">
        <v>0</v>
      </c>
    </row>
    <row r="89" spans="1:33" x14ac:dyDescent="0.2">
      <c r="A89" s="133" t="str">
        <f t="shared" si="1"/>
        <v>MAPGambia</v>
      </c>
      <c r="B89" s="129" t="s">
        <v>259</v>
      </c>
      <c r="C89" s="129" t="s">
        <v>262</v>
      </c>
      <c r="D89" s="129" t="s">
        <v>120</v>
      </c>
      <c r="E89" s="147">
        <v>0</v>
      </c>
      <c r="F89" s="147">
        <v>0</v>
      </c>
      <c r="G89" s="147">
        <v>0</v>
      </c>
      <c r="H89" s="147">
        <v>0</v>
      </c>
      <c r="I89" s="147">
        <v>0</v>
      </c>
      <c r="J89" s="147">
        <v>0</v>
      </c>
      <c r="K89" s="147">
        <v>0</v>
      </c>
      <c r="L89" s="147">
        <v>0</v>
      </c>
      <c r="M89" s="147">
        <v>0</v>
      </c>
      <c r="N89" s="147">
        <v>0.53549999999999998</v>
      </c>
      <c r="O89" s="147">
        <v>0.37485000000000002</v>
      </c>
      <c r="P89" s="147">
        <v>0.69473200000000002</v>
      </c>
      <c r="Q89" s="147">
        <v>1.0035000000000001</v>
      </c>
      <c r="R89" s="147">
        <v>0</v>
      </c>
      <c r="S89" s="147">
        <v>0</v>
      </c>
      <c r="T89" s="147">
        <v>0</v>
      </c>
      <c r="U89" s="147">
        <v>0</v>
      </c>
      <c r="V89" s="147">
        <v>0</v>
      </c>
      <c r="W89" s="147">
        <v>2.5000000000000001E-2</v>
      </c>
      <c r="X89" s="147">
        <v>1.2500000000000001E-2</v>
      </c>
      <c r="Y89" s="147">
        <v>1.3375000000000001E-2</v>
      </c>
      <c r="Z89" s="147">
        <v>0.01</v>
      </c>
      <c r="AA89" s="147">
        <v>0</v>
      </c>
      <c r="AB89" s="147">
        <v>0</v>
      </c>
      <c r="AC89" s="147">
        <v>0</v>
      </c>
      <c r="AD89" s="147">
        <v>0</v>
      </c>
      <c r="AE89" s="147">
        <v>0</v>
      </c>
      <c r="AF89" s="147">
        <v>0</v>
      </c>
      <c r="AG89" s="147">
        <v>0</v>
      </c>
    </row>
    <row r="90" spans="1:33" x14ac:dyDescent="0.2">
      <c r="A90" s="133" t="str">
        <f t="shared" si="1"/>
        <v>MAPGhana</v>
      </c>
      <c r="B90" s="129" t="s">
        <v>259</v>
      </c>
      <c r="C90" s="129" t="s">
        <v>262</v>
      </c>
      <c r="D90" s="129" t="s">
        <v>121</v>
      </c>
      <c r="E90" s="147">
        <v>0</v>
      </c>
      <c r="F90" s="147">
        <v>0</v>
      </c>
      <c r="G90" s="147">
        <v>0.16600000000000001</v>
      </c>
      <c r="H90" s="147">
        <v>0.161632</v>
      </c>
      <c r="I90" s="147">
        <v>0</v>
      </c>
      <c r="J90" s="147">
        <v>9.8999999999999994E-5</v>
      </c>
      <c r="K90" s="147">
        <v>0</v>
      </c>
      <c r="L90" s="147">
        <v>2.0799999999999999E-4</v>
      </c>
      <c r="M90" s="147">
        <v>0.125</v>
      </c>
      <c r="N90" s="147">
        <v>0</v>
      </c>
      <c r="O90" s="147">
        <v>12.010965000000001</v>
      </c>
      <c r="P90" s="147">
        <v>0.14833099999999999</v>
      </c>
      <c r="Q90" s="147">
        <v>0.45266200000000001</v>
      </c>
      <c r="R90" s="147">
        <v>1.0805E-2</v>
      </c>
      <c r="S90" s="147">
        <v>0</v>
      </c>
      <c r="T90" s="147">
        <v>0</v>
      </c>
      <c r="U90" s="147">
        <v>2.2405200000000001</v>
      </c>
      <c r="V90" s="147">
        <v>2.2773000000000002E-2</v>
      </c>
      <c r="W90" s="147">
        <v>1E-4</v>
      </c>
      <c r="X90" s="147">
        <v>0.63124000000000002</v>
      </c>
      <c r="Y90" s="147">
        <v>8.0999999999999996E-3</v>
      </c>
      <c r="Z90" s="147">
        <v>0.08</v>
      </c>
      <c r="AA90" s="147">
        <v>4.58</v>
      </c>
      <c r="AB90" s="147">
        <v>6.0000000000000005E-2</v>
      </c>
      <c r="AC90" s="147">
        <v>6.0000000000000005E-2</v>
      </c>
      <c r="AD90" s="147">
        <v>6.0000000000000005E-2</v>
      </c>
      <c r="AE90" s="147">
        <v>6.0000000000000005E-2</v>
      </c>
      <c r="AF90" s="147">
        <v>6.0000000000000005E-2</v>
      </c>
      <c r="AG90" s="147">
        <v>6.0000000000000005E-2</v>
      </c>
    </row>
    <row r="91" spans="1:33" x14ac:dyDescent="0.2">
      <c r="A91" s="133" t="str">
        <f t="shared" si="1"/>
        <v>MAPGuinea</v>
      </c>
      <c r="B91" s="129" t="s">
        <v>259</v>
      </c>
      <c r="C91" s="129" t="s">
        <v>262</v>
      </c>
      <c r="D91" s="129" t="s">
        <v>122</v>
      </c>
      <c r="E91" s="147">
        <v>0</v>
      </c>
      <c r="F91" s="147">
        <v>0</v>
      </c>
      <c r="G91" s="147">
        <v>0</v>
      </c>
      <c r="H91" s="147">
        <v>0</v>
      </c>
      <c r="I91" s="147">
        <v>0</v>
      </c>
      <c r="J91" s="147">
        <v>0</v>
      </c>
      <c r="K91" s="147">
        <v>0</v>
      </c>
      <c r="L91" s="147">
        <v>0</v>
      </c>
      <c r="M91" s="147">
        <v>0.459119</v>
      </c>
      <c r="N91" s="147">
        <v>0</v>
      </c>
      <c r="O91" s="147">
        <v>0</v>
      </c>
      <c r="P91" s="147">
        <v>0</v>
      </c>
      <c r="Q91" s="147">
        <v>0</v>
      </c>
      <c r="R91" s="147">
        <v>12.302320999999999</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1"/>
        <v>MAPGuinea-Bissau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MAPLiberia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MAPMali</v>
      </c>
      <c r="B94" s="129" t="s">
        <v>259</v>
      </c>
      <c r="C94" s="129" t="s">
        <v>262</v>
      </c>
      <c r="D94" s="129" t="s">
        <v>125</v>
      </c>
      <c r="E94" s="147">
        <v>0</v>
      </c>
      <c r="F94" s="147">
        <v>0</v>
      </c>
      <c r="G94" s="147">
        <v>6.4299999999999996E-2</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1.095E-2</v>
      </c>
      <c r="Y94" s="147">
        <v>6.0000000000000001E-3</v>
      </c>
      <c r="Z94" s="147">
        <v>0</v>
      </c>
      <c r="AA94" s="147">
        <v>0</v>
      </c>
      <c r="AB94" s="147">
        <v>0</v>
      </c>
      <c r="AC94" s="147">
        <v>0</v>
      </c>
      <c r="AD94" s="147">
        <v>0</v>
      </c>
      <c r="AE94" s="147">
        <v>0</v>
      </c>
      <c r="AF94" s="147">
        <v>0</v>
      </c>
      <c r="AG94" s="147">
        <v>0</v>
      </c>
    </row>
    <row r="95" spans="1:33" x14ac:dyDescent="0.2">
      <c r="A95" s="133" t="str">
        <f t="shared" si="1"/>
        <v>MAPMauritania</v>
      </c>
      <c r="B95" s="129" t="s">
        <v>259</v>
      </c>
      <c r="C95" s="129" t="s">
        <v>262</v>
      </c>
      <c r="D95" s="129" t="s">
        <v>126</v>
      </c>
      <c r="E95" s="147">
        <v>0</v>
      </c>
      <c r="F95" s="147">
        <v>0</v>
      </c>
      <c r="G95" s="147">
        <v>0</v>
      </c>
      <c r="H95" s="147">
        <v>0</v>
      </c>
      <c r="I95" s="147">
        <v>9.5000000000000001E-2</v>
      </c>
      <c r="J95" s="147">
        <v>0.16954900000000001</v>
      </c>
      <c r="K95" s="147">
        <v>0</v>
      </c>
      <c r="L95" s="147">
        <v>0</v>
      </c>
      <c r="M95" s="147">
        <v>0</v>
      </c>
      <c r="N95" s="147">
        <v>0</v>
      </c>
      <c r="O95" s="147">
        <v>0</v>
      </c>
      <c r="P95" s="147">
        <v>0</v>
      </c>
      <c r="Q95" s="147">
        <v>0</v>
      </c>
      <c r="R95" s="147">
        <v>0</v>
      </c>
      <c r="S95" s="147">
        <v>0</v>
      </c>
      <c r="T95" s="147">
        <v>0</v>
      </c>
      <c r="U95" s="147">
        <v>0</v>
      </c>
      <c r="V95" s="147">
        <v>0</v>
      </c>
      <c r="W95" s="147">
        <v>0</v>
      </c>
      <c r="X95" s="147">
        <v>0</v>
      </c>
      <c r="Y95" s="147">
        <v>2.5299999999999997E-3</v>
      </c>
      <c r="Z95" s="147">
        <v>0</v>
      </c>
      <c r="AA95" s="147">
        <v>0</v>
      </c>
      <c r="AB95" s="147">
        <v>0</v>
      </c>
      <c r="AC95" s="147">
        <v>0</v>
      </c>
      <c r="AD95" s="147">
        <v>0</v>
      </c>
      <c r="AE95" s="147">
        <v>0</v>
      </c>
      <c r="AF95" s="147">
        <v>0</v>
      </c>
      <c r="AG95" s="147">
        <v>0</v>
      </c>
    </row>
    <row r="96" spans="1:33" x14ac:dyDescent="0.2">
      <c r="A96" s="133" t="str">
        <f t="shared" si="1"/>
        <v>MAPNiger</v>
      </c>
      <c r="B96" s="129" t="s">
        <v>259</v>
      </c>
      <c r="C96" s="129" t="s">
        <v>262</v>
      </c>
      <c r="D96" s="129" t="s">
        <v>127</v>
      </c>
      <c r="E96" s="147">
        <v>3.5020999999999997E-2</v>
      </c>
      <c r="F96" s="147">
        <v>1.0359999999999999E-2</v>
      </c>
      <c r="G96" s="147">
        <v>2E-3</v>
      </c>
      <c r="H96" s="147">
        <v>1.4999999999999999E-4</v>
      </c>
      <c r="I96" s="147">
        <v>1.5E-3</v>
      </c>
      <c r="J96" s="147">
        <v>5.3E-3</v>
      </c>
      <c r="K96" s="147">
        <v>0</v>
      </c>
      <c r="L96" s="147">
        <v>2.0108999999999998E-2</v>
      </c>
      <c r="M96" s="147">
        <v>5.5300000000000002E-3</v>
      </c>
      <c r="N96" s="147">
        <v>2.0000000000000002E-5</v>
      </c>
      <c r="O96" s="147">
        <v>0</v>
      </c>
      <c r="P96" s="147">
        <v>0</v>
      </c>
      <c r="Q96" s="147">
        <v>0</v>
      </c>
      <c r="R96" s="147">
        <v>9.2E-5</v>
      </c>
      <c r="S96" s="147">
        <v>0</v>
      </c>
      <c r="T96" s="147">
        <v>5.0000000000000001E-3</v>
      </c>
      <c r="U96" s="147">
        <v>-3.9879999999999999E-2</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MAPNigeria</v>
      </c>
      <c r="B97" s="129" t="s">
        <v>259</v>
      </c>
      <c r="C97" s="129" t="s">
        <v>262</v>
      </c>
      <c r="D97" s="129" t="s">
        <v>128</v>
      </c>
      <c r="E97" s="147">
        <v>0</v>
      </c>
      <c r="F97" s="147">
        <v>0</v>
      </c>
      <c r="G97" s="147">
        <v>3.3625000000000002E-2</v>
      </c>
      <c r="H97" s="147">
        <v>0</v>
      </c>
      <c r="I97" s="147">
        <v>0</v>
      </c>
      <c r="J97" s="147">
        <v>0</v>
      </c>
      <c r="K97" s="147">
        <v>0</v>
      </c>
      <c r="L97" s="147">
        <v>0</v>
      </c>
      <c r="M97" s="147">
        <v>0</v>
      </c>
      <c r="N97" s="147">
        <v>0</v>
      </c>
      <c r="O97" s="147">
        <v>6.9999999999999999E-6</v>
      </c>
      <c r="P97" s="147">
        <v>2.3500000000000001E-3</v>
      </c>
      <c r="Q97" s="147">
        <v>2.5530000000000001E-3</v>
      </c>
      <c r="R97" s="147">
        <v>3.6956560000000001</v>
      </c>
      <c r="S97" s="147">
        <v>2.529814</v>
      </c>
      <c r="T97" s="147">
        <v>0.04</v>
      </c>
      <c r="U97" s="147">
        <v>8.5600000000000009E-2</v>
      </c>
      <c r="V97" s="147">
        <v>7.2499999999999995E-2</v>
      </c>
      <c r="W97" s="147">
        <v>0.04</v>
      </c>
      <c r="X97" s="147">
        <v>0.02</v>
      </c>
      <c r="Y97" s="147">
        <v>2.1400000000000002E-2</v>
      </c>
      <c r="Z97" s="147">
        <v>0.23</v>
      </c>
      <c r="AA97" s="147">
        <v>0.18</v>
      </c>
      <c r="AB97" s="147">
        <v>0.13999999999999999</v>
      </c>
      <c r="AC97" s="147">
        <v>0.13999999999999999</v>
      </c>
      <c r="AD97" s="147">
        <v>0.13999999999999999</v>
      </c>
      <c r="AE97" s="147">
        <v>0.13999999999999999</v>
      </c>
      <c r="AF97" s="147">
        <v>0.13999999999999999</v>
      </c>
      <c r="AG97" s="147">
        <v>0.13999999999999999</v>
      </c>
    </row>
    <row r="98" spans="1:33" x14ac:dyDescent="0.2">
      <c r="A98" s="133" t="str">
        <f t="shared" si="1"/>
        <v>MAPSenegal</v>
      </c>
      <c r="B98" s="129" t="s">
        <v>259</v>
      </c>
      <c r="C98" s="129" t="s">
        <v>262</v>
      </c>
      <c r="D98" s="129" t="s">
        <v>129</v>
      </c>
      <c r="E98" s="147">
        <v>0</v>
      </c>
      <c r="F98" s="147">
        <v>0</v>
      </c>
      <c r="G98" s="147">
        <v>0</v>
      </c>
      <c r="H98" s="147">
        <v>2.0799999999999999E-2</v>
      </c>
      <c r="I98" s="147">
        <v>0</v>
      </c>
      <c r="J98" s="147">
        <v>4.7980000000000002E-2</v>
      </c>
      <c r="K98" s="147">
        <v>0.307</v>
      </c>
      <c r="L98" s="147">
        <v>0.34001899999999996</v>
      </c>
      <c r="M98" s="147">
        <v>1.8176000000000001E-2</v>
      </c>
      <c r="N98" s="147">
        <v>0.156025</v>
      </c>
      <c r="O98" s="147">
        <v>0.25104499999999996</v>
      </c>
      <c r="P98" s="147">
        <v>0.23509999999999998</v>
      </c>
      <c r="Q98" s="147">
        <v>6.1901000000000005E-2</v>
      </c>
      <c r="R98" s="147">
        <v>0.21920000000000001</v>
      </c>
      <c r="S98" s="147">
        <v>0.283557</v>
      </c>
      <c r="T98" s="147">
        <v>0.85572000000000004</v>
      </c>
      <c r="U98" s="147">
        <v>0.89834799999999992</v>
      </c>
      <c r="V98" s="147">
        <v>0.61818700000000004</v>
      </c>
      <c r="W98" s="147">
        <v>0.34665499999999999</v>
      </c>
      <c r="X98" s="147">
        <v>0.51633999999999991</v>
      </c>
      <c r="Y98" s="147">
        <v>0.43050569999999999</v>
      </c>
      <c r="Z98" s="147">
        <v>0.25999999999999995</v>
      </c>
      <c r="AA98" s="147">
        <v>0.09</v>
      </c>
      <c r="AB98" s="147">
        <v>0.13</v>
      </c>
      <c r="AC98" s="147">
        <v>0.13</v>
      </c>
      <c r="AD98" s="147">
        <v>0.13</v>
      </c>
      <c r="AE98" s="147">
        <v>0.13</v>
      </c>
      <c r="AF98" s="147">
        <v>0.13</v>
      </c>
      <c r="AG98" s="147">
        <v>0.13</v>
      </c>
    </row>
    <row r="99" spans="1:33" x14ac:dyDescent="0.2">
      <c r="A99" s="133" t="str">
        <f t="shared" si="1"/>
        <v>MAPSierra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3.7499999999999999E-3</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1"/>
        <v>MAPTogo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MAPCentral Africa Total</v>
      </c>
      <c r="B101" s="140" t="s">
        <v>132</v>
      </c>
      <c r="C101" s="140" t="s">
        <v>132</v>
      </c>
      <c r="D101" s="140" t="s">
        <v>132</v>
      </c>
      <c r="E101" s="146">
        <v>8.0000000000000002E-3</v>
      </c>
      <c r="F101" s="146">
        <v>3.5E-4</v>
      </c>
      <c r="G101" s="146">
        <v>0.10528800000000001</v>
      </c>
      <c r="H101" s="146">
        <v>7.5700000000000008E-4</v>
      </c>
      <c r="I101" s="146">
        <v>9.9999999999999995E-7</v>
      </c>
      <c r="J101" s="146">
        <v>6.0479999999999996E-3</v>
      </c>
      <c r="K101" s="146">
        <v>2.0018000000000001E-2</v>
      </c>
      <c r="L101" s="146">
        <v>0.63752200000000003</v>
      </c>
      <c r="M101" s="146">
        <v>8.1561000000000008E-2</v>
      </c>
      <c r="N101" s="146">
        <v>7.6215000000000005E-2</v>
      </c>
      <c r="O101" s="146">
        <v>1.7742000000000001E-2</v>
      </c>
      <c r="P101" s="146">
        <v>0.12948899999999999</v>
      </c>
      <c r="Q101" s="146">
        <v>0.41197700000000004</v>
      </c>
      <c r="R101" s="146">
        <v>5.9253640000000001</v>
      </c>
      <c r="S101" s="146">
        <v>0.11143199999999999</v>
      </c>
      <c r="T101" s="146">
        <v>0.15390599999999999</v>
      </c>
      <c r="U101" s="146">
        <v>8.1207320000000003</v>
      </c>
      <c r="V101" s="146">
        <v>5.3870000000000005</v>
      </c>
      <c r="W101" s="146">
        <v>0.48501600003799794</v>
      </c>
      <c r="X101" s="146">
        <v>2.2240000000000003E-2</v>
      </c>
      <c r="Y101" s="146">
        <v>2.1530000000000001E-2</v>
      </c>
      <c r="Z101" s="146">
        <v>0.03</v>
      </c>
      <c r="AA101" s="146">
        <v>0.15</v>
      </c>
      <c r="AB101" s="146">
        <v>0.49000000000000005</v>
      </c>
      <c r="AC101" s="146">
        <v>0.50416820477421787</v>
      </c>
      <c r="AD101" s="146">
        <v>0.5190055363035162</v>
      </c>
      <c r="AE101" s="146">
        <v>0.53454359567084819</v>
      </c>
      <c r="AF101" s="146">
        <v>0.55081547639454775</v>
      </c>
      <c r="AG101" s="146">
        <v>0.56785583491209746</v>
      </c>
    </row>
    <row r="102" spans="1:33" x14ac:dyDescent="0.2">
      <c r="A102" s="133" t="str">
        <f t="shared" si="1"/>
        <v>MAPAngola</v>
      </c>
      <c r="B102" s="129" t="s">
        <v>259</v>
      </c>
      <c r="C102" s="129" t="s">
        <v>263</v>
      </c>
      <c r="D102" s="129" t="s">
        <v>133</v>
      </c>
      <c r="E102" s="147">
        <v>8.0000000000000002E-3</v>
      </c>
      <c r="F102" s="147">
        <v>0</v>
      </c>
      <c r="G102" s="147">
        <v>0.10428800000000001</v>
      </c>
      <c r="H102" s="147">
        <v>9.9999999999999995E-7</v>
      </c>
      <c r="I102" s="147">
        <v>9.9999999999999995E-7</v>
      </c>
      <c r="J102" s="147">
        <v>4.0000000000000001E-3</v>
      </c>
      <c r="K102" s="147">
        <v>2.0018000000000001E-2</v>
      </c>
      <c r="L102" s="147">
        <v>0.61602200000000007</v>
      </c>
      <c r="M102" s="147">
        <v>8.1000000000000003E-2</v>
      </c>
      <c r="N102" s="147">
        <v>7.6200000000000004E-2</v>
      </c>
      <c r="O102" s="147">
        <v>1.7000000000000001E-2</v>
      </c>
      <c r="P102" s="147">
        <v>6.5771999999999997E-2</v>
      </c>
      <c r="Q102" s="147">
        <v>0.42746600000000001</v>
      </c>
      <c r="R102" s="147">
        <v>5.938364</v>
      </c>
      <c r="S102" s="147">
        <v>0.11143199999999999</v>
      </c>
      <c r="T102" s="147">
        <v>0.15390599999999999</v>
      </c>
      <c r="U102" s="147">
        <v>8.1207320000000003</v>
      </c>
      <c r="V102" s="147">
        <v>5.3870000000000005</v>
      </c>
      <c r="W102" s="147">
        <v>0.48501600003799794</v>
      </c>
      <c r="X102" s="147">
        <v>2.5000000000000001E-3</v>
      </c>
      <c r="Y102" s="147">
        <v>8.26E-3</v>
      </c>
      <c r="Z102" s="147">
        <v>0.03</v>
      </c>
      <c r="AA102" s="147">
        <v>0.03</v>
      </c>
      <c r="AB102" s="147">
        <v>7.0000000000000007E-2</v>
      </c>
      <c r="AC102" s="147">
        <v>7.0000000000000007E-2</v>
      </c>
      <c r="AD102" s="147">
        <v>7.0000000000000007E-2</v>
      </c>
      <c r="AE102" s="147">
        <v>7.0000000000000007E-2</v>
      </c>
      <c r="AF102" s="147">
        <v>7.0000000000000007E-2</v>
      </c>
      <c r="AG102" s="147">
        <v>7.0000000000000007E-2</v>
      </c>
    </row>
    <row r="103" spans="1:33" x14ac:dyDescent="0.2">
      <c r="A103" s="133" t="str">
        <f t="shared" si="1"/>
        <v>MAPCameroon</v>
      </c>
      <c r="B103" s="129" t="s">
        <v>259</v>
      </c>
      <c r="C103" s="129" t="s">
        <v>263</v>
      </c>
      <c r="D103" s="129" t="s">
        <v>134</v>
      </c>
      <c r="E103" s="147">
        <v>0</v>
      </c>
      <c r="F103" s="147">
        <v>3.5E-4</v>
      </c>
      <c r="G103" s="147">
        <v>1E-3</v>
      </c>
      <c r="H103" s="147">
        <v>7.5600000000000005E-4</v>
      </c>
      <c r="I103" s="147">
        <v>0</v>
      </c>
      <c r="J103" s="147">
        <v>2.0479999999999999E-3</v>
      </c>
      <c r="K103" s="147">
        <v>0</v>
      </c>
      <c r="L103" s="147">
        <v>0</v>
      </c>
      <c r="M103" s="147">
        <v>5.6099999999999998E-4</v>
      </c>
      <c r="N103" s="147">
        <v>1.5E-5</v>
      </c>
      <c r="O103" s="147">
        <v>7.4200000000000004E-4</v>
      </c>
      <c r="P103" s="147">
        <v>6.3716999999999996E-2</v>
      </c>
      <c r="Q103" s="147">
        <v>-1.5488999999999999E-2</v>
      </c>
      <c r="R103" s="147">
        <v>-1.2999999999999999E-2</v>
      </c>
      <c r="S103" s="147">
        <v>0</v>
      </c>
      <c r="T103" s="147">
        <v>0</v>
      </c>
      <c r="U103" s="147">
        <v>0</v>
      </c>
      <c r="V103" s="147">
        <v>0</v>
      </c>
      <c r="W103" s="147">
        <v>0</v>
      </c>
      <c r="X103" s="147">
        <v>2.0000000000000002E-5</v>
      </c>
      <c r="Y103" s="147">
        <v>1.32E-2</v>
      </c>
      <c r="Z103" s="147">
        <v>0</v>
      </c>
      <c r="AA103" s="147">
        <v>0.1</v>
      </c>
      <c r="AB103" s="147">
        <v>0.10999999999999999</v>
      </c>
      <c r="AC103" s="147">
        <v>0.10999999999999999</v>
      </c>
      <c r="AD103" s="147">
        <v>0.10999999999999999</v>
      </c>
      <c r="AE103" s="147">
        <v>0.10999999999999999</v>
      </c>
      <c r="AF103" s="147">
        <v>0.10999999999999999</v>
      </c>
      <c r="AG103" s="147">
        <v>0.10999999999999999</v>
      </c>
    </row>
    <row r="104" spans="1:33" x14ac:dyDescent="0.2">
      <c r="A104" s="133" t="str">
        <f t="shared" si="1"/>
        <v>MAPCentral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MAPChad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0.02</v>
      </c>
      <c r="AB105" s="147">
        <v>0</v>
      </c>
      <c r="AC105" s="147">
        <v>0</v>
      </c>
      <c r="AD105" s="147">
        <v>0</v>
      </c>
      <c r="AE105" s="147">
        <v>0</v>
      </c>
      <c r="AF105" s="147">
        <v>0</v>
      </c>
      <c r="AG105" s="147">
        <v>0</v>
      </c>
    </row>
    <row r="106" spans="1:33" x14ac:dyDescent="0.2">
      <c r="A106" s="133" t="str">
        <f t="shared" si="1"/>
        <v>MAPCongo</v>
      </c>
      <c r="B106" s="129" t="s">
        <v>259</v>
      </c>
      <c r="C106" s="129" t="s">
        <v>263</v>
      </c>
      <c r="D106" s="129" t="s">
        <v>137</v>
      </c>
      <c r="E106" s="147">
        <v>0</v>
      </c>
      <c r="F106" s="147">
        <v>0</v>
      </c>
      <c r="G106" s="147">
        <v>0</v>
      </c>
      <c r="H106" s="147">
        <v>0</v>
      </c>
      <c r="I106" s="147">
        <v>0</v>
      </c>
      <c r="J106" s="147">
        <v>0</v>
      </c>
      <c r="K106" s="147">
        <v>0</v>
      </c>
      <c r="L106" s="147">
        <v>2.1499999999999998E-2</v>
      </c>
      <c r="M106" s="147">
        <v>0</v>
      </c>
      <c r="N106" s="147">
        <v>0</v>
      </c>
      <c r="O106" s="147">
        <v>0</v>
      </c>
      <c r="P106" s="147">
        <v>0</v>
      </c>
      <c r="Q106" s="147">
        <v>0</v>
      </c>
      <c r="R106" s="147">
        <v>0</v>
      </c>
      <c r="S106" s="147">
        <v>0</v>
      </c>
      <c r="T106" s="147">
        <v>0</v>
      </c>
      <c r="U106" s="147">
        <v>0</v>
      </c>
      <c r="V106" s="147">
        <v>0</v>
      </c>
      <c r="W106" s="147">
        <v>0</v>
      </c>
      <c r="X106" s="147">
        <v>0</v>
      </c>
      <c r="Y106" s="147">
        <v>7.0000000000000007E-5</v>
      </c>
      <c r="Z106" s="147">
        <v>0</v>
      </c>
      <c r="AA106" s="147">
        <v>0</v>
      </c>
      <c r="AB106" s="147">
        <v>0</v>
      </c>
      <c r="AC106" s="147">
        <v>0</v>
      </c>
      <c r="AD106" s="147">
        <v>0</v>
      </c>
      <c r="AE106" s="147">
        <v>0</v>
      </c>
      <c r="AF106" s="147">
        <v>0</v>
      </c>
      <c r="AG106" s="147">
        <v>0</v>
      </c>
    </row>
    <row r="107" spans="1:33" x14ac:dyDescent="0.2">
      <c r="A107" s="133" t="str">
        <f t="shared" si="1"/>
        <v>MAPDR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1.2500000000000001E-2</v>
      </c>
      <c r="Y107" s="147">
        <v>0</v>
      </c>
      <c r="Z107" s="147">
        <v>0</v>
      </c>
      <c r="AA107" s="147">
        <v>0</v>
      </c>
      <c r="AB107" s="147">
        <v>0.30000000000000004</v>
      </c>
      <c r="AC107" s="147">
        <v>0.31416820477421786</v>
      </c>
      <c r="AD107" s="147">
        <v>0.32900553630351626</v>
      </c>
      <c r="AE107" s="147">
        <v>0.34454359567084814</v>
      </c>
      <c r="AF107" s="147">
        <v>0.36081547639454775</v>
      </c>
      <c r="AG107" s="147">
        <v>0.37785583491209745</v>
      </c>
    </row>
    <row r="108" spans="1:33" x14ac:dyDescent="0.2">
      <c r="A108" s="133" t="str">
        <f t="shared" si="1"/>
        <v>MAPEquatorial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7.0000000000000001E-3</v>
      </c>
      <c r="Y108" s="147">
        <v>0</v>
      </c>
      <c r="Z108" s="147">
        <v>0</v>
      </c>
      <c r="AA108" s="147">
        <v>0</v>
      </c>
      <c r="AB108" s="147">
        <v>0</v>
      </c>
      <c r="AC108" s="147">
        <v>0</v>
      </c>
      <c r="AD108" s="147">
        <v>0</v>
      </c>
      <c r="AE108" s="147">
        <v>0</v>
      </c>
      <c r="AF108" s="147">
        <v>0</v>
      </c>
      <c r="AG108" s="147">
        <v>0</v>
      </c>
    </row>
    <row r="109" spans="1:33" x14ac:dyDescent="0.2">
      <c r="A109" s="133" t="str">
        <f t="shared" si="1"/>
        <v>MAPGabon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2.2000000000000001E-4</v>
      </c>
      <c r="Y109" s="147">
        <v>0</v>
      </c>
      <c r="Z109" s="147">
        <v>0</v>
      </c>
      <c r="AA109" s="147">
        <v>0</v>
      </c>
      <c r="AB109" s="147">
        <v>0.01</v>
      </c>
      <c r="AC109" s="147">
        <v>0.01</v>
      </c>
      <c r="AD109" s="147">
        <v>0.01</v>
      </c>
      <c r="AE109" s="147">
        <v>0.01</v>
      </c>
      <c r="AF109" s="147">
        <v>0.01</v>
      </c>
      <c r="AG109" s="147">
        <v>0.01</v>
      </c>
    </row>
    <row r="110" spans="1:33" x14ac:dyDescent="0.2">
      <c r="A110" s="133" t="str">
        <f t="shared" si="1"/>
        <v>MAPSouth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MAPSouthern Africa Total</v>
      </c>
      <c r="B111" s="140" t="s">
        <v>142</v>
      </c>
      <c r="C111" s="140" t="s">
        <v>142</v>
      </c>
      <c r="D111" s="140" t="s">
        <v>142</v>
      </c>
      <c r="E111" s="146">
        <v>0.53028900000000001</v>
      </c>
      <c r="F111" s="146">
        <v>0.277055</v>
      </c>
      <c r="G111" s="146">
        <v>1.1240829999999999</v>
      </c>
      <c r="H111" s="146">
        <v>4.263147</v>
      </c>
      <c r="I111" s="146">
        <v>1.3727280000000002</v>
      </c>
      <c r="J111" s="146">
        <v>1.3277870000000001</v>
      </c>
      <c r="K111" s="146">
        <v>1.2398970000000002</v>
      </c>
      <c r="L111" s="146">
        <v>1.3651930000000001</v>
      </c>
      <c r="M111" s="146">
        <v>1.5751310000000001</v>
      </c>
      <c r="N111" s="146">
        <v>0.61611800000000017</v>
      </c>
      <c r="O111" s="146">
        <v>1.455543</v>
      </c>
      <c r="P111" s="146">
        <v>2.0347889999999995</v>
      </c>
      <c r="Q111" s="146">
        <v>2.3846189999999998</v>
      </c>
      <c r="R111" s="146">
        <v>2.8742229999999998</v>
      </c>
      <c r="S111" s="146">
        <v>4.1974060000000009</v>
      </c>
      <c r="T111" s="146">
        <v>4.6738290000000005</v>
      </c>
      <c r="U111" s="146">
        <v>4.3829319999999994</v>
      </c>
      <c r="V111" s="146">
        <v>6.7562049999999987</v>
      </c>
      <c r="W111" s="146">
        <v>7.5269938072375755</v>
      </c>
      <c r="X111" s="146">
        <v>9.0930900000000001</v>
      </c>
      <c r="Y111" s="146">
        <v>8.6913337000000013</v>
      </c>
      <c r="Z111" s="146">
        <v>7.8899999999999979</v>
      </c>
      <c r="AA111" s="146">
        <v>15.689999999999998</v>
      </c>
      <c r="AB111" s="146">
        <v>2.1500000000000004</v>
      </c>
      <c r="AC111" s="146">
        <v>2.1500000000000004</v>
      </c>
      <c r="AD111" s="146">
        <v>2.1500000000000004</v>
      </c>
      <c r="AE111" s="146">
        <v>2.1500000000000004</v>
      </c>
      <c r="AF111" s="146">
        <v>2.1500000000000004</v>
      </c>
      <c r="AG111" s="146">
        <v>2.1500000000000004</v>
      </c>
    </row>
    <row r="112" spans="1:33" x14ac:dyDescent="0.2">
      <c r="A112" s="133" t="str">
        <f t="shared" si="1"/>
        <v>MAPBotswana</v>
      </c>
      <c r="B112" s="129" t="s">
        <v>259</v>
      </c>
      <c r="C112" s="129" t="s">
        <v>264</v>
      </c>
      <c r="D112" s="129" t="s">
        <v>143</v>
      </c>
      <c r="E112" s="147">
        <v>6.6870000000000002E-3</v>
      </c>
      <c r="F112" s="147">
        <v>8.7500000000000008E-3</v>
      </c>
      <c r="G112" s="147">
        <v>0.25860899999999998</v>
      </c>
      <c r="H112" s="147">
        <v>2.8681000000000002E-2</v>
      </c>
      <c r="I112" s="147">
        <v>4.4148E-2</v>
      </c>
      <c r="J112" s="147">
        <v>5.2403999999999999E-2</v>
      </c>
      <c r="K112" s="147">
        <v>2.3798E-2</v>
      </c>
      <c r="L112" s="147">
        <v>2.1389999999999998E-3</v>
      </c>
      <c r="M112" s="147">
        <v>0.104047</v>
      </c>
      <c r="N112" s="147">
        <v>2.3474999999999999E-2</v>
      </c>
      <c r="O112" s="147">
        <v>0.147006</v>
      </c>
      <c r="P112" s="147">
        <v>2.9413999999999999E-2</v>
      </c>
      <c r="Q112" s="147">
        <v>0.13445599999999999</v>
      </c>
      <c r="R112" s="147">
        <v>3.7889999999999998E-3</v>
      </c>
      <c r="S112" s="147">
        <v>6.2495000000000002E-2</v>
      </c>
      <c r="T112" s="147">
        <v>0.22852800000000001</v>
      </c>
      <c r="U112" s="147">
        <v>7.9424999999999996E-2</v>
      </c>
      <c r="V112" s="147">
        <v>2.3671000000000002</v>
      </c>
      <c r="W112" s="147">
        <v>2.6843750000000002</v>
      </c>
      <c r="X112" s="147">
        <v>0.1497</v>
      </c>
      <c r="Y112" s="147">
        <v>0.31147999999999998</v>
      </c>
      <c r="Z112" s="147">
        <v>0.1</v>
      </c>
      <c r="AA112" s="147">
        <v>0.02</v>
      </c>
      <c r="AB112" s="147">
        <v>0.8</v>
      </c>
      <c r="AC112" s="147">
        <v>0.8</v>
      </c>
      <c r="AD112" s="147">
        <v>0.8</v>
      </c>
      <c r="AE112" s="147">
        <v>0.8</v>
      </c>
      <c r="AF112" s="147">
        <v>0.8</v>
      </c>
      <c r="AG112" s="147">
        <v>0.8</v>
      </c>
    </row>
    <row r="113" spans="1:33" x14ac:dyDescent="0.2">
      <c r="A113" s="133" t="str">
        <f t="shared" si="1"/>
        <v>MAPLesotho</v>
      </c>
      <c r="B113" s="129" t="s">
        <v>259</v>
      </c>
      <c r="C113" s="129" t="s">
        <v>264</v>
      </c>
      <c r="D113" s="129" t="s">
        <v>144</v>
      </c>
      <c r="E113" s="147">
        <v>0</v>
      </c>
      <c r="F113" s="147">
        <v>0</v>
      </c>
      <c r="G113" s="147">
        <v>0</v>
      </c>
      <c r="H113" s="147">
        <v>2.8851119999999999</v>
      </c>
      <c r="I113" s="147">
        <v>6.7699999999999998E-4</v>
      </c>
      <c r="J113" s="147">
        <v>0</v>
      </c>
      <c r="K113" s="147">
        <v>0</v>
      </c>
      <c r="L113" s="147">
        <v>0</v>
      </c>
      <c r="M113" s="147">
        <v>0</v>
      </c>
      <c r="N113" s="147">
        <v>6.4539999999999997E-3</v>
      </c>
      <c r="O113" s="147">
        <v>0</v>
      </c>
      <c r="P113" s="147">
        <v>0</v>
      </c>
      <c r="Q113" s="147">
        <v>0</v>
      </c>
      <c r="R113" s="147">
        <v>8.0000000000000007E-5</v>
      </c>
      <c r="S113" s="147">
        <v>3.0409999999999999E-3</v>
      </c>
      <c r="T113" s="147">
        <v>3.2035000000000001E-2</v>
      </c>
      <c r="U113" s="147">
        <v>7.9852999999999993E-2</v>
      </c>
      <c r="V113" s="147">
        <v>1.4E-2</v>
      </c>
      <c r="W113" s="147">
        <v>1.27500006055925E-3</v>
      </c>
      <c r="X113" s="147">
        <v>3.4510000000000006E-2</v>
      </c>
      <c r="Y113" s="147">
        <v>4.6810000000000004E-2</v>
      </c>
      <c r="Z113" s="147">
        <v>0.03</v>
      </c>
      <c r="AA113" s="147">
        <v>0</v>
      </c>
      <c r="AB113" s="147">
        <v>0.03</v>
      </c>
      <c r="AC113" s="147">
        <v>0.03</v>
      </c>
      <c r="AD113" s="147">
        <v>0.03</v>
      </c>
      <c r="AE113" s="147">
        <v>0.03</v>
      </c>
      <c r="AF113" s="147">
        <v>0.03</v>
      </c>
      <c r="AG113" s="147">
        <v>0.03</v>
      </c>
    </row>
    <row r="114" spans="1:33" x14ac:dyDescent="0.2">
      <c r="A114" s="133" t="str">
        <f t="shared" si="1"/>
        <v>MAPNamibia</v>
      </c>
      <c r="B114" s="129" t="s">
        <v>259</v>
      </c>
      <c r="C114" s="129" t="s">
        <v>264</v>
      </c>
      <c r="D114" s="129" t="s">
        <v>145</v>
      </c>
      <c r="E114" s="147">
        <v>1.8699999999999999E-4</v>
      </c>
      <c r="F114" s="147">
        <v>6.0000000000000001E-3</v>
      </c>
      <c r="G114" s="147">
        <v>2.6738000000000001E-2</v>
      </c>
      <c r="H114" s="147">
        <v>0</v>
      </c>
      <c r="I114" s="147">
        <v>1.4545000000000001E-2</v>
      </c>
      <c r="J114" s="147">
        <v>8.5193000000000005E-2</v>
      </c>
      <c r="K114" s="147">
        <v>0.157219</v>
      </c>
      <c r="L114" s="147">
        <v>8.3416000000000004E-2</v>
      </c>
      <c r="M114" s="147">
        <v>4.6524000000000003E-2</v>
      </c>
      <c r="N114" s="147">
        <v>3.4296E-2</v>
      </c>
      <c r="O114" s="147">
        <v>9.6387E-2</v>
      </c>
      <c r="P114" s="147">
        <v>5.5815000000000003E-2</v>
      </c>
      <c r="Q114" s="147">
        <v>0.30060300000000001</v>
      </c>
      <c r="R114" s="147">
        <v>0.15785399999999999</v>
      </c>
      <c r="S114" s="147">
        <v>0.180281</v>
      </c>
      <c r="T114" s="147">
        <v>0.20930499999999999</v>
      </c>
      <c r="U114" s="147">
        <v>0.182864</v>
      </c>
      <c r="V114" s="147">
        <v>0.190779</v>
      </c>
      <c r="W114" s="147">
        <v>0.109927</v>
      </c>
      <c r="X114" s="147">
        <v>4.8500000000000001E-2</v>
      </c>
      <c r="Y114" s="147">
        <v>3.7359999999999997E-2</v>
      </c>
      <c r="Z114" s="147">
        <v>0.06</v>
      </c>
      <c r="AA114" s="147">
        <v>7.0000000000000007E-2</v>
      </c>
      <c r="AB114" s="147">
        <v>0.27</v>
      </c>
      <c r="AC114" s="147">
        <v>0.27</v>
      </c>
      <c r="AD114" s="147">
        <v>0.27</v>
      </c>
      <c r="AE114" s="147">
        <v>0.27</v>
      </c>
      <c r="AF114" s="147">
        <v>0.27</v>
      </c>
      <c r="AG114" s="147">
        <v>0.27</v>
      </c>
    </row>
    <row r="115" spans="1:33" x14ac:dyDescent="0.2">
      <c r="A115" s="133" t="str">
        <f t="shared" si="1"/>
        <v>MAPSouth Africa</v>
      </c>
      <c r="B115" s="129" t="s">
        <v>259</v>
      </c>
      <c r="C115" s="129" t="s">
        <v>264</v>
      </c>
      <c r="D115" s="129" t="s">
        <v>146</v>
      </c>
      <c r="E115" s="147">
        <v>0.41687999999999997</v>
      </c>
      <c r="F115" s="147">
        <v>0.21024999999999999</v>
      </c>
      <c r="G115" s="147">
        <v>0.83840400000000004</v>
      </c>
      <c r="H115" s="147">
        <v>1.3492660000000005</v>
      </c>
      <c r="I115" s="147">
        <v>1.2261510000000002</v>
      </c>
      <c r="J115" s="147">
        <v>0.86238400000000004</v>
      </c>
      <c r="K115" s="147">
        <v>1.0586730000000002</v>
      </c>
      <c r="L115" s="147">
        <v>1.205978</v>
      </c>
      <c r="M115" s="147">
        <v>1.42456</v>
      </c>
      <c r="N115" s="147">
        <v>0.55189300000000019</v>
      </c>
      <c r="O115" s="147">
        <v>1.2121500000000001</v>
      </c>
      <c r="P115" s="147">
        <v>1.9495599999999995</v>
      </c>
      <c r="Q115" s="147">
        <v>1.94956</v>
      </c>
      <c r="R115" s="147">
        <v>2.6444999999999999</v>
      </c>
      <c r="S115" s="147">
        <v>3.4413000000000009</v>
      </c>
      <c r="T115" s="147">
        <v>4.1003300000000005</v>
      </c>
      <c r="U115" s="147">
        <v>4.0047899999999998</v>
      </c>
      <c r="V115" s="147">
        <v>4.1483259999999991</v>
      </c>
      <c r="W115" s="147">
        <v>4.5309767976566269</v>
      </c>
      <c r="X115" s="147">
        <v>8.8603799999999993</v>
      </c>
      <c r="Y115" s="147">
        <v>8.2956837000000014</v>
      </c>
      <c r="Z115" s="147">
        <v>7.5999999999999979</v>
      </c>
      <c r="AA115" s="147">
        <v>15.519999999999998</v>
      </c>
      <c r="AB115" s="147">
        <v>0.61000000000000032</v>
      </c>
      <c r="AC115" s="147">
        <v>0.61000000000000032</v>
      </c>
      <c r="AD115" s="147">
        <v>0.61000000000000032</v>
      </c>
      <c r="AE115" s="147">
        <v>0.61000000000000032</v>
      </c>
      <c r="AF115" s="147">
        <v>0.61000000000000032</v>
      </c>
      <c r="AG115" s="147">
        <v>0.61000000000000032</v>
      </c>
    </row>
    <row r="116" spans="1:33" x14ac:dyDescent="0.2">
      <c r="A116" s="133" t="str">
        <f t="shared" si="1"/>
        <v>MAPSwaziland</v>
      </c>
      <c r="B116" s="129" t="s">
        <v>259</v>
      </c>
      <c r="C116" s="129" t="s">
        <v>264</v>
      </c>
      <c r="D116" s="129" t="s">
        <v>147</v>
      </c>
      <c r="E116" s="147">
        <v>0.106535</v>
      </c>
      <c r="F116" s="147">
        <v>5.2054999999999997E-2</v>
      </c>
      <c r="G116" s="147">
        <v>3.3199999999999999E-4</v>
      </c>
      <c r="H116" s="147">
        <v>8.7999999999999998E-5</v>
      </c>
      <c r="I116" s="147">
        <v>8.7207000000000007E-2</v>
      </c>
      <c r="J116" s="147">
        <v>0.32780599999999999</v>
      </c>
      <c r="K116" s="147">
        <v>2.0699999999999999E-4</v>
      </c>
      <c r="L116" s="147">
        <v>7.3660000000000003E-2</v>
      </c>
      <c r="M116" s="147">
        <v>0</v>
      </c>
      <c r="N116" s="147">
        <v>0</v>
      </c>
      <c r="O116" s="147">
        <v>0</v>
      </c>
      <c r="P116" s="147">
        <v>0</v>
      </c>
      <c r="Q116" s="147">
        <v>0</v>
      </c>
      <c r="R116" s="147">
        <v>6.8000000000000005E-2</v>
      </c>
      <c r="S116" s="147">
        <v>0.51028899999999999</v>
      </c>
      <c r="T116" s="147">
        <v>0.103631</v>
      </c>
      <c r="U116" s="147">
        <v>3.5999999999999997E-2</v>
      </c>
      <c r="V116" s="147">
        <v>3.5999999999999997E-2</v>
      </c>
      <c r="W116" s="147">
        <v>0.20044000952038898</v>
      </c>
      <c r="X116" s="147">
        <v>0</v>
      </c>
      <c r="Y116" s="147">
        <v>0</v>
      </c>
      <c r="Z116" s="147">
        <v>0.1</v>
      </c>
      <c r="AA116" s="147">
        <v>0.08</v>
      </c>
      <c r="AB116" s="147">
        <v>0.43999999999999995</v>
      </c>
      <c r="AC116" s="147">
        <v>0.43999999999999995</v>
      </c>
      <c r="AD116" s="147">
        <v>0.43999999999999995</v>
      </c>
      <c r="AE116" s="147">
        <v>0.43999999999999995</v>
      </c>
      <c r="AF116" s="147">
        <v>0.43999999999999995</v>
      </c>
      <c r="AG116" s="147">
        <v>0.43999999999999995</v>
      </c>
    </row>
    <row r="117" spans="1:33" s="133" customFormat="1" x14ac:dyDescent="0.2">
      <c r="A117" s="133" t="str">
        <f t="shared" si="1"/>
        <v>MAPNorth America Total</v>
      </c>
      <c r="B117" s="137" t="s">
        <v>148</v>
      </c>
      <c r="C117" s="137" t="s">
        <v>148</v>
      </c>
      <c r="D117" s="137" t="s">
        <v>148</v>
      </c>
      <c r="E117" s="145">
        <v>52.02071830900001</v>
      </c>
      <c r="F117" s="145">
        <v>54.076868828000009</v>
      </c>
      <c r="G117" s="145">
        <v>54.213652109500011</v>
      </c>
      <c r="H117" s="145">
        <v>53.132077727999999</v>
      </c>
      <c r="I117" s="145">
        <v>50.574051387000004</v>
      </c>
      <c r="J117" s="145">
        <v>47.491451552000001</v>
      </c>
      <c r="K117" s="145">
        <v>49.222391557999991</v>
      </c>
      <c r="L117" s="145">
        <v>44.244141881500006</v>
      </c>
      <c r="M117" s="145">
        <v>40.425442350499992</v>
      </c>
      <c r="N117" s="145">
        <v>37.622151349500008</v>
      </c>
      <c r="O117" s="145">
        <v>45.93057866825</v>
      </c>
      <c r="P117" s="145">
        <v>56.150874987000002</v>
      </c>
      <c r="Q117" s="145">
        <v>53.456774547500004</v>
      </c>
      <c r="R117" s="145">
        <v>55.9265918125</v>
      </c>
      <c r="S117" s="145">
        <v>56.330620758500011</v>
      </c>
      <c r="T117" s="145">
        <v>52.582437611000003</v>
      </c>
      <c r="U117" s="145">
        <v>49.127544395500003</v>
      </c>
      <c r="V117" s="145">
        <v>42.303558003250011</v>
      </c>
      <c r="W117" s="145">
        <v>37.684878149715047</v>
      </c>
      <c r="X117" s="145">
        <v>36.885578003250011</v>
      </c>
      <c r="Y117" s="145">
        <v>38.045525800000007</v>
      </c>
      <c r="Z117" s="145">
        <v>59.749999999999986</v>
      </c>
      <c r="AA117" s="145">
        <v>59.169999999999987</v>
      </c>
      <c r="AB117" s="145">
        <v>37.059999999999988</v>
      </c>
      <c r="AC117" s="145">
        <v>36.509971523068181</v>
      </c>
      <c r="AD117" s="145">
        <v>35.96786106200264</v>
      </c>
      <c r="AE117" s="145">
        <v>35.448166049083554</v>
      </c>
      <c r="AF117" s="145">
        <v>34.948363043595954</v>
      </c>
      <c r="AG117" s="145">
        <v>34.449977171775132</v>
      </c>
    </row>
    <row r="118" spans="1:33" s="133" customFormat="1" x14ac:dyDescent="0.2">
      <c r="A118" s="133" t="str">
        <f t="shared" si="1"/>
        <v>MAPNorth America Total</v>
      </c>
      <c r="B118" s="140" t="s">
        <v>148</v>
      </c>
      <c r="C118" s="140" t="s">
        <v>148</v>
      </c>
      <c r="D118" s="140" t="s">
        <v>148</v>
      </c>
      <c r="E118" s="146">
        <v>52.02071830900001</v>
      </c>
      <c r="F118" s="146">
        <v>54.076868828000009</v>
      </c>
      <c r="G118" s="146">
        <v>54.213652109500011</v>
      </c>
      <c r="H118" s="146">
        <v>53.132077727999999</v>
      </c>
      <c r="I118" s="146">
        <v>50.574051387000004</v>
      </c>
      <c r="J118" s="146">
        <v>47.491451552000001</v>
      </c>
      <c r="K118" s="146">
        <v>49.222391557999991</v>
      </c>
      <c r="L118" s="146">
        <v>44.244141881500006</v>
      </c>
      <c r="M118" s="146">
        <v>40.425442350499992</v>
      </c>
      <c r="N118" s="146">
        <v>37.622151349500008</v>
      </c>
      <c r="O118" s="146">
        <v>45.93057866825</v>
      </c>
      <c r="P118" s="146">
        <v>56.150874987000002</v>
      </c>
      <c r="Q118" s="146">
        <v>53.456774547500004</v>
      </c>
      <c r="R118" s="146">
        <v>55.9265918125</v>
      </c>
      <c r="S118" s="146">
        <v>56.330620758500011</v>
      </c>
      <c r="T118" s="146">
        <v>52.582437611000003</v>
      </c>
      <c r="U118" s="146">
        <v>49.127544395500003</v>
      </c>
      <c r="V118" s="146">
        <v>42.303558003250011</v>
      </c>
      <c r="W118" s="146">
        <v>37.684878149715047</v>
      </c>
      <c r="X118" s="146">
        <v>36.885578003250011</v>
      </c>
      <c r="Y118" s="146">
        <v>38.045525800000007</v>
      </c>
      <c r="Z118" s="146">
        <v>59.749999999999986</v>
      </c>
      <c r="AA118" s="146">
        <v>59.169999999999987</v>
      </c>
      <c r="AB118" s="146">
        <v>37.059999999999988</v>
      </c>
      <c r="AC118" s="146">
        <v>36.509971523068181</v>
      </c>
      <c r="AD118" s="146">
        <v>35.96786106200264</v>
      </c>
      <c r="AE118" s="146">
        <v>35.448166049083554</v>
      </c>
      <c r="AF118" s="146">
        <v>34.948363043595954</v>
      </c>
      <c r="AG118" s="146">
        <v>34.449977171775132</v>
      </c>
    </row>
    <row r="119" spans="1:33" x14ac:dyDescent="0.2">
      <c r="A119" s="133" t="str">
        <f t="shared" si="1"/>
        <v>MAPCanada</v>
      </c>
      <c r="B119" s="129" t="s">
        <v>265</v>
      </c>
      <c r="C119" s="129" t="s">
        <v>265</v>
      </c>
      <c r="D119" s="129" t="s">
        <v>149</v>
      </c>
      <c r="E119" s="147">
        <v>4.6590720000000001</v>
      </c>
      <c r="F119" s="147">
        <v>5.154522</v>
      </c>
      <c r="G119" s="147">
        <v>5.0267340000000003</v>
      </c>
      <c r="H119" s="147">
        <v>5.361305999999999</v>
      </c>
      <c r="I119" s="147">
        <v>3.947476</v>
      </c>
      <c r="J119" s="147">
        <v>4.932379000000001</v>
      </c>
      <c r="K119" s="147">
        <v>5.5439509999999999</v>
      </c>
      <c r="L119" s="147">
        <v>4.5955719999999998</v>
      </c>
      <c r="M119" s="147">
        <v>3.4426909999999999</v>
      </c>
      <c r="N119" s="147">
        <v>3.734102</v>
      </c>
      <c r="O119" s="147">
        <v>3.8143479999999998</v>
      </c>
      <c r="P119" s="147">
        <v>3.709613</v>
      </c>
      <c r="Q119" s="147">
        <v>3.7250019999999999</v>
      </c>
      <c r="R119" s="147">
        <v>6.0962549999999993</v>
      </c>
      <c r="S119" s="147">
        <v>6.1644640000000006</v>
      </c>
      <c r="T119" s="147">
        <v>5.4308509999999997</v>
      </c>
      <c r="U119" s="147">
        <v>6.2601849999999999</v>
      </c>
      <c r="V119" s="147">
        <v>5.2794100000000004</v>
      </c>
      <c r="W119" s="147">
        <v>5.6576801464650401</v>
      </c>
      <c r="X119" s="147">
        <v>4.4634100000000005</v>
      </c>
      <c r="Y119" s="147">
        <v>5.5982807000000001</v>
      </c>
      <c r="Z119" s="147">
        <v>11.229999999999995</v>
      </c>
      <c r="AA119" s="147">
        <v>9.889999999999997</v>
      </c>
      <c r="AB119" s="147">
        <v>6.8799999999999981</v>
      </c>
      <c r="AC119" s="147">
        <v>6.8206111141567787</v>
      </c>
      <c r="AD119" s="147">
        <v>6.7624376752270852</v>
      </c>
      <c r="AE119" s="147">
        <v>6.7082432889900234</v>
      </c>
      <c r="AF119" s="147">
        <v>6.6576230633622142</v>
      </c>
      <c r="AG119" s="147">
        <v>6.6071036120548978</v>
      </c>
    </row>
    <row r="120" spans="1:33" x14ac:dyDescent="0.2">
      <c r="A120" s="133" t="str">
        <f t="shared" si="1"/>
        <v>MAPUnited States</v>
      </c>
      <c r="B120" s="129" t="s">
        <v>265</v>
      </c>
      <c r="C120" s="129" t="s">
        <v>265</v>
      </c>
      <c r="D120" s="129" t="s">
        <v>150</v>
      </c>
      <c r="E120" s="147">
        <v>47.361646309000008</v>
      </c>
      <c r="F120" s="147">
        <v>48.922346828000009</v>
      </c>
      <c r="G120" s="147">
        <v>49.186918109500013</v>
      </c>
      <c r="H120" s="147">
        <v>47.770771728</v>
      </c>
      <c r="I120" s="147">
        <v>46.626575387000003</v>
      </c>
      <c r="J120" s="147">
        <v>42.559072552000003</v>
      </c>
      <c r="K120" s="147">
        <v>43.678440557999991</v>
      </c>
      <c r="L120" s="147">
        <v>39.648569881500009</v>
      </c>
      <c r="M120" s="147">
        <v>36.982751350499996</v>
      </c>
      <c r="N120" s="147">
        <v>33.888049349500008</v>
      </c>
      <c r="O120" s="147">
        <v>42.116230668249997</v>
      </c>
      <c r="P120" s="147">
        <v>52.441261987000004</v>
      </c>
      <c r="Q120" s="147">
        <v>49.7317725475</v>
      </c>
      <c r="R120" s="147">
        <v>49.830336812500001</v>
      </c>
      <c r="S120" s="147">
        <v>50.166156758500009</v>
      </c>
      <c r="T120" s="147">
        <v>47.151586611000006</v>
      </c>
      <c r="U120" s="147">
        <v>42.867359395500003</v>
      </c>
      <c r="V120" s="147">
        <v>37.024148003250012</v>
      </c>
      <c r="W120" s="147">
        <v>32.027198003250007</v>
      </c>
      <c r="X120" s="147">
        <v>32.422168003250007</v>
      </c>
      <c r="Y120" s="147">
        <v>32.447245100000004</v>
      </c>
      <c r="Z120" s="147">
        <v>48.519999999999989</v>
      </c>
      <c r="AA120" s="147">
        <v>49.279999999999994</v>
      </c>
      <c r="AB120" s="147">
        <v>30.179999999999993</v>
      </c>
      <c r="AC120" s="147">
        <v>29.689360408911401</v>
      </c>
      <c r="AD120" s="147">
        <v>29.205423386775553</v>
      </c>
      <c r="AE120" s="147">
        <v>28.739922760093528</v>
      </c>
      <c r="AF120" s="147">
        <v>28.290739980233742</v>
      </c>
      <c r="AG120" s="147">
        <v>27.842873559720232</v>
      </c>
    </row>
    <row r="121" spans="1:33" s="133" customFormat="1" x14ac:dyDescent="0.2">
      <c r="A121" s="133" t="str">
        <f t="shared" si="1"/>
        <v>MAPCentral &amp; South America Total</v>
      </c>
      <c r="B121" s="137" t="s">
        <v>151</v>
      </c>
      <c r="C121" s="137" t="s">
        <v>151</v>
      </c>
      <c r="D121" s="137" t="s">
        <v>151</v>
      </c>
      <c r="E121" s="145">
        <v>68.122894000000343</v>
      </c>
      <c r="F121" s="145">
        <v>111.14237599999916</v>
      </c>
      <c r="G121" s="145">
        <v>115.56281299999945</v>
      </c>
      <c r="H121" s="145">
        <v>206.0814829999992</v>
      </c>
      <c r="I121" s="145">
        <v>256.95252400000186</v>
      </c>
      <c r="J121" s="145">
        <v>208.47858200000007</v>
      </c>
      <c r="K121" s="145">
        <v>218.94529299999991</v>
      </c>
      <c r="L121" s="145">
        <v>238.83493999999996</v>
      </c>
      <c r="M121" s="145">
        <v>230.69517000000045</v>
      </c>
      <c r="N121" s="145">
        <v>125.23902699999987</v>
      </c>
      <c r="O121" s="145">
        <v>174.42708000000061</v>
      </c>
      <c r="P121" s="145">
        <v>149.99337800000112</v>
      </c>
      <c r="Q121" s="145">
        <v>88.907221000000519</v>
      </c>
      <c r="R121" s="145">
        <v>89.738950000000514</v>
      </c>
      <c r="S121" s="145">
        <v>66.407218000000057</v>
      </c>
      <c r="T121" s="145">
        <v>41.656305000000081</v>
      </c>
      <c r="U121" s="145">
        <v>40.725426000000333</v>
      </c>
      <c r="V121" s="145">
        <v>36.750452000000003</v>
      </c>
      <c r="W121" s="145">
        <v>44.677071114467594</v>
      </c>
      <c r="X121" s="145">
        <v>36.249994060093485</v>
      </c>
      <c r="Y121" s="145">
        <v>79.238026599999998</v>
      </c>
      <c r="Z121" s="145">
        <v>101.63</v>
      </c>
      <c r="AA121" s="145">
        <v>101.51</v>
      </c>
      <c r="AB121" s="145">
        <v>108.71999999999998</v>
      </c>
      <c r="AC121" s="145">
        <v>110.20450991912898</v>
      </c>
      <c r="AD121" s="145">
        <v>112.97350548359807</v>
      </c>
      <c r="AE121" s="145">
        <v>115.85442476095763</v>
      </c>
      <c r="AF121" s="145">
        <v>118.84833206650509</v>
      </c>
      <c r="AG121" s="145">
        <v>121.90565077637699</v>
      </c>
    </row>
    <row r="122" spans="1:33" s="133" customFormat="1" x14ac:dyDescent="0.2">
      <c r="A122" s="133" t="str">
        <f t="shared" si="1"/>
        <v>MAPCaribbean Total</v>
      </c>
      <c r="B122" s="140" t="s">
        <v>152</v>
      </c>
      <c r="C122" s="140" t="s">
        <v>152</v>
      </c>
      <c r="D122" s="140" t="s">
        <v>152</v>
      </c>
      <c r="E122" s="146">
        <v>0.247139</v>
      </c>
      <c r="F122" s="146">
        <v>0.112599</v>
      </c>
      <c r="G122" s="146">
        <v>7.0831999999999992E-2</v>
      </c>
      <c r="H122" s="146">
        <v>0.31043000000000004</v>
      </c>
      <c r="I122" s="146">
        <v>0.26916899999999999</v>
      </c>
      <c r="J122" s="146">
        <v>0.463619</v>
      </c>
      <c r="K122" s="146">
        <v>5.4220350000000002</v>
      </c>
      <c r="L122" s="146">
        <v>5.2671679999999999</v>
      </c>
      <c r="M122" s="146">
        <v>5.4929259999999998</v>
      </c>
      <c r="N122" s="146">
        <v>1.1148940000000001</v>
      </c>
      <c r="O122" s="146">
        <v>0.335061</v>
      </c>
      <c r="P122" s="146">
        <v>0.482373</v>
      </c>
      <c r="Q122" s="146">
        <v>0.23944000000000001</v>
      </c>
      <c r="R122" s="146">
        <v>0.57575900000000002</v>
      </c>
      <c r="S122" s="146">
        <v>0.56324500000000011</v>
      </c>
      <c r="T122" s="146">
        <v>0.59743800000000002</v>
      </c>
      <c r="U122" s="146">
        <v>0.33037100000000003</v>
      </c>
      <c r="V122" s="146">
        <v>0.67633600000000005</v>
      </c>
      <c r="W122" s="146">
        <v>0.36137999999999998</v>
      </c>
      <c r="X122" s="146">
        <v>1.1646299999999998</v>
      </c>
      <c r="Y122" s="146">
        <v>1.1186985999999999</v>
      </c>
      <c r="Z122" s="146">
        <v>0.6100000000000001</v>
      </c>
      <c r="AA122" s="146">
        <v>0.64</v>
      </c>
      <c r="AB122" s="146">
        <v>0.64</v>
      </c>
      <c r="AC122" s="146">
        <v>0.64</v>
      </c>
      <c r="AD122" s="146">
        <v>0.64</v>
      </c>
      <c r="AE122" s="146">
        <v>0.64</v>
      </c>
      <c r="AF122" s="146">
        <v>0.64</v>
      </c>
      <c r="AG122" s="146">
        <v>0.64</v>
      </c>
    </row>
    <row r="123" spans="1:33" x14ac:dyDescent="0.2">
      <c r="A123" s="133" t="str">
        <f t="shared" si="1"/>
        <v>MAPBahamas</v>
      </c>
      <c r="B123" s="129" t="s">
        <v>266</v>
      </c>
      <c r="C123" s="129" t="s">
        <v>267</v>
      </c>
      <c r="D123" s="129" t="s">
        <v>153</v>
      </c>
      <c r="E123" s="147">
        <v>9.8381999999999997E-2</v>
      </c>
      <c r="F123" s="147">
        <v>9.2798000000000005E-2</v>
      </c>
      <c r="G123" s="147">
        <v>1.8551999999999999E-2</v>
      </c>
      <c r="H123" s="147">
        <v>0.26168200000000003</v>
      </c>
      <c r="I123" s="147">
        <v>0.19539399999999998</v>
      </c>
      <c r="J123" s="147">
        <v>0.30622700000000003</v>
      </c>
      <c r="K123" s="147">
        <v>3.720291</v>
      </c>
      <c r="L123" s="147">
        <v>3.823712</v>
      </c>
      <c r="M123" s="147">
        <v>4.2826360000000001</v>
      </c>
      <c r="N123" s="147">
        <v>0.246305</v>
      </c>
      <c r="O123" s="147">
        <v>0.15853300000000001</v>
      </c>
      <c r="P123" s="147">
        <v>0.20788499999999999</v>
      </c>
      <c r="Q123" s="147">
        <v>0.209291</v>
      </c>
      <c r="R123" s="147">
        <v>0.27665099999999998</v>
      </c>
      <c r="S123" s="147">
        <v>0.21459800000000001</v>
      </c>
      <c r="T123" s="147">
        <v>3.4292000000000003E-2</v>
      </c>
      <c r="U123" s="147">
        <v>0</v>
      </c>
      <c r="V123" s="147">
        <v>0</v>
      </c>
      <c r="W123" s="147">
        <v>0</v>
      </c>
      <c r="X123" s="147">
        <v>2.9999999999999997E-4</v>
      </c>
      <c r="Y123" s="147">
        <v>5.0000000000000001E-3</v>
      </c>
      <c r="Z123" s="147">
        <v>0</v>
      </c>
      <c r="AA123" s="147">
        <v>0.01</v>
      </c>
      <c r="AB123" s="147">
        <v>0</v>
      </c>
      <c r="AC123" s="147">
        <v>0</v>
      </c>
      <c r="AD123" s="147">
        <v>0</v>
      </c>
      <c r="AE123" s="147">
        <v>0</v>
      </c>
      <c r="AF123" s="147">
        <v>0</v>
      </c>
      <c r="AG123" s="147">
        <v>0</v>
      </c>
    </row>
    <row r="124" spans="1:33" x14ac:dyDescent="0.2">
      <c r="A124" s="133" t="str">
        <f t="shared" si="1"/>
        <v>MAPCuba</v>
      </c>
      <c r="B124" s="129" t="s">
        <v>266</v>
      </c>
      <c r="C124" s="129" t="s">
        <v>267</v>
      </c>
      <c r="D124" s="129" t="s">
        <v>154</v>
      </c>
      <c r="E124" s="147">
        <v>0.148757</v>
      </c>
      <c r="F124" s="147">
        <v>0</v>
      </c>
      <c r="G124" s="147">
        <v>0</v>
      </c>
      <c r="H124" s="147">
        <v>0</v>
      </c>
      <c r="I124" s="147">
        <v>0</v>
      </c>
      <c r="J124" s="147">
        <v>0</v>
      </c>
      <c r="K124" s="147">
        <v>0</v>
      </c>
      <c r="L124" s="147">
        <v>5.0000000000000001E-3</v>
      </c>
      <c r="M124" s="147">
        <v>0</v>
      </c>
      <c r="N124" s="147">
        <v>1.4E-5</v>
      </c>
      <c r="O124" s="147">
        <v>0</v>
      </c>
      <c r="P124" s="147">
        <v>0</v>
      </c>
      <c r="Q124" s="147">
        <v>0</v>
      </c>
      <c r="R124" s="147">
        <v>0</v>
      </c>
      <c r="S124" s="147">
        <v>0</v>
      </c>
      <c r="T124" s="147">
        <v>0</v>
      </c>
      <c r="U124" s="147">
        <v>0</v>
      </c>
      <c r="V124" s="147">
        <v>0</v>
      </c>
      <c r="W124" s="147">
        <v>0</v>
      </c>
      <c r="X124" s="147">
        <v>0</v>
      </c>
      <c r="Y124" s="147">
        <v>2.479E-2</v>
      </c>
      <c r="Z124" s="147">
        <v>0.1</v>
      </c>
      <c r="AA124" s="147">
        <v>0</v>
      </c>
      <c r="AB124" s="147">
        <v>0</v>
      </c>
      <c r="AC124" s="147">
        <v>0</v>
      </c>
      <c r="AD124" s="147">
        <v>0</v>
      </c>
      <c r="AE124" s="147">
        <v>0</v>
      </c>
      <c r="AF124" s="147">
        <v>0</v>
      </c>
      <c r="AG124" s="147">
        <v>0</v>
      </c>
    </row>
    <row r="125" spans="1:33" x14ac:dyDescent="0.2">
      <c r="A125" s="133" t="str">
        <f t="shared" si="1"/>
        <v>MAPDominican Republic</v>
      </c>
      <c r="B125" s="129" t="s">
        <v>266</v>
      </c>
      <c r="C125" s="129" t="s">
        <v>267</v>
      </c>
      <c r="D125" s="129" t="s">
        <v>155</v>
      </c>
      <c r="E125" s="147">
        <v>0</v>
      </c>
      <c r="F125" s="147">
        <v>0</v>
      </c>
      <c r="G125" s="147">
        <v>5.2098999999999999E-2</v>
      </c>
      <c r="H125" s="147">
        <v>4.8748E-2</v>
      </c>
      <c r="I125" s="147">
        <v>5.8624000000000002E-2</v>
      </c>
      <c r="J125" s="147">
        <v>1.2392E-2</v>
      </c>
      <c r="K125" s="147">
        <v>0.17074300000000001</v>
      </c>
      <c r="L125" s="147">
        <v>3.8452E-2</v>
      </c>
      <c r="M125" s="147">
        <v>0.15228999999999998</v>
      </c>
      <c r="N125" s="147">
        <v>0.78447499999999992</v>
      </c>
      <c r="O125" s="147">
        <v>0.17627699999999999</v>
      </c>
      <c r="P125" s="147">
        <v>0.27448800000000001</v>
      </c>
      <c r="Q125" s="147">
        <v>2.5122000000000002E-2</v>
      </c>
      <c r="R125" s="147">
        <v>0.270202</v>
      </c>
      <c r="S125" s="147">
        <v>0.29960900000000001</v>
      </c>
      <c r="T125" s="147">
        <v>0.41656600000000005</v>
      </c>
      <c r="U125" s="147">
        <v>0.23036799999999999</v>
      </c>
      <c r="V125" s="147">
        <v>0.229405</v>
      </c>
      <c r="W125" s="147">
        <v>0.36137999999999998</v>
      </c>
      <c r="X125" s="147">
        <v>0.98567000000000005</v>
      </c>
      <c r="Y125" s="147">
        <v>0.92480580000000001</v>
      </c>
      <c r="Z125" s="147">
        <v>0.41000000000000003</v>
      </c>
      <c r="AA125" s="147">
        <v>0.55000000000000004</v>
      </c>
      <c r="AB125" s="147">
        <v>0.44000000000000006</v>
      </c>
      <c r="AC125" s="147">
        <v>0.44000000000000006</v>
      </c>
      <c r="AD125" s="147">
        <v>0.44000000000000006</v>
      </c>
      <c r="AE125" s="147">
        <v>0.44000000000000006</v>
      </c>
      <c r="AF125" s="147">
        <v>0.44000000000000006</v>
      </c>
      <c r="AG125" s="147">
        <v>0.44000000000000006</v>
      </c>
    </row>
    <row r="126" spans="1:33" x14ac:dyDescent="0.2">
      <c r="A126" s="133" t="str">
        <f t="shared" si="1"/>
        <v>MAPHaiti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0.01</v>
      </c>
      <c r="AA126" s="147">
        <v>0</v>
      </c>
      <c r="AB126" s="147">
        <v>0</v>
      </c>
      <c r="AC126" s="147">
        <v>0</v>
      </c>
      <c r="AD126" s="147">
        <v>0</v>
      </c>
      <c r="AE126" s="147">
        <v>0</v>
      </c>
      <c r="AF126" s="147">
        <v>0</v>
      </c>
      <c r="AG126" s="147">
        <v>0</v>
      </c>
    </row>
    <row r="127" spans="1:33" x14ac:dyDescent="0.2">
      <c r="A127" s="133" t="str">
        <f t="shared" si="1"/>
        <v>MAPJamaica</v>
      </c>
      <c r="B127" s="129" t="s">
        <v>266</v>
      </c>
      <c r="C127" s="129" t="s">
        <v>267</v>
      </c>
      <c r="D127" s="129" t="s">
        <v>157</v>
      </c>
      <c r="E127" s="147">
        <v>0</v>
      </c>
      <c r="F127" s="147">
        <v>1.9800999999999999E-2</v>
      </c>
      <c r="G127" s="147">
        <v>1.8100000000000001E-4</v>
      </c>
      <c r="H127" s="147">
        <v>0</v>
      </c>
      <c r="I127" s="147">
        <v>1.5151E-2</v>
      </c>
      <c r="J127" s="147">
        <v>0</v>
      </c>
      <c r="K127" s="147">
        <v>9.9999999999999995E-7</v>
      </c>
      <c r="L127" s="147">
        <v>3.9999999999999998E-6</v>
      </c>
      <c r="M127" s="147">
        <v>0</v>
      </c>
      <c r="N127" s="147">
        <v>2.41E-2</v>
      </c>
      <c r="O127" s="147">
        <v>2.5099999999999998E-4</v>
      </c>
      <c r="P127" s="147">
        <v>0</v>
      </c>
      <c r="Q127" s="147">
        <v>5.0270000000000002E-3</v>
      </c>
      <c r="R127" s="147">
        <v>2.8906000000000001E-2</v>
      </c>
      <c r="S127" s="147">
        <v>6.038E-3</v>
      </c>
      <c r="T127" s="147">
        <v>0</v>
      </c>
      <c r="U127" s="147">
        <v>2.0003E-2</v>
      </c>
      <c r="V127" s="147">
        <v>0.44693100000000002</v>
      </c>
      <c r="W127" s="147">
        <v>0</v>
      </c>
      <c r="X127" s="147">
        <v>3.0079999999999996E-2</v>
      </c>
      <c r="Y127" s="147">
        <v>1.28828E-2</v>
      </c>
      <c r="Z127" s="147">
        <v>0.01</v>
      </c>
      <c r="AA127" s="147">
        <v>0</v>
      </c>
      <c r="AB127" s="147">
        <v>0.04</v>
      </c>
      <c r="AC127" s="147">
        <v>0.04</v>
      </c>
      <c r="AD127" s="147">
        <v>0.04</v>
      </c>
      <c r="AE127" s="147">
        <v>0.04</v>
      </c>
      <c r="AF127" s="147">
        <v>0.04</v>
      </c>
      <c r="AG127" s="147">
        <v>0.04</v>
      </c>
    </row>
    <row r="128" spans="1:33" x14ac:dyDescent="0.2">
      <c r="A128" s="133" t="str">
        <f t="shared" si="1"/>
        <v>MAPLesser Antilles</v>
      </c>
      <c r="B128" s="129" t="s">
        <v>266</v>
      </c>
      <c r="C128" s="129" t="s">
        <v>267</v>
      </c>
      <c r="D128" s="129" t="s">
        <v>158</v>
      </c>
      <c r="E128" s="147">
        <v>0</v>
      </c>
      <c r="F128" s="147">
        <v>0</v>
      </c>
      <c r="G128" s="147">
        <v>0</v>
      </c>
      <c r="H128" s="147">
        <v>0</v>
      </c>
      <c r="I128" s="147">
        <v>0</v>
      </c>
      <c r="J128" s="147">
        <v>0</v>
      </c>
      <c r="K128" s="147">
        <v>0</v>
      </c>
      <c r="L128" s="147">
        <v>0</v>
      </c>
      <c r="M128" s="147">
        <v>0</v>
      </c>
      <c r="N128" s="147">
        <v>4.8000000000000001E-2</v>
      </c>
      <c r="O128" s="147">
        <v>0</v>
      </c>
      <c r="P128" s="147">
        <v>0</v>
      </c>
      <c r="Q128" s="147">
        <v>0</v>
      </c>
      <c r="R128" s="147">
        <v>0</v>
      </c>
      <c r="S128" s="147">
        <v>2.5000000000000001E-2</v>
      </c>
      <c r="T128" s="147">
        <v>0</v>
      </c>
      <c r="U128" s="147">
        <v>2.5999999999999999E-2</v>
      </c>
      <c r="V128" s="147">
        <v>0</v>
      </c>
      <c r="W128" s="147">
        <v>0</v>
      </c>
      <c r="X128" s="147">
        <v>2E-3</v>
      </c>
      <c r="Y128" s="147">
        <v>0</v>
      </c>
      <c r="Z128" s="147">
        <v>0.05</v>
      </c>
      <c r="AA128" s="147">
        <v>0</v>
      </c>
      <c r="AB128" s="147">
        <v>0.01</v>
      </c>
      <c r="AC128" s="147">
        <v>0.01</v>
      </c>
      <c r="AD128" s="147">
        <v>0.01</v>
      </c>
      <c r="AE128" s="147">
        <v>0.01</v>
      </c>
      <c r="AF128" s="147">
        <v>0.01</v>
      </c>
      <c r="AG128" s="147">
        <v>0.01</v>
      </c>
    </row>
    <row r="129" spans="1:33" x14ac:dyDescent="0.2">
      <c r="A129" s="133" t="str">
        <f t="shared" si="1"/>
        <v>MAPPuerto Rico</v>
      </c>
      <c r="B129" s="129" t="s">
        <v>266</v>
      </c>
      <c r="C129" s="129" t="s">
        <v>267</v>
      </c>
      <c r="D129" s="129" t="s">
        <v>159</v>
      </c>
      <c r="E129" s="147">
        <v>0</v>
      </c>
      <c r="F129" s="147">
        <v>0</v>
      </c>
      <c r="G129" s="147">
        <v>0</v>
      </c>
      <c r="H129" s="147">
        <v>0</v>
      </c>
      <c r="I129" s="147">
        <v>0</v>
      </c>
      <c r="J129" s="147">
        <v>0.14499999999999999</v>
      </c>
      <c r="K129" s="147">
        <v>1.5309999999999999</v>
      </c>
      <c r="L129" s="147">
        <v>1.4000000000000004</v>
      </c>
      <c r="M129" s="147">
        <v>1.0580000000000001</v>
      </c>
      <c r="N129" s="147">
        <v>0</v>
      </c>
      <c r="O129" s="147">
        <v>0</v>
      </c>
      <c r="P129" s="147">
        <v>0</v>
      </c>
      <c r="Q129" s="147">
        <v>0</v>
      </c>
      <c r="R129" s="147">
        <v>0</v>
      </c>
      <c r="S129" s="147">
        <v>1.7999999999999999E-2</v>
      </c>
      <c r="T129" s="147">
        <v>0.14657999999999999</v>
      </c>
      <c r="U129" s="147">
        <v>5.3999999999999992E-2</v>
      </c>
      <c r="V129" s="147">
        <v>0</v>
      </c>
      <c r="W129" s="147">
        <v>0</v>
      </c>
      <c r="X129" s="147">
        <v>0.14657999999999999</v>
      </c>
      <c r="Y129" s="147">
        <v>0.14657999999999999</v>
      </c>
      <c r="Z129" s="147">
        <v>0</v>
      </c>
      <c r="AA129" s="147">
        <v>0</v>
      </c>
      <c r="AB129" s="147">
        <v>0</v>
      </c>
      <c r="AC129" s="147">
        <v>0</v>
      </c>
      <c r="AD129" s="147">
        <v>0</v>
      </c>
      <c r="AE129" s="147">
        <v>0</v>
      </c>
      <c r="AF129" s="147">
        <v>0</v>
      </c>
      <c r="AG129" s="147">
        <v>0</v>
      </c>
    </row>
    <row r="130" spans="1:33" x14ac:dyDescent="0.2">
      <c r="A130" s="133" t="str">
        <f t="shared" si="1"/>
        <v>MAPTrinidad</v>
      </c>
      <c r="B130" s="129" t="s">
        <v>266</v>
      </c>
      <c r="C130" s="129" t="s">
        <v>267</v>
      </c>
      <c r="D130" s="129" t="s">
        <v>160</v>
      </c>
      <c r="E130" s="147">
        <v>0</v>
      </c>
      <c r="F130" s="147">
        <v>0</v>
      </c>
      <c r="G130" s="147">
        <v>0</v>
      </c>
      <c r="H130" s="147">
        <v>0</v>
      </c>
      <c r="I130" s="147">
        <v>0</v>
      </c>
      <c r="J130" s="147">
        <v>0</v>
      </c>
      <c r="K130" s="147">
        <v>0</v>
      </c>
      <c r="L130" s="147">
        <v>0</v>
      </c>
      <c r="M130" s="147">
        <v>0</v>
      </c>
      <c r="N130" s="147">
        <v>1.2E-2</v>
      </c>
      <c r="O130" s="147">
        <v>0</v>
      </c>
      <c r="P130" s="147">
        <v>0</v>
      </c>
      <c r="Q130" s="147">
        <v>0</v>
      </c>
      <c r="R130" s="147">
        <v>0</v>
      </c>
      <c r="S130" s="147">
        <v>0</v>
      </c>
      <c r="T130" s="147">
        <v>0</v>
      </c>
      <c r="U130" s="147">
        <v>0</v>
      </c>
      <c r="V130" s="147">
        <v>0</v>
      </c>
      <c r="W130" s="147">
        <v>0</v>
      </c>
      <c r="X130" s="147">
        <v>0</v>
      </c>
      <c r="Y130" s="147">
        <v>4.64E-3</v>
      </c>
      <c r="Z130" s="147">
        <v>0.03</v>
      </c>
      <c r="AA130" s="147">
        <v>0.08</v>
      </c>
      <c r="AB130" s="147">
        <v>0.15</v>
      </c>
      <c r="AC130" s="147">
        <v>0.15</v>
      </c>
      <c r="AD130" s="147">
        <v>0.15</v>
      </c>
      <c r="AE130" s="147">
        <v>0.15</v>
      </c>
      <c r="AF130" s="147">
        <v>0.15</v>
      </c>
      <c r="AG130" s="147">
        <v>0.15</v>
      </c>
    </row>
    <row r="131" spans="1:33" s="133" customFormat="1" x14ac:dyDescent="0.2">
      <c r="A131" s="133" t="str">
        <f t="shared" si="1"/>
        <v>MAPCentral America Total</v>
      </c>
      <c r="B131" s="140" t="s">
        <v>161</v>
      </c>
      <c r="C131" s="140" t="s">
        <v>161</v>
      </c>
      <c r="D131" s="140" t="s">
        <v>161</v>
      </c>
      <c r="E131" s="146">
        <v>26.135726999999996</v>
      </c>
      <c r="F131" s="146">
        <v>2.0181439999999999</v>
      </c>
      <c r="G131" s="146">
        <v>2.5767789999999997</v>
      </c>
      <c r="H131" s="146">
        <v>2.881891</v>
      </c>
      <c r="I131" s="146">
        <v>2.3546749999999999</v>
      </c>
      <c r="J131" s="146">
        <v>5.0382390000000017</v>
      </c>
      <c r="K131" s="146">
        <v>4.7916980000000002</v>
      </c>
      <c r="L131" s="146">
        <v>4.2864439999999986</v>
      </c>
      <c r="M131" s="146">
        <v>4.0363560000000005</v>
      </c>
      <c r="N131" s="146">
        <v>3.8499729999999999</v>
      </c>
      <c r="O131" s="146">
        <v>8.0183780000000002</v>
      </c>
      <c r="P131" s="146">
        <v>9.6150339999999996</v>
      </c>
      <c r="Q131" s="146">
        <v>9.6417149999999996</v>
      </c>
      <c r="R131" s="146">
        <v>8.2473729999999996</v>
      </c>
      <c r="S131" s="146">
        <v>9.3611140000000006</v>
      </c>
      <c r="T131" s="146">
        <v>10.917410000000004</v>
      </c>
      <c r="U131" s="146">
        <v>16.656803000000004</v>
      </c>
      <c r="V131" s="146">
        <v>18.104290000000002</v>
      </c>
      <c r="W131" s="146">
        <v>19.10715760003054</v>
      </c>
      <c r="X131" s="146">
        <v>19.008664060093487</v>
      </c>
      <c r="Y131" s="146">
        <v>23.347902300000001</v>
      </c>
      <c r="Z131" s="146">
        <v>28.259999999999998</v>
      </c>
      <c r="AA131" s="146">
        <v>34.659999999999989</v>
      </c>
      <c r="AB131" s="146">
        <v>24.93</v>
      </c>
      <c r="AC131" s="146">
        <v>25.144054731535096</v>
      </c>
      <c r="AD131" s="146">
        <v>25.358765254889828</v>
      </c>
      <c r="AE131" s="146">
        <v>25.58412325503652</v>
      </c>
      <c r="AF131" s="146">
        <v>25.819340336684242</v>
      </c>
      <c r="AG131" s="146">
        <v>26.052260142400129</v>
      </c>
    </row>
    <row r="132" spans="1:33" x14ac:dyDescent="0.2">
      <c r="A132" s="133" t="str">
        <f t="shared" si="1"/>
        <v>MAPBelize</v>
      </c>
      <c r="B132" s="129" t="s">
        <v>266</v>
      </c>
      <c r="C132" s="129" t="s">
        <v>268</v>
      </c>
      <c r="D132" s="129" t="s">
        <v>162</v>
      </c>
      <c r="E132" s="147">
        <v>0</v>
      </c>
      <c r="F132" s="147">
        <v>1.1298000000000001E-2</v>
      </c>
      <c r="G132" s="147">
        <v>0</v>
      </c>
      <c r="H132" s="147">
        <v>1.2500000000000001E-2</v>
      </c>
      <c r="I132" s="147">
        <v>1.7024000000000001E-2</v>
      </c>
      <c r="J132" s="147">
        <v>0</v>
      </c>
      <c r="K132" s="147">
        <v>0</v>
      </c>
      <c r="L132" s="147">
        <v>1.3148E-2</v>
      </c>
      <c r="M132" s="147">
        <v>0</v>
      </c>
      <c r="N132" s="147">
        <v>1.671E-3</v>
      </c>
      <c r="O132" s="147">
        <v>1.127631</v>
      </c>
      <c r="P132" s="147">
        <v>0</v>
      </c>
      <c r="Q132" s="147">
        <v>3.85E-2</v>
      </c>
      <c r="R132" s="147">
        <v>3.0700000000000002E-2</v>
      </c>
      <c r="S132" s="147">
        <v>0.54605000000000004</v>
      </c>
      <c r="T132" s="147">
        <v>0.37079899999999999</v>
      </c>
      <c r="U132" s="147">
        <v>1.005655</v>
      </c>
      <c r="V132" s="147">
        <v>0.58499900000000005</v>
      </c>
      <c r="W132" s="147">
        <v>0.66803000000000001</v>
      </c>
      <c r="X132" s="147">
        <v>1E-3</v>
      </c>
      <c r="Y132" s="147">
        <v>0</v>
      </c>
      <c r="Z132" s="147">
        <v>0</v>
      </c>
      <c r="AA132" s="147">
        <v>0</v>
      </c>
      <c r="AB132" s="147">
        <v>0.01</v>
      </c>
      <c r="AC132" s="147">
        <v>0.01</v>
      </c>
      <c r="AD132" s="147">
        <v>0.01</v>
      </c>
      <c r="AE132" s="147">
        <v>0.01</v>
      </c>
      <c r="AF132" s="147">
        <v>0.01</v>
      </c>
      <c r="AG132" s="147">
        <v>0.01</v>
      </c>
    </row>
    <row r="133" spans="1:33" x14ac:dyDescent="0.2">
      <c r="A133" s="133" t="str">
        <f t="shared" si="1"/>
        <v>MAPCosta Rica</v>
      </c>
      <c r="B133" s="129" t="s">
        <v>266</v>
      </c>
      <c r="C133" s="129" t="s">
        <v>268</v>
      </c>
      <c r="D133" s="129" t="s">
        <v>163</v>
      </c>
      <c r="E133" s="147">
        <v>0.219606</v>
      </c>
      <c r="F133" s="147">
        <v>0.13606399999999999</v>
      </c>
      <c r="G133" s="147">
        <v>0.21955000000000002</v>
      </c>
      <c r="H133" s="147">
        <v>0.248471</v>
      </c>
      <c r="I133" s="147">
        <v>0.44048100000000001</v>
      </c>
      <c r="J133" s="147">
        <v>0.32840600000000003</v>
      </c>
      <c r="K133" s="147">
        <v>0.37994799999999995</v>
      </c>
      <c r="L133" s="147">
        <v>0.50850400000000007</v>
      </c>
      <c r="M133" s="147">
        <v>0.43019300000000005</v>
      </c>
      <c r="N133" s="147">
        <v>0.31331399999999998</v>
      </c>
      <c r="O133" s="147">
        <v>0.29746300000000003</v>
      </c>
      <c r="P133" s="147">
        <v>0.45239699999999999</v>
      </c>
      <c r="Q133" s="147">
        <v>0.35079199999999999</v>
      </c>
      <c r="R133" s="147">
        <v>0.36967399999999995</v>
      </c>
      <c r="S133" s="147">
        <v>0.29097499999999998</v>
      </c>
      <c r="T133" s="147">
        <v>0.35944300000000007</v>
      </c>
      <c r="U133" s="147">
        <v>0.42878899999999998</v>
      </c>
      <c r="V133" s="147">
        <v>0.19651500000000005</v>
      </c>
      <c r="W133" s="147">
        <v>1.1214146184192548</v>
      </c>
      <c r="X133" s="147">
        <v>0.63711000000000007</v>
      </c>
      <c r="Y133" s="147">
        <v>0.81043000000000009</v>
      </c>
      <c r="Z133" s="147">
        <v>0.63</v>
      </c>
      <c r="AA133" s="147">
        <v>0.52</v>
      </c>
      <c r="AB133" s="147">
        <v>0.25</v>
      </c>
      <c r="AC133" s="147">
        <v>0.25</v>
      </c>
      <c r="AD133" s="147">
        <v>0.25</v>
      </c>
      <c r="AE133" s="147">
        <v>0.25</v>
      </c>
      <c r="AF133" s="147">
        <v>0.25</v>
      </c>
      <c r="AG133" s="147">
        <v>0.25</v>
      </c>
    </row>
    <row r="134" spans="1:33" x14ac:dyDescent="0.2">
      <c r="A134" s="133" t="str">
        <f t="shared" ref="A134:A197" si="2">CONCATENATE("MAP",D134)</f>
        <v>MAPEl Salvador</v>
      </c>
      <c r="B134" s="129" t="s">
        <v>266</v>
      </c>
      <c r="C134" s="129" t="s">
        <v>268</v>
      </c>
      <c r="D134" s="129" t="s">
        <v>164</v>
      </c>
      <c r="E134" s="147">
        <v>24.4</v>
      </c>
      <c r="F134" s="147">
        <v>5.6680000000000003E-3</v>
      </c>
      <c r="G134" s="147">
        <v>0</v>
      </c>
      <c r="H134" s="147">
        <v>1.6E-2</v>
      </c>
      <c r="I134" s="147">
        <v>6.6600000000000003E-4</v>
      </c>
      <c r="J134" s="147">
        <v>2.441E-3</v>
      </c>
      <c r="K134" s="147">
        <v>4.8275999999999999E-2</v>
      </c>
      <c r="L134" s="147">
        <v>4.7543000000000002E-2</v>
      </c>
      <c r="M134" s="147">
        <v>8.2435999999999995E-2</v>
      </c>
      <c r="N134" s="147">
        <v>3.5202999999999998E-2</v>
      </c>
      <c r="O134" s="147">
        <v>0.17870399999999997</v>
      </c>
      <c r="P134" s="147">
        <v>3.0247000000000003E-2</v>
      </c>
      <c r="Q134" s="147">
        <v>4.8272999999999996E-2</v>
      </c>
      <c r="R134" s="147">
        <v>8.2488000000000006E-2</v>
      </c>
      <c r="S134" s="147">
        <v>0.159523</v>
      </c>
      <c r="T134" s="147">
        <v>7.4137999999999996E-2</v>
      </c>
      <c r="U134" s="147">
        <v>6.9665999999999992E-2</v>
      </c>
      <c r="V134" s="147">
        <v>0.11119000000000001</v>
      </c>
      <c r="W134" s="147">
        <v>1.5389E-2</v>
      </c>
      <c r="X134" s="147">
        <v>5.6349999999999997E-2</v>
      </c>
      <c r="Y134" s="147">
        <v>5.9331500000000002E-2</v>
      </c>
      <c r="Z134" s="147">
        <v>0.11</v>
      </c>
      <c r="AA134" s="147">
        <v>0.03</v>
      </c>
      <c r="AB134" s="147">
        <v>0.1</v>
      </c>
      <c r="AC134" s="147">
        <v>0.1</v>
      </c>
      <c r="AD134" s="147">
        <v>0.1</v>
      </c>
      <c r="AE134" s="147">
        <v>0.1</v>
      </c>
      <c r="AF134" s="147">
        <v>0.1</v>
      </c>
      <c r="AG134" s="147">
        <v>0.1</v>
      </c>
    </row>
    <row r="135" spans="1:33" x14ac:dyDescent="0.2">
      <c r="A135" s="133" t="str">
        <f t="shared" si="2"/>
        <v>MAPGuatemala</v>
      </c>
      <c r="B135" s="129" t="s">
        <v>266</v>
      </c>
      <c r="C135" s="129" t="s">
        <v>268</v>
      </c>
      <c r="D135" s="129" t="s">
        <v>165</v>
      </c>
      <c r="E135" s="147">
        <v>3.1099999999999999E-2</v>
      </c>
      <c r="F135" s="147">
        <v>6.0540000000000004E-3</v>
      </c>
      <c r="G135" s="147">
        <v>0.16269400000000001</v>
      </c>
      <c r="H135" s="147">
        <v>2.8795999999999999E-2</v>
      </c>
      <c r="I135" s="147">
        <v>6.527100000000001E-2</v>
      </c>
      <c r="J135" s="147">
        <v>5.3946000000000008E-2</v>
      </c>
      <c r="K135" s="147">
        <v>4.0639999999999996E-2</v>
      </c>
      <c r="L135" s="147">
        <v>8.2640999999999992E-2</v>
      </c>
      <c r="M135" s="147">
        <v>0.17546100000000001</v>
      </c>
      <c r="N135" s="147">
        <v>0.20251200000000003</v>
      </c>
      <c r="O135" s="147">
        <v>1.027582</v>
      </c>
      <c r="P135" s="147">
        <v>0.61727799999999999</v>
      </c>
      <c r="Q135" s="147">
        <v>0.55501</v>
      </c>
      <c r="R135" s="147">
        <v>0.62199199999999999</v>
      </c>
      <c r="S135" s="147">
        <v>1.1501640000000002</v>
      </c>
      <c r="T135" s="147">
        <v>1.158982</v>
      </c>
      <c r="U135" s="147">
        <v>1.6708909999999999</v>
      </c>
      <c r="V135" s="147">
        <v>1.1640159999999999</v>
      </c>
      <c r="W135" s="147">
        <v>0.81249291521125788</v>
      </c>
      <c r="X135" s="147">
        <v>0.79338999999999982</v>
      </c>
      <c r="Y135" s="147">
        <v>0.77573999999999987</v>
      </c>
      <c r="Z135" s="147">
        <v>0.85</v>
      </c>
      <c r="AA135" s="147">
        <v>1.1300000000000003</v>
      </c>
      <c r="AB135" s="147">
        <v>0.94000000000000006</v>
      </c>
      <c r="AC135" s="147">
        <v>0.95270009656257471</v>
      </c>
      <c r="AD135" s="147">
        <v>0.96557178084078632</v>
      </c>
      <c r="AE135" s="147">
        <v>0.97861737111182379</v>
      </c>
      <c r="AF135" s="147">
        <v>0.9918392169745186</v>
      </c>
      <c r="AG135" s="147">
        <v>1.0052396997725237</v>
      </c>
    </row>
    <row r="136" spans="1:33" x14ac:dyDescent="0.2">
      <c r="A136" s="133" t="str">
        <f t="shared" si="2"/>
        <v>MAPHonduras</v>
      </c>
      <c r="B136" s="129" t="s">
        <v>266</v>
      </c>
      <c r="C136" s="129" t="s">
        <v>268</v>
      </c>
      <c r="D136" s="129" t="s">
        <v>166</v>
      </c>
      <c r="E136" s="147">
        <v>1.6892999999999998E-2</v>
      </c>
      <c r="F136" s="147">
        <v>1.7559999999999999E-2</v>
      </c>
      <c r="G136" s="147">
        <v>8.0730000000000003E-3</v>
      </c>
      <c r="H136" s="147">
        <v>0.36194900000000002</v>
      </c>
      <c r="I136" s="147">
        <v>0.16926000000000002</v>
      </c>
      <c r="J136" s="147">
        <v>0.18133199999999999</v>
      </c>
      <c r="K136" s="147">
        <v>0.232102</v>
      </c>
      <c r="L136" s="147">
        <v>0.193437</v>
      </c>
      <c r="M136" s="147">
        <v>0.10287199999999999</v>
      </c>
      <c r="N136" s="147">
        <v>0.15410799999999999</v>
      </c>
      <c r="O136" s="147">
        <v>0.33808899999999997</v>
      </c>
      <c r="P136" s="147">
        <v>0.459061</v>
      </c>
      <c r="Q136" s="147">
        <v>0.48800800000000011</v>
      </c>
      <c r="R136" s="147">
        <v>0.53398000000000001</v>
      </c>
      <c r="S136" s="147">
        <v>0.24112</v>
      </c>
      <c r="T136" s="147">
        <v>0.285941</v>
      </c>
      <c r="U136" s="147">
        <v>0.42074700000000004</v>
      </c>
      <c r="V136" s="147">
        <v>0.91896599999999995</v>
      </c>
      <c r="W136" s="147">
        <v>0.50620503212158796</v>
      </c>
      <c r="X136" s="147">
        <v>0.49504999999999999</v>
      </c>
      <c r="Y136" s="147">
        <v>0.55366000000000004</v>
      </c>
      <c r="Z136" s="147">
        <v>0.15000000000000002</v>
      </c>
      <c r="AA136" s="147">
        <v>1.1800000000000002</v>
      </c>
      <c r="AB136" s="147">
        <v>0.09</v>
      </c>
      <c r="AC136" s="147">
        <v>8.7755664307180667E-2</v>
      </c>
      <c r="AD136" s="147">
        <v>8.556729575549539E-2</v>
      </c>
      <c r="AE136" s="147">
        <v>8.3433498688805549E-2</v>
      </c>
      <c r="AF136" s="147">
        <v>8.1352912254537973E-2</v>
      </c>
      <c r="AG136" s="147">
        <v>7.9324209535786228E-2</v>
      </c>
    </row>
    <row r="137" spans="1:33" x14ac:dyDescent="0.2">
      <c r="A137" s="133" t="str">
        <f t="shared" si="2"/>
        <v>MAPMexico</v>
      </c>
      <c r="B137" s="129" t="s">
        <v>266</v>
      </c>
      <c r="C137" s="129" t="s">
        <v>268</v>
      </c>
      <c r="D137" s="129" t="s">
        <v>167</v>
      </c>
      <c r="E137" s="147">
        <v>1.4498750000000002</v>
      </c>
      <c r="F137" s="147">
        <v>1.8414999999999999</v>
      </c>
      <c r="G137" s="147">
        <v>2.1519659999999998</v>
      </c>
      <c r="H137" s="147">
        <v>2.201606</v>
      </c>
      <c r="I137" s="147">
        <v>1.6534220000000002</v>
      </c>
      <c r="J137" s="147">
        <v>4.4455750000000007</v>
      </c>
      <c r="K137" s="147">
        <v>4.0476960000000002</v>
      </c>
      <c r="L137" s="147">
        <v>3.3083829999999992</v>
      </c>
      <c r="M137" s="147">
        <v>3.0449440000000001</v>
      </c>
      <c r="N137" s="147">
        <v>2.9892599999999998</v>
      </c>
      <c r="O137" s="147">
        <v>4.8489019999999989</v>
      </c>
      <c r="P137" s="147">
        <v>7.7659789999999997</v>
      </c>
      <c r="Q137" s="147">
        <v>7.8796229999999996</v>
      </c>
      <c r="R137" s="147">
        <v>6.4392519999999998</v>
      </c>
      <c r="S137" s="147">
        <v>6.834047</v>
      </c>
      <c r="T137" s="147">
        <v>8.4431490000000018</v>
      </c>
      <c r="U137" s="147">
        <v>12.832287000000001</v>
      </c>
      <c r="V137" s="147">
        <v>14.931190000000001</v>
      </c>
      <c r="W137" s="147">
        <v>15.907300034278435</v>
      </c>
      <c r="X137" s="147">
        <v>16.993664060093487</v>
      </c>
      <c r="Y137" s="147">
        <v>21.092950800000001</v>
      </c>
      <c r="Z137" s="147">
        <v>26.310000000000002</v>
      </c>
      <c r="AA137" s="147">
        <v>31.609999999999992</v>
      </c>
      <c r="AB137" s="147">
        <v>23.220000000000002</v>
      </c>
      <c r="AC137" s="147">
        <v>23.423598970665346</v>
      </c>
      <c r="AD137" s="147">
        <v>23.62762617829355</v>
      </c>
      <c r="AE137" s="147">
        <v>23.842072385235895</v>
      </c>
      <c r="AF137" s="147">
        <v>24.066148207455189</v>
      </c>
      <c r="AG137" s="147">
        <v>24.287696233091822</v>
      </c>
    </row>
    <row r="138" spans="1:33" x14ac:dyDescent="0.2">
      <c r="A138" s="133" t="str">
        <f t="shared" si="2"/>
        <v>MAPNicaragua</v>
      </c>
      <c r="B138" s="129" t="s">
        <v>266</v>
      </c>
      <c r="C138" s="129" t="s">
        <v>268</v>
      </c>
      <c r="D138" s="129" t="s">
        <v>168</v>
      </c>
      <c r="E138" s="147">
        <v>0</v>
      </c>
      <c r="F138" s="147">
        <v>0</v>
      </c>
      <c r="G138" s="147">
        <v>0</v>
      </c>
      <c r="H138" s="147">
        <v>0</v>
      </c>
      <c r="I138" s="147">
        <v>8.3739999999999995E-3</v>
      </c>
      <c r="J138" s="147">
        <v>1.356E-3</v>
      </c>
      <c r="K138" s="147">
        <v>8.3900000000000001E-4</v>
      </c>
      <c r="L138" s="147">
        <v>2.0309999999999998E-3</v>
      </c>
      <c r="M138" s="147">
        <v>2.3E-5</v>
      </c>
      <c r="N138" s="147">
        <v>6.8995000000000001E-2</v>
      </c>
      <c r="O138" s="147">
        <v>5.6784000000000001E-2</v>
      </c>
      <c r="P138" s="147">
        <v>2.5000000000000001E-2</v>
      </c>
      <c r="Q138" s="147">
        <v>4.5941999999999997E-2</v>
      </c>
      <c r="R138" s="147">
        <v>8.0551000000000011E-2</v>
      </c>
      <c r="S138" s="147">
        <v>3.7074000000000003E-2</v>
      </c>
      <c r="T138" s="147">
        <v>0.147864</v>
      </c>
      <c r="U138" s="147">
        <v>7.2405999999999998E-2</v>
      </c>
      <c r="V138" s="147">
        <v>0.16356400000000001</v>
      </c>
      <c r="W138" s="147">
        <v>7.6326000000000005E-2</v>
      </c>
      <c r="X138" s="147">
        <v>3.1439999999999996E-2</v>
      </c>
      <c r="Y138" s="147">
        <v>4.7290000000000006E-2</v>
      </c>
      <c r="Z138" s="147">
        <v>0.06</v>
      </c>
      <c r="AA138" s="147">
        <v>0.08</v>
      </c>
      <c r="AB138" s="147">
        <v>0.08</v>
      </c>
      <c r="AC138" s="147">
        <v>0.08</v>
      </c>
      <c r="AD138" s="147">
        <v>0.08</v>
      </c>
      <c r="AE138" s="147">
        <v>0.08</v>
      </c>
      <c r="AF138" s="147">
        <v>0.08</v>
      </c>
      <c r="AG138" s="147">
        <v>0.08</v>
      </c>
    </row>
    <row r="139" spans="1:33" x14ac:dyDescent="0.2">
      <c r="A139" s="133" t="str">
        <f t="shared" si="2"/>
        <v>MAPPanama</v>
      </c>
      <c r="B139" s="129" t="s">
        <v>266</v>
      </c>
      <c r="C139" s="129" t="s">
        <v>268</v>
      </c>
      <c r="D139" s="129" t="s">
        <v>169</v>
      </c>
      <c r="E139" s="147">
        <v>1.8252999999999998E-2</v>
      </c>
      <c r="F139" s="147">
        <v>0</v>
      </c>
      <c r="G139" s="147">
        <v>3.4495999999999999E-2</v>
      </c>
      <c r="H139" s="147">
        <v>1.2569E-2</v>
      </c>
      <c r="I139" s="147">
        <v>1.7699999999999999E-4</v>
      </c>
      <c r="J139" s="147">
        <v>2.5183000000000001E-2</v>
      </c>
      <c r="K139" s="147">
        <v>4.2197000000000005E-2</v>
      </c>
      <c r="L139" s="147">
        <v>0.13075700000000001</v>
      </c>
      <c r="M139" s="147">
        <v>0.20042699999999999</v>
      </c>
      <c r="N139" s="147">
        <v>8.4909999999999999E-2</v>
      </c>
      <c r="O139" s="147">
        <v>0.14322299999999999</v>
      </c>
      <c r="P139" s="147">
        <v>0.26507199999999997</v>
      </c>
      <c r="Q139" s="147">
        <v>0.235567</v>
      </c>
      <c r="R139" s="147">
        <v>8.8735999999999995E-2</v>
      </c>
      <c r="S139" s="147">
        <v>0.102161</v>
      </c>
      <c r="T139" s="147">
        <v>7.7093999999999996E-2</v>
      </c>
      <c r="U139" s="147">
        <v>0.156362</v>
      </c>
      <c r="V139" s="147">
        <v>3.3849999999999998E-2</v>
      </c>
      <c r="W139" s="147">
        <v>0</v>
      </c>
      <c r="X139" s="147">
        <v>6.6E-4</v>
      </c>
      <c r="Y139" s="147">
        <v>8.5000000000000006E-3</v>
      </c>
      <c r="Z139" s="147">
        <v>0.15000000000000002</v>
      </c>
      <c r="AA139" s="147">
        <v>0.11</v>
      </c>
      <c r="AB139" s="147">
        <v>0.24000000000000005</v>
      </c>
      <c r="AC139" s="147">
        <v>0.24000000000000005</v>
      </c>
      <c r="AD139" s="147">
        <v>0.24000000000000005</v>
      </c>
      <c r="AE139" s="147">
        <v>0.24000000000000005</v>
      </c>
      <c r="AF139" s="147">
        <v>0.24000000000000005</v>
      </c>
      <c r="AG139" s="147">
        <v>0.24000000000000005</v>
      </c>
    </row>
    <row r="140" spans="1:33" s="133" customFormat="1" x14ac:dyDescent="0.2">
      <c r="A140" s="133" t="str">
        <f t="shared" si="2"/>
        <v>MAPSouth America Total</v>
      </c>
      <c r="B140" s="140" t="s">
        <v>170</v>
      </c>
      <c r="C140" s="140" t="s">
        <v>170</v>
      </c>
      <c r="D140" s="140" t="s">
        <v>170</v>
      </c>
      <c r="E140" s="146">
        <v>41.740028000000365</v>
      </c>
      <c r="F140" s="146">
        <v>109.01163299999916</v>
      </c>
      <c r="G140" s="146">
        <v>112.91520199999945</v>
      </c>
      <c r="H140" s="146">
        <v>202.8891619999992</v>
      </c>
      <c r="I140" s="146">
        <v>254.32868000000187</v>
      </c>
      <c r="J140" s="146">
        <v>202.97672400000008</v>
      </c>
      <c r="K140" s="146">
        <v>208.73155999999992</v>
      </c>
      <c r="L140" s="146">
        <v>229.28132799999997</v>
      </c>
      <c r="M140" s="146">
        <v>221.16588800000045</v>
      </c>
      <c r="N140" s="146">
        <v>120.27415999999987</v>
      </c>
      <c r="O140" s="146">
        <v>166.07364100000061</v>
      </c>
      <c r="P140" s="146">
        <v>139.89597100000111</v>
      </c>
      <c r="Q140" s="146">
        <v>79.026066000000512</v>
      </c>
      <c r="R140" s="146">
        <v>80.915818000000513</v>
      </c>
      <c r="S140" s="146">
        <v>56.482859000000069</v>
      </c>
      <c r="T140" s="146">
        <v>30.141457000000081</v>
      </c>
      <c r="U140" s="146">
        <v>23.738252000000333</v>
      </c>
      <c r="V140" s="146">
        <v>17.969826000000001</v>
      </c>
      <c r="W140" s="146">
        <v>25.208533514437057</v>
      </c>
      <c r="X140" s="146">
        <v>16.076700000000002</v>
      </c>
      <c r="Y140" s="146">
        <v>54.771425700000002</v>
      </c>
      <c r="Z140" s="146">
        <v>72.760000000000005</v>
      </c>
      <c r="AA140" s="146">
        <v>66.209999999999994</v>
      </c>
      <c r="AB140" s="146">
        <v>83.149999999999991</v>
      </c>
      <c r="AC140" s="146">
        <v>84.420455187593888</v>
      </c>
      <c r="AD140" s="146">
        <v>86.974740228708256</v>
      </c>
      <c r="AE140" s="146">
        <v>89.630301505921111</v>
      </c>
      <c r="AF140" s="146">
        <v>92.388991729820859</v>
      </c>
      <c r="AG140" s="146">
        <v>95.213390633976857</v>
      </c>
    </row>
    <row r="141" spans="1:33" x14ac:dyDescent="0.2">
      <c r="A141" s="133" t="str">
        <f t="shared" si="2"/>
        <v>MAPArgentina</v>
      </c>
      <c r="B141" s="129" t="s">
        <v>266</v>
      </c>
      <c r="C141" s="129" t="s">
        <v>269</v>
      </c>
      <c r="D141" s="129" t="s">
        <v>171</v>
      </c>
      <c r="E141" s="147">
        <v>0.32627800000000007</v>
      </c>
      <c r="F141" s="147">
        <v>6.275E-2</v>
      </c>
      <c r="G141" s="147">
        <v>0.142152</v>
      </c>
      <c r="H141" s="147">
        <v>0.149947</v>
      </c>
      <c r="I141" s="147">
        <v>0.41239600000000021</v>
      </c>
      <c r="J141" s="147">
        <v>0.46699300000000044</v>
      </c>
      <c r="K141" s="147">
        <v>1.723066</v>
      </c>
      <c r="L141" s="147">
        <v>0.53777700000000006</v>
      </c>
      <c r="M141" s="147">
        <v>0.70101699999999978</v>
      </c>
      <c r="N141" s="147">
        <v>0.42828900000000003</v>
      </c>
      <c r="O141" s="147">
        <v>0.12956599999999963</v>
      </c>
      <c r="P141" s="147">
        <v>0.10282600000000031</v>
      </c>
      <c r="Q141" s="147">
        <v>9.0752999999999862E-2</v>
      </c>
      <c r="R141" s="147">
        <v>0.21163499999999999</v>
      </c>
      <c r="S141" s="147">
        <v>0.15096799999999999</v>
      </c>
      <c r="T141" s="147">
        <v>0.20595800000000003</v>
      </c>
      <c r="U141" s="147">
        <v>0.18951399999999999</v>
      </c>
      <c r="V141" s="147">
        <v>0.15900000000000003</v>
      </c>
      <c r="W141" s="147">
        <v>0.22306165693043145</v>
      </c>
      <c r="X141" s="147">
        <v>0.11252</v>
      </c>
      <c r="Y141" s="147">
        <v>0.12605</v>
      </c>
      <c r="Z141" s="147">
        <v>0.16</v>
      </c>
      <c r="AA141" s="147">
        <v>0.15000000000000002</v>
      </c>
      <c r="AB141" s="147">
        <v>0.14000000000000001</v>
      </c>
      <c r="AC141" s="147">
        <v>0.14000000000000001</v>
      </c>
      <c r="AD141" s="147">
        <v>0.14000000000000001</v>
      </c>
      <c r="AE141" s="147">
        <v>0.14000000000000001</v>
      </c>
      <c r="AF141" s="147">
        <v>0.14000000000000001</v>
      </c>
      <c r="AG141" s="147">
        <v>0.14000000000000001</v>
      </c>
    </row>
    <row r="142" spans="1:33" x14ac:dyDescent="0.2">
      <c r="A142" s="133" t="str">
        <f t="shared" si="2"/>
        <v>MAPBolivia</v>
      </c>
      <c r="B142" s="129" t="s">
        <v>266</v>
      </c>
      <c r="C142" s="129" t="s">
        <v>269</v>
      </c>
      <c r="D142" s="129" t="s">
        <v>172</v>
      </c>
      <c r="E142" s="147">
        <v>1E-3</v>
      </c>
      <c r="F142" s="147">
        <v>0</v>
      </c>
      <c r="G142" s="147">
        <v>5.6100000000000004E-3</v>
      </c>
      <c r="H142" s="147">
        <v>3.0599999999999999E-2</v>
      </c>
      <c r="I142" s="147">
        <v>8.7669999999999995</v>
      </c>
      <c r="J142" s="147">
        <v>4.2305999999999999</v>
      </c>
      <c r="K142" s="147">
        <v>0.42557200000000001</v>
      </c>
      <c r="L142" s="147">
        <v>9.1175999999999993E-2</v>
      </c>
      <c r="M142" s="147">
        <v>2.3064000000000001E-2</v>
      </c>
      <c r="N142" s="147">
        <v>1.2604000000000001E-2</v>
      </c>
      <c r="O142" s="147">
        <v>0.18692900000000001</v>
      </c>
      <c r="P142" s="147">
        <v>2.0987619999999998</v>
      </c>
      <c r="Q142" s="147">
        <v>2.756777</v>
      </c>
      <c r="R142" s="147">
        <v>1.603594</v>
      </c>
      <c r="S142" s="147">
        <v>0.17183100000000001</v>
      </c>
      <c r="T142" s="147">
        <v>8.8828000000000004E-2</v>
      </c>
      <c r="U142" s="147">
        <v>8.7679999999999994E-2</v>
      </c>
      <c r="V142" s="147">
        <v>0.109767</v>
      </c>
      <c r="W142" s="147">
        <v>6.9030999999999995E-2</v>
      </c>
      <c r="X142" s="147">
        <v>3.0040000000000004E-2</v>
      </c>
      <c r="Y142" s="147">
        <v>4.9619999999999991E-2</v>
      </c>
      <c r="Z142" s="147">
        <v>0.15999999999999998</v>
      </c>
      <c r="AA142" s="147">
        <v>7.0000000000000007E-2</v>
      </c>
      <c r="AB142" s="147">
        <v>0.04</v>
      </c>
      <c r="AC142" s="147">
        <v>0.04</v>
      </c>
      <c r="AD142" s="147">
        <v>0.04</v>
      </c>
      <c r="AE142" s="147">
        <v>0.04</v>
      </c>
      <c r="AF142" s="147">
        <v>0.04</v>
      </c>
      <c r="AG142" s="147">
        <v>0.04</v>
      </c>
    </row>
    <row r="143" spans="1:33" x14ac:dyDescent="0.2">
      <c r="A143" s="133" t="str">
        <f t="shared" si="2"/>
        <v>MAPBrazil</v>
      </c>
      <c r="B143" s="129" t="s">
        <v>266</v>
      </c>
      <c r="C143" s="129" t="s">
        <v>269</v>
      </c>
      <c r="D143" s="129" t="s">
        <v>173</v>
      </c>
      <c r="E143" s="147">
        <v>-2.7342999999639517E-2</v>
      </c>
      <c r="F143" s="147">
        <v>7.5283119999991612</v>
      </c>
      <c r="G143" s="147">
        <v>0.91351799999944205</v>
      </c>
      <c r="H143" s="147">
        <v>0.12286199999917358</v>
      </c>
      <c r="I143" s="147">
        <v>1.271127000001826</v>
      </c>
      <c r="J143" s="147">
        <v>1.0809380000000601</v>
      </c>
      <c r="K143" s="147">
        <v>0.74310699999989538</v>
      </c>
      <c r="L143" s="147">
        <v>0.23893899999993096</v>
      </c>
      <c r="M143" s="147">
        <v>2.4914320000004295</v>
      </c>
      <c r="N143" s="147">
        <v>0.3593749999998721</v>
      </c>
      <c r="O143" s="147">
        <v>1.9978870000005884</v>
      </c>
      <c r="P143" s="147">
        <v>3.0867360000011388</v>
      </c>
      <c r="Q143" s="147">
        <v>2.7218220000005147</v>
      </c>
      <c r="R143" s="147">
        <v>3.4464040000005127</v>
      </c>
      <c r="S143" s="147">
        <v>3.4718720000000687</v>
      </c>
      <c r="T143" s="147">
        <v>4.723180000000081</v>
      </c>
      <c r="U143" s="147">
        <v>6.0013870000003333</v>
      </c>
      <c r="V143" s="147">
        <v>1.072420000000001</v>
      </c>
      <c r="W143" s="147">
        <v>7.0426810034368348</v>
      </c>
      <c r="X143" s="147">
        <v>2.9800200000000006</v>
      </c>
      <c r="Y143" s="147">
        <v>38.818819000000005</v>
      </c>
      <c r="Z143" s="147">
        <v>53.870000000000005</v>
      </c>
      <c r="AA143" s="147">
        <v>47.58</v>
      </c>
      <c r="AB143" s="147">
        <v>75.569999999999993</v>
      </c>
      <c r="AC143" s="147">
        <v>76.840455187593889</v>
      </c>
      <c r="AD143" s="147">
        <v>79.394740228708258</v>
      </c>
      <c r="AE143" s="147">
        <v>82.050301505921112</v>
      </c>
      <c r="AF143" s="147">
        <v>84.80899172982086</v>
      </c>
      <c r="AG143" s="147">
        <v>87.633390633976859</v>
      </c>
    </row>
    <row r="144" spans="1:33" x14ac:dyDescent="0.2">
      <c r="A144" s="133" t="str">
        <f t="shared" si="2"/>
        <v>MAPChile</v>
      </c>
      <c r="B144" s="129" t="s">
        <v>266</v>
      </c>
      <c r="C144" s="129" t="s">
        <v>269</v>
      </c>
      <c r="D144" s="129" t="s">
        <v>174</v>
      </c>
      <c r="E144" s="147">
        <v>0.15561999999999998</v>
      </c>
      <c r="F144" s="147">
        <v>8.6187E-2</v>
      </c>
      <c r="G144" s="147">
        <v>0.27046000000000003</v>
      </c>
      <c r="H144" s="147">
        <v>0.29366799999999998</v>
      </c>
      <c r="I144" s="147">
        <v>0.54246499999999997</v>
      </c>
      <c r="J144" s="147">
        <v>0.55392400000000008</v>
      </c>
      <c r="K144" s="147">
        <v>1.418339</v>
      </c>
      <c r="L144" s="147">
        <v>2.3761330000000003</v>
      </c>
      <c r="M144" s="147">
        <v>3.3531080000000002</v>
      </c>
      <c r="N144" s="147">
        <v>0.37910699999999997</v>
      </c>
      <c r="O144" s="147">
        <v>1.2259869999999999</v>
      </c>
      <c r="P144" s="147">
        <v>1.1754099999999998</v>
      </c>
      <c r="Q144" s="147">
        <v>0.93554999999999999</v>
      </c>
      <c r="R144" s="147">
        <v>0.95092700000000008</v>
      </c>
      <c r="S144" s="147">
        <v>0.68779299999999999</v>
      </c>
      <c r="T144" s="147">
        <v>1.3056459999999999</v>
      </c>
      <c r="U144" s="147">
        <v>1.1214499999999998</v>
      </c>
      <c r="V144" s="147">
        <v>1.379159</v>
      </c>
      <c r="W144" s="147">
        <v>1.6653921390195496</v>
      </c>
      <c r="X144" s="147">
        <v>1.6283499999999997</v>
      </c>
      <c r="Y144" s="147">
        <v>2.1816269999999998</v>
      </c>
      <c r="Z144" s="147">
        <v>1.38</v>
      </c>
      <c r="AA144" s="147">
        <v>2.4400000000000004</v>
      </c>
      <c r="AB144" s="147">
        <v>0.58000000000000007</v>
      </c>
      <c r="AC144" s="147">
        <v>0.58000000000000007</v>
      </c>
      <c r="AD144" s="147">
        <v>0.58000000000000007</v>
      </c>
      <c r="AE144" s="147">
        <v>0.58000000000000007</v>
      </c>
      <c r="AF144" s="147">
        <v>0.58000000000000007</v>
      </c>
      <c r="AG144" s="147">
        <v>0.58000000000000007</v>
      </c>
    </row>
    <row r="145" spans="1:33" x14ac:dyDescent="0.2">
      <c r="A145" s="133" t="str">
        <f t="shared" si="2"/>
        <v>MAPColombia</v>
      </c>
      <c r="B145" s="129" t="s">
        <v>266</v>
      </c>
      <c r="C145" s="129" t="s">
        <v>269</v>
      </c>
      <c r="D145" s="129" t="s">
        <v>175</v>
      </c>
      <c r="E145" s="147">
        <v>1.1339E-2</v>
      </c>
      <c r="F145" s="147">
        <v>3.5812999999999998E-2</v>
      </c>
      <c r="G145" s="147">
        <v>6.8054000000000003E-2</v>
      </c>
      <c r="H145" s="147">
        <v>6.9374999999999992E-2</v>
      </c>
      <c r="I145" s="147">
        <v>0.32850000000000001</v>
      </c>
      <c r="J145" s="147">
        <v>0.53422899999999995</v>
      </c>
      <c r="K145" s="147">
        <v>0.70628299999999999</v>
      </c>
      <c r="L145" s="147">
        <v>0.39249800000000001</v>
      </c>
      <c r="M145" s="147">
        <v>0.5887960000000001</v>
      </c>
      <c r="N145" s="147">
        <v>0.485541</v>
      </c>
      <c r="O145" s="147">
        <v>0.55453400000000008</v>
      </c>
      <c r="P145" s="147">
        <v>1.2118090000000001</v>
      </c>
      <c r="Q145" s="147">
        <v>1.035264</v>
      </c>
      <c r="R145" s="147">
        <v>1.4138320000000002</v>
      </c>
      <c r="S145" s="147">
        <v>1.5746009999999999</v>
      </c>
      <c r="T145" s="147">
        <v>1.9325909999999999</v>
      </c>
      <c r="U145" s="147">
        <v>3.0994980000000001</v>
      </c>
      <c r="V145" s="147">
        <v>3.2167659999999993</v>
      </c>
      <c r="W145" s="147">
        <v>2.6304088456395545</v>
      </c>
      <c r="X145" s="147">
        <v>3.5587599999999995</v>
      </c>
      <c r="Y145" s="147">
        <v>4.1408176999999995</v>
      </c>
      <c r="Z145" s="147">
        <v>2.8800000000000008</v>
      </c>
      <c r="AA145" s="147">
        <v>5.12</v>
      </c>
      <c r="AB145" s="147">
        <v>2.2400000000000002</v>
      </c>
      <c r="AC145" s="147">
        <v>2.2400000000000002</v>
      </c>
      <c r="AD145" s="147">
        <v>2.2400000000000002</v>
      </c>
      <c r="AE145" s="147">
        <v>2.2400000000000002</v>
      </c>
      <c r="AF145" s="147">
        <v>2.2400000000000002</v>
      </c>
      <c r="AG145" s="147">
        <v>2.2400000000000002</v>
      </c>
    </row>
    <row r="146" spans="1:33" x14ac:dyDescent="0.2">
      <c r="A146" s="133" t="str">
        <f t="shared" si="2"/>
        <v>MAPEcuador</v>
      </c>
      <c r="B146" s="129" t="s">
        <v>266</v>
      </c>
      <c r="C146" s="129" t="s">
        <v>269</v>
      </c>
      <c r="D146" s="129" t="s">
        <v>176</v>
      </c>
      <c r="E146" s="147">
        <v>4.7160000000000007E-2</v>
      </c>
      <c r="F146" s="147">
        <v>0.53107100000000007</v>
      </c>
      <c r="G146" s="147">
        <v>0.426091</v>
      </c>
      <c r="H146" s="147">
        <v>0.26577000000000001</v>
      </c>
      <c r="I146" s="147">
        <v>0.34398600000000001</v>
      </c>
      <c r="J146" s="147">
        <v>0.8996099999999998</v>
      </c>
      <c r="K146" s="147">
        <v>0.33820699999999998</v>
      </c>
      <c r="L146" s="147">
        <v>0.69566100000000008</v>
      </c>
      <c r="M146" s="147">
        <v>0.32458100000000001</v>
      </c>
      <c r="N146" s="147">
        <v>0.39189800000000002</v>
      </c>
      <c r="O146" s="147">
        <v>0.99988800000000011</v>
      </c>
      <c r="P146" s="147">
        <v>0.97814900000000005</v>
      </c>
      <c r="Q146" s="147">
        <v>1.5564360000000002</v>
      </c>
      <c r="R146" s="147">
        <v>1.8783400000000001</v>
      </c>
      <c r="S146" s="147">
        <v>1.8911229999999999</v>
      </c>
      <c r="T146" s="147">
        <v>2.1791139999999998</v>
      </c>
      <c r="U146" s="147">
        <v>1.7315210000000001</v>
      </c>
      <c r="V146" s="147">
        <v>2.4475289999999998</v>
      </c>
      <c r="W146" s="147">
        <v>6.7280354072844064</v>
      </c>
      <c r="X146" s="147">
        <v>2.5884899999999997</v>
      </c>
      <c r="Y146" s="147">
        <v>2.5710949999999997</v>
      </c>
      <c r="Z146" s="147">
        <v>4.2000000000000011</v>
      </c>
      <c r="AA146" s="147">
        <v>3.9200000000000008</v>
      </c>
      <c r="AB146" s="147">
        <v>2.06</v>
      </c>
      <c r="AC146" s="147">
        <v>2.06</v>
      </c>
      <c r="AD146" s="147">
        <v>2.06</v>
      </c>
      <c r="AE146" s="147">
        <v>2.06</v>
      </c>
      <c r="AF146" s="147">
        <v>2.06</v>
      </c>
      <c r="AG146" s="147">
        <v>2.06</v>
      </c>
    </row>
    <row r="147" spans="1:33" x14ac:dyDescent="0.2">
      <c r="A147" s="133" t="str">
        <f t="shared" si="2"/>
        <v>MAPFrench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MAPGuyana</v>
      </c>
      <c r="B148" s="129" t="s">
        <v>266</v>
      </c>
      <c r="C148" s="129" t="s">
        <v>269</v>
      </c>
      <c r="D148" s="129" t="s">
        <v>178</v>
      </c>
      <c r="E148" s="147">
        <v>0</v>
      </c>
      <c r="F148" s="147">
        <v>0</v>
      </c>
      <c r="G148" s="147">
        <v>2.0999999999999999E-5</v>
      </c>
      <c r="H148" s="147">
        <v>3.7800000000000003E-4</v>
      </c>
      <c r="I148" s="147">
        <v>0</v>
      </c>
      <c r="J148" s="147">
        <v>1.4999999999999999E-4</v>
      </c>
      <c r="K148" s="147">
        <v>0</v>
      </c>
      <c r="L148" s="147">
        <v>0.05</v>
      </c>
      <c r="M148" s="147">
        <v>4.3000000000000002E-5</v>
      </c>
      <c r="N148" s="147">
        <v>0</v>
      </c>
      <c r="O148" s="147">
        <v>4.6999999999999997E-5</v>
      </c>
      <c r="P148" s="147">
        <v>0.300236</v>
      </c>
      <c r="Q148" s="147">
        <v>0</v>
      </c>
      <c r="R148" s="147">
        <v>2.8999999999999998E-3</v>
      </c>
      <c r="S148" s="147">
        <v>3.1399999999999999E-4</v>
      </c>
      <c r="T148" s="147">
        <v>0</v>
      </c>
      <c r="U148" s="147">
        <v>0</v>
      </c>
      <c r="V148" s="147">
        <v>0</v>
      </c>
      <c r="W148" s="147">
        <v>0</v>
      </c>
      <c r="X148" s="147">
        <v>2.3700000000000001E-3</v>
      </c>
      <c r="Y148" s="147">
        <v>0</v>
      </c>
      <c r="Z148" s="147">
        <v>0</v>
      </c>
      <c r="AA148" s="147">
        <v>0</v>
      </c>
      <c r="AB148" s="147">
        <v>0</v>
      </c>
      <c r="AC148" s="147">
        <v>0</v>
      </c>
      <c r="AD148" s="147">
        <v>0</v>
      </c>
      <c r="AE148" s="147">
        <v>0</v>
      </c>
      <c r="AF148" s="147">
        <v>0</v>
      </c>
      <c r="AG148" s="147">
        <v>0</v>
      </c>
    </row>
    <row r="149" spans="1:33" x14ac:dyDescent="0.2">
      <c r="A149" s="133" t="str">
        <f t="shared" si="2"/>
        <v>MAPParaguay</v>
      </c>
      <c r="B149" s="129" t="s">
        <v>266</v>
      </c>
      <c r="C149" s="129" t="s">
        <v>269</v>
      </c>
      <c r="D149" s="129" t="s">
        <v>179</v>
      </c>
      <c r="E149" s="147">
        <v>40.8994</v>
      </c>
      <c r="F149" s="147">
        <v>100.6795</v>
      </c>
      <c r="G149" s="147">
        <v>110.807</v>
      </c>
      <c r="H149" s="147">
        <v>201.60400000000001</v>
      </c>
      <c r="I149" s="147">
        <v>240.66252200000002</v>
      </c>
      <c r="J149" s="147">
        <v>194.81787</v>
      </c>
      <c r="K149" s="147">
        <v>202.683201</v>
      </c>
      <c r="L149" s="147">
        <v>223.94705400000001</v>
      </c>
      <c r="M149" s="147">
        <v>212.99785</v>
      </c>
      <c r="N149" s="147">
        <v>117.5504</v>
      </c>
      <c r="O149" s="147">
        <v>160.34770400000002</v>
      </c>
      <c r="P149" s="147">
        <v>130.36454999999998</v>
      </c>
      <c r="Q149" s="147">
        <v>69.199871999999985</v>
      </c>
      <c r="R149" s="147">
        <v>69.526514000000006</v>
      </c>
      <c r="S149" s="147">
        <v>46.085707999999997</v>
      </c>
      <c r="T149" s="147">
        <v>18.714119</v>
      </c>
      <c r="U149" s="147">
        <v>8.7689710000000005</v>
      </c>
      <c r="V149" s="147">
        <v>6.9470000000000001</v>
      </c>
      <c r="W149" s="147">
        <v>2.9106531382486001</v>
      </c>
      <c r="X149" s="147">
        <v>3.0245199999999999</v>
      </c>
      <c r="Y149" s="147">
        <v>4.5804800000000014</v>
      </c>
      <c r="Z149" s="147">
        <v>4.6099999999999985</v>
      </c>
      <c r="AA149" s="147">
        <v>0.29000000000000004</v>
      </c>
      <c r="AB149" s="147">
        <v>0.4200000000000001</v>
      </c>
      <c r="AC149" s="147">
        <v>0.4200000000000001</v>
      </c>
      <c r="AD149" s="147">
        <v>0.4200000000000001</v>
      </c>
      <c r="AE149" s="147">
        <v>0.4200000000000001</v>
      </c>
      <c r="AF149" s="147">
        <v>0.4200000000000001</v>
      </c>
      <c r="AG149" s="147">
        <v>0.4200000000000001</v>
      </c>
    </row>
    <row r="150" spans="1:33" x14ac:dyDescent="0.2">
      <c r="A150" s="133" t="str">
        <f t="shared" si="2"/>
        <v>MAPPeru</v>
      </c>
      <c r="B150" s="129" t="s">
        <v>266</v>
      </c>
      <c r="C150" s="129" t="s">
        <v>269</v>
      </c>
      <c r="D150" s="129" t="s">
        <v>180</v>
      </c>
      <c r="E150" s="147">
        <v>3.1476999999999998E-2</v>
      </c>
      <c r="F150" s="147">
        <v>5.2892000000000008E-2</v>
      </c>
      <c r="G150" s="147">
        <v>8.1755999999999995E-2</v>
      </c>
      <c r="H150" s="147">
        <v>0.113372</v>
      </c>
      <c r="I150" s="147">
        <v>0.13670700000000002</v>
      </c>
      <c r="J150" s="147">
        <v>0.19173200000000001</v>
      </c>
      <c r="K150" s="147">
        <v>0.17985300000000001</v>
      </c>
      <c r="L150" s="147">
        <v>0.315523</v>
      </c>
      <c r="M150" s="147">
        <v>0.27174900000000002</v>
      </c>
      <c r="N150" s="147">
        <v>0.41326399999999996</v>
      </c>
      <c r="O150" s="147">
        <v>0.417902</v>
      </c>
      <c r="P150" s="147">
        <v>0.39709500000000003</v>
      </c>
      <c r="Q150" s="147">
        <v>0.37467200000000001</v>
      </c>
      <c r="R150" s="147">
        <v>0.80918599999999996</v>
      </c>
      <c r="S150" s="147">
        <v>0.96909600000000007</v>
      </c>
      <c r="T150" s="147">
        <v>0.5990629999999999</v>
      </c>
      <c r="U150" s="147">
        <v>1.5040260000000001</v>
      </c>
      <c r="V150" s="147">
        <v>1.66645</v>
      </c>
      <c r="W150" s="147">
        <v>2.5752723238776754</v>
      </c>
      <c r="X150" s="147">
        <v>2.0295399999999999</v>
      </c>
      <c r="Y150" s="147">
        <v>2.023927</v>
      </c>
      <c r="Z150" s="147">
        <v>3.57</v>
      </c>
      <c r="AA150" s="147">
        <v>6.18</v>
      </c>
      <c r="AB150" s="147">
        <v>1.21</v>
      </c>
      <c r="AC150" s="147">
        <v>1.21</v>
      </c>
      <c r="AD150" s="147">
        <v>1.21</v>
      </c>
      <c r="AE150" s="147">
        <v>1.21</v>
      </c>
      <c r="AF150" s="147">
        <v>1.21</v>
      </c>
      <c r="AG150" s="147">
        <v>1.21</v>
      </c>
    </row>
    <row r="151" spans="1:33" x14ac:dyDescent="0.2">
      <c r="A151" s="133" t="str">
        <f t="shared" si="2"/>
        <v>MAPSuriname</v>
      </c>
      <c r="B151" s="129" t="s">
        <v>266</v>
      </c>
      <c r="C151" s="129" t="s">
        <v>269</v>
      </c>
      <c r="D151" s="129" t="s">
        <v>181</v>
      </c>
      <c r="E151" s="147">
        <v>0</v>
      </c>
      <c r="F151" s="147">
        <v>0</v>
      </c>
      <c r="G151" s="147">
        <v>0</v>
      </c>
      <c r="H151" s="147">
        <v>0</v>
      </c>
      <c r="I151" s="147">
        <v>1.6180000000000001</v>
      </c>
      <c r="J151" s="147">
        <v>0.1003</v>
      </c>
      <c r="K151" s="147">
        <v>0</v>
      </c>
      <c r="L151" s="147">
        <v>6.1700000000000004E-4</v>
      </c>
      <c r="M151" s="147">
        <v>0</v>
      </c>
      <c r="N151" s="147">
        <v>5.7000000000000002E-2</v>
      </c>
      <c r="O151" s="147">
        <v>0</v>
      </c>
      <c r="P151" s="147">
        <v>0</v>
      </c>
      <c r="Q151" s="147">
        <v>0</v>
      </c>
      <c r="R151" s="147">
        <v>0</v>
      </c>
      <c r="S151" s="147">
        <v>0</v>
      </c>
      <c r="T151" s="147">
        <v>0</v>
      </c>
      <c r="U151" s="147">
        <v>0</v>
      </c>
      <c r="V151" s="147">
        <v>0</v>
      </c>
      <c r="W151" s="147">
        <v>1.2E-2</v>
      </c>
      <c r="X151" s="147">
        <v>4.7999999999999996E-4</v>
      </c>
      <c r="Y151" s="147">
        <v>0</v>
      </c>
      <c r="Z151" s="147">
        <v>0</v>
      </c>
      <c r="AA151" s="147">
        <v>0</v>
      </c>
      <c r="AB151" s="147">
        <v>0</v>
      </c>
      <c r="AC151" s="147">
        <v>0</v>
      </c>
      <c r="AD151" s="147">
        <v>0</v>
      </c>
      <c r="AE151" s="147">
        <v>0</v>
      </c>
      <c r="AF151" s="147">
        <v>0</v>
      </c>
      <c r="AG151" s="147">
        <v>0</v>
      </c>
    </row>
    <row r="152" spans="1:33" x14ac:dyDescent="0.2">
      <c r="A152" s="133" t="str">
        <f t="shared" si="2"/>
        <v>MAPUruguay</v>
      </c>
      <c r="B152" s="129" t="s">
        <v>266</v>
      </c>
      <c r="C152" s="129" t="s">
        <v>269</v>
      </c>
      <c r="D152" s="129" t="s">
        <v>182</v>
      </c>
      <c r="E152" s="147">
        <v>0.25800000000000001</v>
      </c>
      <c r="F152" s="147">
        <v>2.4E-2</v>
      </c>
      <c r="G152" s="147">
        <v>9.9739999999999995E-2</v>
      </c>
      <c r="H152" s="147">
        <v>0.23729999999999998</v>
      </c>
      <c r="I152" s="147">
        <v>0.23505999999999999</v>
      </c>
      <c r="J152" s="147">
        <v>9.478700000000001E-2</v>
      </c>
      <c r="K152" s="147">
        <v>0.48029500000000003</v>
      </c>
      <c r="L152" s="147">
        <v>0.54554299999999989</v>
      </c>
      <c r="M152" s="147">
        <v>0.35995500000000002</v>
      </c>
      <c r="N152" s="147">
        <v>0.112985</v>
      </c>
      <c r="O152" s="147">
        <v>0.182312</v>
      </c>
      <c r="P152" s="147">
        <v>0.12690199999999999</v>
      </c>
      <c r="Q152" s="147">
        <v>0.21630099999999999</v>
      </c>
      <c r="R152" s="147">
        <v>0.242673</v>
      </c>
      <c r="S152" s="147">
        <v>0.49891300000000005</v>
      </c>
      <c r="T152" s="147">
        <v>0.38024599999999997</v>
      </c>
      <c r="U152" s="147">
        <v>1.2312289999999999</v>
      </c>
      <c r="V152" s="147">
        <v>0.96016499999999994</v>
      </c>
      <c r="W152" s="147">
        <v>1.351998</v>
      </c>
      <c r="X152" s="147">
        <v>0.12161000000000001</v>
      </c>
      <c r="Y152" s="147">
        <v>0.27899000000000007</v>
      </c>
      <c r="Z152" s="147">
        <v>1.9300000000000002</v>
      </c>
      <c r="AA152" s="147">
        <v>0.46</v>
      </c>
      <c r="AB152" s="147">
        <v>0.89</v>
      </c>
      <c r="AC152" s="147">
        <v>0.89</v>
      </c>
      <c r="AD152" s="147">
        <v>0.89</v>
      </c>
      <c r="AE152" s="147">
        <v>0.89</v>
      </c>
      <c r="AF152" s="147">
        <v>0.89</v>
      </c>
      <c r="AG152" s="147">
        <v>0.89</v>
      </c>
    </row>
    <row r="153" spans="1:33" x14ac:dyDescent="0.2">
      <c r="A153" s="133" t="str">
        <f t="shared" si="2"/>
        <v>MAPVenezuela</v>
      </c>
      <c r="B153" s="129" t="s">
        <v>266</v>
      </c>
      <c r="C153" s="129" t="s">
        <v>269</v>
      </c>
      <c r="D153" s="129" t="s">
        <v>183</v>
      </c>
      <c r="E153" s="147">
        <v>3.7096999999999269E-2</v>
      </c>
      <c r="F153" s="147">
        <v>1.1108E-2</v>
      </c>
      <c r="G153" s="147">
        <v>0.1008</v>
      </c>
      <c r="H153" s="147">
        <v>1.89E-3</v>
      </c>
      <c r="I153" s="147">
        <v>1.0917E-2</v>
      </c>
      <c r="J153" s="147">
        <v>5.5910000000000005E-3</v>
      </c>
      <c r="K153" s="147">
        <v>3.3637E-2</v>
      </c>
      <c r="L153" s="147">
        <v>9.0407000000000015E-2</v>
      </c>
      <c r="M153" s="147">
        <v>5.4292999999999994E-2</v>
      </c>
      <c r="N153" s="147">
        <v>8.3696999999999994E-2</v>
      </c>
      <c r="O153" s="147">
        <v>3.0884999999999999E-2</v>
      </c>
      <c r="P153" s="147">
        <v>5.3496000000000002E-2</v>
      </c>
      <c r="Q153" s="147">
        <v>0.13861899999999999</v>
      </c>
      <c r="R153" s="147">
        <v>0.82981299999999991</v>
      </c>
      <c r="S153" s="147">
        <v>0.98064000000000007</v>
      </c>
      <c r="T153" s="147">
        <v>1.2711999999999999E-2</v>
      </c>
      <c r="U153" s="147">
        <v>2.9759999999999999E-3</v>
      </c>
      <c r="V153" s="147">
        <v>1.157E-2</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2"/>
        <v>MAPAsia Total</v>
      </c>
      <c r="B154" s="137" t="s">
        <v>184</v>
      </c>
      <c r="C154" s="137" t="s">
        <v>184</v>
      </c>
      <c r="D154" s="137" t="s">
        <v>184</v>
      </c>
      <c r="E154" s="145">
        <v>17.408404999999988</v>
      </c>
      <c r="F154" s="145">
        <v>18.430705999999926</v>
      </c>
      <c r="G154" s="145">
        <v>21.293450000000202</v>
      </c>
      <c r="H154" s="145">
        <v>17.963771000000087</v>
      </c>
      <c r="I154" s="145">
        <v>42.238469999999943</v>
      </c>
      <c r="J154" s="145">
        <v>102.39645300000004</v>
      </c>
      <c r="K154" s="145">
        <v>78.686767000000046</v>
      </c>
      <c r="L154" s="145">
        <v>73.990058999999903</v>
      </c>
      <c r="M154" s="145">
        <v>60.930036000000094</v>
      </c>
      <c r="N154" s="145">
        <v>58.712515000000018</v>
      </c>
      <c r="O154" s="145">
        <v>134.95522062001146</v>
      </c>
      <c r="P154" s="145">
        <v>207.56641042186763</v>
      </c>
      <c r="Q154" s="145">
        <v>150.953457569161</v>
      </c>
      <c r="R154" s="145">
        <v>276.34545704761911</v>
      </c>
      <c r="S154" s="145">
        <v>318.62918499999995</v>
      </c>
      <c r="T154" s="145">
        <v>275.00478900000002</v>
      </c>
      <c r="U154" s="145">
        <v>345.14999000000012</v>
      </c>
      <c r="V154" s="145">
        <v>350.57857073017163</v>
      </c>
      <c r="W154" s="145">
        <v>322.92428022905904</v>
      </c>
      <c r="X154" s="145">
        <v>380.26442400000002</v>
      </c>
      <c r="Y154" s="145">
        <v>405.84863055082207</v>
      </c>
      <c r="Z154" s="145">
        <v>436.03503921232834</v>
      </c>
      <c r="AA154" s="145">
        <v>406.57659003936061</v>
      </c>
      <c r="AB154" s="145">
        <v>475.27886730631127</v>
      </c>
      <c r="AC154" s="145">
        <v>478.97887778832899</v>
      </c>
      <c r="AD154" s="145">
        <v>482.69153516040649</v>
      </c>
      <c r="AE154" s="145">
        <v>486.57347816602925</v>
      </c>
      <c r="AF154" s="145">
        <v>497.42219188406813</v>
      </c>
      <c r="AG154" s="145">
        <v>508.52660327138972</v>
      </c>
    </row>
    <row r="155" spans="1:33" s="133" customFormat="1" x14ac:dyDescent="0.2">
      <c r="A155" s="133" t="str">
        <f t="shared" si="2"/>
        <v>MAPMiddle East Total</v>
      </c>
      <c r="B155" s="140" t="s">
        <v>185</v>
      </c>
      <c r="C155" s="140" t="s">
        <v>185</v>
      </c>
      <c r="D155" s="140" t="s">
        <v>185</v>
      </c>
      <c r="E155" s="146">
        <v>2.588651</v>
      </c>
      <c r="F155" s="146">
        <v>5.193316000000002</v>
      </c>
      <c r="G155" s="146">
        <v>4.2847650000000019</v>
      </c>
      <c r="H155" s="146">
        <v>6.3502200000000038</v>
      </c>
      <c r="I155" s="146">
        <v>7.9291610000000015</v>
      </c>
      <c r="J155" s="146">
        <v>10.532548999999999</v>
      </c>
      <c r="K155" s="146">
        <v>9.1609990000000021</v>
      </c>
      <c r="L155" s="146">
        <v>6.9799629999999997</v>
      </c>
      <c r="M155" s="146">
        <v>11.258687999999999</v>
      </c>
      <c r="N155" s="146">
        <v>17.538574000000011</v>
      </c>
      <c r="O155" s="146">
        <v>27.671996620011544</v>
      </c>
      <c r="P155" s="146">
        <v>42.041791421867472</v>
      </c>
      <c r="Q155" s="146">
        <v>45.601385569161003</v>
      </c>
      <c r="R155" s="146">
        <v>31.587995047619053</v>
      </c>
      <c r="S155" s="146">
        <v>33.436472999999992</v>
      </c>
      <c r="T155" s="146">
        <v>37.599838999999989</v>
      </c>
      <c r="U155" s="146">
        <v>44.794864999999994</v>
      </c>
      <c r="V155" s="146">
        <v>46.805840999999994</v>
      </c>
      <c r="W155" s="146">
        <v>31.799659978023598</v>
      </c>
      <c r="X155" s="146">
        <v>43.073209999999996</v>
      </c>
      <c r="Y155" s="146">
        <v>45.856457800000008</v>
      </c>
      <c r="Z155" s="146">
        <v>36.490000000000016</v>
      </c>
      <c r="AA155" s="146">
        <v>42.890000000000008</v>
      </c>
      <c r="AB155" s="146">
        <v>46.269999999999989</v>
      </c>
      <c r="AC155" s="146">
        <v>46.28941154057096</v>
      </c>
      <c r="AD155" s="146">
        <v>46.313344905867716</v>
      </c>
      <c r="AE155" s="146">
        <v>46.341813257494898</v>
      </c>
      <c r="AF155" s="146">
        <v>46.374831501524326</v>
      </c>
      <c r="AG155" s="146">
        <v>46.412416295245613</v>
      </c>
    </row>
    <row r="156" spans="1:33" x14ac:dyDescent="0.2">
      <c r="A156" s="133" t="str">
        <f t="shared" si="2"/>
        <v>MAPBahrain</v>
      </c>
      <c r="B156" s="129" t="s">
        <v>270</v>
      </c>
      <c r="C156" s="129" t="s">
        <v>271</v>
      </c>
      <c r="D156" s="129" t="s">
        <v>186</v>
      </c>
      <c r="E156" s="147">
        <v>2.5000000000000001E-2</v>
      </c>
      <c r="F156" s="147">
        <v>0.10074</v>
      </c>
      <c r="G156" s="147">
        <v>0.11899999999999999</v>
      </c>
      <c r="H156" s="147">
        <v>7.4999999999999997E-2</v>
      </c>
      <c r="I156" s="147">
        <v>6.0839999999999998E-2</v>
      </c>
      <c r="J156" s="147">
        <v>2.5000000000000001E-2</v>
      </c>
      <c r="K156" s="147">
        <v>2.9999999999999997E-4</v>
      </c>
      <c r="L156" s="147">
        <v>5.62E-2</v>
      </c>
      <c r="M156" s="147">
        <v>2.4E-2</v>
      </c>
      <c r="N156" s="147">
        <v>2.1579999999999998E-2</v>
      </c>
      <c r="O156" s="147">
        <v>0</v>
      </c>
      <c r="P156" s="147">
        <v>0</v>
      </c>
      <c r="Q156" s="147">
        <v>0</v>
      </c>
      <c r="R156" s="147">
        <v>1.2999999999999999E-5</v>
      </c>
      <c r="S156" s="147">
        <v>0.04</v>
      </c>
      <c r="T156" s="147">
        <v>6.7000000000000004E-2</v>
      </c>
      <c r="U156" s="147">
        <v>8.1516000000000005E-2</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MAPIran</v>
      </c>
      <c r="B157" s="129" t="s">
        <v>270</v>
      </c>
      <c r="C157" s="129" t="s">
        <v>271</v>
      </c>
      <c r="D157" s="129" t="s">
        <v>187</v>
      </c>
      <c r="E157" s="147">
        <v>1.0999999999999999E-2</v>
      </c>
      <c r="F157" s="147">
        <v>4.3999999999999997E-2</v>
      </c>
      <c r="G157" s="147">
        <v>7.85E-2</v>
      </c>
      <c r="H157" s="147">
        <v>0</v>
      </c>
      <c r="I157" s="147">
        <v>0.30000000000000004</v>
      </c>
      <c r="J157" s="147">
        <v>0.31714000000000003</v>
      </c>
      <c r="K157" s="147">
        <v>0.13700000000000001</v>
      </c>
      <c r="L157" s="147">
        <v>0.11799999999999999</v>
      </c>
      <c r="M157" s="147">
        <v>0.17499999999999999</v>
      </c>
      <c r="N157" s="147">
        <v>0.32992299999999997</v>
      </c>
      <c r="O157" s="147">
        <v>0.78379900000000002</v>
      </c>
      <c r="P157" s="147">
        <v>1.0247700000000002</v>
      </c>
      <c r="Q157" s="147">
        <v>1.104835</v>
      </c>
      <c r="R157" s="147">
        <v>0.91891999999999996</v>
      </c>
      <c r="S157" s="147">
        <v>1.8047800000000001</v>
      </c>
      <c r="T157" s="147">
        <v>2.2597879999999999</v>
      </c>
      <c r="U157" s="147">
        <v>3.8374219999999992</v>
      </c>
      <c r="V157" s="147">
        <v>2.6974999999999998</v>
      </c>
      <c r="W157" s="147">
        <v>5.7774910654058953</v>
      </c>
      <c r="X157" s="147">
        <v>4.2484399999999987</v>
      </c>
      <c r="Y157" s="147">
        <v>4.2754799999999991</v>
      </c>
      <c r="Z157" s="147">
        <v>1.1600000000000004</v>
      </c>
      <c r="AA157" s="147">
        <v>2.1100000000000008</v>
      </c>
      <c r="AB157" s="147">
        <v>2.6800000000000006</v>
      </c>
      <c r="AC157" s="147">
        <v>2.6668120683017476</v>
      </c>
      <c r="AD157" s="147">
        <v>2.6536241366034949</v>
      </c>
      <c r="AE157" s="147">
        <v>2.6404362049052423</v>
      </c>
      <c r="AF157" s="147">
        <v>2.6272482732069897</v>
      </c>
      <c r="AG157" s="147">
        <v>2.6140603415087371</v>
      </c>
    </row>
    <row r="158" spans="1:33" x14ac:dyDescent="0.2">
      <c r="A158" s="133" t="str">
        <f t="shared" si="2"/>
        <v>MAPIraq</v>
      </c>
      <c r="B158" s="129" t="s">
        <v>270</v>
      </c>
      <c r="C158" s="129" t="s">
        <v>271</v>
      </c>
      <c r="D158" s="129" t="s">
        <v>188</v>
      </c>
      <c r="E158" s="147">
        <v>0</v>
      </c>
      <c r="F158" s="147">
        <v>0</v>
      </c>
      <c r="G158" s="147">
        <v>0</v>
      </c>
      <c r="H158" s="147">
        <v>0</v>
      </c>
      <c r="I158" s="147">
        <v>2.76E-2</v>
      </c>
      <c r="J158" s="147">
        <v>0</v>
      </c>
      <c r="K158" s="147">
        <v>1.2999999999999999E-2</v>
      </c>
      <c r="L158" s="147">
        <v>1.2999999999999999E-2</v>
      </c>
      <c r="M158" s="147">
        <v>0</v>
      </c>
      <c r="N158" s="147">
        <v>0.37665500000000002</v>
      </c>
      <c r="O158" s="147">
        <v>1.4999999999999999E-2</v>
      </c>
      <c r="P158" s="147">
        <v>1.95E-2</v>
      </c>
      <c r="Q158" s="147">
        <v>6.4999999999999997E-3</v>
      </c>
      <c r="R158" s="147">
        <v>1.4400000000000001E-3</v>
      </c>
      <c r="S158" s="147">
        <v>0.155</v>
      </c>
      <c r="T158" s="147">
        <v>4.0000000000000001E-3</v>
      </c>
      <c r="U158" s="147">
        <v>9.0000000000000011E-3</v>
      </c>
      <c r="V158" s="147">
        <v>1.9999999999999997E-2</v>
      </c>
      <c r="W158" s="147">
        <v>7.0592000000000002E-2</v>
      </c>
      <c r="X158" s="147">
        <v>8.8209999999999997E-2</v>
      </c>
      <c r="Y158" s="147">
        <v>6.029000000000001E-2</v>
      </c>
      <c r="Z158" s="147">
        <v>0</v>
      </c>
      <c r="AA158" s="147">
        <v>0</v>
      </c>
      <c r="AB158" s="147">
        <v>0.02</v>
      </c>
      <c r="AC158" s="147">
        <v>0.02</v>
      </c>
      <c r="AD158" s="147">
        <v>0.02</v>
      </c>
      <c r="AE158" s="147">
        <v>0.02</v>
      </c>
      <c r="AF158" s="147">
        <v>0.02</v>
      </c>
      <c r="AG158" s="147">
        <v>0.02</v>
      </c>
    </row>
    <row r="159" spans="1:33" x14ac:dyDescent="0.2">
      <c r="A159" s="133" t="str">
        <f t="shared" si="2"/>
        <v>MAPIsrael</v>
      </c>
      <c r="B159" s="129" t="s">
        <v>270</v>
      </c>
      <c r="C159" s="129" t="s">
        <v>271</v>
      </c>
      <c r="D159" s="129" t="s">
        <v>189</v>
      </c>
      <c r="E159" s="147">
        <v>0</v>
      </c>
      <c r="F159" s="147">
        <v>4.7100000000028786E-3</v>
      </c>
      <c r="G159" s="147">
        <v>4.4430000000019731E-3</v>
      </c>
      <c r="H159" s="147">
        <v>3.0925000000003422E-2</v>
      </c>
      <c r="I159" s="147">
        <v>1.4490000000009218E-3</v>
      </c>
      <c r="J159" s="147">
        <v>3.9999999999999147E-2</v>
      </c>
      <c r="K159" s="147">
        <v>4.1730000000001155E-2</v>
      </c>
      <c r="L159" s="147">
        <v>0</v>
      </c>
      <c r="M159" s="147">
        <v>0.38552699999999973</v>
      </c>
      <c r="N159" s="147">
        <v>11.114325000000008</v>
      </c>
      <c r="O159" s="147">
        <v>15.996456620011543</v>
      </c>
      <c r="P159" s="147">
        <v>30.522126421867462</v>
      </c>
      <c r="Q159" s="147">
        <v>32.604848569160993</v>
      </c>
      <c r="R159" s="147">
        <v>19.812429047619048</v>
      </c>
      <c r="S159" s="147">
        <v>13.839839999999995</v>
      </c>
      <c r="T159" s="147">
        <v>15.947920999999994</v>
      </c>
      <c r="U159" s="147">
        <v>19.318359000000001</v>
      </c>
      <c r="V159" s="147">
        <v>24.539828</v>
      </c>
      <c r="W159" s="147">
        <v>5.4561758101734341</v>
      </c>
      <c r="X159" s="147">
        <v>18.478200000000001</v>
      </c>
      <c r="Y159" s="147">
        <v>18.472886200000005</v>
      </c>
      <c r="Z159" s="147">
        <v>18.330000000000013</v>
      </c>
      <c r="AA159" s="147">
        <v>18.310000000000002</v>
      </c>
      <c r="AB159" s="147">
        <v>18.47</v>
      </c>
      <c r="AC159" s="147">
        <v>18.47</v>
      </c>
      <c r="AD159" s="147">
        <v>18.47</v>
      </c>
      <c r="AE159" s="147">
        <v>18.47</v>
      </c>
      <c r="AF159" s="147">
        <v>18.47</v>
      </c>
      <c r="AG159" s="147">
        <v>18.47</v>
      </c>
    </row>
    <row r="160" spans="1:33" x14ac:dyDescent="0.2">
      <c r="A160" s="133" t="str">
        <f t="shared" si="2"/>
        <v>MAPJordan</v>
      </c>
      <c r="B160" s="129" t="s">
        <v>270</v>
      </c>
      <c r="C160" s="129" t="s">
        <v>271</v>
      </c>
      <c r="D160" s="129" t="s">
        <v>190</v>
      </c>
      <c r="E160" s="147">
        <v>0.25900000000000001</v>
      </c>
      <c r="F160" s="147">
        <v>0.4148</v>
      </c>
      <c r="G160" s="147">
        <v>0.32950000000000002</v>
      </c>
      <c r="H160" s="147">
        <v>0.893625</v>
      </c>
      <c r="I160" s="147">
        <v>0.264546</v>
      </c>
      <c r="J160" s="147">
        <v>0.26988600000000001</v>
      </c>
      <c r="K160" s="147">
        <v>0.61321099999999995</v>
      </c>
      <c r="L160" s="147">
        <v>0.30817200000000006</v>
      </c>
      <c r="M160" s="147">
        <v>0.9585100000000002</v>
      </c>
      <c r="N160" s="147">
        <v>0.71296899999999996</v>
      </c>
      <c r="O160" s="147">
        <v>1.6084050000000001</v>
      </c>
      <c r="P160" s="147">
        <v>2.6496590000000007</v>
      </c>
      <c r="Q160" s="147">
        <v>2.8137680000000005</v>
      </c>
      <c r="R160" s="147">
        <v>1.3832039999999999</v>
      </c>
      <c r="S160" s="147">
        <v>2.5009510000000001</v>
      </c>
      <c r="T160" s="147">
        <v>2.9827420000000004</v>
      </c>
      <c r="U160" s="147">
        <v>3.2145519999999999</v>
      </c>
      <c r="V160" s="147">
        <v>2.1914829999999998</v>
      </c>
      <c r="W160" s="147">
        <v>2.9811860000000001</v>
      </c>
      <c r="X160" s="147">
        <v>3.3566699999999998</v>
      </c>
      <c r="Y160" s="147">
        <v>3.6538800000000005</v>
      </c>
      <c r="Z160" s="147">
        <v>2.6400000000000006</v>
      </c>
      <c r="AA160" s="147">
        <v>2.5300000000000002</v>
      </c>
      <c r="AB160" s="147">
        <v>3.83</v>
      </c>
      <c r="AC160" s="147">
        <v>3.83</v>
      </c>
      <c r="AD160" s="147">
        <v>3.83</v>
      </c>
      <c r="AE160" s="147">
        <v>3.83</v>
      </c>
      <c r="AF160" s="147">
        <v>3.83</v>
      </c>
      <c r="AG160" s="147">
        <v>3.83</v>
      </c>
    </row>
    <row r="161" spans="1:33" x14ac:dyDescent="0.2">
      <c r="A161" s="133" t="str">
        <f t="shared" si="2"/>
        <v>MAPKuwait</v>
      </c>
      <c r="B161" s="129" t="s">
        <v>270</v>
      </c>
      <c r="C161" s="129" t="s">
        <v>271</v>
      </c>
      <c r="D161" s="129" t="s">
        <v>191</v>
      </c>
      <c r="E161" s="147">
        <v>0</v>
      </c>
      <c r="F161" s="147">
        <v>0</v>
      </c>
      <c r="G161" s="147">
        <v>0</v>
      </c>
      <c r="H161" s="147">
        <v>0</v>
      </c>
      <c r="I161" s="147">
        <v>0</v>
      </c>
      <c r="J161" s="147">
        <v>0</v>
      </c>
      <c r="K161" s="147">
        <v>0.58441699999999996</v>
      </c>
      <c r="L161" s="147">
        <v>0.19109599999999999</v>
      </c>
      <c r="M161" s="147">
        <v>1.176501</v>
      </c>
      <c r="N161" s="147">
        <v>0</v>
      </c>
      <c r="O161" s="147">
        <v>0.140685</v>
      </c>
      <c r="P161" s="147">
        <v>6.0980000000000001E-3</v>
      </c>
      <c r="Q161" s="147">
        <v>0</v>
      </c>
      <c r="R161" s="147">
        <v>5.8000999999999997E-2</v>
      </c>
      <c r="S161" s="147">
        <v>0.25821500000000003</v>
      </c>
      <c r="T161" s="147">
        <v>0.35009299999999999</v>
      </c>
      <c r="U161" s="147">
        <v>0</v>
      </c>
      <c r="V161" s="147">
        <v>6.411E-2</v>
      </c>
      <c r="W161" s="147">
        <v>5.1500000000000004E-2</v>
      </c>
      <c r="X161" s="147">
        <v>0</v>
      </c>
      <c r="Y161" s="147">
        <v>4.2100000000000002E-3</v>
      </c>
      <c r="Z161" s="147">
        <v>0.03</v>
      </c>
      <c r="AA161" s="147">
        <v>0</v>
      </c>
      <c r="AB161" s="147">
        <v>0.05</v>
      </c>
      <c r="AC161" s="147">
        <v>0.05</v>
      </c>
      <c r="AD161" s="147">
        <v>0.05</v>
      </c>
      <c r="AE161" s="147">
        <v>0.05</v>
      </c>
      <c r="AF161" s="147">
        <v>0.05</v>
      </c>
      <c r="AG161" s="147">
        <v>0.05</v>
      </c>
    </row>
    <row r="162" spans="1:33" x14ac:dyDescent="0.2">
      <c r="A162" s="133" t="str">
        <f t="shared" si="2"/>
        <v>MAPLebanon</v>
      </c>
      <c r="B162" s="129" t="s">
        <v>270</v>
      </c>
      <c r="C162" s="129" t="s">
        <v>271</v>
      </c>
      <c r="D162" s="129" t="s">
        <v>192</v>
      </c>
      <c r="E162" s="147">
        <v>0.22221299999999999</v>
      </c>
      <c r="F162" s="147">
        <v>0.202291</v>
      </c>
      <c r="G162" s="147">
        <v>0.104295</v>
      </c>
      <c r="H162" s="147">
        <v>0.15510099999999999</v>
      </c>
      <c r="I162" s="147">
        <v>0.214</v>
      </c>
      <c r="J162" s="147">
        <v>0.13850000000000001</v>
      </c>
      <c r="K162" s="147">
        <v>0.34806799999999999</v>
      </c>
      <c r="L162" s="147">
        <v>0.27379500000000001</v>
      </c>
      <c r="M162" s="147">
        <v>0.26733600000000002</v>
      </c>
      <c r="N162" s="147">
        <v>0.34773900000000002</v>
      </c>
      <c r="O162" s="147">
        <v>0.13357000000000002</v>
      </c>
      <c r="P162" s="147">
        <v>0.10553900000000001</v>
      </c>
      <c r="Q162" s="147">
        <v>0.13422400000000001</v>
      </c>
      <c r="R162" s="147">
        <v>0.196825</v>
      </c>
      <c r="S162" s="147">
        <v>0.20682400000000001</v>
      </c>
      <c r="T162" s="147">
        <v>0.19175199999999998</v>
      </c>
      <c r="U162" s="147">
        <v>1.2970009999999998</v>
      </c>
      <c r="V162" s="147">
        <v>0.23049</v>
      </c>
      <c r="W162" s="147">
        <v>0.32655200000000001</v>
      </c>
      <c r="X162" s="147">
        <v>0.23759000000000002</v>
      </c>
      <c r="Y162" s="147">
        <v>0.19703509999999999</v>
      </c>
      <c r="Z162" s="147">
        <v>0.01</v>
      </c>
      <c r="AA162" s="147">
        <v>0.01</v>
      </c>
      <c r="AB162" s="147">
        <v>0.13</v>
      </c>
      <c r="AC162" s="147">
        <v>0.13</v>
      </c>
      <c r="AD162" s="147">
        <v>0.13</v>
      </c>
      <c r="AE162" s="147">
        <v>0.13</v>
      </c>
      <c r="AF162" s="147">
        <v>0.13</v>
      </c>
      <c r="AG162" s="147">
        <v>0.13</v>
      </c>
    </row>
    <row r="163" spans="1:33" x14ac:dyDescent="0.2">
      <c r="A163" s="133" t="str">
        <f t="shared" si="2"/>
        <v>MAPOman</v>
      </c>
      <c r="B163" s="129" t="s">
        <v>270</v>
      </c>
      <c r="C163" s="129" t="s">
        <v>271</v>
      </c>
      <c r="D163" s="129" t="s">
        <v>193</v>
      </c>
      <c r="E163" s="147">
        <v>4.2099999999999999E-4</v>
      </c>
      <c r="F163" s="147">
        <v>0</v>
      </c>
      <c r="G163" s="147">
        <v>2.4E-2</v>
      </c>
      <c r="H163" s="147">
        <v>0</v>
      </c>
      <c r="I163" s="147">
        <v>1.3257E-2</v>
      </c>
      <c r="J163" s="147">
        <v>2.265E-2</v>
      </c>
      <c r="K163" s="147">
        <v>8.1785999999999998E-2</v>
      </c>
      <c r="L163" s="147">
        <v>5.3607000000000002E-2</v>
      </c>
      <c r="M163" s="147">
        <v>0.99468400000000001</v>
      </c>
      <c r="N163" s="147">
        <v>0.51934100000000005</v>
      </c>
      <c r="O163" s="147">
        <v>0.382546</v>
      </c>
      <c r="P163" s="147">
        <v>5.8236000000000003E-2</v>
      </c>
      <c r="Q163" s="147">
        <v>0.113203</v>
      </c>
      <c r="R163" s="147">
        <v>4.4329E-2</v>
      </c>
      <c r="S163" s="147">
        <v>0.31450400000000001</v>
      </c>
      <c r="T163" s="147">
        <v>0.30434100000000003</v>
      </c>
      <c r="U163" s="147">
        <v>0.303425</v>
      </c>
      <c r="V163" s="147">
        <v>0.20683599999999999</v>
      </c>
      <c r="W163" s="147">
        <v>0</v>
      </c>
      <c r="X163" s="147">
        <v>6.9200000000000012E-2</v>
      </c>
      <c r="Y163" s="147">
        <v>2.077E-2</v>
      </c>
      <c r="Z163" s="147">
        <v>6.0000000000000005E-2</v>
      </c>
      <c r="AA163" s="147">
        <v>0</v>
      </c>
      <c r="AB163" s="147">
        <v>0.13</v>
      </c>
      <c r="AC163" s="147">
        <v>0.13</v>
      </c>
      <c r="AD163" s="147">
        <v>0.13</v>
      </c>
      <c r="AE163" s="147">
        <v>0.13</v>
      </c>
      <c r="AF163" s="147">
        <v>0.13</v>
      </c>
      <c r="AG163" s="147">
        <v>0.13</v>
      </c>
    </row>
    <row r="164" spans="1:33" x14ac:dyDescent="0.2">
      <c r="A164" s="133" t="str">
        <f t="shared" si="2"/>
        <v>MAPQatar</v>
      </c>
      <c r="B164" s="129" t="s">
        <v>270</v>
      </c>
      <c r="C164" s="129" t="s">
        <v>271</v>
      </c>
      <c r="D164" s="129" t="s">
        <v>194</v>
      </c>
      <c r="E164" s="147">
        <v>0</v>
      </c>
      <c r="F164" s="147">
        <v>0.160271</v>
      </c>
      <c r="G164" s="147">
        <v>3.771E-2</v>
      </c>
      <c r="H164" s="147">
        <v>0</v>
      </c>
      <c r="I164" s="147">
        <v>7.9804E-2</v>
      </c>
      <c r="J164" s="147">
        <v>0.16158900000000001</v>
      </c>
      <c r="K164" s="147">
        <v>0.26183699999999999</v>
      </c>
      <c r="L164" s="147">
        <v>9.6259999999999998E-2</v>
      </c>
      <c r="M164" s="147">
        <v>0</v>
      </c>
      <c r="N164" s="147">
        <v>0</v>
      </c>
      <c r="O164" s="147">
        <v>0.39109100000000002</v>
      </c>
      <c r="P164" s="147">
        <v>0</v>
      </c>
      <c r="Q164" s="147">
        <v>0</v>
      </c>
      <c r="R164" s="147">
        <v>0.53721600000000003</v>
      </c>
      <c r="S164" s="147">
        <v>0.292848</v>
      </c>
      <c r="T164" s="147">
        <v>0.16728399999999999</v>
      </c>
      <c r="U164" s="147">
        <v>0</v>
      </c>
      <c r="V164" s="147">
        <v>0</v>
      </c>
      <c r="W164" s="147">
        <v>1.2E-2</v>
      </c>
      <c r="X164" s="147">
        <v>0.20365</v>
      </c>
      <c r="Y164" s="147">
        <v>0.23906999999999998</v>
      </c>
      <c r="Z164" s="147">
        <v>0.27999999999999997</v>
      </c>
      <c r="AA164" s="147">
        <v>0.18000000000000002</v>
      </c>
      <c r="AB164" s="147">
        <v>0.19999999999999998</v>
      </c>
      <c r="AC164" s="147">
        <v>0.19999999999999998</v>
      </c>
      <c r="AD164" s="147">
        <v>0.19999999999999998</v>
      </c>
      <c r="AE164" s="147">
        <v>0.19999999999999998</v>
      </c>
      <c r="AF164" s="147">
        <v>0.19999999999999998</v>
      </c>
      <c r="AG164" s="147">
        <v>0.19999999999999998</v>
      </c>
    </row>
    <row r="165" spans="1:33" x14ac:dyDescent="0.2">
      <c r="A165" s="133" t="str">
        <f t="shared" si="2"/>
        <v>MAPSaudi Arabia</v>
      </c>
      <c r="B165" s="129" t="s">
        <v>270</v>
      </c>
      <c r="C165" s="129" t="s">
        <v>271</v>
      </c>
      <c r="D165" s="129" t="s">
        <v>195</v>
      </c>
      <c r="E165" s="147">
        <v>1.669</v>
      </c>
      <c r="F165" s="147">
        <v>3.9297299999999997</v>
      </c>
      <c r="G165" s="147">
        <v>2.944</v>
      </c>
      <c r="H165" s="147">
        <v>4.3440000000000003</v>
      </c>
      <c r="I165" s="147">
        <v>3.5602</v>
      </c>
      <c r="J165" s="147">
        <v>2.269504</v>
      </c>
      <c r="K165" s="147">
        <v>4.4080000000000004</v>
      </c>
      <c r="L165" s="147">
        <v>2.5106999999999999</v>
      </c>
      <c r="M165" s="147">
        <v>3.597</v>
      </c>
      <c r="N165" s="147">
        <v>2.3480000000000008</v>
      </c>
      <c r="O165" s="147">
        <v>4.1038000000000006</v>
      </c>
      <c r="P165" s="147">
        <v>2.6533000000000002</v>
      </c>
      <c r="Q165" s="147">
        <v>2.9363000000000001</v>
      </c>
      <c r="R165" s="147">
        <v>2.3466</v>
      </c>
      <c r="S165" s="147">
        <v>4.2639800000000001</v>
      </c>
      <c r="T165" s="147">
        <v>5.3844499999999993</v>
      </c>
      <c r="U165" s="147">
        <v>3.4450890000000003</v>
      </c>
      <c r="V165" s="147">
        <v>4.2165299999999997</v>
      </c>
      <c r="W165" s="147">
        <v>6.5546910000011875</v>
      </c>
      <c r="X165" s="147">
        <v>5.5299499999999986</v>
      </c>
      <c r="Y165" s="147">
        <v>6.1911828999999985</v>
      </c>
      <c r="Z165" s="147">
        <v>4.0999999999999996</v>
      </c>
      <c r="AA165" s="147">
        <v>6.64</v>
      </c>
      <c r="AB165" s="147">
        <v>5.4399999999999995</v>
      </c>
      <c r="AC165" s="147">
        <v>5.336180082728462</v>
      </c>
      <c r="AD165" s="147">
        <v>5.2343415211963125</v>
      </c>
      <c r="AE165" s="147">
        <v>5.1344465021335219</v>
      </c>
      <c r="AF165" s="147">
        <v>5.036457933919066</v>
      </c>
      <c r="AG165" s="147">
        <v>4.9403394328085772</v>
      </c>
    </row>
    <row r="166" spans="1:33" x14ac:dyDescent="0.2">
      <c r="A166" s="133" t="str">
        <f t="shared" si="2"/>
        <v>MAPSyria</v>
      </c>
      <c r="B166" s="129" t="s">
        <v>270</v>
      </c>
      <c r="C166" s="129" t="s">
        <v>271</v>
      </c>
      <c r="D166" s="129" t="s">
        <v>196</v>
      </c>
      <c r="E166" s="147">
        <v>0</v>
      </c>
      <c r="F166" s="147">
        <v>0</v>
      </c>
      <c r="G166" s="147">
        <v>0</v>
      </c>
      <c r="H166" s="147">
        <v>0</v>
      </c>
      <c r="I166" s="147">
        <v>2.597</v>
      </c>
      <c r="J166" s="147">
        <v>0</v>
      </c>
      <c r="K166" s="147">
        <v>0</v>
      </c>
      <c r="L166" s="147">
        <v>0.16200000000000001</v>
      </c>
      <c r="M166" s="147">
        <v>0.39776</v>
      </c>
      <c r="N166" s="147">
        <v>6.0000000000000001E-3</v>
      </c>
      <c r="O166" s="147">
        <v>0.21219100000000002</v>
      </c>
      <c r="P166" s="147">
        <v>0.14450000000000002</v>
      </c>
      <c r="Q166" s="147">
        <v>7.4999999999999997E-2</v>
      </c>
      <c r="R166" s="147">
        <v>4.0000000000000001E-3</v>
      </c>
      <c r="S166" s="147">
        <v>1.2E-2</v>
      </c>
      <c r="T166" s="147">
        <v>0.1043</v>
      </c>
      <c r="U166" s="147">
        <v>7.0000000000000007E-2</v>
      </c>
      <c r="V166" s="147">
        <v>0.14599999999999999</v>
      </c>
      <c r="W166" s="147">
        <v>2.7688000000000001E-2</v>
      </c>
      <c r="X166" s="147">
        <v>2.5430000000000001E-2</v>
      </c>
      <c r="Y166" s="147">
        <v>1.5799999999999998E-2</v>
      </c>
      <c r="Z166" s="147">
        <v>0.03</v>
      </c>
      <c r="AA166" s="147">
        <v>0.01</v>
      </c>
      <c r="AB166" s="147">
        <v>0</v>
      </c>
      <c r="AC166" s="147">
        <v>0</v>
      </c>
      <c r="AD166" s="147">
        <v>0</v>
      </c>
      <c r="AE166" s="147">
        <v>0</v>
      </c>
      <c r="AF166" s="147">
        <v>0</v>
      </c>
      <c r="AG166" s="147">
        <v>0</v>
      </c>
    </row>
    <row r="167" spans="1:33" x14ac:dyDescent="0.2">
      <c r="A167" s="133" t="str">
        <f t="shared" si="2"/>
        <v>MAPTurkey</v>
      </c>
      <c r="B167" s="129" t="s">
        <v>270</v>
      </c>
      <c r="C167" s="129" t="s">
        <v>271</v>
      </c>
      <c r="D167" s="129" t="s">
        <v>197</v>
      </c>
      <c r="E167" s="147">
        <v>0.30501700000000004</v>
      </c>
      <c r="F167" s="147">
        <v>0.27677399999999996</v>
      </c>
      <c r="G167" s="147">
        <v>0.64131700000000003</v>
      </c>
      <c r="H167" s="147">
        <v>0.78556899999999996</v>
      </c>
      <c r="I167" s="147">
        <v>0.81042799999999993</v>
      </c>
      <c r="J167" s="147">
        <v>3.3027719999999996</v>
      </c>
      <c r="K167" s="147">
        <v>1.7904</v>
      </c>
      <c r="L167" s="147">
        <v>2.520429</v>
      </c>
      <c r="M167" s="147">
        <v>2.0309880000000002</v>
      </c>
      <c r="N167" s="147">
        <v>1.1217320000000004</v>
      </c>
      <c r="O167" s="147">
        <v>2.7374529999999999</v>
      </c>
      <c r="P167" s="147">
        <v>4.0080629999999999</v>
      </c>
      <c r="Q167" s="147">
        <v>4.600447</v>
      </c>
      <c r="R167" s="147">
        <v>3.4357350000000002</v>
      </c>
      <c r="S167" s="147">
        <v>6.3563450000000001</v>
      </c>
      <c r="T167" s="147">
        <v>7.3421589999999997</v>
      </c>
      <c r="U167" s="147">
        <v>8.6577159999999989</v>
      </c>
      <c r="V167" s="147">
        <v>9.6838840000000008</v>
      </c>
      <c r="W167" s="147">
        <v>6.8090320992607465</v>
      </c>
      <c r="X167" s="147">
        <v>7.8137100000000004</v>
      </c>
      <c r="Y167" s="147">
        <v>9.4835525000000018</v>
      </c>
      <c r="Z167" s="147">
        <v>7.43</v>
      </c>
      <c r="AA167" s="147">
        <v>10.42</v>
      </c>
      <c r="AB167" s="147">
        <v>8.98</v>
      </c>
      <c r="AC167" s="147">
        <v>8.9898083343195996</v>
      </c>
      <c r="AD167" s="147">
        <v>8.999616668639197</v>
      </c>
      <c r="AE167" s="147">
        <v>9.0094250029587926</v>
      </c>
      <c r="AF167" s="147">
        <v>9.0192333372783917</v>
      </c>
      <c r="AG167" s="147">
        <v>9.0290416715979891</v>
      </c>
    </row>
    <row r="168" spans="1:33" x14ac:dyDescent="0.2">
      <c r="A168" s="133" t="str">
        <f t="shared" si="2"/>
        <v>MAPUnited Arab Emirates</v>
      </c>
      <c r="B168" s="129" t="s">
        <v>270</v>
      </c>
      <c r="C168" s="129" t="s">
        <v>271</v>
      </c>
      <c r="D168" s="129" t="s">
        <v>198</v>
      </c>
      <c r="E168" s="147">
        <v>0.08</v>
      </c>
      <c r="F168" s="147">
        <v>0.06</v>
      </c>
      <c r="G168" s="147">
        <v>0</v>
      </c>
      <c r="H168" s="147">
        <v>2.1999999999999999E-2</v>
      </c>
      <c r="I168" s="147">
        <v>0</v>
      </c>
      <c r="J168" s="147">
        <v>3.910508000000001</v>
      </c>
      <c r="K168" s="147">
        <v>0.85599999999999998</v>
      </c>
      <c r="L168" s="147">
        <v>0.63557000000000041</v>
      </c>
      <c r="M168" s="147">
        <v>1.2388820000000003</v>
      </c>
      <c r="N168" s="147">
        <v>0.62779999999999991</v>
      </c>
      <c r="O168" s="147">
        <v>1.117</v>
      </c>
      <c r="P168" s="147">
        <v>0.85000000000000009</v>
      </c>
      <c r="Q168" s="147">
        <v>1.0947900000000002</v>
      </c>
      <c r="R168" s="147">
        <v>2.8492830000000002</v>
      </c>
      <c r="S168" s="147">
        <v>3.3351860000000007</v>
      </c>
      <c r="T168" s="147">
        <v>2.2656889999999992</v>
      </c>
      <c r="U168" s="147">
        <v>4.5287850000000001</v>
      </c>
      <c r="V168" s="147">
        <v>2.7601800000000001</v>
      </c>
      <c r="W168" s="147">
        <v>3.6937000031823288</v>
      </c>
      <c r="X168" s="147">
        <v>2.9160300000000001</v>
      </c>
      <c r="Y168" s="147">
        <v>3.1161911000000004</v>
      </c>
      <c r="Z168" s="147">
        <v>2.2700000000000005</v>
      </c>
      <c r="AA168" s="147">
        <v>2.5399999999999996</v>
      </c>
      <c r="AB168" s="147">
        <v>6.3099999999999978</v>
      </c>
      <c r="AC168" s="147">
        <v>6.436611055221154</v>
      </c>
      <c r="AD168" s="147">
        <v>6.5657625794287151</v>
      </c>
      <c r="AE168" s="147">
        <v>6.6975055474973448</v>
      </c>
      <c r="AF168" s="147">
        <v>6.8318919571198782</v>
      </c>
      <c r="AG168" s="147">
        <v>6.9689748493303183</v>
      </c>
    </row>
    <row r="169" spans="1:33" x14ac:dyDescent="0.2">
      <c r="A169" s="133" t="str">
        <f t="shared" si="2"/>
        <v>MAPYemen</v>
      </c>
      <c r="B169" s="129" t="s">
        <v>270</v>
      </c>
      <c r="C169" s="129" t="s">
        <v>271</v>
      </c>
      <c r="D169" s="129" t="s">
        <v>199</v>
      </c>
      <c r="E169" s="147">
        <v>1.7000000000000001E-2</v>
      </c>
      <c r="F169" s="147">
        <v>0</v>
      </c>
      <c r="G169" s="147">
        <v>2E-3</v>
      </c>
      <c r="H169" s="147">
        <v>4.3999999999999997E-2</v>
      </c>
      <c r="I169" s="147">
        <v>3.6999999999999998E-5</v>
      </c>
      <c r="J169" s="147">
        <v>7.4999999999999997E-2</v>
      </c>
      <c r="K169" s="147">
        <v>2.5250000000000002E-2</v>
      </c>
      <c r="L169" s="147">
        <v>4.1133999999999997E-2</v>
      </c>
      <c r="M169" s="147">
        <v>1.2500000000000001E-2</v>
      </c>
      <c r="N169" s="147">
        <v>1.251E-2</v>
      </c>
      <c r="O169" s="147">
        <v>0.05</v>
      </c>
      <c r="P169" s="147">
        <v>0</v>
      </c>
      <c r="Q169" s="147">
        <v>0.11747</v>
      </c>
      <c r="R169" s="147">
        <v>0</v>
      </c>
      <c r="S169" s="147">
        <v>5.6000000000000001E-2</v>
      </c>
      <c r="T169" s="147">
        <v>0.22832</v>
      </c>
      <c r="U169" s="147">
        <v>3.2000000000000001E-2</v>
      </c>
      <c r="V169" s="147">
        <v>4.9000000000000002E-2</v>
      </c>
      <c r="W169" s="147">
        <v>3.9052000000000003E-2</v>
      </c>
      <c r="X169" s="147">
        <v>0.10613000000000002</v>
      </c>
      <c r="Y169" s="147">
        <v>0.12611</v>
      </c>
      <c r="Z169" s="147">
        <v>0.15000000000000002</v>
      </c>
      <c r="AA169" s="147">
        <v>0.14000000000000001</v>
      </c>
      <c r="AB169" s="147">
        <v>0.03</v>
      </c>
      <c r="AC169" s="147">
        <v>0.03</v>
      </c>
      <c r="AD169" s="147">
        <v>0.03</v>
      </c>
      <c r="AE169" s="147">
        <v>0.03</v>
      </c>
      <c r="AF169" s="147">
        <v>0.03</v>
      </c>
      <c r="AG169" s="147">
        <v>0.03</v>
      </c>
    </row>
    <row r="170" spans="1:33" s="133" customFormat="1" x14ac:dyDescent="0.2">
      <c r="A170" s="133" t="str">
        <f t="shared" si="2"/>
        <v>MAPSouth Asia Total</v>
      </c>
      <c r="B170" s="140" t="s">
        <v>200</v>
      </c>
      <c r="C170" s="140" t="s">
        <v>200</v>
      </c>
      <c r="D170" s="140" t="s">
        <v>200</v>
      </c>
      <c r="E170" s="146">
        <v>0.16337499999999999</v>
      </c>
      <c r="F170" s="146">
        <v>8.2272999999999999E-2</v>
      </c>
      <c r="G170" s="146">
        <v>0.13010000000000002</v>
      </c>
      <c r="H170" s="146">
        <v>0.42278899999999997</v>
      </c>
      <c r="I170" s="146">
        <v>0.65172399999999997</v>
      </c>
      <c r="J170" s="146">
        <v>1.3752760000000002</v>
      </c>
      <c r="K170" s="146">
        <v>2.0921650000000005</v>
      </c>
      <c r="L170" s="146">
        <v>2.8032580000000005</v>
      </c>
      <c r="M170" s="146">
        <v>1.8574590000000002</v>
      </c>
      <c r="N170" s="146">
        <v>1.7925270000000004</v>
      </c>
      <c r="O170" s="146">
        <v>6.2424029999999995</v>
      </c>
      <c r="P170" s="146">
        <v>8.6617510000000006</v>
      </c>
      <c r="Q170" s="146">
        <v>11.711723000000001</v>
      </c>
      <c r="R170" s="146">
        <v>16.237435999999999</v>
      </c>
      <c r="S170" s="146">
        <v>22.079976999999992</v>
      </c>
      <c r="T170" s="146">
        <v>23.618686</v>
      </c>
      <c r="U170" s="146">
        <v>32.369513999999995</v>
      </c>
      <c r="V170" s="146">
        <v>29.246750000000002</v>
      </c>
      <c r="W170" s="146">
        <v>36.075079665765564</v>
      </c>
      <c r="X170" s="146">
        <v>29.24597</v>
      </c>
      <c r="Y170" s="146">
        <v>31.869080399999998</v>
      </c>
      <c r="Z170" s="146">
        <v>41.389999999999993</v>
      </c>
      <c r="AA170" s="146">
        <v>32.080000000000005</v>
      </c>
      <c r="AB170" s="146">
        <v>32.919999999999995</v>
      </c>
      <c r="AC170" s="146">
        <v>33.255078544664279</v>
      </c>
      <c r="AD170" s="146">
        <v>33.593634589464848</v>
      </c>
      <c r="AE170" s="146">
        <v>33.935995661466507</v>
      </c>
      <c r="AF170" s="146">
        <v>34.28218749002157</v>
      </c>
      <c r="AG170" s="146">
        <v>34.631900725016067</v>
      </c>
    </row>
    <row r="171" spans="1:33" x14ac:dyDescent="0.2">
      <c r="A171" s="133" t="str">
        <f t="shared" si="2"/>
        <v>MAPAfghanistan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2"/>
        <v>MAPBangladesh</v>
      </c>
      <c r="B172" s="129" t="s">
        <v>270</v>
      </c>
      <c r="C172" s="129" t="s">
        <v>272</v>
      </c>
      <c r="D172" s="129" t="s">
        <v>202</v>
      </c>
      <c r="E172" s="147">
        <v>0</v>
      </c>
      <c r="F172" s="147">
        <v>0</v>
      </c>
      <c r="G172" s="147">
        <v>0</v>
      </c>
      <c r="H172" s="147">
        <v>0</v>
      </c>
      <c r="I172" s="147">
        <v>0</v>
      </c>
      <c r="J172" s="147">
        <v>0</v>
      </c>
      <c r="K172" s="147">
        <v>0</v>
      </c>
      <c r="L172" s="147">
        <v>0</v>
      </c>
      <c r="M172" s="147">
        <v>1.4E-5</v>
      </c>
      <c r="N172" s="147">
        <v>3.3000000000000003E-5</v>
      </c>
      <c r="O172" s="147">
        <v>6.2000000000000003E-5</v>
      </c>
      <c r="P172" s="147">
        <v>0</v>
      </c>
      <c r="Q172" s="147">
        <v>2.4160000000000002E-3</v>
      </c>
      <c r="R172" s="147">
        <v>0</v>
      </c>
      <c r="S172" s="147">
        <v>0</v>
      </c>
      <c r="T172" s="147">
        <v>0</v>
      </c>
      <c r="U172" s="147">
        <v>0</v>
      </c>
      <c r="V172" s="147">
        <v>0</v>
      </c>
      <c r="W172" s="147">
        <v>0</v>
      </c>
      <c r="X172" s="147">
        <v>0</v>
      </c>
      <c r="Y172" s="147">
        <v>0</v>
      </c>
      <c r="Z172" s="147">
        <v>0.03</v>
      </c>
      <c r="AA172" s="147">
        <v>0.01</v>
      </c>
      <c r="AB172" s="147">
        <v>0</v>
      </c>
      <c r="AC172" s="147">
        <v>0</v>
      </c>
      <c r="AD172" s="147">
        <v>0</v>
      </c>
      <c r="AE172" s="147">
        <v>0</v>
      </c>
      <c r="AF172" s="147">
        <v>0</v>
      </c>
      <c r="AG172" s="147">
        <v>0</v>
      </c>
    </row>
    <row r="173" spans="1:33" x14ac:dyDescent="0.2">
      <c r="A173" s="133" t="str">
        <f t="shared" si="2"/>
        <v>MAPBhutan</v>
      </c>
      <c r="B173" s="129" t="s">
        <v>270</v>
      </c>
      <c r="C173" s="129" t="s">
        <v>272</v>
      </c>
      <c r="D173" s="129" t="s">
        <v>203</v>
      </c>
      <c r="E173" s="147">
        <v>0</v>
      </c>
      <c r="F173" s="147">
        <v>0</v>
      </c>
      <c r="G173" s="147">
        <v>0</v>
      </c>
      <c r="H173" s="147">
        <v>0</v>
      </c>
      <c r="I173" s="147">
        <v>0</v>
      </c>
      <c r="J173" s="147">
        <v>4.0000000000000003E-5</v>
      </c>
      <c r="K173" s="147">
        <v>1.7507000000000002E-2</v>
      </c>
      <c r="L173" s="147">
        <v>0</v>
      </c>
      <c r="M173" s="147">
        <v>0</v>
      </c>
      <c r="N173" s="147">
        <v>0.13655</v>
      </c>
      <c r="O173" s="147">
        <v>0</v>
      </c>
      <c r="P173" s="147">
        <v>1.4999999999999999E-2</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MAPIndia</v>
      </c>
      <c r="B174" s="129" t="s">
        <v>270</v>
      </c>
      <c r="C174" s="129" t="s">
        <v>272</v>
      </c>
      <c r="D174" s="129" t="s">
        <v>204</v>
      </c>
      <c r="E174" s="147">
        <v>0.1484</v>
      </c>
      <c r="F174" s="147">
        <v>7.3499999999999996E-2</v>
      </c>
      <c r="G174" s="147">
        <v>0.12560000000000002</v>
      </c>
      <c r="H174" s="147">
        <v>0.32910599999999995</v>
      </c>
      <c r="I174" s="147">
        <v>0.628</v>
      </c>
      <c r="J174" s="147">
        <v>1.3579000000000001</v>
      </c>
      <c r="K174" s="147">
        <v>2.0713400000000002</v>
      </c>
      <c r="L174" s="147">
        <v>2.1391580000000001</v>
      </c>
      <c r="M174" s="147">
        <v>1.7614450000000001</v>
      </c>
      <c r="N174" s="147">
        <v>1.5939440000000002</v>
      </c>
      <c r="O174" s="147">
        <v>6.2303410000000001</v>
      </c>
      <c r="P174" s="147">
        <v>8.5598509999999983</v>
      </c>
      <c r="Q174" s="147">
        <v>11.570127000000001</v>
      </c>
      <c r="R174" s="147">
        <v>15.9519</v>
      </c>
      <c r="S174" s="147">
        <v>21.581416999999995</v>
      </c>
      <c r="T174" s="147">
        <v>23.279338000000003</v>
      </c>
      <c r="U174" s="147">
        <v>30.617201999999999</v>
      </c>
      <c r="V174" s="147">
        <v>28.71855</v>
      </c>
      <c r="W174" s="147">
        <v>35.48089648483684</v>
      </c>
      <c r="X174" s="147">
        <v>28.78041</v>
      </c>
      <c r="Y174" s="147">
        <v>31.46827</v>
      </c>
      <c r="Z174" s="147">
        <v>40.94</v>
      </c>
      <c r="AA174" s="147">
        <v>31.660000000000007</v>
      </c>
      <c r="AB174" s="147">
        <v>32.269999999999996</v>
      </c>
      <c r="AC174" s="147">
        <v>32.592699999999994</v>
      </c>
      <c r="AD174" s="147">
        <v>32.918626999999994</v>
      </c>
      <c r="AE174" s="147">
        <v>33.247813269999995</v>
      </c>
      <c r="AF174" s="147">
        <v>33.580291402699991</v>
      </c>
      <c r="AG174" s="147">
        <v>33.916094316726991</v>
      </c>
    </row>
    <row r="175" spans="1:33" x14ac:dyDescent="0.2">
      <c r="A175" s="133" t="str">
        <f t="shared" si="2"/>
        <v>MAPMaldives</v>
      </c>
      <c r="B175" s="129" t="s">
        <v>270</v>
      </c>
      <c r="C175" s="129" t="s">
        <v>272</v>
      </c>
      <c r="D175" s="129" t="s">
        <v>205</v>
      </c>
      <c r="E175" s="147">
        <v>2.3749999999999999E-3</v>
      </c>
      <c r="F175" s="147">
        <v>1.753E-3</v>
      </c>
      <c r="G175" s="147">
        <v>4.4999999999999997E-3</v>
      </c>
      <c r="H175" s="147">
        <v>2.3999999999999998E-3</v>
      </c>
      <c r="I175" s="147">
        <v>5.0000000000000001E-4</v>
      </c>
      <c r="J175" s="147">
        <v>2.5000000000000001E-4</v>
      </c>
      <c r="K175" s="147">
        <v>0</v>
      </c>
      <c r="L175" s="147">
        <v>1E-4</v>
      </c>
      <c r="M175" s="147">
        <v>0</v>
      </c>
      <c r="N175" s="147">
        <v>0</v>
      </c>
      <c r="O175" s="147">
        <v>0</v>
      </c>
      <c r="P175" s="147">
        <v>5.0000000000000001E-4</v>
      </c>
      <c r="Q175" s="147">
        <v>0</v>
      </c>
      <c r="R175" s="147">
        <v>1E-4</v>
      </c>
      <c r="S175" s="147">
        <v>0</v>
      </c>
      <c r="T175" s="147">
        <v>3.8110000000000002E-3</v>
      </c>
      <c r="U175" s="147">
        <v>2.3419999999999999E-3</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2"/>
        <v>MAPNepal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2.2000000000000001E-4</v>
      </c>
      <c r="Q176" s="147">
        <v>1E-3</v>
      </c>
      <c r="R176" s="147">
        <v>1.178E-3</v>
      </c>
      <c r="S176" s="147">
        <v>0</v>
      </c>
      <c r="T176" s="147">
        <v>0</v>
      </c>
      <c r="U176" s="147">
        <v>0</v>
      </c>
      <c r="V176" s="147">
        <v>0</v>
      </c>
      <c r="W176" s="147">
        <v>0</v>
      </c>
      <c r="X176" s="147">
        <v>0.11085</v>
      </c>
      <c r="Y176" s="147">
        <v>0.06</v>
      </c>
      <c r="Z176" s="147">
        <v>0</v>
      </c>
      <c r="AA176" s="147">
        <v>0</v>
      </c>
      <c r="AB176" s="147">
        <v>0</v>
      </c>
      <c r="AC176" s="147">
        <v>0</v>
      </c>
      <c r="AD176" s="147">
        <v>0</v>
      </c>
      <c r="AE176" s="147">
        <v>0</v>
      </c>
      <c r="AF176" s="147">
        <v>0</v>
      </c>
      <c r="AG176" s="147">
        <v>0</v>
      </c>
    </row>
    <row r="177" spans="1:33" x14ac:dyDescent="0.2">
      <c r="A177" s="133" t="str">
        <f t="shared" si="2"/>
        <v>MAPPakistan</v>
      </c>
      <c r="B177" s="129" t="s">
        <v>270</v>
      </c>
      <c r="C177" s="129" t="s">
        <v>272</v>
      </c>
      <c r="D177" s="129" t="s">
        <v>207</v>
      </c>
      <c r="E177" s="147">
        <v>0</v>
      </c>
      <c r="F177" s="147">
        <v>0</v>
      </c>
      <c r="G177" s="147">
        <v>0</v>
      </c>
      <c r="H177" s="147">
        <v>0</v>
      </c>
      <c r="I177" s="147">
        <v>0</v>
      </c>
      <c r="J177" s="147">
        <v>0</v>
      </c>
      <c r="K177" s="147">
        <v>0</v>
      </c>
      <c r="L177" s="147">
        <v>0.66400000000000003</v>
      </c>
      <c r="M177" s="147">
        <v>9.6000000000000002E-2</v>
      </c>
      <c r="N177" s="147">
        <v>6.2E-2</v>
      </c>
      <c r="O177" s="147">
        <v>0</v>
      </c>
      <c r="P177" s="147">
        <v>8.6179999999999993E-2</v>
      </c>
      <c r="Q177" s="147">
        <v>0.13818</v>
      </c>
      <c r="R177" s="147">
        <v>0.23525000000000001</v>
      </c>
      <c r="S177" s="147">
        <v>0.45300000000000012</v>
      </c>
      <c r="T177" s="147">
        <v>0.33550999999999997</v>
      </c>
      <c r="U177" s="147">
        <v>0.36110000000000003</v>
      </c>
      <c r="V177" s="147">
        <v>0.253</v>
      </c>
      <c r="W177" s="147">
        <v>0.57462999999999997</v>
      </c>
      <c r="X177" s="147">
        <v>0.34045999999999998</v>
      </c>
      <c r="Y177" s="147">
        <v>0.34081040000000001</v>
      </c>
      <c r="Z177" s="147">
        <v>0.41</v>
      </c>
      <c r="AA177" s="147">
        <v>0.39999999999999997</v>
      </c>
      <c r="AB177" s="147">
        <v>0.65000000000000013</v>
      </c>
      <c r="AC177" s="147">
        <v>0.6623785446642878</v>
      </c>
      <c r="AD177" s="147">
        <v>0.67500758946485329</v>
      </c>
      <c r="AE177" s="147">
        <v>0.68818239146651394</v>
      </c>
      <c r="AF177" s="147">
        <v>0.70189608732158038</v>
      </c>
      <c r="AG177" s="147">
        <v>0.71580640828907416</v>
      </c>
    </row>
    <row r="178" spans="1:33" x14ac:dyDescent="0.2">
      <c r="A178" s="133" t="str">
        <f t="shared" si="2"/>
        <v>MAPSri Lanka</v>
      </c>
      <c r="B178" s="129" t="s">
        <v>270</v>
      </c>
      <c r="C178" s="129" t="s">
        <v>272</v>
      </c>
      <c r="D178" s="129" t="s">
        <v>208</v>
      </c>
      <c r="E178" s="147">
        <v>1.26E-2</v>
      </c>
      <c r="F178" s="147">
        <v>7.0200000000000002E-3</v>
      </c>
      <c r="G178" s="147">
        <v>0</v>
      </c>
      <c r="H178" s="147">
        <v>9.1283000000000003E-2</v>
      </c>
      <c r="I178" s="147">
        <v>2.3224000000000002E-2</v>
      </c>
      <c r="J178" s="147">
        <v>1.7086E-2</v>
      </c>
      <c r="K178" s="147">
        <v>3.3180000000000002E-3</v>
      </c>
      <c r="L178" s="147">
        <v>0</v>
      </c>
      <c r="M178" s="147">
        <v>0</v>
      </c>
      <c r="N178" s="147">
        <v>0</v>
      </c>
      <c r="O178" s="147">
        <v>1.2E-2</v>
      </c>
      <c r="P178" s="147">
        <v>0</v>
      </c>
      <c r="Q178" s="147">
        <v>0</v>
      </c>
      <c r="R178" s="147">
        <v>4.9008000000000003E-2</v>
      </c>
      <c r="S178" s="147">
        <v>4.5560000000000003E-2</v>
      </c>
      <c r="T178" s="147">
        <v>2.6999999999999999E-5</v>
      </c>
      <c r="U178" s="147">
        <v>1.38887</v>
      </c>
      <c r="V178" s="147">
        <v>0.2752</v>
      </c>
      <c r="W178" s="147">
        <v>1.9553180928726217E-2</v>
      </c>
      <c r="X178" s="147">
        <v>1.4249999999999999E-2</v>
      </c>
      <c r="Y178" s="147">
        <v>0</v>
      </c>
      <c r="Z178" s="147">
        <v>0.01</v>
      </c>
      <c r="AA178" s="147">
        <v>0.01</v>
      </c>
      <c r="AB178" s="147">
        <v>0</v>
      </c>
      <c r="AC178" s="147">
        <v>0</v>
      </c>
      <c r="AD178" s="147">
        <v>0</v>
      </c>
      <c r="AE178" s="147">
        <v>0</v>
      </c>
      <c r="AF178" s="147">
        <v>0</v>
      </c>
      <c r="AG178" s="147">
        <v>0</v>
      </c>
    </row>
    <row r="179" spans="1:33" s="133" customFormat="1" x14ac:dyDescent="0.2">
      <c r="A179" s="133" t="str">
        <f t="shared" si="2"/>
        <v>MAPSouth-East Asia Total</v>
      </c>
      <c r="B179" s="140" t="s">
        <v>209</v>
      </c>
      <c r="C179" s="140" t="s">
        <v>209</v>
      </c>
      <c r="D179" s="140" t="s">
        <v>209</v>
      </c>
      <c r="E179" s="146">
        <v>8.5217779999999994</v>
      </c>
      <c r="F179" s="146">
        <v>5.6134440000000012</v>
      </c>
      <c r="G179" s="146">
        <v>11.229198999999999</v>
      </c>
      <c r="H179" s="146">
        <v>5.3649339999999999</v>
      </c>
      <c r="I179" s="146">
        <v>23.587388999999998</v>
      </c>
      <c r="J179" s="146">
        <v>66.58758499999999</v>
      </c>
      <c r="K179" s="146">
        <v>47.999337999999995</v>
      </c>
      <c r="L179" s="146">
        <v>31.311095000000002</v>
      </c>
      <c r="M179" s="146">
        <v>33.112517000000004</v>
      </c>
      <c r="N179" s="146">
        <v>28.732847000000003</v>
      </c>
      <c r="O179" s="146">
        <v>36.262477999999994</v>
      </c>
      <c r="P179" s="146">
        <v>29.528189000000001</v>
      </c>
      <c r="Q179" s="146">
        <v>36.184382999999997</v>
      </c>
      <c r="R179" s="146">
        <v>29.313898999999996</v>
      </c>
      <c r="S179" s="146">
        <v>34.623459000000004</v>
      </c>
      <c r="T179" s="146">
        <v>34.837938999999999</v>
      </c>
      <c r="U179" s="146">
        <v>20.260444999999997</v>
      </c>
      <c r="V179" s="146">
        <v>26.428632999999998</v>
      </c>
      <c r="W179" s="146">
        <v>38.674307235170957</v>
      </c>
      <c r="X179" s="146">
        <v>26.666004000000001</v>
      </c>
      <c r="Y179" s="146">
        <v>28.526456400000001</v>
      </c>
      <c r="Z179" s="146">
        <v>46.023523999999995</v>
      </c>
      <c r="AA179" s="146">
        <v>38.993523999999994</v>
      </c>
      <c r="AB179" s="146">
        <v>50.849999999999987</v>
      </c>
      <c r="AC179" s="146">
        <v>50.92982673658743</v>
      </c>
      <c r="AD179" s="146">
        <v>50.996672055663481</v>
      </c>
      <c r="AE179" s="146">
        <v>51.065518994980145</v>
      </c>
      <c r="AF179" s="146">
        <v>51.134491912224036</v>
      </c>
      <c r="AG179" s="146">
        <v>51.184564520540064</v>
      </c>
    </row>
    <row r="180" spans="1:33" x14ac:dyDescent="0.2">
      <c r="A180" s="133" t="str">
        <f t="shared" si="2"/>
        <v>MAPBrunei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0.02</v>
      </c>
      <c r="AB180" s="147">
        <v>0.01</v>
      </c>
      <c r="AC180" s="147">
        <v>0.01</v>
      </c>
      <c r="AD180" s="147">
        <v>0.01</v>
      </c>
      <c r="AE180" s="147">
        <v>0.01</v>
      </c>
      <c r="AF180" s="147">
        <v>0.01</v>
      </c>
      <c r="AG180" s="147">
        <v>0.01</v>
      </c>
    </row>
    <row r="181" spans="1:33" x14ac:dyDescent="0.2">
      <c r="A181" s="133" t="str">
        <f t="shared" si="2"/>
        <v>MAPCambodia</v>
      </c>
      <c r="B181" s="129" t="s">
        <v>270</v>
      </c>
      <c r="C181" s="129" t="s">
        <v>273</v>
      </c>
      <c r="D181" s="129" t="s">
        <v>211</v>
      </c>
      <c r="E181" s="147">
        <v>0</v>
      </c>
      <c r="F181" s="147">
        <v>0</v>
      </c>
      <c r="G181" s="147">
        <v>0</v>
      </c>
      <c r="H181" s="147">
        <v>0</v>
      </c>
      <c r="I181" s="147">
        <v>0</v>
      </c>
      <c r="J181" s="147">
        <v>0</v>
      </c>
      <c r="K181" s="147">
        <v>0</v>
      </c>
      <c r="L181" s="147">
        <v>0</v>
      </c>
      <c r="M181" s="147">
        <v>5.3373999999999998E-2</v>
      </c>
      <c r="N181" s="147">
        <v>1.0500000000000001E-2</v>
      </c>
      <c r="O181" s="147">
        <v>8.0820000000000006E-3</v>
      </c>
      <c r="P181" s="147">
        <v>7.0000000000000007E-2</v>
      </c>
      <c r="Q181" s="147">
        <v>0</v>
      </c>
      <c r="R181" s="147">
        <v>0</v>
      </c>
      <c r="S181" s="147">
        <v>0</v>
      </c>
      <c r="T181" s="147">
        <v>0</v>
      </c>
      <c r="U181" s="147">
        <v>1.2500000000000001E-2</v>
      </c>
      <c r="V181" s="147">
        <v>1.2E-2</v>
      </c>
      <c r="W181" s="147">
        <v>2.1000000000000001E-2</v>
      </c>
      <c r="X181" s="147">
        <v>0.10079</v>
      </c>
      <c r="Y181" s="147">
        <v>9.0880000000000016E-2</v>
      </c>
      <c r="Z181" s="147">
        <v>0.16</v>
      </c>
      <c r="AA181" s="147">
        <v>0.01</v>
      </c>
      <c r="AB181" s="147">
        <v>0.3</v>
      </c>
      <c r="AC181" s="147">
        <v>0.3</v>
      </c>
      <c r="AD181" s="147">
        <v>0.3</v>
      </c>
      <c r="AE181" s="147">
        <v>0.3</v>
      </c>
      <c r="AF181" s="147">
        <v>0.3</v>
      </c>
      <c r="AG181" s="147">
        <v>0.3</v>
      </c>
    </row>
    <row r="182" spans="1:33" x14ac:dyDescent="0.2">
      <c r="A182" s="133" t="str">
        <f t="shared" si="2"/>
        <v>MAPEast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MAPIndonesia</v>
      </c>
      <c r="B183" s="129" t="s">
        <v>270</v>
      </c>
      <c r="C183" s="129" t="s">
        <v>273</v>
      </c>
      <c r="D183" s="129" t="s">
        <v>213</v>
      </c>
      <c r="E183" s="147">
        <v>5.7101299999999995</v>
      </c>
      <c r="F183" s="147">
        <v>0.44086700000000001</v>
      </c>
      <c r="G183" s="147">
        <v>0.37980599999999998</v>
      </c>
      <c r="H183" s="147">
        <v>0.45151299999999994</v>
      </c>
      <c r="I183" s="147">
        <v>16.363664</v>
      </c>
      <c r="J183" s="147">
        <v>54.434773999999997</v>
      </c>
      <c r="K183" s="147">
        <v>38.308563999999997</v>
      </c>
      <c r="L183" s="147">
        <v>23.686529</v>
      </c>
      <c r="M183" s="147">
        <v>26.921212000000001</v>
      </c>
      <c r="N183" s="147">
        <v>1.5172870000000001</v>
      </c>
      <c r="O183" s="147">
        <v>3.0933430000000004</v>
      </c>
      <c r="P183" s="147">
        <v>3.6779480000000002</v>
      </c>
      <c r="Q183" s="147">
        <v>3.2322180000000005</v>
      </c>
      <c r="R183" s="147">
        <v>2.8385729999999998</v>
      </c>
      <c r="S183" s="147">
        <v>2.3440329999999996</v>
      </c>
      <c r="T183" s="147">
        <v>4.6704229999999995</v>
      </c>
      <c r="U183" s="147">
        <v>3.7202349999999997</v>
      </c>
      <c r="V183" s="147">
        <v>5.9578899999999999</v>
      </c>
      <c r="W183" s="147">
        <v>5.6427380217584879</v>
      </c>
      <c r="X183" s="147">
        <v>4.9196899999999992</v>
      </c>
      <c r="Y183" s="147">
        <v>5.2325591000000005</v>
      </c>
      <c r="Z183" s="147">
        <v>8.6300000000000008</v>
      </c>
      <c r="AA183" s="147">
        <v>7.8099999999999978</v>
      </c>
      <c r="AB183" s="147">
        <v>11.149999999999997</v>
      </c>
      <c r="AC183" s="147">
        <v>10.896997619346807</v>
      </c>
      <c r="AD183" s="147">
        <v>10.62285810273106</v>
      </c>
      <c r="AE183" s="147">
        <v>10.331424495448292</v>
      </c>
      <c r="AF183" s="147">
        <v>10.021349956932184</v>
      </c>
      <c r="AG183" s="147">
        <v>9.6867443318296829</v>
      </c>
    </row>
    <row r="184" spans="1:33" x14ac:dyDescent="0.2">
      <c r="A184" s="133" t="str">
        <f t="shared" si="2"/>
        <v>MAPLaos</v>
      </c>
      <c r="B184" s="129" t="s">
        <v>270</v>
      </c>
      <c r="C184" s="129" t="s">
        <v>273</v>
      </c>
      <c r="D184" s="129" t="s">
        <v>214</v>
      </c>
      <c r="E184" s="147">
        <v>0</v>
      </c>
      <c r="F184" s="147">
        <v>8.0000000000000004E-4</v>
      </c>
      <c r="G184" s="147">
        <v>0</v>
      </c>
      <c r="H184" s="147">
        <v>0</v>
      </c>
      <c r="I184" s="147">
        <v>8.5349999999999995E-2</v>
      </c>
      <c r="J184" s="147">
        <v>0</v>
      </c>
      <c r="K184" s="147">
        <v>0</v>
      </c>
      <c r="L184" s="147">
        <v>0.26</v>
      </c>
      <c r="M184" s="147">
        <v>1.4999999999999999E-2</v>
      </c>
      <c r="N184" s="147">
        <v>2.6289999999999998E-3</v>
      </c>
      <c r="O184" s="147">
        <v>0</v>
      </c>
      <c r="P184" s="147">
        <v>0</v>
      </c>
      <c r="Q184" s="147">
        <v>0</v>
      </c>
      <c r="R184" s="147">
        <v>0</v>
      </c>
      <c r="S184" s="147">
        <v>0</v>
      </c>
      <c r="T184" s="147">
        <v>0.20525000000000002</v>
      </c>
      <c r="U184" s="147">
        <v>7.8E-2</v>
      </c>
      <c r="V184" s="147">
        <v>2.2199999999999998</v>
      </c>
      <c r="W184" s="147">
        <v>0.98025004655937698</v>
      </c>
      <c r="X184" s="147">
        <v>0.25850000000000001</v>
      </c>
      <c r="Y184" s="147">
        <v>0.49324999999999997</v>
      </c>
      <c r="Z184" s="147">
        <v>0.97000000000000008</v>
      </c>
      <c r="AA184" s="147">
        <v>0.38000000000000012</v>
      </c>
      <c r="AB184" s="147">
        <v>3.7099999999999995</v>
      </c>
      <c r="AC184" s="147">
        <v>3.7099999999999995</v>
      </c>
      <c r="AD184" s="147">
        <v>3.7099999999999995</v>
      </c>
      <c r="AE184" s="147">
        <v>3.7099999999999995</v>
      </c>
      <c r="AF184" s="147">
        <v>3.7099999999999995</v>
      </c>
      <c r="AG184" s="147">
        <v>3.7099999999999995</v>
      </c>
    </row>
    <row r="185" spans="1:33" x14ac:dyDescent="0.2">
      <c r="A185" s="133" t="str">
        <f t="shared" si="2"/>
        <v>MAPMalaysia</v>
      </c>
      <c r="B185" s="129" t="s">
        <v>270</v>
      </c>
      <c r="C185" s="129" t="s">
        <v>273</v>
      </c>
      <c r="D185" s="129" t="s">
        <v>215</v>
      </c>
      <c r="E185" s="147">
        <v>0.27700000000000002</v>
      </c>
      <c r="F185" s="147">
        <v>0.17099999999999993</v>
      </c>
      <c r="G185" s="147">
        <v>0.23159999999999992</v>
      </c>
      <c r="H185" s="147">
        <v>0.2026</v>
      </c>
      <c r="I185" s="147">
        <v>0.18163000000000018</v>
      </c>
      <c r="J185" s="147">
        <v>5.20505</v>
      </c>
      <c r="K185" s="147">
        <v>0.34540999999999977</v>
      </c>
      <c r="L185" s="147">
        <v>0.50170999999999999</v>
      </c>
      <c r="M185" s="147">
        <v>1.176747</v>
      </c>
      <c r="N185" s="147">
        <v>2.0360100000000001</v>
      </c>
      <c r="O185" s="147">
        <v>2.8986320000000001</v>
      </c>
      <c r="P185" s="147">
        <v>3.6299190000000001</v>
      </c>
      <c r="Q185" s="147">
        <v>4.99613</v>
      </c>
      <c r="R185" s="147">
        <v>14.511186</v>
      </c>
      <c r="S185" s="147">
        <v>18.737779</v>
      </c>
      <c r="T185" s="147">
        <v>13.564693</v>
      </c>
      <c r="U185" s="147">
        <v>5.5380940000000001</v>
      </c>
      <c r="V185" s="147">
        <v>4.1277229999999996</v>
      </c>
      <c r="W185" s="147">
        <v>4.4602158826872822</v>
      </c>
      <c r="X185" s="147">
        <v>4.7066880000000006</v>
      </c>
      <c r="Y185" s="147">
        <v>5.2414161999999997</v>
      </c>
      <c r="Z185" s="147">
        <v>7.0479879999999975</v>
      </c>
      <c r="AA185" s="147">
        <v>5.6079879999999971</v>
      </c>
      <c r="AB185" s="147">
        <v>5.6699999999999964</v>
      </c>
      <c r="AC185" s="147">
        <v>5.7073654284977575</v>
      </c>
      <c r="AD185" s="147">
        <v>5.7456799166971466</v>
      </c>
      <c r="AE185" s="147">
        <v>5.7873740755623961</v>
      </c>
      <c r="AF185" s="147">
        <v>5.8322514373712329</v>
      </c>
      <c r="AG185" s="147">
        <v>5.8773694458257122</v>
      </c>
    </row>
    <row r="186" spans="1:33" x14ac:dyDescent="0.2">
      <c r="A186" s="133" t="str">
        <f t="shared" si="2"/>
        <v>MAPMyanmar</v>
      </c>
      <c r="B186" s="129" t="s">
        <v>270</v>
      </c>
      <c r="C186" s="129" t="s">
        <v>273</v>
      </c>
      <c r="D186" s="129" t="s">
        <v>216</v>
      </c>
      <c r="E186" s="147">
        <v>0</v>
      </c>
      <c r="F186" s="147">
        <v>0</v>
      </c>
      <c r="G186" s="147">
        <v>0</v>
      </c>
      <c r="H186" s="147">
        <v>0</v>
      </c>
      <c r="I186" s="147">
        <v>8.2220000000000001E-2</v>
      </c>
      <c r="J186" s="147">
        <v>0.11269999999999999</v>
      </c>
      <c r="K186" s="147">
        <v>0.31455</v>
      </c>
      <c r="L186" s="147">
        <v>3.5099999999999999E-2</v>
      </c>
      <c r="M186" s="147">
        <v>1.5E-3</v>
      </c>
      <c r="N186" s="147">
        <v>0.13495000000000001</v>
      </c>
      <c r="O186" s="147">
        <v>0.28500000000000003</v>
      </c>
      <c r="P186" s="147">
        <v>0.21475</v>
      </c>
      <c r="Q186" s="147">
        <v>0.125</v>
      </c>
      <c r="R186" s="147">
        <v>0.362122</v>
      </c>
      <c r="S186" s="147">
        <v>2.6250000000000002E-2</v>
      </c>
      <c r="T186" s="147">
        <v>0.376</v>
      </c>
      <c r="U186" s="147">
        <v>1.99532</v>
      </c>
      <c r="V186" s="147">
        <v>1.19</v>
      </c>
      <c r="W186" s="147">
        <v>5.4375002365135598</v>
      </c>
      <c r="X186" s="147">
        <v>0.88946999999999998</v>
      </c>
      <c r="Y186" s="147">
        <v>0.67316320000000007</v>
      </c>
      <c r="Z186" s="147">
        <v>1.0600000000000003</v>
      </c>
      <c r="AA186" s="147">
        <v>0.78000000000000014</v>
      </c>
      <c r="AB186" s="147">
        <v>6.82</v>
      </c>
      <c r="AC186" s="147">
        <v>6.82</v>
      </c>
      <c r="AD186" s="147">
        <v>6.82</v>
      </c>
      <c r="AE186" s="147">
        <v>6.82</v>
      </c>
      <c r="AF186" s="147">
        <v>6.82</v>
      </c>
      <c r="AG186" s="147">
        <v>6.82</v>
      </c>
    </row>
    <row r="187" spans="1:33" x14ac:dyDescent="0.2">
      <c r="A187" s="133" t="str">
        <f t="shared" si="2"/>
        <v>MAPPhilippines</v>
      </c>
      <c r="B187" s="129" t="s">
        <v>270</v>
      </c>
      <c r="C187" s="129" t="s">
        <v>273</v>
      </c>
      <c r="D187" s="129" t="s">
        <v>217</v>
      </c>
      <c r="E187" s="147">
        <v>0</v>
      </c>
      <c r="F187" s="147">
        <v>0</v>
      </c>
      <c r="G187" s="147">
        <v>6.45451</v>
      </c>
      <c r="H187" s="147">
        <v>0.19975199999999999</v>
      </c>
      <c r="I187" s="147">
        <v>6.1645999999999999E-2</v>
      </c>
      <c r="J187" s="147">
        <v>9.6316999999999098E-2</v>
      </c>
      <c r="K187" s="147">
        <v>2.8999999999999915E-2</v>
      </c>
      <c r="L187" s="147">
        <v>3.0000000000001137E-3</v>
      </c>
      <c r="M187" s="147">
        <v>2.3560999999999999E-2</v>
      </c>
      <c r="N187" s="147">
        <v>7.9299999999999995E-2</v>
      </c>
      <c r="O187" s="147">
        <v>4.3011000000000001E-2</v>
      </c>
      <c r="P187" s="147">
        <v>0</v>
      </c>
      <c r="Q187" s="147">
        <v>1.546499999999984E-2</v>
      </c>
      <c r="R187" s="147">
        <v>0.26755200000000001</v>
      </c>
      <c r="S187" s="147">
        <v>7.8917000000000001E-2</v>
      </c>
      <c r="T187" s="147">
        <v>0.511602</v>
      </c>
      <c r="U187" s="147">
        <v>0.37184699999999993</v>
      </c>
      <c r="V187" s="147">
        <v>0.22619400000000001</v>
      </c>
      <c r="W187" s="147">
        <v>0.30323999999999995</v>
      </c>
      <c r="X187" s="147">
        <v>9.0929999999999997E-2</v>
      </c>
      <c r="Y187" s="147">
        <v>0.1044674</v>
      </c>
      <c r="Z187" s="147">
        <v>0.69000000000000006</v>
      </c>
      <c r="AA187" s="147">
        <v>0.81000000000000028</v>
      </c>
      <c r="AB187" s="147">
        <v>0.76000000000000023</v>
      </c>
      <c r="AC187" s="147">
        <v>0.76000000000000023</v>
      </c>
      <c r="AD187" s="147">
        <v>0.76000000000000023</v>
      </c>
      <c r="AE187" s="147">
        <v>0.76000000000000023</v>
      </c>
      <c r="AF187" s="147">
        <v>0.76000000000000023</v>
      </c>
      <c r="AG187" s="147">
        <v>0.76000000000000023</v>
      </c>
    </row>
    <row r="188" spans="1:33" x14ac:dyDescent="0.2">
      <c r="A188" s="133" t="str">
        <f t="shared" si="2"/>
        <v>MAPSingapore</v>
      </c>
      <c r="B188" s="129" t="s">
        <v>270</v>
      </c>
      <c r="C188" s="129" t="s">
        <v>273</v>
      </c>
      <c r="D188" s="129" t="s">
        <v>218</v>
      </c>
      <c r="E188" s="147">
        <v>0.08</v>
      </c>
      <c r="F188" s="147">
        <v>9.5369999999999996E-2</v>
      </c>
      <c r="G188" s="147">
        <v>0.1</v>
      </c>
      <c r="H188" s="147">
        <v>0.08</v>
      </c>
      <c r="I188" s="147">
        <v>0.129</v>
      </c>
      <c r="J188" s="147">
        <v>0.36067999999999995</v>
      </c>
      <c r="K188" s="147">
        <v>0.41261999999999993</v>
      </c>
      <c r="L188" s="147">
        <v>0.58796000000000004</v>
      </c>
      <c r="M188" s="147">
        <v>0.28142999999999996</v>
      </c>
      <c r="N188" s="147">
        <v>0.32569999999999999</v>
      </c>
      <c r="O188" s="147">
        <v>0.68459999999999988</v>
      </c>
      <c r="P188" s="147">
        <v>0.48805999999999999</v>
      </c>
      <c r="Q188" s="147">
        <v>0.91305999999999998</v>
      </c>
      <c r="R188" s="147">
        <v>0.66500000000000004</v>
      </c>
      <c r="S188" s="147">
        <v>1.3369599999999999</v>
      </c>
      <c r="T188" s="147">
        <v>1.50648</v>
      </c>
      <c r="U188" s="147">
        <v>0.69323000000000001</v>
      </c>
      <c r="V188" s="147">
        <v>2.16831</v>
      </c>
      <c r="W188" s="147">
        <v>9.1371500000000019</v>
      </c>
      <c r="X188" s="147">
        <v>5.1044099999999997</v>
      </c>
      <c r="Y188" s="147">
        <v>5.4238292999999995</v>
      </c>
      <c r="Z188" s="147">
        <v>9.3599999999999977</v>
      </c>
      <c r="AA188" s="147">
        <v>4.0299999999999994</v>
      </c>
      <c r="AB188" s="147">
        <v>2.95</v>
      </c>
      <c r="AC188" s="147">
        <v>2.95</v>
      </c>
      <c r="AD188" s="147">
        <v>2.95</v>
      </c>
      <c r="AE188" s="147">
        <v>2.95</v>
      </c>
      <c r="AF188" s="147">
        <v>2.95</v>
      </c>
      <c r="AG188" s="147">
        <v>2.95</v>
      </c>
    </row>
    <row r="189" spans="1:33" x14ac:dyDescent="0.2">
      <c r="A189" s="133" t="str">
        <f t="shared" si="2"/>
        <v>MAPThailand</v>
      </c>
      <c r="B189" s="129" t="s">
        <v>270</v>
      </c>
      <c r="C189" s="129" t="s">
        <v>273</v>
      </c>
      <c r="D189" s="129" t="s">
        <v>219</v>
      </c>
      <c r="E189" s="147">
        <v>2.4546480000000002</v>
      </c>
      <c r="F189" s="147">
        <v>4.8386380000000013</v>
      </c>
      <c r="G189" s="147">
        <v>3.3274100000000004</v>
      </c>
      <c r="H189" s="147">
        <v>3.9501609999999996</v>
      </c>
      <c r="I189" s="147">
        <v>6.0338049999999992</v>
      </c>
      <c r="J189" s="147">
        <v>5.8013449999999978</v>
      </c>
      <c r="K189" s="147">
        <v>8.1302399999999988</v>
      </c>
      <c r="L189" s="147">
        <v>5.6149739999999992</v>
      </c>
      <c r="M189" s="147">
        <v>4.4538159999999998</v>
      </c>
      <c r="N189" s="147">
        <v>22.843698000000003</v>
      </c>
      <c r="O189" s="147">
        <v>28.486809999999998</v>
      </c>
      <c r="P189" s="147">
        <v>19.857747</v>
      </c>
      <c r="Q189" s="147">
        <v>24.936050000000002</v>
      </c>
      <c r="R189" s="147">
        <v>7.871537</v>
      </c>
      <c r="S189" s="147">
        <v>7.9909350000000003</v>
      </c>
      <c r="T189" s="147">
        <v>8.2827999999999982</v>
      </c>
      <c r="U189" s="147">
        <v>7.7871749999999986</v>
      </c>
      <c r="V189" s="147">
        <v>10.011516</v>
      </c>
      <c r="W189" s="147">
        <v>12.510271046125014</v>
      </c>
      <c r="X189" s="147">
        <v>9.2482860000000002</v>
      </c>
      <c r="Y189" s="147">
        <v>10.4528812</v>
      </c>
      <c r="Z189" s="147">
        <v>10.825535999999996</v>
      </c>
      <c r="AA189" s="147">
        <v>12.335535999999999</v>
      </c>
      <c r="AB189" s="147">
        <v>10.36</v>
      </c>
      <c r="AC189" s="147">
        <v>10.432013534337937</v>
      </c>
      <c r="AD189" s="147">
        <v>10.50634360874003</v>
      </c>
      <c r="AE189" s="147">
        <v>10.587446990131573</v>
      </c>
      <c r="AF189" s="147">
        <v>10.674981772862699</v>
      </c>
      <c r="AG189" s="147">
        <v>10.763578207423388</v>
      </c>
    </row>
    <row r="190" spans="1:33" x14ac:dyDescent="0.2">
      <c r="A190" s="133" t="str">
        <f t="shared" si="2"/>
        <v>MAPVietnam</v>
      </c>
      <c r="B190" s="129" t="s">
        <v>270</v>
      </c>
      <c r="C190" s="129" t="s">
        <v>273</v>
      </c>
      <c r="D190" s="129" t="s">
        <v>220</v>
      </c>
      <c r="E190" s="147">
        <v>0</v>
      </c>
      <c r="F190" s="147">
        <v>6.6768999999999995E-2</v>
      </c>
      <c r="G190" s="147">
        <v>0.735873</v>
      </c>
      <c r="H190" s="147">
        <v>0.480908</v>
      </c>
      <c r="I190" s="147">
        <v>0.65007400000000004</v>
      </c>
      <c r="J190" s="147">
        <v>0.57671899999999998</v>
      </c>
      <c r="K190" s="147">
        <v>0.45895399999999997</v>
      </c>
      <c r="L190" s="147">
        <v>0.62182199999999999</v>
      </c>
      <c r="M190" s="147">
        <v>0.18587699999999999</v>
      </c>
      <c r="N190" s="147">
        <v>1.7827729999999999</v>
      </c>
      <c r="O190" s="147">
        <v>0.76300000000000001</v>
      </c>
      <c r="P190" s="147">
        <v>1.5897650000000001</v>
      </c>
      <c r="Q190" s="147">
        <v>1.9664600000000001</v>
      </c>
      <c r="R190" s="147">
        <v>2.7979289999999999</v>
      </c>
      <c r="S190" s="147">
        <v>4.1085849999999997</v>
      </c>
      <c r="T190" s="147">
        <v>5.7206909999999995</v>
      </c>
      <c r="U190" s="147">
        <v>6.404399999999999E-2</v>
      </c>
      <c r="V190" s="147">
        <v>0.51500000000000001</v>
      </c>
      <c r="W190" s="147">
        <v>0.18194200152723305</v>
      </c>
      <c r="X190" s="147">
        <v>1.34724</v>
      </c>
      <c r="Y190" s="147">
        <v>0.8140099999999999</v>
      </c>
      <c r="Z190" s="147">
        <v>7.2799999999999985</v>
      </c>
      <c r="AA190" s="147">
        <v>7.2099999999999991</v>
      </c>
      <c r="AB190" s="147">
        <v>9.1199999999999974</v>
      </c>
      <c r="AC190" s="147">
        <v>9.3434501544049233</v>
      </c>
      <c r="AD190" s="147">
        <v>9.5717904274952463</v>
      </c>
      <c r="AE190" s="147">
        <v>9.8092734338378786</v>
      </c>
      <c r="AF190" s="147">
        <v>10.05590874505792</v>
      </c>
      <c r="AG190" s="147">
        <v>10.306872535461284</v>
      </c>
    </row>
    <row r="191" spans="1:33" s="133" customFormat="1" x14ac:dyDescent="0.2">
      <c r="A191" s="133" t="str">
        <f t="shared" si="2"/>
        <v>MAPEast Asia Total</v>
      </c>
      <c r="B191" s="140" t="s">
        <v>221</v>
      </c>
      <c r="C191" s="140" t="s">
        <v>221</v>
      </c>
      <c r="D191" s="140" t="s">
        <v>221</v>
      </c>
      <c r="E191" s="146">
        <v>6.1346009999999902</v>
      </c>
      <c r="F191" s="146">
        <v>7.5416729999999212</v>
      </c>
      <c r="G191" s="146">
        <v>5.6493860000001996</v>
      </c>
      <c r="H191" s="146">
        <v>5.8258280000000831</v>
      </c>
      <c r="I191" s="146">
        <v>10.070195999999942</v>
      </c>
      <c r="J191" s="146">
        <v>23.901043000000051</v>
      </c>
      <c r="K191" s="146">
        <v>19.434265000000043</v>
      </c>
      <c r="L191" s="146">
        <v>32.895742999999896</v>
      </c>
      <c r="M191" s="146">
        <v>14.701372000000092</v>
      </c>
      <c r="N191" s="146">
        <v>10.648567</v>
      </c>
      <c r="O191" s="146">
        <v>64.778342999999921</v>
      </c>
      <c r="P191" s="146">
        <v>127.33467900000015</v>
      </c>
      <c r="Q191" s="146">
        <v>57.455966000000018</v>
      </c>
      <c r="R191" s="146">
        <v>199.20612700000001</v>
      </c>
      <c r="S191" s="146">
        <v>228.48927599999996</v>
      </c>
      <c r="T191" s="146">
        <v>178.94832499999998</v>
      </c>
      <c r="U191" s="146">
        <v>247.72516600000014</v>
      </c>
      <c r="V191" s="146">
        <v>248.09734673017161</v>
      </c>
      <c r="W191" s="146">
        <v>216.37523335009891</v>
      </c>
      <c r="X191" s="146">
        <v>281.27924000000002</v>
      </c>
      <c r="Y191" s="146">
        <v>299.59663595082202</v>
      </c>
      <c r="Z191" s="146">
        <v>312.13151521232834</v>
      </c>
      <c r="AA191" s="146">
        <v>292.6130660393606</v>
      </c>
      <c r="AB191" s="146">
        <v>345.23886730631131</v>
      </c>
      <c r="AC191" s="146">
        <v>348.50456096650635</v>
      </c>
      <c r="AD191" s="146">
        <v>351.78788360941047</v>
      </c>
      <c r="AE191" s="146">
        <v>355.23015025208775</v>
      </c>
      <c r="AF191" s="146">
        <v>365.63068098029822</v>
      </c>
      <c r="AG191" s="146">
        <v>376.29772173058797</v>
      </c>
    </row>
    <row r="192" spans="1:33" x14ac:dyDescent="0.2">
      <c r="A192" s="133" t="str">
        <f t="shared" si="2"/>
        <v>MAPChina</v>
      </c>
      <c r="B192" s="129" t="s">
        <v>270</v>
      </c>
      <c r="C192" s="129" t="s">
        <v>274</v>
      </c>
      <c r="D192" s="129" t="s">
        <v>222</v>
      </c>
      <c r="E192" s="147">
        <v>1.0652239999999902</v>
      </c>
      <c r="F192" s="147">
        <v>2.1216989999999214</v>
      </c>
      <c r="G192" s="147">
        <v>0.84241900000019942</v>
      </c>
      <c r="H192" s="147">
        <v>0.94544400000008366</v>
      </c>
      <c r="I192" s="147">
        <v>1.3741009999999427</v>
      </c>
      <c r="J192" s="147">
        <v>13.089062000000048</v>
      </c>
      <c r="K192" s="147">
        <v>9.8019070000000426</v>
      </c>
      <c r="L192" s="147">
        <v>21.451845999999897</v>
      </c>
      <c r="M192" s="147">
        <v>7.7327690000000899</v>
      </c>
      <c r="N192" s="147">
        <v>4.750906999999998</v>
      </c>
      <c r="O192" s="147">
        <v>54.952526999999918</v>
      </c>
      <c r="P192" s="147">
        <v>115.09768500000015</v>
      </c>
      <c r="Q192" s="147">
        <v>41.515807000000024</v>
      </c>
      <c r="R192" s="147">
        <v>186.98548000000002</v>
      </c>
      <c r="S192" s="147">
        <v>210.99576699999997</v>
      </c>
      <c r="T192" s="147">
        <v>160.049927</v>
      </c>
      <c r="U192" s="147">
        <v>228.28439700000013</v>
      </c>
      <c r="V192" s="147">
        <v>225.88702173017163</v>
      </c>
      <c r="W192" s="147">
        <v>194.26664421216958</v>
      </c>
      <c r="X192" s="147">
        <v>252.64391000000001</v>
      </c>
      <c r="Y192" s="147">
        <v>267.42838215082196</v>
      </c>
      <c r="Z192" s="147">
        <v>283.19251521232837</v>
      </c>
      <c r="AA192" s="147">
        <v>267.39406603936061</v>
      </c>
      <c r="AB192" s="147">
        <v>323.29886730631131</v>
      </c>
      <c r="AC192" s="147">
        <v>326.59454740900867</v>
      </c>
      <c r="AD192" s="147">
        <v>329.90785649441506</v>
      </c>
      <c r="AE192" s="147">
        <v>333.38010957959466</v>
      </c>
      <c r="AF192" s="147">
        <v>343.81062675030739</v>
      </c>
      <c r="AG192" s="147">
        <v>354.5076539430994</v>
      </c>
    </row>
    <row r="193" spans="1:33" x14ac:dyDescent="0.2">
      <c r="A193" s="133" t="str">
        <f t="shared" si="2"/>
        <v>MAPJapan</v>
      </c>
      <c r="B193" s="129" t="s">
        <v>270</v>
      </c>
      <c r="C193" s="129" t="s">
        <v>274</v>
      </c>
      <c r="D193" s="129" t="s">
        <v>223</v>
      </c>
      <c r="E193" s="147">
        <v>1.097885</v>
      </c>
      <c r="F193" s="147">
        <v>1.8273370000000002</v>
      </c>
      <c r="G193" s="147">
        <v>1.412925</v>
      </c>
      <c r="H193" s="147">
        <v>1.2051020000000001</v>
      </c>
      <c r="I193" s="147">
        <v>3.2479390000000001</v>
      </c>
      <c r="J193" s="147">
        <v>3.7419660000000001</v>
      </c>
      <c r="K193" s="147">
        <v>4.7288880000000004</v>
      </c>
      <c r="L193" s="147">
        <v>5.7986500000000003</v>
      </c>
      <c r="M193" s="147">
        <v>3.60405</v>
      </c>
      <c r="N193" s="147">
        <v>1.3716600000000003</v>
      </c>
      <c r="O193" s="147">
        <v>3.5430400000000004</v>
      </c>
      <c r="P193" s="147">
        <v>4.0134700000000008</v>
      </c>
      <c r="Q193" s="147">
        <v>4.1584700000000003</v>
      </c>
      <c r="R193" s="147">
        <v>4.7470400000000001</v>
      </c>
      <c r="S193" s="147">
        <v>5.9064999999999994</v>
      </c>
      <c r="T193" s="147">
        <v>5.8751600000000002</v>
      </c>
      <c r="U193" s="147">
        <v>6.2831009999999994</v>
      </c>
      <c r="V193" s="147">
        <v>6.8544799999999997</v>
      </c>
      <c r="W193" s="147">
        <v>6.0983061379293231</v>
      </c>
      <c r="X193" s="147">
        <v>4.4475800000000003</v>
      </c>
      <c r="Y193" s="147">
        <v>5.0851899999999999</v>
      </c>
      <c r="Z193" s="147">
        <v>8.8889999999999869</v>
      </c>
      <c r="AA193" s="147">
        <v>9.3389999999999933</v>
      </c>
      <c r="AB193" s="147">
        <v>3.4099999999999988</v>
      </c>
      <c r="AC193" s="147">
        <v>3.3800135574977128</v>
      </c>
      <c r="AD193" s="147">
        <v>3.3500271149954268</v>
      </c>
      <c r="AE193" s="147">
        <v>3.3200406724931408</v>
      </c>
      <c r="AF193" s="147">
        <v>3.2900542299908553</v>
      </c>
      <c r="AG193" s="147">
        <v>3.2600677874885693</v>
      </c>
    </row>
    <row r="194" spans="1:33" x14ac:dyDescent="0.2">
      <c r="A194" s="133" t="str">
        <f t="shared" si="2"/>
        <v>MAPMongolia</v>
      </c>
      <c r="B194" s="129" t="s">
        <v>270</v>
      </c>
      <c r="C194" s="129" t="s">
        <v>274</v>
      </c>
      <c r="D194" s="129" t="s">
        <v>224</v>
      </c>
      <c r="E194" s="147">
        <v>5.7000000000000003E-5</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4.0000000000000002E-4</v>
      </c>
      <c r="V194" s="147">
        <v>0</v>
      </c>
      <c r="W194" s="147">
        <v>0.05</v>
      </c>
      <c r="X194" s="147">
        <v>6.0000000000000001E-3</v>
      </c>
      <c r="Y194" s="147">
        <v>1.325E-2</v>
      </c>
      <c r="Z194" s="147">
        <v>0.08</v>
      </c>
      <c r="AA194" s="147">
        <v>0.06</v>
      </c>
      <c r="AB194" s="147">
        <v>0.05</v>
      </c>
      <c r="AC194" s="147">
        <v>0.05</v>
      </c>
      <c r="AD194" s="147">
        <v>0.05</v>
      </c>
      <c r="AE194" s="147">
        <v>0.05</v>
      </c>
      <c r="AF194" s="147">
        <v>0.05</v>
      </c>
      <c r="AG194" s="147">
        <v>0.05</v>
      </c>
    </row>
    <row r="195" spans="1:33" x14ac:dyDescent="0.2">
      <c r="A195" s="133" t="str">
        <f t="shared" si="2"/>
        <v>MAPNorth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6.3702900000000007</v>
      </c>
      <c r="Y195" s="147">
        <v>6.8162103000000016</v>
      </c>
      <c r="Z195" s="147">
        <v>0</v>
      </c>
      <c r="AA195" s="147">
        <v>0</v>
      </c>
      <c r="AB195" s="147">
        <v>0.03</v>
      </c>
      <c r="AC195" s="147">
        <v>0.03</v>
      </c>
      <c r="AD195" s="147">
        <v>0.03</v>
      </c>
      <c r="AE195" s="147">
        <v>0.03</v>
      </c>
      <c r="AF195" s="147">
        <v>0.03</v>
      </c>
      <c r="AG195" s="147">
        <v>0.03</v>
      </c>
    </row>
    <row r="196" spans="1:33" x14ac:dyDescent="0.2">
      <c r="A196" s="133" t="str">
        <f t="shared" si="2"/>
        <v>MAPSouth Korea</v>
      </c>
      <c r="B196" s="129" t="s">
        <v>270</v>
      </c>
      <c r="C196" s="129" t="s">
        <v>274</v>
      </c>
      <c r="D196" s="129" t="s">
        <v>226</v>
      </c>
      <c r="E196" s="147">
        <v>1.0028699999999999</v>
      </c>
      <c r="F196" s="147">
        <v>0.77799700000000005</v>
      </c>
      <c r="G196" s="147">
        <v>0.76395199999999996</v>
      </c>
      <c r="H196" s="147">
        <v>1.1056319999999999</v>
      </c>
      <c r="I196" s="147">
        <v>1.4272659999999999</v>
      </c>
      <c r="J196" s="147">
        <v>2.4468050000000003</v>
      </c>
      <c r="K196" s="147">
        <v>2.7883469999999999</v>
      </c>
      <c r="L196" s="147">
        <v>2.6402829999999997</v>
      </c>
      <c r="M196" s="147">
        <v>1.7280229999999999</v>
      </c>
      <c r="N196" s="147">
        <v>2.1170800000000001</v>
      </c>
      <c r="O196" s="147">
        <v>2.4971680000000003</v>
      </c>
      <c r="P196" s="147">
        <v>3.6366739999999997</v>
      </c>
      <c r="Q196" s="147">
        <v>7.2008389999999984</v>
      </c>
      <c r="R196" s="147">
        <v>3.8611769999999996</v>
      </c>
      <c r="S196" s="147">
        <v>6.2401850000000003</v>
      </c>
      <c r="T196" s="147">
        <v>8.2370820000000009</v>
      </c>
      <c r="U196" s="147">
        <v>7.4864679999999995</v>
      </c>
      <c r="V196" s="147">
        <v>9.2098169999999993</v>
      </c>
      <c r="W196" s="147">
        <v>8.8943839999999987</v>
      </c>
      <c r="X196" s="147">
        <v>9.2246400000000008</v>
      </c>
      <c r="Y196" s="147">
        <v>11.232216000000001</v>
      </c>
      <c r="Z196" s="147">
        <v>13.009999999999998</v>
      </c>
      <c r="AA196" s="147">
        <v>11.649999999999999</v>
      </c>
      <c r="AB196" s="147">
        <v>14.469999999999994</v>
      </c>
      <c r="AC196" s="147">
        <v>14.469999999999994</v>
      </c>
      <c r="AD196" s="147">
        <v>14.469999999999994</v>
      </c>
      <c r="AE196" s="147">
        <v>14.469999999999994</v>
      </c>
      <c r="AF196" s="147">
        <v>14.469999999999994</v>
      </c>
      <c r="AG196" s="147">
        <v>14.469999999999994</v>
      </c>
    </row>
    <row r="197" spans="1:33" x14ac:dyDescent="0.2">
      <c r="A197" s="133" t="str">
        <f t="shared" si="2"/>
        <v>MAPTaiwan</v>
      </c>
      <c r="B197" s="129" t="s">
        <v>270</v>
      </c>
      <c r="C197" s="129" t="s">
        <v>274</v>
      </c>
      <c r="D197" s="129" t="s">
        <v>284</v>
      </c>
      <c r="E197" s="147">
        <v>2.9685649999999999</v>
      </c>
      <c r="F197" s="147">
        <v>2.8146400000000003</v>
      </c>
      <c r="G197" s="147">
        <v>2.6280900000000003</v>
      </c>
      <c r="H197" s="147">
        <v>2.56765</v>
      </c>
      <c r="I197" s="147">
        <v>4.0208900000000005</v>
      </c>
      <c r="J197" s="147">
        <v>4.6232100000000003</v>
      </c>
      <c r="K197" s="147">
        <v>2.1135100000000002</v>
      </c>
      <c r="L197" s="147">
        <v>3.0042700000000004</v>
      </c>
      <c r="M197" s="147">
        <v>1.63653</v>
      </c>
      <c r="N197" s="147">
        <v>2.4085200000000002</v>
      </c>
      <c r="O197" s="147">
        <v>3.7477900000000002</v>
      </c>
      <c r="P197" s="147">
        <v>4.5868500000000001</v>
      </c>
      <c r="Q197" s="147">
        <v>4.5808499999999999</v>
      </c>
      <c r="R197" s="147">
        <v>3.6124299999999998</v>
      </c>
      <c r="S197" s="147">
        <v>5.3437999999999999</v>
      </c>
      <c r="T197" s="147">
        <v>4.7845000000000004</v>
      </c>
      <c r="U197" s="147">
        <v>5.6396199999999999</v>
      </c>
      <c r="V197" s="147">
        <v>6.1433600000000004</v>
      </c>
      <c r="W197" s="147">
        <v>7.0132900000000014</v>
      </c>
      <c r="X197" s="147">
        <v>5.4191100000000008</v>
      </c>
      <c r="Y197" s="147">
        <v>5.6319378000000011</v>
      </c>
      <c r="Z197" s="147">
        <v>6.9499999999999993</v>
      </c>
      <c r="AA197" s="147">
        <v>4.1599999999999993</v>
      </c>
      <c r="AB197" s="147">
        <v>3.85</v>
      </c>
      <c r="AC197" s="147">
        <v>3.85</v>
      </c>
      <c r="AD197" s="147">
        <v>3.85</v>
      </c>
      <c r="AE197" s="147">
        <v>3.85</v>
      </c>
      <c r="AF197" s="147">
        <v>3.85</v>
      </c>
      <c r="AG197" s="147">
        <v>3.85</v>
      </c>
    </row>
    <row r="198" spans="1:33" s="133" customFormat="1" x14ac:dyDescent="0.2">
      <c r="A198" s="133" t="str">
        <f t="shared" ref="A198:A209" si="3">CONCATENATE("MAP",D198)</f>
        <v>MAPOceania Total</v>
      </c>
      <c r="B198" s="137" t="s">
        <v>228</v>
      </c>
      <c r="C198" s="137" t="s">
        <v>228</v>
      </c>
      <c r="D198" s="137" t="s">
        <v>228</v>
      </c>
      <c r="E198" s="145">
        <v>3.5111709999999285</v>
      </c>
      <c r="F198" s="145">
        <v>1.2164940000003568</v>
      </c>
      <c r="G198" s="145">
        <v>2.4123869999996264</v>
      </c>
      <c r="H198" s="145">
        <v>1.0679249999996854</v>
      </c>
      <c r="I198" s="145">
        <v>1.8806240000002439</v>
      </c>
      <c r="J198" s="145">
        <v>0.70895699999954509</v>
      </c>
      <c r="K198" s="145">
        <v>1.9508919999997585</v>
      </c>
      <c r="L198" s="145">
        <v>0.9190019999998027</v>
      </c>
      <c r="M198" s="145">
        <v>1.5134940000001751</v>
      </c>
      <c r="N198" s="145">
        <v>3.313097</v>
      </c>
      <c r="O198" s="145">
        <v>4.8900008000006068</v>
      </c>
      <c r="P198" s="145">
        <v>5.1043250000001814</v>
      </c>
      <c r="Q198" s="145">
        <v>4.5923539999998653</v>
      </c>
      <c r="R198" s="145">
        <v>3.2168629999999805</v>
      </c>
      <c r="S198" s="145">
        <v>4.5023799999997225</v>
      </c>
      <c r="T198" s="145">
        <v>5.7300220000000808</v>
      </c>
      <c r="U198" s="145">
        <v>5.0806660000005772</v>
      </c>
      <c r="V198" s="145">
        <v>5.5073270000005774</v>
      </c>
      <c r="W198" s="145">
        <v>4.7441574739777694</v>
      </c>
      <c r="X198" s="145">
        <v>5.2580500000000008</v>
      </c>
      <c r="Y198" s="145">
        <v>5.4649770000000002</v>
      </c>
      <c r="Z198" s="145">
        <v>7.2399999999999993</v>
      </c>
      <c r="AA198" s="145">
        <v>6.6799999999999979</v>
      </c>
      <c r="AB198" s="145">
        <v>5.15</v>
      </c>
      <c r="AC198" s="145">
        <v>5.24798845119855</v>
      </c>
      <c r="AD198" s="145">
        <v>5.3483021947680722</v>
      </c>
      <c r="AE198" s="145">
        <v>5.453037060261801</v>
      </c>
      <c r="AF198" s="145">
        <v>5.5621740408126126</v>
      </c>
      <c r="AG198" s="145">
        <v>5.6733168766920308</v>
      </c>
    </row>
    <row r="199" spans="1:33" s="133" customFormat="1" x14ac:dyDescent="0.2">
      <c r="A199" s="133" t="str">
        <f t="shared" si="3"/>
        <v>MAPOceania Total</v>
      </c>
      <c r="B199" s="140" t="s">
        <v>228</v>
      </c>
      <c r="C199" s="140" t="s">
        <v>228</v>
      </c>
      <c r="D199" s="140" t="s">
        <v>228</v>
      </c>
      <c r="E199" s="146">
        <v>3.5111709999999285</v>
      </c>
      <c r="F199" s="146">
        <v>1.2164940000003568</v>
      </c>
      <c r="G199" s="146">
        <v>2.4123869999996264</v>
      </c>
      <c r="H199" s="146">
        <v>1.0679249999996854</v>
      </c>
      <c r="I199" s="146">
        <v>1.8806240000002439</v>
      </c>
      <c r="J199" s="146">
        <v>0.70895699999954509</v>
      </c>
      <c r="K199" s="146">
        <v>1.9508919999997585</v>
      </c>
      <c r="L199" s="146">
        <v>0.9190019999998027</v>
      </c>
      <c r="M199" s="146">
        <v>1.5134940000001751</v>
      </c>
      <c r="N199" s="146">
        <v>3.313097</v>
      </c>
      <c r="O199" s="146">
        <v>4.8900008000006068</v>
      </c>
      <c r="P199" s="146">
        <v>5.1043250000001814</v>
      </c>
      <c r="Q199" s="146">
        <v>4.5923539999998653</v>
      </c>
      <c r="R199" s="146">
        <v>3.2168629999999805</v>
      </c>
      <c r="S199" s="146">
        <v>4.5023799999997225</v>
      </c>
      <c r="T199" s="146">
        <v>5.7300220000000808</v>
      </c>
      <c r="U199" s="146">
        <v>5.0806660000005772</v>
      </c>
      <c r="V199" s="146">
        <v>5.5073270000005774</v>
      </c>
      <c r="W199" s="146">
        <v>4.7441574739777694</v>
      </c>
      <c r="X199" s="146">
        <v>5.2580500000000008</v>
      </c>
      <c r="Y199" s="146">
        <v>5.4649770000000002</v>
      </c>
      <c r="Z199" s="146">
        <v>7.2399999999999993</v>
      </c>
      <c r="AA199" s="146">
        <v>6.6799999999999979</v>
      </c>
      <c r="AB199" s="146">
        <v>5.15</v>
      </c>
      <c r="AC199" s="146">
        <v>5.24798845119855</v>
      </c>
      <c r="AD199" s="146">
        <v>5.3483021947680722</v>
      </c>
      <c r="AE199" s="146">
        <v>5.453037060261801</v>
      </c>
      <c r="AF199" s="146">
        <v>5.5621740408126126</v>
      </c>
      <c r="AG199" s="146">
        <v>5.6733168766920308</v>
      </c>
    </row>
    <row r="200" spans="1:33" x14ac:dyDescent="0.2">
      <c r="A200" s="133" t="str">
        <f t="shared" si="3"/>
        <v>MAPAustralia</v>
      </c>
      <c r="B200" s="129" t="s">
        <v>275</v>
      </c>
      <c r="C200" s="129" t="s">
        <v>275</v>
      </c>
      <c r="D200" s="129" t="s">
        <v>229</v>
      </c>
      <c r="E200" s="147">
        <v>-0.15316700000007133</v>
      </c>
      <c r="F200" s="147">
        <v>-0.5824959999996433</v>
      </c>
      <c r="G200" s="147">
        <v>2.8289999996264914E-3</v>
      </c>
      <c r="H200" s="147">
        <v>-0.26262500000031452</v>
      </c>
      <c r="I200" s="147">
        <v>-0.15319399999975603</v>
      </c>
      <c r="J200" s="147">
        <v>0.20841399999954513</v>
      </c>
      <c r="K200" s="147">
        <v>1.1963909999997584</v>
      </c>
      <c r="L200" s="147">
        <v>0.48328499999980257</v>
      </c>
      <c r="M200" s="147">
        <v>0.93545400000017498</v>
      </c>
      <c r="N200" s="147">
        <v>2.5103189999999995</v>
      </c>
      <c r="O200" s="147">
        <v>3.5081668000006063</v>
      </c>
      <c r="P200" s="147">
        <v>3.1410310000001811</v>
      </c>
      <c r="Q200" s="147">
        <v>3.727569999999865</v>
      </c>
      <c r="R200" s="147">
        <v>3.0185849999999803</v>
      </c>
      <c r="S200" s="147">
        <v>3.1342669999997232</v>
      </c>
      <c r="T200" s="147">
        <v>5.0482640000000814</v>
      </c>
      <c r="U200" s="147">
        <v>3.4624320000005779</v>
      </c>
      <c r="V200" s="147">
        <v>4.7944820000005777</v>
      </c>
      <c r="W200" s="147">
        <v>3.1998840031413645</v>
      </c>
      <c r="X200" s="147">
        <v>4.3671199999999999</v>
      </c>
      <c r="Y200" s="147">
        <v>4.3721300000000003</v>
      </c>
      <c r="Z200" s="147">
        <v>6.2799999999999994</v>
      </c>
      <c r="AA200" s="147">
        <v>5.9899999999999984</v>
      </c>
      <c r="AB200" s="147">
        <v>4.55</v>
      </c>
      <c r="AC200" s="147">
        <v>4.6479884511985503</v>
      </c>
      <c r="AD200" s="147">
        <v>4.7483021947680726</v>
      </c>
      <c r="AE200" s="147">
        <v>4.8530370602618005</v>
      </c>
      <c r="AF200" s="147">
        <v>4.962174040812612</v>
      </c>
      <c r="AG200" s="147">
        <v>5.0733168766920302</v>
      </c>
    </row>
    <row r="201" spans="1:33" x14ac:dyDescent="0.2">
      <c r="A201" s="133" t="str">
        <f t="shared" si="3"/>
        <v>MAPChristmas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MAPFiji</v>
      </c>
      <c r="B202" s="129" t="s">
        <v>275</v>
      </c>
      <c r="C202" s="129" t="s">
        <v>275</v>
      </c>
      <c r="D202" s="129" t="s">
        <v>231</v>
      </c>
      <c r="E202" s="147">
        <v>0</v>
      </c>
      <c r="F202" s="147">
        <v>0</v>
      </c>
      <c r="G202" s="147">
        <v>8.5398000000000002E-2</v>
      </c>
      <c r="H202" s="147">
        <v>7.7445E-2</v>
      </c>
      <c r="I202" s="147">
        <v>7.2999999999999995E-2</v>
      </c>
      <c r="J202" s="147">
        <v>1.545E-2</v>
      </c>
      <c r="K202" s="147">
        <v>2.7224999999999999E-2</v>
      </c>
      <c r="L202" s="147">
        <v>0.02</v>
      </c>
      <c r="M202" s="147">
        <v>6.8890999999999994E-2</v>
      </c>
      <c r="N202" s="147">
        <v>3.1900000000000001E-3</v>
      </c>
      <c r="O202" s="147">
        <v>1.2E-2</v>
      </c>
      <c r="P202" s="147">
        <v>2.6987000000000001E-2</v>
      </c>
      <c r="Q202" s="147">
        <v>0</v>
      </c>
      <c r="R202" s="147">
        <v>1.6743000000000001E-2</v>
      </c>
      <c r="S202" s="147">
        <v>5.4029000000000001E-2</v>
      </c>
      <c r="T202" s="147">
        <v>2.8166E-2</v>
      </c>
      <c r="U202" s="147">
        <v>0</v>
      </c>
      <c r="V202" s="147">
        <v>0</v>
      </c>
      <c r="W202" s="147">
        <v>1.0097259999999999</v>
      </c>
      <c r="X202" s="147">
        <v>0</v>
      </c>
      <c r="Y202" s="147">
        <v>0</v>
      </c>
      <c r="Z202" s="147">
        <v>0</v>
      </c>
      <c r="AA202" s="147">
        <v>0</v>
      </c>
      <c r="AB202" s="147">
        <v>0</v>
      </c>
      <c r="AC202" s="147">
        <v>0</v>
      </c>
      <c r="AD202" s="147">
        <v>0</v>
      </c>
      <c r="AE202" s="147">
        <v>0</v>
      </c>
      <c r="AF202" s="147">
        <v>0</v>
      </c>
      <c r="AG202" s="147">
        <v>0</v>
      </c>
    </row>
    <row r="203" spans="1:33" x14ac:dyDescent="0.2">
      <c r="A203" s="133" t="str">
        <f t="shared" si="3"/>
        <v>MAPNauru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MAPNew Caledonia</v>
      </c>
      <c r="B204" s="129" t="s">
        <v>275</v>
      </c>
      <c r="C204" s="129" t="s">
        <v>275</v>
      </c>
      <c r="D204" s="129" t="s">
        <v>233</v>
      </c>
      <c r="E204" s="147">
        <v>0.39762500000000001</v>
      </c>
      <c r="F204" s="147">
        <v>0.41769899999999999</v>
      </c>
      <c r="G204" s="147">
        <v>0.48831200000000002</v>
      </c>
      <c r="H204" s="147">
        <v>0.17380000000000001</v>
      </c>
      <c r="I204" s="147">
        <v>0.20219999999999999</v>
      </c>
      <c r="J204" s="147">
        <v>0.18943199999999999</v>
      </c>
      <c r="K204" s="147">
        <v>0.21163499999999999</v>
      </c>
      <c r="L204" s="147">
        <v>0.21945000000000001</v>
      </c>
      <c r="M204" s="147">
        <v>0.71099999999999997</v>
      </c>
      <c r="N204" s="147">
        <v>0.65200000000000002</v>
      </c>
      <c r="O204" s="147">
        <v>0.82899999999999996</v>
      </c>
      <c r="P204" s="147">
        <v>0.89856099999999994</v>
      </c>
      <c r="Q204" s="147">
        <v>0.267179</v>
      </c>
      <c r="R204" s="147">
        <v>1.9689999999999999E-2</v>
      </c>
      <c r="S204" s="147">
        <v>9.5228999999999994E-2</v>
      </c>
      <c r="T204" s="147">
        <v>6.5000000000000002E-2</v>
      </c>
      <c r="U204" s="147">
        <v>0.11645000000000001</v>
      </c>
      <c r="V204" s="147">
        <v>7.4999999999999997E-2</v>
      </c>
      <c r="W204" s="147">
        <v>3.9600000000000003E-2</v>
      </c>
      <c r="X204" s="147">
        <v>0.7399</v>
      </c>
      <c r="Y204" s="147">
        <v>1.0073970000000001</v>
      </c>
      <c r="Z204" s="147">
        <v>0</v>
      </c>
      <c r="AA204" s="147">
        <v>0</v>
      </c>
      <c r="AB204" s="147">
        <v>0</v>
      </c>
      <c r="AC204" s="147">
        <v>0</v>
      </c>
      <c r="AD204" s="147">
        <v>0</v>
      </c>
      <c r="AE204" s="147">
        <v>0</v>
      </c>
      <c r="AF204" s="147">
        <v>0</v>
      </c>
      <c r="AG204" s="147">
        <v>0</v>
      </c>
    </row>
    <row r="205" spans="1:33" x14ac:dyDescent="0.2">
      <c r="A205" s="133" t="str">
        <f t="shared" si="3"/>
        <v>MAPNew Zealand</v>
      </c>
      <c r="B205" s="129" t="s">
        <v>275</v>
      </c>
      <c r="C205" s="129" t="s">
        <v>275</v>
      </c>
      <c r="D205" s="129" t="s">
        <v>234</v>
      </c>
      <c r="E205" s="147">
        <v>0.36977499999999996</v>
      </c>
      <c r="F205" s="147">
        <v>0.36716500000000002</v>
      </c>
      <c r="G205" s="147">
        <v>0.23388099999999998</v>
      </c>
      <c r="H205" s="147">
        <v>0.18474299999999999</v>
      </c>
      <c r="I205" s="147">
        <v>0.40002299999999996</v>
      </c>
      <c r="J205" s="147">
        <v>0.29566099999999995</v>
      </c>
      <c r="K205" s="147">
        <v>0.51549100000000003</v>
      </c>
      <c r="L205" s="147">
        <v>0.18423100000000003</v>
      </c>
      <c r="M205" s="147">
        <v>-0.20185100000000003</v>
      </c>
      <c r="N205" s="147">
        <v>0.13258800000000001</v>
      </c>
      <c r="O205" s="147">
        <v>0.50866900000000004</v>
      </c>
      <c r="P205" s="147">
        <v>0.61124100000000015</v>
      </c>
      <c r="Q205" s="147">
        <v>0.21104600000000001</v>
      </c>
      <c r="R205" s="147">
        <v>0.16184500000000007</v>
      </c>
      <c r="S205" s="147">
        <v>1.1738549999999999</v>
      </c>
      <c r="T205" s="147">
        <v>0.57354200000000011</v>
      </c>
      <c r="U205" s="147">
        <v>1.4444779999999999</v>
      </c>
      <c r="V205" s="147">
        <v>0.63784499999999988</v>
      </c>
      <c r="W205" s="147">
        <v>0.49494747083640489</v>
      </c>
      <c r="X205" s="147">
        <v>0.14127000000000001</v>
      </c>
      <c r="Y205" s="147">
        <v>6.1149999999999996E-2</v>
      </c>
      <c r="Z205" s="147">
        <v>0.95000000000000018</v>
      </c>
      <c r="AA205" s="147">
        <v>0.68</v>
      </c>
      <c r="AB205" s="147">
        <v>0.60000000000000009</v>
      </c>
      <c r="AC205" s="147">
        <v>0.60000000000000009</v>
      </c>
      <c r="AD205" s="147">
        <v>0.60000000000000009</v>
      </c>
      <c r="AE205" s="147">
        <v>0.60000000000000009</v>
      </c>
      <c r="AF205" s="147">
        <v>0.60000000000000009</v>
      </c>
      <c r="AG205" s="147">
        <v>0.60000000000000009</v>
      </c>
    </row>
    <row r="206" spans="1:33" x14ac:dyDescent="0.2">
      <c r="A206" s="133" t="str">
        <f t="shared" si="3"/>
        <v>MAPPapua New Guinea</v>
      </c>
      <c r="B206" s="129" t="s">
        <v>275</v>
      </c>
      <c r="C206" s="129" t="s">
        <v>275</v>
      </c>
      <c r="D206" s="129" t="s">
        <v>235</v>
      </c>
      <c r="E206" s="147">
        <v>2.896938</v>
      </c>
      <c r="F206" s="147">
        <v>1.0141260000000001</v>
      </c>
      <c r="G206" s="147">
        <v>1.5819669999999999</v>
      </c>
      <c r="H206" s="147">
        <v>0.89456199999999997</v>
      </c>
      <c r="I206" s="147">
        <v>1.358595</v>
      </c>
      <c r="J206" s="147">
        <v>0</v>
      </c>
      <c r="K206" s="147">
        <v>0</v>
      </c>
      <c r="L206" s="147">
        <v>0</v>
      </c>
      <c r="M206" s="147">
        <v>0</v>
      </c>
      <c r="N206" s="147">
        <v>0</v>
      </c>
      <c r="O206" s="147">
        <v>0</v>
      </c>
      <c r="P206" s="147">
        <v>0.42607600000000001</v>
      </c>
      <c r="Q206" s="147">
        <v>0.38655899999999999</v>
      </c>
      <c r="R206" s="147">
        <v>0</v>
      </c>
      <c r="S206" s="147">
        <v>4.4999999999999998E-2</v>
      </c>
      <c r="T206" s="147">
        <v>1.5049999999999999E-2</v>
      </c>
      <c r="U206" s="147">
        <v>5.7306000000000003E-2</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3"/>
        <v>MAPPolynesia</v>
      </c>
      <c r="B207" s="129" t="s">
        <v>275</v>
      </c>
      <c r="C207" s="129" t="s">
        <v>275</v>
      </c>
      <c r="D207" s="129" t="s">
        <v>236</v>
      </c>
      <c r="E207" s="147">
        <v>0</v>
      </c>
      <c r="F207" s="147">
        <v>0</v>
      </c>
      <c r="G207" s="147">
        <v>0.02</v>
      </c>
      <c r="H207" s="147">
        <v>0</v>
      </c>
      <c r="I207" s="147">
        <v>0</v>
      </c>
      <c r="J207" s="147">
        <v>0</v>
      </c>
      <c r="K207" s="147">
        <v>0</v>
      </c>
      <c r="L207" s="147">
        <v>1.2E-2</v>
      </c>
      <c r="M207" s="147">
        <v>0</v>
      </c>
      <c r="N207" s="147">
        <v>1.4999999999999999E-2</v>
      </c>
      <c r="O207" s="147">
        <v>3.2000000000000001E-2</v>
      </c>
      <c r="P207" s="147">
        <v>0</v>
      </c>
      <c r="Q207" s="147">
        <v>0</v>
      </c>
      <c r="R207" s="147">
        <v>0</v>
      </c>
      <c r="S207" s="147">
        <v>0</v>
      </c>
      <c r="T207" s="147">
        <v>0</v>
      </c>
      <c r="U207" s="147">
        <v>0</v>
      </c>
      <c r="V207" s="147">
        <v>0</v>
      </c>
      <c r="W207" s="147">
        <v>0</v>
      </c>
      <c r="X207" s="147">
        <v>9.7600000000000013E-3</v>
      </c>
      <c r="Y207" s="147">
        <v>2.4300000000000002E-2</v>
      </c>
      <c r="Z207" s="147">
        <v>0.01</v>
      </c>
      <c r="AA207" s="147">
        <v>0.01</v>
      </c>
      <c r="AB207" s="147">
        <v>0</v>
      </c>
      <c r="AC207" s="147">
        <v>0</v>
      </c>
      <c r="AD207" s="147">
        <v>0</v>
      </c>
      <c r="AE207" s="147">
        <v>0</v>
      </c>
      <c r="AF207" s="147">
        <v>0</v>
      </c>
      <c r="AG207" s="147">
        <v>0</v>
      </c>
    </row>
    <row r="208" spans="1:33" x14ac:dyDescent="0.2">
      <c r="A208" s="133" t="str">
        <f t="shared" si="3"/>
        <v>MAPSolomon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MAPVanuatu</v>
      </c>
      <c r="B209" s="129" t="s">
        <v>275</v>
      </c>
      <c r="C209" s="129" t="s">
        <v>275</v>
      </c>
      <c r="D209" s="129" t="s">
        <v>238</v>
      </c>
      <c r="E209" s="147">
        <v>0</v>
      </c>
      <c r="F209" s="147">
        <v>0</v>
      </c>
      <c r="G209" s="147">
        <v>0</v>
      </c>
      <c r="H209" s="147">
        <v>0</v>
      </c>
      <c r="I209" s="147">
        <v>0</v>
      </c>
      <c r="J209" s="147">
        <v>0</v>
      </c>
      <c r="K209" s="147">
        <v>1.4999999999999999E-4</v>
      </c>
      <c r="L209" s="147">
        <v>3.6000000000000001E-5</v>
      </c>
      <c r="M209" s="147">
        <v>0</v>
      </c>
      <c r="N209" s="147">
        <v>0</v>
      </c>
      <c r="O209" s="147">
        <v>1.65E-4</v>
      </c>
      <c r="P209" s="147">
        <v>4.2900000000000002E-4</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O209"/>
  <sheetViews>
    <sheetView showGridLines="0" workbookViewId="0">
      <pane xSplit="4" ySplit="6" topLeftCell="E7"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16384" width="9.33203125" style="128"/>
  </cols>
  <sheetData>
    <row r="1" spans="1:41" s="129" customFormat="1" ht="18.75" customHeight="1" x14ac:dyDescent="0.3">
      <c r="A1" s="126"/>
      <c r="B1" s="150" t="s">
        <v>296</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52"/>
      <c r="AI1" s="152"/>
      <c r="AJ1" s="152"/>
      <c r="AK1" s="152"/>
      <c r="AL1" s="152"/>
      <c r="AM1" s="152"/>
      <c r="AN1" s="152"/>
      <c r="AO1" s="128"/>
    </row>
    <row r="2" spans="1:41"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row>
    <row r="3" spans="1:41"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1" s="133" customFormat="1" x14ac:dyDescent="0.2">
      <c r="A4" s="133" t="str">
        <f>CONCATENATE("MAP",D4)</f>
        <v>MAPWorld Total</v>
      </c>
      <c r="B4" s="134" t="s">
        <v>26</v>
      </c>
      <c r="C4" s="134" t="s">
        <v>26</v>
      </c>
      <c r="D4" s="134" t="s">
        <v>26</v>
      </c>
      <c r="E4" s="135">
        <v>795.30325999999968</v>
      </c>
      <c r="F4" s="135">
        <v>817.32591599999978</v>
      </c>
      <c r="G4" s="135">
        <v>833.55527600000016</v>
      </c>
      <c r="H4" s="135">
        <v>1013.8346510000001</v>
      </c>
      <c r="I4" s="135">
        <v>1036.7587049999997</v>
      </c>
      <c r="J4" s="135">
        <v>1080.9407270000006</v>
      </c>
      <c r="K4" s="135">
        <v>986.73589800000002</v>
      </c>
      <c r="L4" s="135">
        <v>1003.878641</v>
      </c>
      <c r="M4" s="135">
        <v>840.57682899999998</v>
      </c>
      <c r="N4" s="135">
        <v>645.92150400000003</v>
      </c>
      <c r="O4" s="135">
        <v>896.71787299999971</v>
      </c>
      <c r="P4" s="135">
        <v>824.5351619999999</v>
      </c>
      <c r="Q4" s="135">
        <v>817.25705999999991</v>
      </c>
      <c r="R4" s="135">
        <v>814.77454500000022</v>
      </c>
      <c r="S4" s="135">
        <v>802.95508100000029</v>
      </c>
      <c r="T4" s="135">
        <v>743.99182599999983</v>
      </c>
      <c r="U4" s="135">
        <v>742.05551499999945</v>
      </c>
      <c r="V4" s="135">
        <v>817.14212899999995</v>
      </c>
      <c r="W4" s="135">
        <v>837.26358151202191</v>
      </c>
      <c r="X4" s="135">
        <v>834.21850000000029</v>
      </c>
      <c r="Y4" s="135">
        <v>875.2629889000001</v>
      </c>
      <c r="Z4" s="135">
        <v>1003.2199999999996</v>
      </c>
      <c r="AA4" s="135">
        <v>865.08999999999969</v>
      </c>
      <c r="AB4" s="135">
        <v>770.19999999999982</v>
      </c>
      <c r="AC4" s="135">
        <v>774.17142788621891</v>
      </c>
      <c r="AD4" s="135">
        <v>777.28875162915449</v>
      </c>
      <c r="AE4" s="135">
        <v>780.75089514141291</v>
      </c>
      <c r="AF4" s="135">
        <v>784.63370220402237</v>
      </c>
      <c r="AG4" s="135">
        <v>788.66450189935256</v>
      </c>
    </row>
    <row r="5" spans="1:41" s="133" customFormat="1" x14ac:dyDescent="0.2">
      <c r="A5" s="133" t="str">
        <f t="shared" ref="A5:A69" si="0">CONCATENATE("MAP",D5)</f>
        <v>MAPEurope &amp; CIS Total</v>
      </c>
      <c r="B5" s="137" t="s">
        <v>29</v>
      </c>
      <c r="C5" s="137" t="s">
        <v>29</v>
      </c>
      <c r="D5" s="137" t="s">
        <v>29</v>
      </c>
      <c r="E5" s="145">
        <v>686.36583899999971</v>
      </c>
      <c r="F5" s="145">
        <v>667.07191799999987</v>
      </c>
      <c r="G5" s="145">
        <v>668.26957000000004</v>
      </c>
      <c r="H5" s="145">
        <v>754.23705400000006</v>
      </c>
      <c r="I5" s="145">
        <v>696.61392899999987</v>
      </c>
      <c r="J5" s="145">
        <v>685.81025200000045</v>
      </c>
      <c r="K5" s="145">
        <v>643.17306700000006</v>
      </c>
      <c r="L5" s="145">
        <v>645.78865800000005</v>
      </c>
      <c r="M5" s="145">
        <v>508.15164999999996</v>
      </c>
      <c r="N5" s="145">
        <v>437.83013499999998</v>
      </c>
      <c r="O5" s="145">
        <v>591.87789799999973</v>
      </c>
      <c r="P5" s="145">
        <v>537.34120599999994</v>
      </c>
      <c r="Q5" s="145">
        <v>569.027154</v>
      </c>
      <c r="R5" s="145">
        <v>508.4453670000002</v>
      </c>
      <c r="S5" s="145">
        <v>546.83111100000019</v>
      </c>
      <c r="T5" s="145">
        <v>520.58038900000008</v>
      </c>
      <c r="U5" s="145">
        <v>516.93679499999939</v>
      </c>
      <c r="V5" s="145">
        <v>590.838932</v>
      </c>
      <c r="W5" s="145">
        <v>588.10390806623548</v>
      </c>
      <c r="X5" s="145">
        <v>625.24277000000029</v>
      </c>
      <c r="Y5" s="145">
        <v>616.55265610000015</v>
      </c>
      <c r="Z5" s="145">
        <v>674.40999999999963</v>
      </c>
      <c r="AA5" s="145">
        <v>556.9599999999997</v>
      </c>
      <c r="AB5" s="145">
        <v>473.62999999999994</v>
      </c>
      <c r="AC5" s="145">
        <v>475.83294657990825</v>
      </c>
      <c r="AD5" s="145">
        <v>475.87261761257952</v>
      </c>
      <c r="AE5" s="145">
        <v>476.11143020928006</v>
      </c>
      <c r="AF5" s="145">
        <v>476.53980233616659</v>
      </c>
      <c r="AG5" s="145">
        <v>477.05455031839864</v>
      </c>
    </row>
    <row r="6" spans="1:41" s="133" customFormat="1" x14ac:dyDescent="0.2">
      <c r="A6" s="133" t="str">
        <f t="shared" si="0"/>
        <v>MAPWest Europe Total</v>
      </c>
      <c r="B6" s="140" t="s">
        <v>37</v>
      </c>
      <c r="C6" s="140" t="s">
        <v>37</v>
      </c>
      <c r="D6" s="140" t="s">
        <v>37</v>
      </c>
      <c r="E6" s="146">
        <v>676.88978499999996</v>
      </c>
      <c r="F6" s="146">
        <v>654.23959099999979</v>
      </c>
      <c r="G6" s="146">
        <v>650.68241</v>
      </c>
      <c r="H6" s="146">
        <v>723.94475</v>
      </c>
      <c r="I6" s="146">
        <v>659.783323</v>
      </c>
      <c r="J6" s="146">
        <v>644.52295200000003</v>
      </c>
      <c r="K6" s="146">
        <v>598.10975499999995</v>
      </c>
      <c r="L6" s="146">
        <v>604.38317900000004</v>
      </c>
      <c r="M6" s="146">
        <v>476.26045000000005</v>
      </c>
      <c r="N6" s="146">
        <v>404.00598899999994</v>
      </c>
      <c r="O6" s="146">
        <v>531.68536399999994</v>
      </c>
      <c r="P6" s="146">
        <v>479.70246200000003</v>
      </c>
      <c r="Q6" s="146">
        <v>491.73467799999997</v>
      </c>
      <c r="R6" s="146">
        <v>429.01550900000007</v>
      </c>
      <c r="S6" s="146">
        <v>477.77028500000011</v>
      </c>
      <c r="T6" s="146">
        <v>432.24534500000004</v>
      </c>
      <c r="U6" s="146">
        <v>411.54915300000005</v>
      </c>
      <c r="V6" s="146">
        <v>457.21611800000005</v>
      </c>
      <c r="W6" s="146">
        <v>468.25731567013361</v>
      </c>
      <c r="X6" s="146">
        <v>492.62002000000012</v>
      </c>
      <c r="Y6" s="146">
        <v>504.87976779999997</v>
      </c>
      <c r="Z6" s="146">
        <v>499.28999999999996</v>
      </c>
      <c r="AA6" s="146">
        <v>349.21999999999986</v>
      </c>
      <c r="AB6" s="146">
        <v>341.94</v>
      </c>
      <c r="AC6" s="146">
        <v>339.55422873242969</v>
      </c>
      <c r="AD6" s="146">
        <v>337.1858637693889</v>
      </c>
      <c r="AE6" s="146">
        <v>334.87574852678574</v>
      </c>
      <c r="AF6" s="146">
        <v>332.61428739504521</v>
      </c>
      <c r="AG6" s="146">
        <v>330.34754422710705</v>
      </c>
    </row>
    <row r="7" spans="1:41" x14ac:dyDescent="0.2">
      <c r="A7" s="133" t="str">
        <f t="shared" si="0"/>
        <v>MAPAustria</v>
      </c>
      <c r="B7" s="129" t="s">
        <v>254</v>
      </c>
      <c r="C7" s="129" t="s">
        <v>255</v>
      </c>
      <c r="D7" s="129" t="s">
        <v>40</v>
      </c>
      <c r="E7" s="147">
        <v>18.396879999999999</v>
      </c>
      <c r="F7" s="147">
        <v>23.007100000000001</v>
      </c>
      <c r="G7" s="147">
        <v>7.6688000000000009</v>
      </c>
      <c r="H7" s="147">
        <v>3.0860400000000001</v>
      </c>
      <c r="I7" s="147">
        <v>1.6263000000000001</v>
      </c>
      <c r="J7" s="147">
        <v>3.7671399999999999</v>
      </c>
      <c r="K7" s="147">
        <v>1.1903000000000001</v>
      </c>
      <c r="L7" s="147">
        <v>1.996</v>
      </c>
      <c r="M7" s="147">
        <v>4.9671200000000004</v>
      </c>
      <c r="N7" s="147">
        <v>0.15300000000000002</v>
      </c>
      <c r="O7" s="147">
        <v>1.1809999999999998</v>
      </c>
      <c r="P7" s="147">
        <v>3.0329999999999999</v>
      </c>
      <c r="Q7" s="147">
        <v>2.4429999999999996</v>
      </c>
      <c r="R7" s="147">
        <v>0.83400000000000007</v>
      </c>
      <c r="S7" s="147">
        <v>2.5794959999999998</v>
      </c>
      <c r="T7" s="147">
        <v>2.86774</v>
      </c>
      <c r="U7" s="147">
        <v>3.64527</v>
      </c>
      <c r="V7" s="147">
        <v>1.1707000000000001</v>
      </c>
      <c r="W7" s="147">
        <v>0.86056300000000008</v>
      </c>
      <c r="X7" s="147">
        <v>1.7206600000000001</v>
      </c>
      <c r="Y7" s="147">
        <v>1.4702003000000001</v>
      </c>
      <c r="Z7" s="147">
        <v>1.21</v>
      </c>
      <c r="AA7" s="147">
        <v>1.73</v>
      </c>
      <c r="AB7" s="147">
        <v>3.9099999999999988</v>
      </c>
      <c r="AC7" s="147">
        <v>3.9705375205907498</v>
      </c>
      <c r="AD7" s="147">
        <v>4.0329865992640794</v>
      </c>
      <c r="AE7" s="147">
        <v>4.0974075961779102</v>
      </c>
      <c r="AF7" s="147">
        <v>4.1638627774477666</v>
      </c>
      <c r="AG7" s="147">
        <v>4.2324163753300974</v>
      </c>
    </row>
    <row r="8" spans="1:41" x14ac:dyDescent="0.2">
      <c r="A8" s="133" t="str">
        <f t="shared" si="0"/>
        <v>MAPBelgium</v>
      </c>
      <c r="B8" s="129" t="s">
        <v>254</v>
      </c>
      <c r="C8" s="129" t="s">
        <v>255</v>
      </c>
      <c r="D8" s="129" t="s">
        <v>42</v>
      </c>
      <c r="E8" s="147">
        <v>21.95082</v>
      </c>
      <c r="F8" s="147">
        <v>21.077610000000004</v>
      </c>
      <c r="G8" s="147">
        <v>18.913310000000003</v>
      </c>
      <c r="H8" s="147">
        <v>18.867829999999998</v>
      </c>
      <c r="I8" s="147">
        <v>16.87914</v>
      </c>
      <c r="J8" s="147">
        <v>15.380230000000001</v>
      </c>
      <c r="K8" s="147">
        <v>11.019310000000001</v>
      </c>
      <c r="L8" s="147">
        <v>14.48029</v>
      </c>
      <c r="M8" s="147">
        <v>21.054540000000003</v>
      </c>
      <c r="N8" s="147">
        <v>18.29833</v>
      </c>
      <c r="O8" s="147">
        <v>30.66771</v>
      </c>
      <c r="P8" s="147">
        <v>25.810590000000005</v>
      </c>
      <c r="Q8" s="147">
        <v>24.642590000000002</v>
      </c>
      <c r="R8" s="147">
        <v>22.590560000000004</v>
      </c>
      <c r="S8" s="147">
        <v>21.415000000000003</v>
      </c>
      <c r="T8" s="147">
        <v>20.118309999999997</v>
      </c>
      <c r="U8" s="147">
        <v>17.580179999999999</v>
      </c>
      <c r="V8" s="147">
        <v>38.8538</v>
      </c>
      <c r="W8" s="147">
        <v>45.411819000000008</v>
      </c>
      <c r="X8" s="147">
        <v>19.382730000000002</v>
      </c>
      <c r="Y8" s="147">
        <v>20.195995800000002</v>
      </c>
      <c r="Z8" s="147">
        <v>43.71</v>
      </c>
      <c r="AA8" s="147">
        <v>29.28</v>
      </c>
      <c r="AB8" s="147">
        <v>28.449999999999996</v>
      </c>
      <c r="AC8" s="147">
        <v>28.449999999999996</v>
      </c>
      <c r="AD8" s="147">
        <v>28.449999999999996</v>
      </c>
      <c r="AE8" s="147">
        <v>28.449999999999996</v>
      </c>
      <c r="AF8" s="147">
        <v>28.449999999999996</v>
      </c>
      <c r="AG8" s="147">
        <v>28.449999999999996</v>
      </c>
    </row>
    <row r="9" spans="1:41" x14ac:dyDescent="0.2">
      <c r="A9" s="133" t="str">
        <f t="shared" si="0"/>
        <v>MAPCyprus</v>
      </c>
      <c r="B9" s="129" t="s">
        <v>254</v>
      </c>
      <c r="C9" s="129" t="s">
        <v>255</v>
      </c>
      <c r="D9" s="129" t="s">
        <v>44</v>
      </c>
      <c r="E9" s="147">
        <v>2.1499999999999998E-2</v>
      </c>
      <c r="F9" s="147">
        <v>5.0500000000000003E-2</v>
      </c>
      <c r="G9" s="147">
        <v>4.0899999999999999E-2</v>
      </c>
      <c r="H9" s="147">
        <v>2.2069999999999999</v>
      </c>
      <c r="I9" s="147">
        <v>4.9799999999999997E-2</v>
      </c>
      <c r="J9" s="147">
        <v>3.2000000000000001E-2</v>
      </c>
      <c r="K9" s="147">
        <v>0.1119</v>
      </c>
      <c r="L9" s="147">
        <v>7.51E-2</v>
      </c>
      <c r="M9" s="147">
        <v>2.1999999999999999E-2</v>
      </c>
      <c r="N9" s="147">
        <v>4.0000000000000001E-3</v>
      </c>
      <c r="O9" s="147">
        <v>4.1399999999999999E-2</v>
      </c>
      <c r="P9" s="147">
        <v>0.02</v>
      </c>
      <c r="Q9" s="147">
        <v>1.4999999999999999E-2</v>
      </c>
      <c r="R9" s="147">
        <v>3.0000000000000001E-3</v>
      </c>
      <c r="S9" s="147">
        <v>5.1000000000000004E-2</v>
      </c>
      <c r="T9" s="147">
        <v>6.2089999999999999E-2</v>
      </c>
      <c r="U9" s="147">
        <v>5.5460000000000009E-2</v>
      </c>
      <c r="V9" s="147">
        <v>2.7460000000000002E-2</v>
      </c>
      <c r="W9" s="147">
        <v>4.4877E-2</v>
      </c>
      <c r="X9" s="147">
        <v>4.7939999999999997E-2</v>
      </c>
      <c r="Y9" s="147">
        <v>2.8380000000000002E-2</v>
      </c>
      <c r="Z9" s="147">
        <v>0.02</v>
      </c>
      <c r="AA9" s="147">
        <v>0</v>
      </c>
      <c r="AB9" s="147">
        <v>0.02</v>
      </c>
      <c r="AC9" s="147">
        <v>0.02</v>
      </c>
      <c r="AD9" s="147">
        <v>0.02</v>
      </c>
      <c r="AE9" s="147">
        <v>0.02</v>
      </c>
      <c r="AF9" s="147">
        <v>0.02</v>
      </c>
      <c r="AG9" s="147">
        <v>0.02</v>
      </c>
    </row>
    <row r="10" spans="1:41" x14ac:dyDescent="0.2">
      <c r="A10" s="133" t="str">
        <f t="shared" si="0"/>
        <v>MAPDenmark</v>
      </c>
      <c r="B10" s="129" t="s">
        <v>254</v>
      </c>
      <c r="C10" s="129" t="s">
        <v>255</v>
      </c>
      <c r="D10" s="129" t="s">
        <v>46</v>
      </c>
      <c r="E10" s="147">
        <v>28.490300000000001</v>
      </c>
      <c r="F10" s="147">
        <v>29.218929000000031</v>
      </c>
      <c r="G10" s="147">
        <v>22.763869999999997</v>
      </c>
      <c r="H10" s="147">
        <v>29.786799999999999</v>
      </c>
      <c r="I10" s="147">
        <v>36.886600000000001</v>
      </c>
      <c r="J10" s="147">
        <v>26.142250000000001</v>
      </c>
      <c r="K10" s="147">
        <v>21.917150000000003</v>
      </c>
      <c r="L10" s="147">
        <v>15.69741</v>
      </c>
      <c r="M10" s="147">
        <v>32.524999999999999</v>
      </c>
      <c r="N10" s="147">
        <v>6.1320999999999986</v>
      </c>
      <c r="O10" s="147">
        <v>14.843449999999999</v>
      </c>
      <c r="P10" s="147">
        <v>13.261049999999999</v>
      </c>
      <c r="Q10" s="147">
        <v>12.602749999999999</v>
      </c>
      <c r="R10" s="147">
        <v>20.526500000000002</v>
      </c>
      <c r="S10" s="147">
        <v>18.63158</v>
      </c>
      <c r="T10" s="147">
        <v>23.623080000000002</v>
      </c>
      <c r="U10" s="147">
        <v>22.296990000000001</v>
      </c>
      <c r="V10" s="147">
        <v>21.214859999999998</v>
      </c>
      <c r="W10" s="147">
        <v>6.8937119999999998</v>
      </c>
      <c r="X10" s="147">
        <v>19.003670000000003</v>
      </c>
      <c r="Y10" s="147">
        <v>22.80612</v>
      </c>
      <c r="Z10" s="147">
        <v>7.6899999999999977</v>
      </c>
      <c r="AA10" s="147">
        <v>13.459999999999997</v>
      </c>
      <c r="AB10" s="147">
        <v>15.939999999999998</v>
      </c>
      <c r="AC10" s="147">
        <v>15.939999999999998</v>
      </c>
      <c r="AD10" s="147">
        <v>15.939999999999998</v>
      </c>
      <c r="AE10" s="147">
        <v>15.939999999999998</v>
      </c>
      <c r="AF10" s="147">
        <v>15.939999999999998</v>
      </c>
      <c r="AG10" s="147">
        <v>15.939999999999998</v>
      </c>
    </row>
    <row r="11" spans="1:41" x14ac:dyDescent="0.2">
      <c r="A11" s="133" t="str">
        <f t="shared" si="0"/>
        <v>MAPFinland</v>
      </c>
      <c r="B11" s="129" t="s">
        <v>254</v>
      </c>
      <c r="C11" s="129" t="s">
        <v>255</v>
      </c>
      <c r="D11" s="129" t="s">
        <v>49</v>
      </c>
      <c r="E11" s="147">
        <v>3.8091000000000004</v>
      </c>
      <c r="F11" s="147">
        <v>3.4086499999999997</v>
      </c>
      <c r="G11" s="147">
        <v>4.5231000000000003</v>
      </c>
      <c r="H11" s="147">
        <v>1.77</v>
      </c>
      <c r="I11" s="147">
        <v>1.56379</v>
      </c>
      <c r="J11" s="147">
        <v>1.7569700000000004</v>
      </c>
      <c r="K11" s="147">
        <v>1.7882899999999999</v>
      </c>
      <c r="L11" s="147">
        <v>1.8562000000000001</v>
      </c>
      <c r="M11" s="147">
        <v>1.8687999999999998</v>
      </c>
      <c r="N11" s="147">
        <v>0.99309999999999998</v>
      </c>
      <c r="O11" s="147">
        <v>1.19221</v>
      </c>
      <c r="P11" s="147">
        <v>0.379</v>
      </c>
      <c r="Q11" s="147">
        <v>0.80200000000000005</v>
      </c>
      <c r="R11" s="147">
        <v>0.65600000000000003</v>
      </c>
      <c r="S11" s="147">
        <v>0.71124000000000009</v>
      </c>
      <c r="T11" s="147">
        <v>2.3826999999999998</v>
      </c>
      <c r="U11" s="147">
        <v>2.0393400000000002</v>
      </c>
      <c r="V11" s="147">
        <v>1.24424</v>
      </c>
      <c r="W11" s="147">
        <v>1.08955</v>
      </c>
      <c r="X11" s="147">
        <v>0.7287300000000001</v>
      </c>
      <c r="Y11" s="147">
        <v>0.88255749999999999</v>
      </c>
      <c r="Z11" s="147">
        <v>1.2700000000000002</v>
      </c>
      <c r="AA11" s="147">
        <v>1.3800000000000003</v>
      </c>
      <c r="AB11" s="147">
        <v>0.87999999999999989</v>
      </c>
      <c r="AC11" s="147">
        <v>0.87999999999999989</v>
      </c>
      <c r="AD11" s="147">
        <v>0.87999999999999989</v>
      </c>
      <c r="AE11" s="147">
        <v>0.87999999999999989</v>
      </c>
      <c r="AF11" s="147">
        <v>0.87999999999999989</v>
      </c>
      <c r="AG11" s="147">
        <v>0.87999999999999989</v>
      </c>
    </row>
    <row r="12" spans="1:41" x14ac:dyDescent="0.2">
      <c r="A12" s="133" t="str">
        <f t="shared" si="0"/>
        <v>MAPFrance</v>
      </c>
      <c r="B12" s="129" t="s">
        <v>254</v>
      </c>
      <c r="C12" s="129" t="s">
        <v>255</v>
      </c>
      <c r="D12" s="129" t="s">
        <v>31</v>
      </c>
      <c r="E12" s="147">
        <v>289.79742999999996</v>
      </c>
      <c r="F12" s="147">
        <v>275.36609999999996</v>
      </c>
      <c r="G12" s="147">
        <v>295.19320999999997</v>
      </c>
      <c r="H12" s="147">
        <v>325.53270999999995</v>
      </c>
      <c r="I12" s="147">
        <v>311.15200099999998</v>
      </c>
      <c r="J12" s="147">
        <v>291.43565000000001</v>
      </c>
      <c r="K12" s="147">
        <v>252.46338600000001</v>
      </c>
      <c r="L12" s="147">
        <v>262.76451600000007</v>
      </c>
      <c r="M12" s="147">
        <v>224.02759999999998</v>
      </c>
      <c r="N12" s="147">
        <v>248.75689999999997</v>
      </c>
      <c r="O12" s="147">
        <v>171.07366099999996</v>
      </c>
      <c r="P12" s="147">
        <v>184.39211500000002</v>
      </c>
      <c r="Q12" s="147">
        <v>186.89565099999999</v>
      </c>
      <c r="R12" s="147">
        <v>185.99562100000014</v>
      </c>
      <c r="S12" s="147">
        <v>177.05217999999999</v>
      </c>
      <c r="T12" s="147">
        <v>168.58155000000002</v>
      </c>
      <c r="U12" s="147">
        <v>149.04150000000001</v>
      </c>
      <c r="V12" s="147">
        <v>171.41363999999999</v>
      </c>
      <c r="W12" s="147">
        <v>220.16897096491164</v>
      </c>
      <c r="X12" s="147">
        <v>276.01220000000006</v>
      </c>
      <c r="Y12" s="147">
        <v>279.162935</v>
      </c>
      <c r="Z12" s="147">
        <v>258.50999999999993</v>
      </c>
      <c r="AA12" s="147">
        <v>143.98999999999998</v>
      </c>
      <c r="AB12" s="147">
        <v>152.65000000000003</v>
      </c>
      <c r="AC12" s="147">
        <v>150.9057543649055</v>
      </c>
      <c r="AD12" s="147">
        <v>149.16915133482163</v>
      </c>
      <c r="AE12" s="147">
        <v>147.45896113020595</v>
      </c>
      <c r="AF12" s="147">
        <v>145.76925662754184</v>
      </c>
      <c r="AG12" s="147">
        <v>144.07412134002391</v>
      </c>
    </row>
    <row r="13" spans="1:41" x14ac:dyDescent="0.2">
      <c r="A13" s="133" t="str">
        <f t="shared" si="0"/>
        <v>MAPGermany</v>
      </c>
      <c r="B13" s="129" t="s">
        <v>254</v>
      </c>
      <c r="C13" s="129" t="s">
        <v>255</v>
      </c>
      <c r="D13" s="129" t="s">
        <v>32</v>
      </c>
      <c r="E13" s="147">
        <v>188.37021000000001</v>
      </c>
      <c r="F13" s="147">
        <v>146.82517999999999</v>
      </c>
      <c r="G13" s="147">
        <v>158.22461000000001</v>
      </c>
      <c r="H13" s="147">
        <v>158.76485</v>
      </c>
      <c r="I13" s="147">
        <v>146.02775</v>
      </c>
      <c r="J13" s="147">
        <v>150.66475</v>
      </c>
      <c r="K13" s="147">
        <v>130.46943999999999</v>
      </c>
      <c r="L13" s="147">
        <v>128.059055</v>
      </c>
      <c r="M13" s="147">
        <v>88.308693000000019</v>
      </c>
      <c r="N13" s="147">
        <v>39.502975000000056</v>
      </c>
      <c r="O13" s="147">
        <v>150.58539499999998</v>
      </c>
      <c r="P13" s="147">
        <v>118.458872</v>
      </c>
      <c r="Q13" s="147">
        <v>115.21192500000001</v>
      </c>
      <c r="R13" s="147">
        <v>107.12269000000001</v>
      </c>
      <c r="S13" s="147">
        <v>108.64142700000001</v>
      </c>
      <c r="T13" s="147">
        <v>100.96751</v>
      </c>
      <c r="U13" s="147">
        <v>103.013035</v>
      </c>
      <c r="V13" s="147">
        <v>105.68631000000001</v>
      </c>
      <c r="W13" s="147">
        <v>49.701030999999986</v>
      </c>
      <c r="X13" s="147">
        <v>53.453960000000002</v>
      </c>
      <c r="Y13" s="147">
        <v>60.975319800000015</v>
      </c>
      <c r="Z13" s="147">
        <v>63.690000000000005</v>
      </c>
      <c r="AA13" s="147">
        <v>42.32</v>
      </c>
      <c r="AB13" s="147">
        <v>35.580000000000005</v>
      </c>
      <c r="AC13" s="147">
        <v>35.082083260019516</v>
      </c>
      <c r="AD13" s="147">
        <v>34.590882210014861</v>
      </c>
      <c r="AE13" s="147">
        <v>34.118614729899946</v>
      </c>
      <c r="AF13" s="147">
        <v>33.663016209421492</v>
      </c>
      <c r="AG13" s="147">
        <v>33.208415465754776</v>
      </c>
    </row>
    <row r="14" spans="1:41" x14ac:dyDescent="0.2">
      <c r="A14" s="133" t="str">
        <f t="shared" si="0"/>
        <v>MAPGreece</v>
      </c>
      <c r="B14" s="129" t="s">
        <v>254</v>
      </c>
      <c r="C14" s="129" t="s">
        <v>255</v>
      </c>
      <c r="D14" s="129" t="s">
        <v>33</v>
      </c>
      <c r="E14" s="147">
        <v>21.179099999999998</v>
      </c>
      <c r="F14" s="147">
        <v>18.121860000000002</v>
      </c>
      <c r="G14" s="147">
        <v>4.9988299999999999</v>
      </c>
      <c r="H14" s="147">
        <v>3.8150999999999997</v>
      </c>
      <c r="I14" s="147">
        <v>1.8496400000000002</v>
      </c>
      <c r="J14" s="147">
        <v>2.8884799999999995</v>
      </c>
      <c r="K14" s="147">
        <v>7.8887200000000002</v>
      </c>
      <c r="L14" s="147">
        <v>5.9756900000000011</v>
      </c>
      <c r="M14" s="147">
        <v>1.0785</v>
      </c>
      <c r="N14" s="147">
        <v>0.74727999999999994</v>
      </c>
      <c r="O14" s="147">
        <v>3.7640319999999994</v>
      </c>
      <c r="P14" s="147">
        <v>3.7829199999999998</v>
      </c>
      <c r="Q14" s="147">
        <v>3.5899200000000002</v>
      </c>
      <c r="R14" s="147">
        <v>3.3304300000000002</v>
      </c>
      <c r="S14" s="147">
        <v>3.2591600000000005</v>
      </c>
      <c r="T14" s="147">
        <v>2.9266899999999998</v>
      </c>
      <c r="U14" s="147">
        <v>3.4261200000000001</v>
      </c>
      <c r="V14" s="147">
        <v>4.2643500000000003</v>
      </c>
      <c r="W14" s="147">
        <v>4.2334550000000002</v>
      </c>
      <c r="X14" s="147">
        <v>4.4203299999999999</v>
      </c>
      <c r="Y14" s="147">
        <v>4.0616135</v>
      </c>
      <c r="Z14" s="147">
        <v>6.74</v>
      </c>
      <c r="AA14" s="147">
        <v>4.0300000000000011</v>
      </c>
      <c r="AB14" s="147">
        <v>4.7700000000000005</v>
      </c>
      <c r="AC14" s="147">
        <v>4.7700000000000005</v>
      </c>
      <c r="AD14" s="147">
        <v>4.7700000000000005</v>
      </c>
      <c r="AE14" s="147">
        <v>4.7700000000000005</v>
      </c>
      <c r="AF14" s="147">
        <v>4.7700000000000005</v>
      </c>
      <c r="AG14" s="147">
        <v>4.7700000000000005</v>
      </c>
    </row>
    <row r="15" spans="1:41" x14ac:dyDescent="0.2">
      <c r="A15" s="133" t="str">
        <f t="shared" si="0"/>
        <v>MAPIceland</v>
      </c>
      <c r="B15" s="129" t="s">
        <v>254</v>
      </c>
      <c r="C15" s="129" t="s">
        <v>255</v>
      </c>
      <c r="D15" s="129" t="s">
        <v>34</v>
      </c>
      <c r="E15" s="147">
        <v>0</v>
      </c>
      <c r="F15" s="147">
        <v>0</v>
      </c>
      <c r="G15" s="147">
        <v>0</v>
      </c>
      <c r="H15" s="147">
        <v>1E-3</v>
      </c>
      <c r="I15" s="147">
        <v>2.0000000000000001E-4</v>
      </c>
      <c r="J15" s="147">
        <v>1.9199999999999998E-2</v>
      </c>
      <c r="K15" s="147">
        <v>0.11019999999999999</v>
      </c>
      <c r="L15" s="147">
        <v>0.24600000000000002</v>
      </c>
      <c r="M15" s="147">
        <v>2.5000000000000001E-2</v>
      </c>
      <c r="N15" s="147">
        <v>0.16650000000000001</v>
      </c>
      <c r="O15" s="147">
        <v>0.11065700000000001</v>
      </c>
      <c r="P15" s="147">
        <v>9.5229999999999995E-2</v>
      </c>
      <c r="Q15" s="147">
        <v>9.0351000000000001E-2</v>
      </c>
      <c r="R15" s="147">
        <v>0.10519500000000001</v>
      </c>
      <c r="S15" s="147">
        <v>1.1999999999999999E-3</v>
      </c>
      <c r="T15" s="147">
        <v>3.63E-3</v>
      </c>
      <c r="U15" s="147">
        <v>1.8311999999999998E-2</v>
      </c>
      <c r="V15" s="147">
        <v>4.5180000000000003E-3</v>
      </c>
      <c r="W15" s="147">
        <v>6.5339999999999999E-3</v>
      </c>
      <c r="X15" s="147">
        <v>6.5560000000000007E-2</v>
      </c>
      <c r="Y15" s="147">
        <v>5.7970000000000001E-2</v>
      </c>
      <c r="Z15" s="147">
        <v>0.04</v>
      </c>
      <c r="AA15" s="147">
        <v>0.04</v>
      </c>
      <c r="AB15" s="147">
        <v>0.02</v>
      </c>
      <c r="AC15" s="147">
        <v>0.02</v>
      </c>
      <c r="AD15" s="147">
        <v>0.02</v>
      </c>
      <c r="AE15" s="147">
        <v>0.02</v>
      </c>
      <c r="AF15" s="147">
        <v>0.02</v>
      </c>
      <c r="AG15" s="147">
        <v>0.02</v>
      </c>
    </row>
    <row r="16" spans="1:41" x14ac:dyDescent="0.2">
      <c r="A16" s="133" t="str">
        <f t="shared" si="0"/>
        <v>MAPIreland</v>
      </c>
      <c r="B16" s="129" t="s">
        <v>254</v>
      </c>
      <c r="C16" s="129" t="s">
        <v>255</v>
      </c>
      <c r="D16" s="129" t="s">
        <v>256</v>
      </c>
      <c r="E16" s="147">
        <v>2.2479999999999998</v>
      </c>
      <c r="F16" s="147">
        <v>5.5840000000000005</v>
      </c>
      <c r="G16" s="147">
        <v>1.8498999999999999</v>
      </c>
      <c r="H16" s="147">
        <v>3.6895000000000002</v>
      </c>
      <c r="I16" s="147">
        <v>4.6058000000000003</v>
      </c>
      <c r="J16" s="147">
        <v>16.906199999999998</v>
      </c>
      <c r="K16" s="147">
        <v>21.865739000000001</v>
      </c>
      <c r="L16" s="147">
        <v>13.583714000000001</v>
      </c>
      <c r="M16" s="147">
        <v>1.7490000000000001</v>
      </c>
      <c r="N16" s="147">
        <v>0.23199999999999998</v>
      </c>
      <c r="O16" s="147">
        <v>3.5269999999999997</v>
      </c>
      <c r="P16" s="147">
        <v>3.5074700000000001</v>
      </c>
      <c r="Q16" s="147">
        <v>3.2114700000000003</v>
      </c>
      <c r="R16" s="147">
        <v>1.5370000000000001</v>
      </c>
      <c r="S16" s="147">
        <v>3.1750000000000003</v>
      </c>
      <c r="T16" s="147">
        <v>2.8694599999999997</v>
      </c>
      <c r="U16" s="147">
        <v>1.6829999999999998</v>
      </c>
      <c r="V16" s="147">
        <v>3.2729999999999997</v>
      </c>
      <c r="W16" s="147">
        <v>5.4024460000000003</v>
      </c>
      <c r="X16" s="147">
        <v>7.3051399999999997</v>
      </c>
      <c r="Y16" s="147">
        <v>0.1810794</v>
      </c>
      <c r="Z16" s="147">
        <v>22.059999999999995</v>
      </c>
      <c r="AA16" s="147">
        <v>15.909999999999995</v>
      </c>
      <c r="AB16" s="147">
        <v>12.86</v>
      </c>
      <c r="AC16" s="147">
        <v>12.86</v>
      </c>
      <c r="AD16" s="147">
        <v>12.86</v>
      </c>
      <c r="AE16" s="147">
        <v>12.86</v>
      </c>
      <c r="AF16" s="147">
        <v>12.86</v>
      </c>
      <c r="AG16" s="147">
        <v>12.86</v>
      </c>
    </row>
    <row r="17" spans="1:33" x14ac:dyDescent="0.2">
      <c r="A17" s="133" t="str">
        <f t="shared" si="0"/>
        <v>MAPItaly</v>
      </c>
      <c r="B17" s="129" t="s">
        <v>254</v>
      </c>
      <c r="C17" s="129" t="s">
        <v>255</v>
      </c>
      <c r="D17" s="129" t="s">
        <v>35</v>
      </c>
      <c r="E17" s="147">
        <v>33.503140000000002</v>
      </c>
      <c r="F17" s="147">
        <v>28.881860000000003</v>
      </c>
      <c r="G17" s="147">
        <v>24.369410000000002</v>
      </c>
      <c r="H17" s="147">
        <v>19.372529999999998</v>
      </c>
      <c r="I17" s="147">
        <v>15.553509999999999</v>
      </c>
      <c r="J17" s="147">
        <v>11.447600000000001</v>
      </c>
      <c r="K17" s="147">
        <v>12.791000000000002</v>
      </c>
      <c r="L17" s="147">
        <v>15.40306</v>
      </c>
      <c r="M17" s="147">
        <v>11.413579999999998</v>
      </c>
      <c r="N17" s="147">
        <v>26.276779999999999</v>
      </c>
      <c r="O17" s="147">
        <v>10.50853</v>
      </c>
      <c r="P17" s="147">
        <v>8.0785499999999999</v>
      </c>
      <c r="Q17" s="147">
        <v>8.7925500000000003</v>
      </c>
      <c r="R17" s="147">
        <v>6.2853379999999994</v>
      </c>
      <c r="S17" s="147">
        <v>10.977311999999998</v>
      </c>
      <c r="T17" s="147">
        <v>18.268280000000001</v>
      </c>
      <c r="U17" s="147">
        <v>12.258699999999999</v>
      </c>
      <c r="V17" s="147">
        <v>14.376009999999997</v>
      </c>
      <c r="W17" s="147">
        <v>10.618420000000002</v>
      </c>
      <c r="X17" s="147">
        <v>8.4641199999999994</v>
      </c>
      <c r="Y17" s="147">
        <v>7.3040686000000008</v>
      </c>
      <c r="Z17" s="147">
        <v>12.14</v>
      </c>
      <c r="AA17" s="147">
        <v>16.86</v>
      </c>
      <c r="AB17" s="147">
        <v>5.33</v>
      </c>
      <c r="AC17" s="147">
        <v>5.267953188853375</v>
      </c>
      <c r="AD17" s="147">
        <v>5.205490631405695</v>
      </c>
      <c r="AE17" s="147">
        <v>5.1435483551635812</v>
      </c>
      <c r="AF17" s="147">
        <v>5.0819392718119012</v>
      </c>
      <c r="AG17" s="147">
        <v>5.019422595355298</v>
      </c>
    </row>
    <row r="18" spans="1:33" x14ac:dyDescent="0.2">
      <c r="A18" s="133"/>
      <c r="B18" s="129" t="s">
        <v>254</v>
      </c>
      <c r="C18" s="129" t="s">
        <v>255</v>
      </c>
      <c r="D18" s="129" t="s">
        <v>36</v>
      </c>
      <c r="E18" s="147">
        <v>2.9020000000000001</v>
      </c>
      <c r="F18" s="147">
        <v>3.0329999999999999</v>
      </c>
      <c r="G18" s="147">
        <v>1.748</v>
      </c>
      <c r="H18" s="147">
        <v>5.2930000000000001</v>
      </c>
      <c r="I18" s="147">
        <v>4.8260000000000005</v>
      </c>
      <c r="J18" s="147">
        <v>3.8290000000000002</v>
      </c>
      <c r="K18" s="147">
        <v>4.1319999999999997</v>
      </c>
      <c r="L18" s="147">
        <v>3.8619999999999997</v>
      </c>
      <c r="M18" s="147">
        <v>1.2289999999999999</v>
      </c>
      <c r="N18" s="147">
        <v>0.84899999999999998</v>
      </c>
      <c r="O18" s="147">
        <v>1.7829999999999999</v>
      </c>
      <c r="P18" s="147">
        <v>2.484</v>
      </c>
      <c r="Q18" s="147">
        <v>3.0920000000000001</v>
      </c>
      <c r="R18" s="147">
        <v>2.3919999999999999</v>
      </c>
      <c r="S18" s="147">
        <v>2.069</v>
      </c>
      <c r="T18" s="147">
        <v>1.5640000000000001</v>
      </c>
      <c r="U18" s="147">
        <v>1.349</v>
      </c>
      <c r="V18" s="147">
        <v>4.8810000000000002</v>
      </c>
      <c r="W18" s="147">
        <v>2.1164939999999999</v>
      </c>
      <c r="X18" s="147">
        <v>1.04817</v>
      </c>
      <c r="Y18" s="147">
        <v>0.45735999999999999</v>
      </c>
      <c r="Z18" s="147">
        <v>0</v>
      </c>
      <c r="AA18" s="147">
        <v>0</v>
      </c>
      <c r="AB18" s="147">
        <v>0</v>
      </c>
      <c r="AC18" s="147">
        <v>0</v>
      </c>
      <c r="AD18" s="147">
        <v>0</v>
      </c>
      <c r="AE18" s="147">
        <v>0</v>
      </c>
      <c r="AF18" s="147">
        <v>0</v>
      </c>
      <c r="AG18" s="147">
        <v>0</v>
      </c>
    </row>
    <row r="19" spans="1:33" x14ac:dyDescent="0.2">
      <c r="A19" s="133" t="str">
        <f t="shared" si="0"/>
        <v>MAPMalta</v>
      </c>
      <c r="B19" s="129" t="s">
        <v>254</v>
      </c>
      <c r="C19" s="129" t="s">
        <v>255</v>
      </c>
      <c r="D19" s="129" t="s">
        <v>50</v>
      </c>
      <c r="E19" s="147">
        <v>0</v>
      </c>
      <c r="F19" s="147">
        <v>2E-3</v>
      </c>
      <c r="G19" s="147">
        <v>6.0000000000000001E-3</v>
      </c>
      <c r="H19" s="147">
        <v>5.0000000000000001E-3</v>
      </c>
      <c r="I19" s="147">
        <v>0</v>
      </c>
      <c r="J19" s="147">
        <v>1.2999999999999999E-2</v>
      </c>
      <c r="K19" s="147">
        <v>1E-3</v>
      </c>
      <c r="L19" s="147">
        <v>3.0000000000000001E-3</v>
      </c>
      <c r="M19" s="147">
        <v>0</v>
      </c>
      <c r="N19" s="147">
        <v>3.0000000000000001E-3</v>
      </c>
      <c r="O19" s="147">
        <v>5.0000000000000001E-3</v>
      </c>
      <c r="P19" s="147">
        <v>1E-3</v>
      </c>
      <c r="Q19" s="147">
        <v>5.0000000000000001E-3</v>
      </c>
      <c r="R19" s="147">
        <v>5.0000000000000001E-3</v>
      </c>
      <c r="S19" s="147">
        <v>4.0000000000000001E-3</v>
      </c>
      <c r="T19" s="147">
        <v>6.0000000000000001E-3</v>
      </c>
      <c r="U19" s="147">
        <v>4.0000000000000001E-3</v>
      </c>
      <c r="V19" s="147">
        <v>4.0000000000000001E-3</v>
      </c>
      <c r="W19" s="147">
        <v>1.2250000000000002E-3</v>
      </c>
      <c r="X19" s="147">
        <v>3.0999999999999999E-3</v>
      </c>
      <c r="Y19" s="147">
        <v>3.5899999999999999E-3</v>
      </c>
      <c r="Z19" s="147">
        <v>0</v>
      </c>
      <c r="AA19" s="147">
        <v>0</v>
      </c>
      <c r="AB19" s="147">
        <v>0</v>
      </c>
      <c r="AC19" s="147">
        <v>0</v>
      </c>
      <c r="AD19" s="147">
        <v>0</v>
      </c>
      <c r="AE19" s="147">
        <v>0</v>
      </c>
      <c r="AF19" s="147">
        <v>0</v>
      </c>
      <c r="AG19" s="147">
        <v>0</v>
      </c>
    </row>
    <row r="20" spans="1:33" x14ac:dyDescent="0.2">
      <c r="A20" s="133" t="str">
        <f t="shared" si="0"/>
        <v>MAPNetherlands</v>
      </c>
      <c r="B20" s="129" t="s">
        <v>254</v>
      </c>
      <c r="C20" s="129" t="s">
        <v>255</v>
      </c>
      <c r="D20" s="129" t="s">
        <v>51</v>
      </c>
      <c r="E20" s="147">
        <v>9.7045399999999979</v>
      </c>
      <c r="F20" s="147">
        <v>10.813600000000001</v>
      </c>
      <c r="G20" s="147">
        <v>8.1174099999999996</v>
      </c>
      <c r="H20" s="147">
        <v>8.2847499999999989</v>
      </c>
      <c r="I20" s="147">
        <v>18.062199999999997</v>
      </c>
      <c r="J20" s="147">
        <v>11.033959999999999</v>
      </c>
      <c r="K20" s="147">
        <v>17.224229999999999</v>
      </c>
      <c r="L20" s="147">
        <v>13.852969999999999</v>
      </c>
      <c r="M20" s="147">
        <v>10.0092</v>
      </c>
      <c r="N20" s="147">
        <v>10.006019999999999</v>
      </c>
      <c r="O20" s="147">
        <v>54.509054999999996</v>
      </c>
      <c r="P20" s="147">
        <v>25.641041000000001</v>
      </c>
      <c r="Q20" s="147">
        <v>39.658040999999997</v>
      </c>
      <c r="R20" s="147">
        <v>11.258130000000001</v>
      </c>
      <c r="S20" s="147">
        <v>37.258670000000002</v>
      </c>
      <c r="T20" s="147">
        <v>20.578819999999997</v>
      </c>
      <c r="U20" s="147">
        <v>17.745609999999999</v>
      </c>
      <c r="V20" s="147">
        <v>21.417520000000003</v>
      </c>
      <c r="W20" s="147">
        <v>27.483957000000004</v>
      </c>
      <c r="X20" s="147">
        <v>31.490469999999995</v>
      </c>
      <c r="Y20" s="147">
        <v>35.416941799999996</v>
      </c>
      <c r="Z20" s="147">
        <v>37.749999999999993</v>
      </c>
      <c r="AA20" s="147">
        <v>31.270000000000003</v>
      </c>
      <c r="AB20" s="147">
        <v>34.11</v>
      </c>
      <c r="AC20" s="147">
        <v>34.11</v>
      </c>
      <c r="AD20" s="147">
        <v>34.11</v>
      </c>
      <c r="AE20" s="147">
        <v>34.11</v>
      </c>
      <c r="AF20" s="147">
        <v>34.11</v>
      </c>
      <c r="AG20" s="147">
        <v>34.11</v>
      </c>
    </row>
    <row r="21" spans="1:33" x14ac:dyDescent="0.2">
      <c r="A21" s="133" t="str">
        <f t="shared" si="0"/>
        <v>MAPNorway</v>
      </c>
      <c r="B21" s="129" t="s">
        <v>254</v>
      </c>
      <c r="C21" s="129" t="s">
        <v>255</v>
      </c>
      <c r="D21" s="129" t="s">
        <v>52</v>
      </c>
      <c r="E21" s="147">
        <v>1.310133</v>
      </c>
      <c r="F21" s="147">
        <v>1.1165970000000001</v>
      </c>
      <c r="G21" s="147">
        <v>3.354E-2</v>
      </c>
      <c r="H21" s="147">
        <v>9.9873000000000003E-2</v>
      </c>
      <c r="I21" s="147">
        <v>0.10820199999999999</v>
      </c>
      <c r="J21" s="147">
        <v>6.9682000000000008E-2</v>
      </c>
      <c r="K21" s="147">
        <v>7.1266999999999997E-2</v>
      </c>
      <c r="L21" s="147">
        <v>7.7693999999999999E-2</v>
      </c>
      <c r="M21" s="147">
        <v>0.18329899999999999</v>
      </c>
      <c r="N21" s="147">
        <v>0.73687500000000006</v>
      </c>
      <c r="O21" s="147">
        <v>0.12248100000000001</v>
      </c>
      <c r="P21" s="147">
        <v>0.35488399999999998</v>
      </c>
      <c r="Q21" s="147">
        <v>0.61838599999999999</v>
      </c>
      <c r="R21" s="147">
        <v>0.29991699999999999</v>
      </c>
      <c r="S21" s="147">
        <v>0.46120600000000006</v>
      </c>
      <c r="T21" s="147">
        <v>0.55243300000000006</v>
      </c>
      <c r="U21" s="147">
        <v>0.58262500000000006</v>
      </c>
      <c r="V21" s="147">
        <v>0.69000000000000006</v>
      </c>
      <c r="W21" s="147">
        <v>1.0752240502724422</v>
      </c>
      <c r="X21" s="147">
        <v>1.1000000000000003E-3</v>
      </c>
      <c r="Y21" s="147">
        <v>6.5740000000000007E-2</v>
      </c>
      <c r="Z21" s="147">
        <v>0.40000000000000008</v>
      </c>
      <c r="AA21" s="147">
        <v>0.33</v>
      </c>
      <c r="AB21" s="147">
        <v>0.08</v>
      </c>
      <c r="AC21" s="147">
        <v>0.08</v>
      </c>
      <c r="AD21" s="147">
        <v>0.08</v>
      </c>
      <c r="AE21" s="147">
        <v>0.08</v>
      </c>
      <c r="AF21" s="147">
        <v>0.08</v>
      </c>
      <c r="AG21" s="147">
        <v>0.08</v>
      </c>
    </row>
    <row r="22" spans="1:33" x14ac:dyDescent="0.2">
      <c r="A22" s="133" t="str">
        <f t="shared" si="0"/>
        <v>MAPPortugal</v>
      </c>
      <c r="B22" s="129" t="s">
        <v>254</v>
      </c>
      <c r="C22" s="129" t="s">
        <v>255</v>
      </c>
      <c r="D22" s="129" t="s">
        <v>53</v>
      </c>
      <c r="E22" s="147">
        <v>3.5199999999999996</v>
      </c>
      <c r="F22" s="147">
        <v>8.1651999999999987</v>
      </c>
      <c r="G22" s="147">
        <v>4.2610000000000001</v>
      </c>
      <c r="H22" s="147">
        <v>2.7390999999999996</v>
      </c>
      <c r="I22" s="147">
        <v>2.1469999999999998</v>
      </c>
      <c r="J22" s="147">
        <v>2.222</v>
      </c>
      <c r="K22" s="147">
        <v>2.2694999999999999</v>
      </c>
      <c r="L22" s="147">
        <v>4.8801999999999994</v>
      </c>
      <c r="M22" s="147">
        <v>1.9009999999999998</v>
      </c>
      <c r="N22" s="147">
        <v>6.6019999999999994</v>
      </c>
      <c r="O22" s="147">
        <v>3.2864</v>
      </c>
      <c r="P22" s="147">
        <v>0.41899999999999998</v>
      </c>
      <c r="Q22" s="147">
        <v>1.845</v>
      </c>
      <c r="R22" s="147">
        <v>1.8785000000000001</v>
      </c>
      <c r="S22" s="147">
        <v>4.6360000000000001</v>
      </c>
      <c r="T22" s="147">
        <v>3.1830000000000003</v>
      </c>
      <c r="U22" s="147">
        <v>3.6359999999999997</v>
      </c>
      <c r="V22" s="147">
        <v>3.2509999999999999</v>
      </c>
      <c r="W22" s="147">
        <v>4.6471049999999998</v>
      </c>
      <c r="X22" s="147">
        <v>2.7936800000000002</v>
      </c>
      <c r="Y22" s="147">
        <v>1.9536000000000002</v>
      </c>
      <c r="Z22" s="147">
        <v>2.2400000000000007</v>
      </c>
      <c r="AA22" s="147">
        <v>1.6400000000000008</v>
      </c>
      <c r="AB22" s="147">
        <v>1.5700000000000007</v>
      </c>
      <c r="AC22" s="147">
        <v>1.5700000000000007</v>
      </c>
      <c r="AD22" s="147">
        <v>1.5700000000000007</v>
      </c>
      <c r="AE22" s="147">
        <v>1.5700000000000007</v>
      </c>
      <c r="AF22" s="147">
        <v>1.5700000000000007</v>
      </c>
      <c r="AG22" s="147">
        <v>1.5700000000000007</v>
      </c>
    </row>
    <row r="23" spans="1:33" x14ac:dyDescent="0.2">
      <c r="A23" s="133" t="str">
        <f t="shared" si="0"/>
        <v>MAPSpain</v>
      </c>
      <c r="B23" s="129" t="s">
        <v>254</v>
      </c>
      <c r="C23" s="129" t="s">
        <v>255</v>
      </c>
      <c r="D23" s="129" t="s">
        <v>54</v>
      </c>
      <c r="E23" s="147">
        <v>9.54861</v>
      </c>
      <c r="F23" s="147">
        <v>13.12369</v>
      </c>
      <c r="G23" s="147">
        <v>13.80509</v>
      </c>
      <c r="H23" s="147">
        <v>15.761700000000001</v>
      </c>
      <c r="I23" s="147">
        <v>21.922640000000001</v>
      </c>
      <c r="J23" s="147">
        <v>22.789340000000003</v>
      </c>
      <c r="K23" s="147">
        <v>25.254310000000004</v>
      </c>
      <c r="L23" s="147">
        <v>20.267580000000002</v>
      </c>
      <c r="M23" s="147">
        <v>12.381909999999998</v>
      </c>
      <c r="N23" s="147">
        <v>8.6435499999999994</v>
      </c>
      <c r="O23" s="147">
        <v>17.386693000000001</v>
      </c>
      <c r="P23" s="147">
        <v>17.895899999999997</v>
      </c>
      <c r="Q23" s="147">
        <v>19.0809</v>
      </c>
      <c r="R23" s="147">
        <v>16.288519999999998</v>
      </c>
      <c r="S23" s="147">
        <v>19.483509999999999</v>
      </c>
      <c r="T23" s="147">
        <v>21.438789999999997</v>
      </c>
      <c r="U23" s="147">
        <v>22.156410000000001</v>
      </c>
      <c r="V23" s="147">
        <v>20.907490000000003</v>
      </c>
      <c r="W23" s="147">
        <v>29.410122999999999</v>
      </c>
      <c r="X23" s="147">
        <v>17.997660000000003</v>
      </c>
      <c r="Y23" s="147">
        <v>13.898263000000002</v>
      </c>
      <c r="Z23" s="147">
        <v>19.069999999999997</v>
      </c>
      <c r="AA23" s="147">
        <v>19.459999999999997</v>
      </c>
      <c r="AB23" s="147">
        <v>14.719999999999999</v>
      </c>
      <c r="AC23" s="147">
        <v>14.652394989736905</v>
      </c>
      <c r="AD23" s="147">
        <v>14.584763178083017</v>
      </c>
      <c r="AE23" s="147">
        <v>14.520855267773511</v>
      </c>
      <c r="AF23" s="147">
        <v>14.460090667826019</v>
      </c>
      <c r="AG23" s="147">
        <v>14.397696187064247</v>
      </c>
    </row>
    <row r="24" spans="1:33" x14ac:dyDescent="0.2">
      <c r="A24" s="133" t="str">
        <f t="shared" si="0"/>
        <v>MAPSweden</v>
      </c>
      <c r="B24" s="129" t="s">
        <v>254</v>
      </c>
      <c r="C24" s="129" t="s">
        <v>255</v>
      </c>
      <c r="D24" s="129" t="s">
        <v>55</v>
      </c>
      <c r="E24" s="147">
        <v>16.035442</v>
      </c>
      <c r="F24" s="147">
        <v>30.650535000000001</v>
      </c>
      <c r="G24" s="147">
        <v>22.446750000000002</v>
      </c>
      <c r="H24" s="147">
        <v>15.895299999999999</v>
      </c>
      <c r="I24" s="147">
        <v>9.7920000000000016</v>
      </c>
      <c r="J24" s="147">
        <v>7.4275500000000001</v>
      </c>
      <c r="K24" s="147">
        <v>10.6439</v>
      </c>
      <c r="L24" s="147">
        <v>12.209900000000001</v>
      </c>
      <c r="M24" s="147">
        <v>10.862</v>
      </c>
      <c r="N24" s="147">
        <v>2.2066499999999998</v>
      </c>
      <c r="O24" s="147">
        <v>7.4660000000000011</v>
      </c>
      <c r="P24" s="147">
        <v>5.7180000000000009</v>
      </c>
      <c r="Q24" s="147">
        <v>16.154</v>
      </c>
      <c r="R24" s="147">
        <v>8.9379999999999988</v>
      </c>
      <c r="S24" s="147">
        <v>12.21373</v>
      </c>
      <c r="T24" s="147">
        <v>10.436050000000002</v>
      </c>
      <c r="U24" s="147">
        <v>15.452</v>
      </c>
      <c r="V24" s="147">
        <v>16.793379999999999</v>
      </c>
      <c r="W24" s="147">
        <v>17.62341</v>
      </c>
      <c r="X24" s="147">
        <v>21.289909999999999</v>
      </c>
      <c r="Y24" s="147">
        <v>25.872398</v>
      </c>
      <c r="Z24" s="147">
        <v>5.17</v>
      </c>
      <c r="AA24" s="147">
        <v>4.12</v>
      </c>
      <c r="AB24" s="147">
        <v>10.290000000000001</v>
      </c>
      <c r="AC24" s="147">
        <v>10.290000000000001</v>
      </c>
      <c r="AD24" s="147">
        <v>10.290000000000001</v>
      </c>
      <c r="AE24" s="147">
        <v>10.290000000000001</v>
      </c>
      <c r="AF24" s="147">
        <v>10.290000000000001</v>
      </c>
      <c r="AG24" s="147">
        <v>10.290000000000001</v>
      </c>
    </row>
    <row r="25" spans="1:33" x14ac:dyDescent="0.2">
      <c r="A25" s="133" t="str">
        <f t="shared" si="0"/>
        <v>MAPSwitzerland</v>
      </c>
      <c r="B25" s="129" t="s">
        <v>254</v>
      </c>
      <c r="C25" s="129" t="s">
        <v>255</v>
      </c>
      <c r="D25" s="129" t="s">
        <v>56</v>
      </c>
      <c r="E25" s="147">
        <v>19.491</v>
      </c>
      <c r="F25" s="147">
        <v>21.495080000000002</v>
      </c>
      <c r="G25" s="147">
        <v>21.122999999999998</v>
      </c>
      <c r="H25" s="147">
        <v>21.005047000000001</v>
      </c>
      <c r="I25" s="147">
        <v>19.041299999999996</v>
      </c>
      <c r="J25" s="147">
        <v>16.968600000000002</v>
      </c>
      <c r="K25" s="147">
        <v>18.713763000000004</v>
      </c>
      <c r="L25" s="147">
        <v>18.282699999999998</v>
      </c>
      <c r="M25" s="147">
        <v>17.794400000000003</v>
      </c>
      <c r="N25" s="147">
        <v>6.6709999999999985</v>
      </c>
      <c r="O25" s="147">
        <v>14.872359999999999</v>
      </c>
      <c r="P25" s="147">
        <v>13.2517</v>
      </c>
      <c r="Q25" s="147">
        <v>13.2157</v>
      </c>
      <c r="R25" s="147">
        <v>11.887460000000001</v>
      </c>
      <c r="S25" s="147">
        <v>11.752244000000001</v>
      </c>
      <c r="T25" s="147">
        <v>11.775723000000001</v>
      </c>
      <c r="U25" s="147">
        <v>11.960424000000001</v>
      </c>
      <c r="V25" s="147">
        <v>9.0091999999999999</v>
      </c>
      <c r="W25" s="147">
        <v>13.844782621356908</v>
      </c>
      <c r="X25" s="147">
        <v>12.849449999999999</v>
      </c>
      <c r="Y25" s="147">
        <v>11.598628700000001</v>
      </c>
      <c r="Z25" s="147">
        <v>11.96</v>
      </c>
      <c r="AA25" s="147">
        <v>7.34</v>
      </c>
      <c r="AB25" s="147">
        <v>8.1699999999999964</v>
      </c>
      <c r="AC25" s="147">
        <v>8.1699999999999964</v>
      </c>
      <c r="AD25" s="147">
        <v>8.1699999999999964</v>
      </c>
      <c r="AE25" s="147">
        <v>8.1699999999999964</v>
      </c>
      <c r="AF25" s="147">
        <v>8.1699999999999964</v>
      </c>
      <c r="AG25" s="147">
        <v>8.1699999999999964</v>
      </c>
    </row>
    <row r="26" spans="1:33" x14ac:dyDescent="0.2">
      <c r="A26" s="133" t="str">
        <f t="shared" si="0"/>
        <v>MAPUnited Kingdom</v>
      </c>
      <c r="B26" s="129" t="s">
        <v>254</v>
      </c>
      <c r="C26" s="129" t="s">
        <v>255</v>
      </c>
      <c r="D26" s="129" t="s">
        <v>57</v>
      </c>
      <c r="E26" s="147">
        <v>6.61158</v>
      </c>
      <c r="F26" s="147">
        <v>14.2981</v>
      </c>
      <c r="G26" s="147">
        <v>40.595680000000002</v>
      </c>
      <c r="H26" s="147">
        <v>87.967619999999997</v>
      </c>
      <c r="I26" s="147">
        <v>47.689450000000001</v>
      </c>
      <c r="J26" s="147">
        <v>59.729350000000011</v>
      </c>
      <c r="K26" s="147">
        <v>58.184350000000009</v>
      </c>
      <c r="L26" s="147">
        <v>70.810099999999991</v>
      </c>
      <c r="M26" s="147">
        <v>34.859808000000001</v>
      </c>
      <c r="N26" s="147">
        <v>27.024928999999997</v>
      </c>
      <c r="O26" s="147">
        <v>44.759329999999999</v>
      </c>
      <c r="P26" s="147">
        <v>53.118139999999997</v>
      </c>
      <c r="Q26" s="147">
        <v>39.768443999999995</v>
      </c>
      <c r="R26" s="147">
        <v>27.081648000000001</v>
      </c>
      <c r="S26" s="147">
        <v>43.397329999999997</v>
      </c>
      <c r="T26" s="147">
        <v>20.039488999999996</v>
      </c>
      <c r="U26" s="147">
        <v>23.605176999999998</v>
      </c>
      <c r="V26" s="147">
        <v>18.733639999999998</v>
      </c>
      <c r="W26" s="147">
        <v>27.623617033592712</v>
      </c>
      <c r="X26" s="147">
        <v>14.541440000000001</v>
      </c>
      <c r="Y26" s="147">
        <v>18.487006400000002</v>
      </c>
      <c r="Z26" s="147">
        <v>5.62</v>
      </c>
      <c r="AA26" s="147">
        <v>16.059999999999999</v>
      </c>
      <c r="AB26" s="147">
        <v>12.59</v>
      </c>
      <c r="AC26" s="147">
        <v>12.515505408323619</v>
      </c>
      <c r="AD26" s="147">
        <v>12.442589815799643</v>
      </c>
      <c r="AE26" s="147">
        <v>12.376361447564797</v>
      </c>
      <c r="AF26" s="147">
        <v>12.316121840996091</v>
      </c>
      <c r="AG26" s="147">
        <v>12.255472263578678</v>
      </c>
    </row>
    <row r="27" spans="1:33" s="133" customFormat="1" x14ac:dyDescent="0.2">
      <c r="A27" s="133" t="str">
        <f t="shared" si="0"/>
        <v>MAPEast Europe Total</v>
      </c>
      <c r="B27" s="140" t="s">
        <v>58</v>
      </c>
      <c r="C27" s="140" t="s">
        <v>58</v>
      </c>
      <c r="D27" s="140" t="s">
        <v>58</v>
      </c>
      <c r="E27" s="146">
        <v>8.9706799999999998</v>
      </c>
      <c r="F27" s="146">
        <v>12.692926000000002</v>
      </c>
      <c r="G27" s="146">
        <v>17.158048000000001</v>
      </c>
      <c r="H27" s="146">
        <v>29.838726999999999</v>
      </c>
      <c r="I27" s="146">
        <v>36.472591000000001</v>
      </c>
      <c r="J27" s="146">
        <v>40.730770000000007</v>
      </c>
      <c r="K27" s="146">
        <v>43.622489999999999</v>
      </c>
      <c r="L27" s="146">
        <v>39.767296999999999</v>
      </c>
      <c r="M27" s="146">
        <v>30.909837</v>
      </c>
      <c r="N27" s="146">
        <v>32.793586000000005</v>
      </c>
      <c r="O27" s="146">
        <v>57.819873000000001</v>
      </c>
      <c r="P27" s="146">
        <v>56.051605000000009</v>
      </c>
      <c r="Q27" s="146">
        <v>75.476993000000007</v>
      </c>
      <c r="R27" s="146">
        <v>75.734401999999989</v>
      </c>
      <c r="S27" s="146">
        <v>64.209898999999993</v>
      </c>
      <c r="T27" s="146">
        <v>83.433105000000012</v>
      </c>
      <c r="U27" s="146">
        <v>100.12205199999954</v>
      </c>
      <c r="V27" s="146">
        <v>126.13446999999999</v>
      </c>
      <c r="W27" s="146">
        <v>107.77984939374785</v>
      </c>
      <c r="X27" s="146">
        <v>126.11652000000002</v>
      </c>
      <c r="Y27" s="146">
        <v>104.74886899999998</v>
      </c>
      <c r="Z27" s="146">
        <v>165.39000000000001</v>
      </c>
      <c r="AA27" s="146">
        <v>200.82</v>
      </c>
      <c r="AB27" s="146">
        <v>126.07</v>
      </c>
      <c r="AC27" s="146">
        <v>130.67259087784296</v>
      </c>
      <c r="AD27" s="146">
        <v>133.09568631688876</v>
      </c>
      <c r="AE27" s="146">
        <v>135.66003374009591</v>
      </c>
      <c r="AF27" s="146">
        <v>138.36581272758031</v>
      </c>
      <c r="AG27" s="146">
        <v>141.16491671340759</v>
      </c>
    </row>
    <row r="28" spans="1:33" x14ac:dyDescent="0.2">
      <c r="A28" s="133" t="str">
        <f t="shared" si="0"/>
        <v>MAPAlbania</v>
      </c>
      <c r="B28" s="129" t="s">
        <v>254</v>
      </c>
      <c r="C28" s="129" t="s">
        <v>257</v>
      </c>
      <c r="D28" s="129" t="s">
        <v>59</v>
      </c>
      <c r="E28" s="147">
        <v>6.8779999999999994E-2</v>
      </c>
      <c r="F28" s="147">
        <v>2.5000000000000001E-4</v>
      </c>
      <c r="G28" s="147">
        <v>3.2925000000000003E-2</v>
      </c>
      <c r="H28" s="147">
        <v>2.1000000000000001E-2</v>
      </c>
      <c r="I28" s="147">
        <v>4.265E-2</v>
      </c>
      <c r="J28" s="147">
        <v>1.5</v>
      </c>
      <c r="K28" s="147">
        <v>6.3E-2</v>
      </c>
      <c r="L28" s="147">
        <v>0.1484</v>
      </c>
      <c r="M28" s="147">
        <v>0</v>
      </c>
      <c r="N28" s="147">
        <v>2.1000000000000001E-2</v>
      </c>
      <c r="O28" s="147">
        <v>0.10084</v>
      </c>
      <c r="P28" s="147">
        <v>3.6499999999999998E-4</v>
      </c>
      <c r="Q28" s="147">
        <v>0.45300800000000002</v>
      </c>
      <c r="R28" s="147">
        <v>1.9599999999999999E-4</v>
      </c>
      <c r="S28" s="147">
        <v>1.7200000000000001E-4</v>
      </c>
      <c r="T28" s="147">
        <v>1.3999999999999999E-4</v>
      </c>
      <c r="U28" s="147">
        <v>3.9E-2</v>
      </c>
      <c r="V28" s="147">
        <v>4.0000000000000001E-3</v>
      </c>
      <c r="W28" s="147">
        <v>6.2750000000000002E-3</v>
      </c>
      <c r="X28" s="147">
        <v>3.2210000000000003E-2</v>
      </c>
      <c r="Y28" s="147">
        <v>1.2359999999999999E-2</v>
      </c>
      <c r="Z28" s="147">
        <v>7.0000000000000007E-2</v>
      </c>
      <c r="AA28" s="147">
        <v>0.01</v>
      </c>
      <c r="AB28" s="147">
        <v>0.06</v>
      </c>
      <c r="AC28" s="147">
        <v>0.06</v>
      </c>
      <c r="AD28" s="147">
        <v>0.06</v>
      </c>
      <c r="AE28" s="147">
        <v>0.06</v>
      </c>
      <c r="AF28" s="147">
        <v>0.06</v>
      </c>
      <c r="AG28" s="147">
        <v>0.06</v>
      </c>
    </row>
    <row r="29" spans="1:33" x14ac:dyDescent="0.2">
      <c r="A29" s="133" t="str">
        <f t="shared" si="0"/>
        <v>MAPBosnia &amp; Herzegovina</v>
      </c>
      <c r="B29" s="129" t="s">
        <v>254</v>
      </c>
      <c r="C29" s="129" t="s">
        <v>257</v>
      </c>
      <c r="D29" s="129" t="s">
        <v>60</v>
      </c>
      <c r="E29" s="147">
        <v>0</v>
      </c>
      <c r="F29" s="147">
        <v>0</v>
      </c>
      <c r="G29" s="147">
        <v>0</v>
      </c>
      <c r="H29" s="147">
        <v>6.7930000000000004E-2</v>
      </c>
      <c r="I29" s="147">
        <v>0.68811</v>
      </c>
      <c r="J29" s="147">
        <v>0.73770999999999998</v>
      </c>
      <c r="K29" s="147">
        <v>0.368753</v>
      </c>
      <c r="L29" s="147">
        <v>0.19653999999999999</v>
      </c>
      <c r="M29" s="147">
        <v>8.9650000000000007E-3</v>
      </c>
      <c r="N29" s="147">
        <v>3.32E-2</v>
      </c>
      <c r="O29" s="147">
        <v>0.50944400000000001</v>
      </c>
      <c r="P29" s="147">
        <v>9.4730999999999996E-2</v>
      </c>
      <c r="Q29" s="147">
        <v>7.5785000000000005E-2</v>
      </c>
      <c r="R29" s="147">
        <v>0.1041</v>
      </c>
      <c r="S29" s="147">
        <v>9.3015E-2</v>
      </c>
      <c r="T29" s="147">
        <v>0.1232</v>
      </c>
      <c r="U29" s="147">
        <v>0.17405899999999999</v>
      </c>
      <c r="V29" s="147">
        <v>5.1716999999999999E-2</v>
      </c>
      <c r="W29" s="147">
        <v>0.20855399999999999</v>
      </c>
      <c r="X29" s="147">
        <v>0.21133999999999997</v>
      </c>
      <c r="Y29" s="147">
        <v>0.22597</v>
      </c>
      <c r="Z29" s="147">
        <v>0</v>
      </c>
      <c r="AA29" s="147">
        <v>0</v>
      </c>
      <c r="AB29" s="147">
        <v>0</v>
      </c>
      <c r="AC29" s="147">
        <v>0</v>
      </c>
      <c r="AD29" s="147">
        <v>0</v>
      </c>
      <c r="AE29" s="147">
        <v>0</v>
      </c>
      <c r="AF29" s="147">
        <v>0</v>
      </c>
      <c r="AG29" s="147">
        <v>0</v>
      </c>
    </row>
    <row r="30" spans="1:33" x14ac:dyDescent="0.2">
      <c r="A30" s="133" t="str">
        <f t="shared" si="0"/>
        <v>MAPBulgaria</v>
      </c>
      <c r="B30" s="129" t="s">
        <v>254</v>
      </c>
      <c r="C30" s="129" t="s">
        <v>257</v>
      </c>
      <c r="D30" s="129" t="s">
        <v>61</v>
      </c>
      <c r="E30" s="147">
        <v>0</v>
      </c>
      <c r="F30" s="147">
        <v>0.02</v>
      </c>
      <c r="G30" s="147">
        <v>7.0000000000000001E-3</v>
      </c>
      <c r="H30" s="147">
        <v>6.1100000000000002E-2</v>
      </c>
      <c r="I30" s="147">
        <v>2.0000000000000004E-2</v>
      </c>
      <c r="J30" s="147">
        <v>9.7600000000000006E-2</v>
      </c>
      <c r="K30" s="147">
        <v>0.40720000000000001</v>
      </c>
      <c r="L30" s="147">
        <v>0.31759999999999999</v>
      </c>
      <c r="M30" s="147">
        <v>0.40800000000000003</v>
      </c>
      <c r="N30" s="147">
        <v>0.218</v>
      </c>
      <c r="O30" s="147">
        <v>1.3390499999999999</v>
      </c>
      <c r="P30" s="147">
        <v>1.8508999999999998</v>
      </c>
      <c r="Q30" s="147">
        <v>0.67490000000000006</v>
      </c>
      <c r="R30" s="147">
        <v>1.261314</v>
      </c>
      <c r="S30" s="147">
        <v>2.2202299999999999</v>
      </c>
      <c r="T30" s="147">
        <v>0.86690999999999996</v>
      </c>
      <c r="U30" s="147">
        <v>0.88080999999999998</v>
      </c>
      <c r="V30" s="147">
        <v>2.01424</v>
      </c>
      <c r="W30" s="147">
        <v>3.3542370126604464</v>
      </c>
      <c r="X30" s="147">
        <v>2.3283999999999998</v>
      </c>
      <c r="Y30" s="147">
        <v>2.1822100000000004</v>
      </c>
      <c r="Z30" s="147">
        <v>4.63</v>
      </c>
      <c r="AA30" s="147">
        <v>2.54</v>
      </c>
      <c r="AB30" s="147">
        <v>1.3</v>
      </c>
      <c r="AC30" s="147">
        <v>1.3010075844714555</v>
      </c>
      <c r="AD30" s="147">
        <v>1.3020240086589405</v>
      </c>
      <c r="AE30" s="147">
        <v>1.3030493501148408</v>
      </c>
      <c r="AF30" s="147">
        <v>1.304083687071923</v>
      </c>
      <c r="AG30" s="147">
        <v>1.3051270984493031</v>
      </c>
    </row>
    <row r="31" spans="1:33" x14ac:dyDescent="0.2">
      <c r="A31" s="133" t="str">
        <f t="shared" si="0"/>
        <v>MAPCroatia</v>
      </c>
      <c r="B31" s="129" t="s">
        <v>254</v>
      </c>
      <c r="C31" s="129" t="s">
        <v>257</v>
      </c>
      <c r="D31" s="129" t="s">
        <v>62</v>
      </c>
      <c r="E31" s="147">
        <v>2.4E-2</v>
      </c>
      <c r="F31" s="147">
        <v>0.16600000000000001</v>
      </c>
      <c r="G31" s="147">
        <v>0.81900000000000006</v>
      </c>
      <c r="H31" s="147">
        <v>14.902999999999999</v>
      </c>
      <c r="I31" s="147">
        <v>16.297000000000001</v>
      </c>
      <c r="J31" s="147">
        <v>16.868000000000002</v>
      </c>
      <c r="K31" s="147">
        <v>15.786927</v>
      </c>
      <c r="L31" s="147">
        <v>8.9949819999999967</v>
      </c>
      <c r="M31" s="147">
        <v>0.66120500000000004</v>
      </c>
      <c r="N31" s="147">
        <v>16.180999999999997</v>
      </c>
      <c r="O31" s="147">
        <v>28.101243000000004</v>
      </c>
      <c r="P31" s="147">
        <v>18.646999999999998</v>
      </c>
      <c r="Q31" s="147">
        <v>27.263000000000002</v>
      </c>
      <c r="R31" s="147">
        <v>14.046749999999999</v>
      </c>
      <c r="S31" s="147">
        <v>1.542</v>
      </c>
      <c r="T31" s="147">
        <v>13.482000000000001</v>
      </c>
      <c r="U31" s="147">
        <v>6.4526999999999992</v>
      </c>
      <c r="V31" s="147">
        <v>16.8095</v>
      </c>
      <c r="W31" s="147">
        <v>24.675815031069906</v>
      </c>
      <c r="X31" s="147">
        <v>28.083859999999998</v>
      </c>
      <c r="Y31" s="147">
        <v>29.186916199999999</v>
      </c>
      <c r="Z31" s="147">
        <v>34.57</v>
      </c>
      <c r="AA31" s="147">
        <v>35.36</v>
      </c>
      <c r="AB31" s="147">
        <v>20.11</v>
      </c>
      <c r="AC31" s="147">
        <v>20.11</v>
      </c>
      <c r="AD31" s="147">
        <v>20.11</v>
      </c>
      <c r="AE31" s="147">
        <v>20.11</v>
      </c>
      <c r="AF31" s="147">
        <v>20.11</v>
      </c>
      <c r="AG31" s="147">
        <v>20.11</v>
      </c>
    </row>
    <row r="32" spans="1:33" x14ac:dyDescent="0.2">
      <c r="A32" s="133" t="str">
        <f t="shared" si="0"/>
        <v>MAPCzech Republic</v>
      </c>
      <c r="B32" s="129" t="s">
        <v>254</v>
      </c>
      <c r="C32" s="129" t="s">
        <v>257</v>
      </c>
      <c r="D32" s="129" t="s">
        <v>63</v>
      </c>
      <c r="E32" s="147">
        <v>0.3</v>
      </c>
      <c r="F32" s="147">
        <v>0.72599999999999998</v>
      </c>
      <c r="G32" s="147">
        <v>0.70486199999999999</v>
      </c>
      <c r="H32" s="147">
        <v>0.30659999999999998</v>
      </c>
      <c r="I32" s="147">
        <v>1.4871999999999999</v>
      </c>
      <c r="J32" s="147">
        <v>2.3671999999999995</v>
      </c>
      <c r="K32" s="147">
        <v>3.7806000000000006</v>
      </c>
      <c r="L32" s="147">
        <v>2.8899999999999997</v>
      </c>
      <c r="M32" s="147">
        <v>4.0273999999999992</v>
      </c>
      <c r="N32" s="147">
        <v>1.0923</v>
      </c>
      <c r="O32" s="147">
        <v>2.0609000000000002</v>
      </c>
      <c r="P32" s="147">
        <v>3.5564</v>
      </c>
      <c r="Q32" s="147">
        <v>1.9943999999999997</v>
      </c>
      <c r="R32" s="147">
        <v>3.5720000000000001</v>
      </c>
      <c r="S32" s="147">
        <v>9.4528199999999991</v>
      </c>
      <c r="T32" s="147">
        <v>7.0548200000000003</v>
      </c>
      <c r="U32" s="147">
        <v>4.3667100000000003</v>
      </c>
      <c r="V32" s="147">
        <v>3.3543599999999998</v>
      </c>
      <c r="W32" s="147">
        <v>3.4819779999999998</v>
      </c>
      <c r="X32" s="147">
        <v>3.5821600000000005</v>
      </c>
      <c r="Y32" s="147">
        <v>2.6728120999999998</v>
      </c>
      <c r="Z32" s="147">
        <v>1.9300000000000002</v>
      </c>
      <c r="AA32" s="147">
        <v>3.9400000000000004</v>
      </c>
      <c r="AB32" s="147">
        <v>1.8000000000000003</v>
      </c>
      <c r="AC32" s="147">
        <v>1.8000000000000003</v>
      </c>
      <c r="AD32" s="147">
        <v>1.8000000000000003</v>
      </c>
      <c r="AE32" s="147">
        <v>1.8000000000000003</v>
      </c>
      <c r="AF32" s="147">
        <v>1.8000000000000003</v>
      </c>
      <c r="AG32" s="147">
        <v>1.8000000000000003</v>
      </c>
    </row>
    <row r="33" spans="1:33" x14ac:dyDescent="0.2">
      <c r="A33" s="133" t="str">
        <f t="shared" si="0"/>
        <v>MAPEstonia</v>
      </c>
      <c r="B33" s="129" t="s">
        <v>254</v>
      </c>
      <c r="C33" s="129" t="s">
        <v>257</v>
      </c>
      <c r="D33" s="129" t="s">
        <v>64</v>
      </c>
      <c r="E33" s="147">
        <v>0.42499999999999999</v>
      </c>
      <c r="F33" s="147">
        <v>0.223</v>
      </c>
      <c r="G33" s="147">
        <v>0.99999999999999989</v>
      </c>
      <c r="H33" s="147">
        <v>1.0089999999999999</v>
      </c>
      <c r="I33" s="147">
        <v>1.5409999999999999</v>
      </c>
      <c r="J33" s="147">
        <v>1.056</v>
      </c>
      <c r="K33" s="147">
        <v>1.256</v>
      </c>
      <c r="L33" s="147">
        <v>0.623</v>
      </c>
      <c r="M33" s="147">
        <v>2.1000000000000001E-2</v>
      </c>
      <c r="N33" s="147">
        <v>6.0999999999999999E-2</v>
      </c>
      <c r="O33" s="147">
        <v>5.3999999999999999E-2</v>
      </c>
      <c r="P33" s="147">
        <v>0.04</v>
      </c>
      <c r="Q33" s="147">
        <v>3.3000000000000002E-2</v>
      </c>
      <c r="R33" s="147">
        <v>4.0000000000000001E-3</v>
      </c>
      <c r="S33" s="147">
        <v>9.0000000000000011E-3</v>
      </c>
      <c r="T33" s="147">
        <v>2.1000000000000001E-2</v>
      </c>
      <c r="U33" s="147">
        <v>7.9000000000000015E-2</v>
      </c>
      <c r="V33" s="147">
        <v>0.27100000000000002</v>
      </c>
      <c r="W33" s="147">
        <v>6.0122999999999996E-2</v>
      </c>
      <c r="X33" s="147">
        <v>0.19935</v>
      </c>
      <c r="Y33" s="147">
        <v>0.19247999999999998</v>
      </c>
      <c r="Z33" s="147">
        <v>0.3</v>
      </c>
      <c r="AA33" s="147">
        <v>0.09</v>
      </c>
      <c r="AB33" s="147">
        <v>0.13999999999999999</v>
      </c>
      <c r="AC33" s="147">
        <v>0.13999999999999999</v>
      </c>
      <c r="AD33" s="147">
        <v>0.13999999999999999</v>
      </c>
      <c r="AE33" s="147">
        <v>0.13999999999999999</v>
      </c>
      <c r="AF33" s="147">
        <v>0.13999999999999999</v>
      </c>
      <c r="AG33" s="147">
        <v>0.13999999999999999</v>
      </c>
    </row>
    <row r="34" spans="1:33" x14ac:dyDescent="0.2">
      <c r="A34" s="133" t="str">
        <f t="shared" si="0"/>
        <v>MAPGeorgia</v>
      </c>
      <c r="B34" s="129" t="s">
        <v>254</v>
      </c>
      <c r="C34" s="129" t="s">
        <v>257</v>
      </c>
      <c r="D34" s="129" t="s">
        <v>65</v>
      </c>
      <c r="E34" s="147">
        <v>0</v>
      </c>
      <c r="F34" s="147">
        <v>0</v>
      </c>
      <c r="G34" s="147">
        <v>0</v>
      </c>
      <c r="H34" s="147">
        <v>0</v>
      </c>
      <c r="I34" s="147">
        <v>0</v>
      </c>
      <c r="J34" s="147">
        <v>0</v>
      </c>
      <c r="K34" s="147">
        <v>0.02</v>
      </c>
      <c r="L34" s="147">
        <v>0.56000000000000005</v>
      </c>
      <c r="M34" s="147">
        <v>2.4000000000000001E-5</v>
      </c>
      <c r="N34" s="147">
        <v>4.8000000000000001E-5</v>
      </c>
      <c r="O34" s="147">
        <v>3.15E-3</v>
      </c>
      <c r="P34" s="147">
        <v>1.1690000000000001E-2</v>
      </c>
      <c r="Q34" s="147">
        <v>2.0053999999999999E-2</v>
      </c>
      <c r="R34" s="147">
        <v>7.7879999999999998E-3</v>
      </c>
      <c r="S34" s="147">
        <v>1.2030730000000001</v>
      </c>
      <c r="T34" s="147">
        <v>2.4181189999999999</v>
      </c>
      <c r="U34" s="147">
        <v>1.7279879999999999</v>
      </c>
      <c r="V34" s="147">
        <v>2.2205789999999999</v>
      </c>
      <c r="W34" s="147">
        <v>1.6395879999999998</v>
      </c>
      <c r="X34" s="147">
        <v>1.6512199999999999</v>
      </c>
      <c r="Y34" s="147">
        <v>1.4381051999999999</v>
      </c>
      <c r="Z34" s="147">
        <v>0.77</v>
      </c>
      <c r="AA34" s="147">
        <v>1.2600000000000002</v>
      </c>
      <c r="AB34" s="147">
        <v>0.73</v>
      </c>
      <c r="AC34" s="147">
        <v>0.73</v>
      </c>
      <c r="AD34" s="147">
        <v>0.73</v>
      </c>
      <c r="AE34" s="147">
        <v>0.73</v>
      </c>
      <c r="AF34" s="147">
        <v>0.73</v>
      </c>
      <c r="AG34" s="147">
        <v>0.73</v>
      </c>
    </row>
    <row r="35" spans="1:33" x14ac:dyDescent="0.2">
      <c r="A35" s="133" t="str">
        <f t="shared" si="0"/>
        <v>MAPHungary</v>
      </c>
      <c r="B35" s="129" t="s">
        <v>254</v>
      </c>
      <c r="C35" s="129" t="s">
        <v>257</v>
      </c>
      <c r="D35" s="129" t="s">
        <v>66</v>
      </c>
      <c r="E35" s="147">
        <v>0.91100000000000003</v>
      </c>
      <c r="F35" s="147">
        <v>0.38720000000000004</v>
      </c>
      <c r="G35" s="147">
        <v>0.76839999999999997</v>
      </c>
      <c r="H35" s="147">
        <v>0.19372500000000001</v>
      </c>
      <c r="I35" s="147">
        <v>2.2382999999999997</v>
      </c>
      <c r="J35" s="147">
        <v>1.0760000000000001</v>
      </c>
      <c r="K35" s="147">
        <v>0.94750000000000001</v>
      </c>
      <c r="L35" s="147">
        <v>4.60602</v>
      </c>
      <c r="M35" s="147">
        <v>1.863</v>
      </c>
      <c r="N35" s="147">
        <v>0.85189999999999999</v>
      </c>
      <c r="O35" s="147">
        <v>8.7233139999999985</v>
      </c>
      <c r="P35" s="147">
        <v>6.9689999999999985</v>
      </c>
      <c r="Q35" s="147">
        <v>19.252000000000006</v>
      </c>
      <c r="R35" s="147">
        <v>7.5186999999999991</v>
      </c>
      <c r="S35" s="147">
        <v>8.7886699999999998</v>
      </c>
      <c r="T35" s="147">
        <v>7.9123900000000003</v>
      </c>
      <c r="U35" s="147">
        <v>7.2256700000000009</v>
      </c>
      <c r="V35" s="147">
        <v>3.08927</v>
      </c>
      <c r="W35" s="147">
        <v>1.9670000011399389</v>
      </c>
      <c r="X35" s="147">
        <v>2.3055699999999995</v>
      </c>
      <c r="Y35" s="147">
        <v>2.4547300000000005</v>
      </c>
      <c r="Z35" s="147">
        <v>5.0200000000000005</v>
      </c>
      <c r="AA35" s="147">
        <v>6.39</v>
      </c>
      <c r="AB35" s="147">
        <v>1.83</v>
      </c>
      <c r="AC35" s="147">
        <v>1.8141662048954939</v>
      </c>
      <c r="AD35" s="147">
        <v>1.7991116961940792</v>
      </c>
      <c r="AE35" s="147">
        <v>1.7847981200270826</v>
      </c>
      <c r="AF35" s="147">
        <v>1.7711890101748846</v>
      </c>
      <c r="AG35" s="147">
        <v>1.7582496951631528</v>
      </c>
    </row>
    <row r="36" spans="1:33" x14ac:dyDescent="0.2">
      <c r="A36" s="133" t="str">
        <f t="shared" si="0"/>
        <v>MAPLatvia</v>
      </c>
      <c r="B36" s="129" t="s">
        <v>254</v>
      </c>
      <c r="C36" s="129" t="s">
        <v>257</v>
      </c>
      <c r="D36" s="129" t="s">
        <v>67</v>
      </c>
      <c r="E36" s="147">
        <v>7.9000000000000015E-2</v>
      </c>
      <c r="F36" s="147">
        <v>0</v>
      </c>
      <c r="G36" s="147">
        <v>0.11</v>
      </c>
      <c r="H36" s="147">
        <v>0.253</v>
      </c>
      <c r="I36" s="147">
        <v>6.8000000000000005E-2</v>
      </c>
      <c r="J36" s="147">
        <v>6.2E-2</v>
      </c>
      <c r="K36" s="147">
        <v>0.11799999999999999</v>
      </c>
      <c r="L36" s="147">
        <v>0.11400000000000002</v>
      </c>
      <c r="M36" s="147">
        <v>0.44400000000000006</v>
      </c>
      <c r="N36" s="147">
        <v>6.2E-2</v>
      </c>
      <c r="O36" s="147">
        <v>0.14299999999999999</v>
      </c>
      <c r="P36" s="147">
        <v>0.10300000000000001</v>
      </c>
      <c r="Q36" s="147">
        <v>0.189</v>
      </c>
      <c r="R36" s="147">
        <v>0.39900000000000002</v>
      </c>
      <c r="S36" s="147">
        <v>0.26500000000000001</v>
      </c>
      <c r="T36" s="147">
        <v>9.9999999999999992E-2</v>
      </c>
      <c r="U36" s="147">
        <v>0.14799999999999999</v>
      </c>
      <c r="V36" s="147">
        <v>0.58399999999999996</v>
      </c>
      <c r="W36" s="147">
        <v>0.60884700000000014</v>
      </c>
      <c r="X36" s="147">
        <v>0.20194000000000001</v>
      </c>
      <c r="Y36" s="147">
        <v>0.10134000000000001</v>
      </c>
      <c r="Z36" s="147">
        <v>4.3699999999999992</v>
      </c>
      <c r="AA36" s="147">
        <v>5.3899999999999988</v>
      </c>
      <c r="AB36" s="147">
        <v>0.40000000000000008</v>
      </c>
      <c r="AC36" s="147">
        <v>0.40000000000000008</v>
      </c>
      <c r="AD36" s="147">
        <v>0.40000000000000008</v>
      </c>
      <c r="AE36" s="147">
        <v>0.40000000000000008</v>
      </c>
      <c r="AF36" s="147">
        <v>0.40000000000000008</v>
      </c>
      <c r="AG36" s="147">
        <v>0.40000000000000008</v>
      </c>
    </row>
    <row r="37" spans="1:33" x14ac:dyDescent="0.2">
      <c r="A37" s="133" t="str">
        <f t="shared" si="0"/>
        <v>MAPLithuania</v>
      </c>
      <c r="B37" s="129" t="s">
        <v>254</v>
      </c>
      <c r="C37" s="129" t="s">
        <v>257</v>
      </c>
      <c r="D37" s="129" t="s">
        <v>68</v>
      </c>
      <c r="E37" s="147">
        <v>0.11499999999999999</v>
      </c>
      <c r="F37" s="147">
        <v>0.14827000000000001</v>
      </c>
      <c r="G37" s="147">
        <v>0.167185</v>
      </c>
      <c r="H37" s="147">
        <v>8.7540000000000007E-2</v>
      </c>
      <c r="I37" s="147">
        <v>0.26219999999999999</v>
      </c>
      <c r="J37" s="147">
        <v>0.62000000000000011</v>
      </c>
      <c r="K37" s="147">
        <v>0.54</v>
      </c>
      <c r="L37" s="147">
        <v>0.24340000000000001</v>
      </c>
      <c r="M37" s="147">
        <v>0.82069999999999999</v>
      </c>
      <c r="N37" s="147">
        <v>0.52890000000000004</v>
      </c>
      <c r="O37" s="147">
        <v>1.0415000000000001</v>
      </c>
      <c r="P37" s="147">
        <v>0.66139999999999999</v>
      </c>
      <c r="Q37" s="147">
        <v>0.58840000000000003</v>
      </c>
      <c r="R37" s="147">
        <v>0.35660000000000003</v>
      </c>
      <c r="S37" s="147">
        <v>0.252</v>
      </c>
      <c r="T37" s="147">
        <v>0.41625000000000001</v>
      </c>
      <c r="U37" s="147">
        <v>0.79813000000000001</v>
      </c>
      <c r="V37" s="147">
        <v>0.80718000000000001</v>
      </c>
      <c r="W37" s="147">
        <v>1.7781099999999999</v>
      </c>
      <c r="X37" s="147">
        <v>1.2340900000000001</v>
      </c>
      <c r="Y37" s="147">
        <v>0.54710120000000007</v>
      </c>
      <c r="Z37" s="147">
        <v>6.3</v>
      </c>
      <c r="AA37" s="147">
        <v>11.859999999999998</v>
      </c>
      <c r="AB37" s="147">
        <v>0.83</v>
      </c>
      <c r="AC37" s="147">
        <v>0.83</v>
      </c>
      <c r="AD37" s="147">
        <v>0.83</v>
      </c>
      <c r="AE37" s="147">
        <v>0.83</v>
      </c>
      <c r="AF37" s="147">
        <v>0.83</v>
      </c>
      <c r="AG37" s="147">
        <v>0.83</v>
      </c>
    </row>
    <row r="38" spans="1:33" x14ac:dyDescent="0.2">
      <c r="A38" s="133" t="str">
        <f t="shared" si="0"/>
        <v>MAPMacedonia</v>
      </c>
      <c r="B38" s="129" t="s">
        <v>254</v>
      </c>
      <c r="C38" s="129" t="s">
        <v>257</v>
      </c>
      <c r="D38" s="129" t="s">
        <v>69</v>
      </c>
      <c r="E38" s="147">
        <v>2.605E-2</v>
      </c>
      <c r="F38" s="147">
        <v>3.0999999999999999E-3</v>
      </c>
      <c r="G38" s="147">
        <v>0.64958499999999997</v>
      </c>
      <c r="H38" s="147">
        <v>2.5555000000000001E-2</v>
      </c>
      <c r="I38" s="147">
        <v>1.5646E-2</v>
      </c>
      <c r="J38" s="147">
        <v>0.13450000000000001</v>
      </c>
      <c r="K38" s="147">
        <v>5.2374999999999998E-2</v>
      </c>
      <c r="L38" s="147">
        <v>0.107</v>
      </c>
      <c r="M38" s="147">
        <v>0.20432</v>
      </c>
      <c r="N38" s="147">
        <v>5.3331000000000003E-2</v>
      </c>
      <c r="O38" s="147">
        <v>5.9291999999999997E-2</v>
      </c>
      <c r="P38" s="147">
        <v>3.5525000000000001E-2</v>
      </c>
      <c r="Q38" s="147">
        <v>4.1674999999999997E-2</v>
      </c>
      <c r="R38" s="147">
        <v>0.73260999999999998</v>
      </c>
      <c r="S38" s="147">
        <v>0.50445700000000004</v>
      </c>
      <c r="T38" s="147">
        <v>0.235234</v>
      </c>
      <c r="U38" s="147">
        <v>0.64183800000000002</v>
      </c>
      <c r="V38" s="147">
        <v>4.4375999999999999E-2</v>
      </c>
      <c r="W38" s="147">
        <v>2.6657E-2</v>
      </c>
      <c r="X38" s="147">
        <v>1.9299999999999998E-2</v>
      </c>
      <c r="Y38" s="147">
        <v>1.6240000000000001E-2</v>
      </c>
      <c r="Z38" s="147">
        <v>0.01</v>
      </c>
      <c r="AA38" s="147">
        <v>0.01</v>
      </c>
      <c r="AB38" s="147">
        <v>0.04</v>
      </c>
      <c r="AC38" s="147">
        <v>0.04</v>
      </c>
      <c r="AD38" s="147">
        <v>0.04</v>
      </c>
      <c r="AE38" s="147">
        <v>0.04</v>
      </c>
      <c r="AF38" s="147">
        <v>0.04</v>
      </c>
      <c r="AG38" s="147">
        <v>0.04</v>
      </c>
    </row>
    <row r="39" spans="1:33" x14ac:dyDescent="0.2">
      <c r="A39" s="133" t="str">
        <f t="shared" si="0"/>
        <v>MAPMoldova</v>
      </c>
      <c r="B39" s="129" t="s">
        <v>254</v>
      </c>
      <c r="C39" s="129" t="s">
        <v>257</v>
      </c>
      <c r="D39" s="129" t="s">
        <v>70</v>
      </c>
      <c r="E39" s="147">
        <v>0</v>
      </c>
      <c r="F39" s="147">
        <v>0</v>
      </c>
      <c r="G39" s="147">
        <v>0</v>
      </c>
      <c r="H39" s="147">
        <v>0</v>
      </c>
      <c r="I39" s="147">
        <v>0</v>
      </c>
      <c r="J39" s="147">
        <v>1E-4</v>
      </c>
      <c r="K39" s="147">
        <v>0</v>
      </c>
      <c r="L39" s="147">
        <v>0</v>
      </c>
      <c r="M39" s="147">
        <v>0</v>
      </c>
      <c r="N39" s="147">
        <v>1.6000000000000001E-3</v>
      </c>
      <c r="O39" s="147">
        <v>1.017E-2</v>
      </c>
      <c r="P39" s="147">
        <v>0</v>
      </c>
      <c r="Q39" s="147">
        <v>5.0000000000000001E-3</v>
      </c>
      <c r="R39" s="147">
        <v>2.48E-3</v>
      </c>
      <c r="S39" s="147">
        <v>7.28E-3</v>
      </c>
      <c r="T39" s="147">
        <v>1.4489999999999999E-2</v>
      </c>
      <c r="U39" s="147">
        <v>7.4469999999999996E-3</v>
      </c>
      <c r="V39" s="147">
        <v>4.1208000000000002E-2</v>
      </c>
      <c r="W39" s="147">
        <v>6.6104999999999997E-2</v>
      </c>
      <c r="X39" s="147">
        <v>2.9160000000000002E-2</v>
      </c>
      <c r="Y39" s="147">
        <v>1.8577100000000002</v>
      </c>
      <c r="Z39" s="147">
        <v>6.6499999999999986</v>
      </c>
      <c r="AA39" s="147">
        <v>6.49</v>
      </c>
      <c r="AB39" s="147">
        <v>0.65</v>
      </c>
      <c r="AC39" s="147">
        <v>0.65</v>
      </c>
      <c r="AD39" s="147">
        <v>0.65</v>
      </c>
      <c r="AE39" s="147">
        <v>0.65</v>
      </c>
      <c r="AF39" s="147">
        <v>0.65</v>
      </c>
      <c r="AG39" s="147">
        <v>0.65</v>
      </c>
    </row>
    <row r="40" spans="1:33" x14ac:dyDescent="0.2">
      <c r="A40" s="133" t="str">
        <f t="shared" si="0"/>
        <v>MAPMontenegro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0.03</v>
      </c>
      <c r="AB40" s="147">
        <v>0</v>
      </c>
      <c r="AC40" s="147">
        <v>0</v>
      </c>
      <c r="AD40" s="147">
        <v>0</v>
      </c>
      <c r="AE40" s="147">
        <v>0</v>
      </c>
      <c r="AF40" s="147">
        <v>0</v>
      </c>
      <c r="AG40" s="147">
        <v>0</v>
      </c>
    </row>
    <row r="41" spans="1:33" x14ac:dyDescent="0.2">
      <c r="A41" s="133" t="str">
        <f t="shared" si="0"/>
        <v>MAPPoland</v>
      </c>
      <c r="B41" s="129" t="s">
        <v>254</v>
      </c>
      <c r="C41" s="129" t="s">
        <v>257</v>
      </c>
      <c r="D41" s="129" t="s">
        <v>72</v>
      </c>
      <c r="E41" s="147">
        <v>0.70245000000000002</v>
      </c>
      <c r="F41" s="147">
        <v>1.0744</v>
      </c>
      <c r="G41" s="147">
        <v>3.3476409999999994</v>
      </c>
      <c r="H41" s="147">
        <v>2.1265770000000002</v>
      </c>
      <c r="I41" s="147">
        <v>2.9540500000000005</v>
      </c>
      <c r="J41" s="147">
        <v>6.6706999999999983</v>
      </c>
      <c r="K41" s="147">
        <v>9.8141999999999996</v>
      </c>
      <c r="L41" s="147">
        <v>7.0823200000000002</v>
      </c>
      <c r="M41" s="147">
        <v>3.7028199999999996</v>
      </c>
      <c r="N41" s="147">
        <v>5.1764000000000001</v>
      </c>
      <c r="O41" s="147">
        <v>4.3872100000000005</v>
      </c>
      <c r="P41" s="147">
        <v>14.877300000000002</v>
      </c>
      <c r="Q41" s="147">
        <v>6.9382999999999999</v>
      </c>
      <c r="R41" s="147">
        <v>32.788350000000001</v>
      </c>
      <c r="S41" s="147">
        <v>27.150400000000001</v>
      </c>
      <c r="T41" s="147">
        <v>31.810090000000002</v>
      </c>
      <c r="U41" s="147">
        <v>56.339549999999548</v>
      </c>
      <c r="V41" s="147">
        <v>34.20579</v>
      </c>
      <c r="W41" s="147">
        <v>34.680605999999997</v>
      </c>
      <c r="X41" s="147">
        <v>55.204460000000012</v>
      </c>
      <c r="Y41" s="147">
        <v>45.461381899999999</v>
      </c>
      <c r="Z41" s="147">
        <v>69.610000000000014</v>
      </c>
      <c r="AA41" s="147">
        <v>82.03</v>
      </c>
      <c r="AB41" s="147">
        <v>64.36</v>
      </c>
      <c r="AC41" s="147">
        <v>65.850053679829344</v>
      </c>
      <c r="AD41" s="147">
        <v>67.418685644991697</v>
      </c>
      <c r="AE41" s="147">
        <v>69.095736931017214</v>
      </c>
      <c r="AF41" s="147">
        <v>70.880950003177361</v>
      </c>
      <c r="AG41" s="147">
        <v>72.739735666218152</v>
      </c>
    </row>
    <row r="42" spans="1:33" x14ac:dyDescent="0.2">
      <c r="A42" s="133" t="str">
        <f t="shared" si="0"/>
        <v>MAPRomania</v>
      </c>
      <c r="B42" s="129" t="s">
        <v>254</v>
      </c>
      <c r="C42" s="129" t="s">
        <v>257</v>
      </c>
      <c r="D42" s="129" t="s">
        <v>73</v>
      </c>
      <c r="E42" s="147">
        <v>0</v>
      </c>
      <c r="F42" s="147">
        <v>4.2000000000000003E-2</v>
      </c>
      <c r="G42" s="147">
        <v>4.9000000000000002E-2</v>
      </c>
      <c r="H42" s="147">
        <v>2.9000000000000001E-2</v>
      </c>
      <c r="I42" s="147">
        <v>1E-3</v>
      </c>
      <c r="J42" s="147">
        <v>0.14700000000000002</v>
      </c>
      <c r="K42" s="147">
        <v>1.2389999999999999</v>
      </c>
      <c r="L42" s="147">
        <v>3.931</v>
      </c>
      <c r="M42" s="147">
        <v>10.823000000000002</v>
      </c>
      <c r="N42" s="147">
        <v>5.4360000000000008</v>
      </c>
      <c r="O42" s="147">
        <v>5.0339999999999998</v>
      </c>
      <c r="P42" s="147">
        <v>3.3729999999999998</v>
      </c>
      <c r="Q42" s="147">
        <v>8.3329999999999984</v>
      </c>
      <c r="R42" s="147">
        <v>7.5549999999999997</v>
      </c>
      <c r="S42" s="147">
        <v>4.8049999999999988</v>
      </c>
      <c r="T42" s="147">
        <v>5.9960000000000004</v>
      </c>
      <c r="U42" s="147">
        <v>3.3310000000000004</v>
      </c>
      <c r="V42" s="147">
        <v>4.4090000000000007</v>
      </c>
      <c r="W42" s="147">
        <v>4.9554800000000006</v>
      </c>
      <c r="X42" s="147">
        <v>4.0230000000000006</v>
      </c>
      <c r="Y42" s="147">
        <v>2.3059499999999997</v>
      </c>
      <c r="Z42" s="147">
        <v>4.2</v>
      </c>
      <c r="AA42" s="147">
        <v>11.129999999999999</v>
      </c>
      <c r="AB42" s="147">
        <v>8.8199999999999985</v>
      </c>
      <c r="AC42" s="147">
        <v>8.8423691266304552</v>
      </c>
      <c r="AD42" s="147">
        <v>8.864992586078996</v>
      </c>
      <c r="AE42" s="147">
        <v>8.8878732700625669</v>
      </c>
      <c r="AF42" s="147">
        <v>8.9110141031763828</v>
      </c>
      <c r="AG42" s="147">
        <v>8.9344180432677724</v>
      </c>
    </row>
    <row r="43" spans="1:33" x14ac:dyDescent="0.2">
      <c r="A43" s="133" t="str">
        <f t="shared" si="0"/>
        <v>MAPSerbia</v>
      </c>
      <c r="B43" s="129" t="s">
        <v>254</v>
      </c>
      <c r="C43" s="129" t="s">
        <v>257</v>
      </c>
      <c r="D43" s="129" t="s">
        <v>74</v>
      </c>
      <c r="E43" s="147">
        <v>5.04E-2</v>
      </c>
      <c r="F43" s="147">
        <v>0.584206</v>
      </c>
      <c r="G43" s="147">
        <v>3.5E-4</v>
      </c>
      <c r="H43" s="147">
        <v>1.1901999999999999</v>
      </c>
      <c r="I43" s="147">
        <v>1.352635</v>
      </c>
      <c r="J43" s="147">
        <v>1.5362899999999999</v>
      </c>
      <c r="K43" s="147">
        <v>2.7670499999999998</v>
      </c>
      <c r="L43" s="147">
        <v>0.61269999999999991</v>
      </c>
      <c r="M43" s="147">
        <v>2.4971179999999999</v>
      </c>
      <c r="N43" s="147">
        <v>0.99504700000000001</v>
      </c>
      <c r="O43" s="147">
        <v>0.92284999999999995</v>
      </c>
      <c r="P43" s="147">
        <v>0.38180399999999998</v>
      </c>
      <c r="Q43" s="147">
        <v>0.71423999999999999</v>
      </c>
      <c r="R43" s="147">
        <v>0.70388600000000001</v>
      </c>
      <c r="S43" s="147">
        <v>0.69560599999999995</v>
      </c>
      <c r="T43" s="147">
        <v>0.70734999999999992</v>
      </c>
      <c r="U43" s="147">
        <v>1.4782599999999999</v>
      </c>
      <c r="V43" s="147">
        <v>0.54305999999999999</v>
      </c>
      <c r="W43" s="147">
        <v>0.6028119999999999</v>
      </c>
      <c r="X43" s="147">
        <v>0.44929000000000002</v>
      </c>
      <c r="Y43" s="147">
        <v>2.5155130000000003</v>
      </c>
      <c r="Z43" s="147">
        <v>0.6100000000000001</v>
      </c>
      <c r="AA43" s="147">
        <v>0.58000000000000007</v>
      </c>
      <c r="AB43" s="147">
        <v>0.49999999999999994</v>
      </c>
      <c r="AC43" s="147">
        <v>0.4919371396650965</v>
      </c>
      <c r="AD43" s="147">
        <v>0.48414227926018888</v>
      </c>
      <c r="AE43" s="147">
        <v>0.47660651078495297</v>
      </c>
      <c r="AF43" s="147">
        <v>0.46932122233044693</v>
      </c>
      <c r="AG43" s="147">
        <v>0.46227808823738459</v>
      </c>
    </row>
    <row r="44" spans="1:33" x14ac:dyDescent="0.2">
      <c r="A44" s="133" t="str">
        <f t="shared" si="0"/>
        <v>MAPSlovakia</v>
      </c>
      <c r="B44" s="129" t="s">
        <v>254</v>
      </c>
      <c r="C44" s="129" t="s">
        <v>257</v>
      </c>
      <c r="D44" s="129" t="s">
        <v>75</v>
      </c>
      <c r="E44" s="147">
        <v>0.72100000000000009</v>
      </c>
      <c r="F44" s="147">
        <v>1.167</v>
      </c>
      <c r="G44" s="147">
        <v>1.8555999999999999</v>
      </c>
      <c r="H44" s="147">
        <v>1.9956999999999998</v>
      </c>
      <c r="I44" s="147">
        <v>2.3038999999999996</v>
      </c>
      <c r="J44" s="147">
        <v>2.0475000000000003</v>
      </c>
      <c r="K44" s="147">
        <v>1.2549999999999999</v>
      </c>
      <c r="L44" s="147">
        <v>3.5949999999999998</v>
      </c>
      <c r="M44" s="147">
        <v>0.10900000000000001</v>
      </c>
      <c r="N44" s="147">
        <v>3.5400000000000001E-2</v>
      </c>
      <c r="O44" s="147">
        <v>1.8515999999999999</v>
      </c>
      <c r="P44" s="147">
        <v>0.66310000000000002</v>
      </c>
      <c r="Q44" s="147">
        <v>1.2901</v>
      </c>
      <c r="R44" s="147">
        <v>8.900000000000001E-2</v>
      </c>
      <c r="S44" s="147">
        <v>1.32</v>
      </c>
      <c r="T44" s="147">
        <v>3.7779600000000002</v>
      </c>
      <c r="U44" s="147">
        <v>0.77898999999999996</v>
      </c>
      <c r="V44" s="147">
        <v>2.8665799999999999</v>
      </c>
      <c r="W44" s="147">
        <v>0.94406599999999985</v>
      </c>
      <c r="X44" s="147">
        <v>0.27911999999999998</v>
      </c>
      <c r="Y44" s="147">
        <v>0.57950000000000002</v>
      </c>
      <c r="Z44" s="147">
        <v>0.78</v>
      </c>
      <c r="AA44" s="147">
        <v>1.02</v>
      </c>
      <c r="AB44" s="147">
        <v>0.45000000000000007</v>
      </c>
      <c r="AC44" s="147">
        <v>0.45000000000000007</v>
      </c>
      <c r="AD44" s="147">
        <v>0.45000000000000007</v>
      </c>
      <c r="AE44" s="147">
        <v>0.45000000000000007</v>
      </c>
      <c r="AF44" s="147">
        <v>0.45000000000000007</v>
      </c>
      <c r="AG44" s="147">
        <v>0.45000000000000007</v>
      </c>
    </row>
    <row r="45" spans="1:33" x14ac:dyDescent="0.2">
      <c r="A45" s="133" t="str">
        <f t="shared" si="0"/>
        <v>MAPSlovenia</v>
      </c>
      <c r="B45" s="129" t="s">
        <v>254</v>
      </c>
      <c r="C45" s="129" t="s">
        <v>257</v>
      </c>
      <c r="D45" s="129" t="s">
        <v>76</v>
      </c>
      <c r="E45" s="147">
        <v>5.4880000000000004</v>
      </c>
      <c r="F45" s="147">
        <v>8.0760000000000005</v>
      </c>
      <c r="G45" s="147">
        <v>7.3249999999999993</v>
      </c>
      <c r="H45" s="147">
        <v>7.3380000000000001</v>
      </c>
      <c r="I45" s="147">
        <v>6.7889999999999988</v>
      </c>
      <c r="J45" s="147">
        <v>5.2820000000000009</v>
      </c>
      <c r="K45" s="147">
        <v>4.5660000000000007</v>
      </c>
      <c r="L45" s="147">
        <v>4.62</v>
      </c>
      <c r="M45" s="147">
        <v>3.9929999999999999</v>
      </c>
      <c r="N45" s="147">
        <v>1.3340000000000001</v>
      </c>
      <c r="O45" s="147">
        <v>1.9779999999999998</v>
      </c>
      <c r="P45" s="147">
        <v>2.5842000000000001</v>
      </c>
      <c r="Q45" s="147">
        <v>3.2461999999999995</v>
      </c>
      <c r="R45" s="147">
        <v>2.5260000000000002</v>
      </c>
      <c r="S45" s="147">
        <v>1.702</v>
      </c>
      <c r="T45" s="147">
        <v>1.8460000000000001</v>
      </c>
      <c r="U45" s="147">
        <v>4.8440000000000003</v>
      </c>
      <c r="V45" s="147">
        <v>3.0665999999999998</v>
      </c>
      <c r="W45" s="147">
        <v>1.882733</v>
      </c>
      <c r="X45" s="147">
        <v>1.3833500000000001</v>
      </c>
      <c r="Y45" s="147">
        <v>1.4732000000000003</v>
      </c>
      <c r="Z45" s="147">
        <v>1.1399999999999999</v>
      </c>
      <c r="AA45" s="147">
        <v>1.1900000000000002</v>
      </c>
      <c r="AB45" s="147">
        <v>1.03</v>
      </c>
      <c r="AC45" s="147">
        <v>1.03</v>
      </c>
      <c r="AD45" s="147">
        <v>1.03</v>
      </c>
      <c r="AE45" s="147">
        <v>1.03</v>
      </c>
      <c r="AF45" s="147">
        <v>1.03</v>
      </c>
      <c r="AG45" s="147">
        <v>1.03</v>
      </c>
    </row>
    <row r="46" spans="1:33" x14ac:dyDescent="0.2">
      <c r="A46" s="133" t="str">
        <f t="shared" si="0"/>
        <v>MAPUkraine</v>
      </c>
      <c r="B46" s="129" t="s">
        <v>254</v>
      </c>
      <c r="C46" s="129" t="s">
        <v>257</v>
      </c>
      <c r="D46" s="129" t="s">
        <v>77</v>
      </c>
      <c r="E46" s="147">
        <v>0.06</v>
      </c>
      <c r="F46" s="147">
        <v>7.5499999999999998E-2</v>
      </c>
      <c r="G46" s="147">
        <v>0.32150000000000001</v>
      </c>
      <c r="H46" s="147">
        <v>0.23080000000000003</v>
      </c>
      <c r="I46" s="147">
        <v>0.41189999999999999</v>
      </c>
      <c r="J46" s="147">
        <v>0.52817000000000003</v>
      </c>
      <c r="K46" s="147">
        <v>0.64088500000000004</v>
      </c>
      <c r="L46" s="147">
        <v>1.125335</v>
      </c>
      <c r="M46" s="147">
        <v>1.3262849999999999</v>
      </c>
      <c r="N46" s="147">
        <v>0.71245999999999987</v>
      </c>
      <c r="O46" s="147">
        <v>1.5003099999999998</v>
      </c>
      <c r="P46" s="147">
        <v>2.2021899999999999</v>
      </c>
      <c r="Q46" s="147">
        <v>4.3649310000000003</v>
      </c>
      <c r="R46" s="147">
        <v>4.0666279999999997</v>
      </c>
      <c r="S46" s="147">
        <v>4.1991759999999996</v>
      </c>
      <c r="T46" s="147">
        <v>6.6511520000000015</v>
      </c>
      <c r="U46" s="147">
        <v>10.8089</v>
      </c>
      <c r="V46" s="147">
        <v>51.752009999999999</v>
      </c>
      <c r="W46" s="147">
        <v>26.840863348877576</v>
      </c>
      <c r="X46" s="147">
        <v>24.898700000000002</v>
      </c>
      <c r="Y46" s="147">
        <v>11.525349399999998</v>
      </c>
      <c r="Z46" s="147">
        <v>24.43</v>
      </c>
      <c r="AA46" s="147">
        <v>31.5</v>
      </c>
      <c r="AB46" s="147">
        <v>23.020000000000003</v>
      </c>
      <c r="AC46" s="147">
        <v>26.133057142351117</v>
      </c>
      <c r="AD46" s="147">
        <v>26.986730101704858</v>
      </c>
      <c r="AE46" s="147">
        <v>27.871969558089244</v>
      </c>
      <c r="AF46" s="147">
        <v>28.789254701649284</v>
      </c>
      <c r="AG46" s="147">
        <v>29.725108122071823</v>
      </c>
    </row>
    <row r="47" spans="1:33" s="133" customFormat="1" x14ac:dyDescent="0.2">
      <c r="A47" s="133" t="str">
        <f t="shared" si="0"/>
        <v>MAPCIS Total</v>
      </c>
      <c r="B47" s="140" t="s">
        <v>78</v>
      </c>
      <c r="C47" s="140" t="s">
        <v>78</v>
      </c>
      <c r="D47" s="140" t="s">
        <v>78</v>
      </c>
      <c r="E47" s="146">
        <v>0.50537399999999999</v>
      </c>
      <c r="F47" s="146">
        <v>0.139401</v>
      </c>
      <c r="G47" s="146">
        <v>0.42911200000000005</v>
      </c>
      <c r="H47" s="146">
        <v>0.45357700000000001</v>
      </c>
      <c r="I47" s="146">
        <v>0.35801500000000003</v>
      </c>
      <c r="J47" s="146">
        <v>0.55652999999999997</v>
      </c>
      <c r="K47" s="146">
        <v>1.4408220000000003</v>
      </c>
      <c r="L47" s="146">
        <v>1.6381820000000002</v>
      </c>
      <c r="M47" s="146">
        <v>0.98136299999999999</v>
      </c>
      <c r="N47" s="146">
        <v>1.0305599999999999</v>
      </c>
      <c r="O47" s="146">
        <v>2.3726610000000004</v>
      </c>
      <c r="P47" s="146">
        <v>1.5871390000000001</v>
      </c>
      <c r="Q47" s="146">
        <v>1.815483</v>
      </c>
      <c r="R47" s="146">
        <v>3.695456000000001</v>
      </c>
      <c r="S47" s="146">
        <v>4.8509269999999995</v>
      </c>
      <c r="T47" s="146">
        <v>4.9019390000000005</v>
      </c>
      <c r="U47" s="146">
        <v>5.2655899999999995</v>
      </c>
      <c r="V47" s="146">
        <v>7.4883439999999997</v>
      </c>
      <c r="W47" s="146">
        <v>12.066743002353785</v>
      </c>
      <c r="X47" s="146">
        <v>6.5062299999999995</v>
      </c>
      <c r="Y47" s="146">
        <v>6.9240193000000003</v>
      </c>
      <c r="Z47" s="146">
        <v>9.73</v>
      </c>
      <c r="AA47" s="146">
        <v>6.919999999999999</v>
      </c>
      <c r="AB47" s="146">
        <v>5.62</v>
      </c>
      <c r="AC47" s="146">
        <v>5.606126969635695</v>
      </c>
      <c r="AD47" s="146">
        <v>5.5910675263019352</v>
      </c>
      <c r="AE47" s="146">
        <v>5.5756479423984491</v>
      </c>
      <c r="AF47" s="146">
        <v>5.5597022135411924</v>
      </c>
      <c r="AG47" s="146">
        <v>5.5420893778839977</v>
      </c>
    </row>
    <row r="48" spans="1:33" x14ac:dyDescent="0.2">
      <c r="A48" s="133" t="str">
        <f t="shared" si="0"/>
        <v>MAPArmenia</v>
      </c>
      <c r="B48" s="129" t="s">
        <v>254</v>
      </c>
      <c r="C48" s="129" t="s">
        <v>258</v>
      </c>
      <c r="D48" s="129" t="s">
        <v>79</v>
      </c>
      <c r="E48" s="147">
        <v>0</v>
      </c>
      <c r="F48" s="147">
        <v>0</v>
      </c>
      <c r="G48" s="147">
        <v>0</v>
      </c>
      <c r="H48" s="147">
        <v>2.1000000000000001E-2</v>
      </c>
      <c r="I48" s="147">
        <v>0</v>
      </c>
      <c r="J48" s="147">
        <v>2.4E-2</v>
      </c>
      <c r="K48" s="147">
        <v>0</v>
      </c>
      <c r="L48" s="147">
        <v>0</v>
      </c>
      <c r="M48" s="147">
        <v>0</v>
      </c>
      <c r="N48" s="147">
        <v>0</v>
      </c>
      <c r="O48" s="147">
        <v>0</v>
      </c>
      <c r="P48" s="147">
        <v>1E-3</v>
      </c>
      <c r="Q48" s="147">
        <v>5.0520000000000001E-3</v>
      </c>
      <c r="R48" s="147">
        <v>2.398E-3</v>
      </c>
      <c r="S48" s="147">
        <v>1.6073E-2</v>
      </c>
      <c r="T48" s="147">
        <v>1.8509999999999999E-2</v>
      </c>
      <c r="U48" s="147">
        <v>7.8423000000000007E-2</v>
      </c>
      <c r="V48" s="147">
        <v>0.19070000000000001</v>
      </c>
      <c r="W48" s="147">
        <v>0.42120000000000002</v>
      </c>
      <c r="X48" s="147">
        <v>1.4299999999999998E-3</v>
      </c>
      <c r="Y48" s="147">
        <v>0.15026000000000003</v>
      </c>
      <c r="Z48" s="147">
        <v>0.35000000000000003</v>
      </c>
      <c r="AA48" s="147">
        <v>0.27</v>
      </c>
      <c r="AB48" s="147">
        <v>0.47000000000000003</v>
      </c>
      <c r="AC48" s="147">
        <v>0.47000000000000003</v>
      </c>
      <c r="AD48" s="147">
        <v>0.47000000000000003</v>
      </c>
      <c r="AE48" s="147">
        <v>0.47000000000000003</v>
      </c>
      <c r="AF48" s="147">
        <v>0.47000000000000003</v>
      </c>
      <c r="AG48" s="147">
        <v>0.47000000000000003</v>
      </c>
    </row>
    <row r="49" spans="1:33" x14ac:dyDescent="0.2">
      <c r="A49" s="133" t="str">
        <f t="shared" si="0"/>
        <v>MAPAzerbaijan</v>
      </c>
      <c r="B49" s="129" t="s">
        <v>254</v>
      </c>
      <c r="C49" s="129" t="s">
        <v>258</v>
      </c>
      <c r="D49" s="129" t="s">
        <v>80</v>
      </c>
      <c r="E49" s="147">
        <v>0</v>
      </c>
      <c r="F49" s="147">
        <v>0</v>
      </c>
      <c r="G49" s="147">
        <v>0</v>
      </c>
      <c r="H49" s="147">
        <v>0</v>
      </c>
      <c r="I49" s="147">
        <v>1.5E-3</v>
      </c>
      <c r="J49" s="147">
        <v>0</v>
      </c>
      <c r="K49" s="147">
        <v>0</v>
      </c>
      <c r="L49" s="147">
        <v>0</v>
      </c>
      <c r="M49" s="147">
        <v>0</v>
      </c>
      <c r="N49" s="147">
        <v>2.7499999999999998E-3</v>
      </c>
      <c r="O49" s="147">
        <v>1.15E-2</v>
      </c>
      <c r="P49" s="147">
        <v>4.8329999999999998E-2</v>
      </c>
      <c r="Q49" s="147">
        <v>3.2000000000000002E-3</v>
      </c>
      <c r="R49" s="147">
        <v>0</v>
      </c>
      <c r="S49" s="147">
        <v>9.6075999999999995E-2</v>
      </c>
      <c r="T49" s="147">
        <v>3.4500000000000003E-2</v>
      </c>
      <c r="U49" s="147">
        <v>0.17104400000000003</v>
      </c>
      <c r="V49" s="147">
        <v>0.19400000000000001</v>
      </c>
      <c r="W49" s="147">
        <v>5.4310000000000001E-3</v>
      </c>
      <c r="X49" s="147">
        <v>0.12280999999999999</v>
      </c>
      <c r="Y49" s="147">
        <v>0.2214333</v>
      </c>
      <c r="Z49" s="147">
        <v>1.02</v>
      </c>
      <c r="AA49" s="147">
        <v>1.4100000000000001</v>
      </c>
      <c r="AB49" s="147">
        <v>1.36</v>
      </c>
      <c r="AC49" s="147">
        <v>1.36</v>
      </c>
      <c r="AD49" s="147">
        <v>1.36</v>
      </c>
      <c r="AE49" s="147">
        <v>1.36</v>
      </c>
      <c r="AF49" s="147">
        <v>1.36</v>
      </c>
      <c r="AG49" s="147">
        <v>1.36</v>
      </c>
    </row>
    <row r="50" spans="1:33" x14ac:dyDescent="0.2">
      <c r="A50" s="133" t="str">
        <f t="shared" si="0"/>
        <v>MAPBelarus</v>
      </c>
      <c r="B50" s="129" t="s">
        <v>254</v>
      </c>
      <c r="C50" s="129" t="s">
        <v>258</v>
      </c>
      <c r="D50" s="129" t="s">
        <v>81</v>
      </c>
      <c r="E50" s="147">
        <v>0.14787400000000001</v>
      </c>
      <c r="F50" s="147">
        <v>1.5368E-2</v>
      </c>
      <c r="G50" s="147">
        <v>2.2110000000000001E-2</v>
      </c>
      <c r="H50" s="147">
        <v>7.7700000000000002E-4</v>
      </c>
      <c r="I50" s="147">
        <v>1.069E-2</v>
      </c>
      <c r="J50" s="147">
        <v>3.1350000000000003E-2</v>
      </c>
      <c r="K50" s="147">
        <v>0.25928200000000001</v>
      </c>
      <c r="L50" s="147">
        <v>5.6852E-2</v>
      </c>
      <c r="M50" s="147">
        <v>0.13084999999999999</v>
      </c>
      <c r="N50" s="147">
        <v>9.1970999999999997E-2</v>
      </c>
      <c r="O50" s="147">
        <v>0.26312300000000005</v>
      </c>
      <c r="P50" s="147">
        <v>5.0837E-2</v>
      </c>
      <c r="Q50" s="147">
        <v>5.4419000000000002E-2</v>
      </c>
      <c r="R50" s="147">
        <v>1.4402E-2</v>
      </c>
      <c r="S50" s="147">
        <v>2.0309000000000001E-2</v>
      </c>
      <c r="T50" s="147">
        <v>0.71793700000000005</v>
      </c>
      <c r="U50" s="147">
        <v>0.31517199999999995</v>
      </c>
      <c r="V50" s="147">
        <v>0.23089999999999999</v>
      </c>
      <c r="W50" s="147">
        <v>0.57182600235378367</v>
      </c>
      <c r="X50" s="147">
        <v>0.47231999999999996</v>
      </c>
      <c r="Y50" s="147">
        <v>0.49064440000000009</v>
      </c>
      <c r="Z50" s="147">
        <v>0.78</v>
      </c>
      <c r="AA50" s="147">
        <v>0.28000000000000003</v>
      </c>
      <c r="AB50" s="147">
        <v>0.21999999999999997</v>
      </c>
      <c r="AC50" s="147">
        <v>0.21521135162282826</v>
      </c>
      <c r="AD50" s="147">
        <v>0.21042270324565507</v>
      </c>
      <c r="AE50" s="147">
        <v>0.20563405486848188</v>
      </c>
      <c r="AF50" s="147">
        <v>0.20084540649131016</v>
      </c>
      <c r="AG50" s="147">
        <v>0.19605675811413695</v>
      </c>
    </row>
    <row r="51" spans="1:33" x14ac:dyDescent="0.2">
      <c r="A51" s="133" t="str">
        <f t="shared" si="0"/>
        <v>MAPKazakhstan</v>
      </c>
      <c r="B51" s="129" t="s">
        <v>254</v>
      </c>
      <c r="C51" s="129" t="s">
        <v>258</v>
      </c>
      <c r="D51" s="129" t="s">
        <v>82</v>
      </c>
      <c r="E51" s="147">
        <v>0</v>
      </c>
      <c r="F51" s="147">
        <v>4.9799999999999996E-4</v>
      </c>
      <c r="G51" s="147">
        <v>3.0000000000000001E-3</v>
      </c>
      <c r="H51" s="147">
        <v>2E-3</v>
      </c>
      <c r="I51" s="147">
        <v>0</v>
      </c>
      <c r="J51" s="147">
        <v>3.0000000000000001E-3</v>
      </c>
      <c r="K51" s="147">
        <v>1.4999999999999999E-2</v>
      </c>
      <c r="L51" s="147">
        <v>1.6449999999999999E-2</v>
      </c>
      <c r="M51" s="147">
        <v>1.4999999999999999E-2</v>
      </c>
      <c r="N51" s="147">
        <v>3.0000000000000001E-3</v>
      </c>
      <c r="O51" s="147">
        <v>1.686E-2</v>
      </c>
      <c r="P51" s="147">
        <v>2E-3</v>
      </c>
      <c r="Q51" s="147">
        <v>0.23200000000000001</v>
      </c>
      <c r="R51" s="147">
        <v>0.60599999999999998</v>
      </c>
      <c r="S51" s="147">
        <v>0.2626</v>
      </c>
      <c r="T51" s="147">
        <v>0.19825999999999999</v>
      </c>
      <c r="U51" s="147">
        <v>0.26734999999999998</v>
      </c>
      <c r="V51" s="147">
        <v>0.36598000000000003</v>
      </c>
      <c r="W51" s="147">
        <v>0.36633300000000002</v>
      </c>
      <c r="X51" s="147">
        <v>0.57798000000000005</v>
      </c>
      <c r="Y51" s="147">
        <v>0.64384430000000004</v>
      </c>
      <c r="Z51" s="147">
        <v>0.99</v>
      </c>
      <c r="AA51" s="147">
        <v>0.19</v>
      </c>
      <c r="AB51" s="147">
        <v>0.28000000000000003</v>
      </c>
      <c r="AC51" s="147">
        <v>0.28000000000000003</v>
      </c>
      <c r="AD51" s="147">
        <v>0.28000000000000003</v>
      </c>
      <c r="AE51" s="147">
        <v>0.28000000000000003</v>
      </c>
      <c r="AF51" s="147">
        <v>0.28000000000000003</v>
      </c>
      <c r="AG51" s="147">
        <v>0.28000000000000003</v>
      </c>
    </row>
    <row r="52" spans="1:33" x14ac:dyDescent="0.2">
      <c r="A52" s="133" t="str">
        <f t="shared" si="0"/>
        <v>MAPKyrgyzstan</v>
      </c>
      <c r="B52" s="129" t="s">
        <v>254</v>
      </c>
      <c r="C52" s="129" t="s">
        <v>258</v>
      </c>
      <c r="D52" s="129" t="s">
        <v>83</v>
      </c>
      <c r="E52" s="147">
        <v>0.1961</v>
      </c>
      <c r="F52" s="147">
        <v>0</v>
      </c>
      <c r="G52" s="147">
        <v>0</v>
      </c>
      <c r="H52" s="147">
        <v>0.02</v>
      </c>
      <c r="I52" s="147">
        <v>0</v>
      </c>
      <c r="J52" s="147">
        <v>0</v>
      </c>
      <c r="K52" s="147">
        <v>0</v>
      </c>
      <c r="L52" s="147">
        <v>0</v>
      </c>
      <c r="M52" s="147">
        <v>0</v>
      </c>
      <c r="N52" s="147">
        <v>0</v>
      </c>
      <c r="O52" s="147">
        <v>3.15E-3</v>
      </c>
      <c r="P52" s="147">
        <v>1.0500000000000001E-2</v>
      </c>
      <c r="Q52" s="147">
        <v>0</v>
      </c>
      <c r="R52" s="147">
        <v>1.0500000000000001E-2</v>
      </c>
      <c r="S52" s="147">
        <v>0</v>
      </c>
      <c r="T52" s="147">
        <v>5.3699999999999998E-3</v>
      </c>
      <c r="U52" s="147">
        <v>8.3499999999999998E-3</v>
      </c>
      <c r="V52" s="147">
        <v>1.3958E-2</v>
      </c>
      <c r="W52" s="147">
        <v>0.27376699999999998</v>
      </c>
      <c r="X52" s="147">
        <v>0.11224000000000001</v>
      </c>
      <c r="Y52" s="147">
        <v>1.9999999999999998E-4</v>
      </c>
      <c r="Z52" s="147">
        <v>0.01</v>
      </c>
      <c r="AA52" s="147">
        <v>0.01</v>
      </c>
      <c r="AB52" s="147">
        <v>0.18999999999999997</v>
      </c>
      <c r="AC52" s="147">
        <v>0.18999999999999997</v>
      </c>
      <c r="AD52" s="147">
        <v>0.18999999999999997</v>
      </c>
      <c r="AE52" s="147">
        <v>0.18999999999999997</v>
      </c>
      <c r="AF52" s="147">
        <v>0.18999999999999997</v>
      </c>
      <c r="AG52" s="147">
        <v>0.18999999999999997</v>
      </c>
    </row>
    <row r="53" spans="1:33" x14ac:dyDescent="0.2">
      <c r="A53" s="133" t="str">
        <f t="shared" si="0"/>
        <v>MAPRussia</v>
      </c>
      <c r="B53" s="129" t="s">
        <v>254</v>
      </c>
      <c r="C53" s="129" t="s">
        <v>258</v>
      </c>
      <c r="D53" s="129" t="s">
        <v>84</v>
      </c>
      <c r="E53" s="147">
        <v>0.16140000000000002</v>
      </c>
      <c r="F53" s="147">
        <v>0.12353499999999999</v>
      </c>
      <c r="G53" s="147">
        <v>0.40400200000000003</v>
      </c>
      <c r="H53" s="147">
        <v>0.4098</v>
      </c>
      <c r="I53" s="147">
        <v>0.34582500000000005</v>
      </c>
      <c r="J53" s="147">
        <v>0.49818000000000001</v>
      </c>
      <c r="K53" s="147">
        <v>1.1665400000000004</v>
      </c>
      <c r="L53" s="147">
        <v>1.5648800000000003</v>
      </c>
      <c r="M53" s="147">
        <v>0.83551299999999995</v>
      </c>
      <c r="N53" s="147">
        <v>0.93283899999999997</v>
      </c>
      <c r="O53" s="147">
        <v>2.0780280000000002</v>
      </c>
      <c r="P53" s="147">
        <v>1.474472</v>
      </c>
      <c r="Q53" s="147">
        <v>1.5208119999999998</v>
      </c>
      <c r="R53" s="147">
        <v>3.0024060000000006</v>
      </c>
      <c r="S53" s="147">
        <v>4.3528989999999999</v>
      </c>
      <c r="T53" s="147">
        <v>3.927362</v>
      </c>
      <c r="U53" s="147">
        <v>4.3652509999999998</v>
      </c>
      <c r="V53" s="147">
        <v>6.4928059999999999</v>
      </c>
      <c r="W53" s="147">
        <v>10.252476000000001</v>
      </c>
      <c r="X53" s="147">
        <v>5.0502200000000004</v>
      </c>
      <c r="Y53" s="147">
        <v>5.1695673000000006</v>
      </c>
      <c r="Z53" s="147">
        <v>6.25</v>
      </c>
      <c r="AA53" s="147">
        <v>4.0399999999999991</v>
      </c>
      <c r="AB53" s="147">
        <v>2.1400000000000006</v>
      </c>
      <c r="AC53" s="147">
        <v>2.130915618012867</v>
      </c>
      <c r="AD53" s="147">
        <v>2.1206448230562795</v>
      </c>
      <c r="AE53" s="147">
        <v>2.1100138875299668</v>
      </c>
      <c r="AF53" s="147">
        <v>2.0988568070498825</v>
      </c>
      <c r="AG53" s="147">
        <v>2.0860326197698615</v>
      </c>
    </row>
    <row r="54" spans="1:33" x14ac:dyDescent="0.2">
      <c r="A54" s="133" t="str">
        <f t="shared" si="0"/>
        <v>MAPTajikistan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0.06</v>
      </c>
      <c r="V54" s="147">
        <v>0</v>
      </c>
      <c r="W54" s="147">
        <v>7.671E-2</v>
      </c>
      <c r="X54" s="147">
        <v>0</v>
      </c>
      <c r="Y54" s="147">
        <v>0</v>
      </c>
      <c r="Z54" s="147">
        <v>0</v>
      </c>
      <c r="AA54" s="147">
        <v>0</v>
      </c>
      <c r="AB54" s="147">
        <v>0</v>
      </c>
      <c r="AC54" s="147">
        <v>0</v>
      </c>
      <c r="AD54" s="147">
        <v>0</v>
      </c>
      <c r="AE54" s="147">
        <v>0</v>
      </c>
      <c r="AF54" s="147">
        <v>0</v>
      </c>
      <c r="AG54" s="147">
        <v>0</v>
      </c>
    </row>
    <row r="55" spans="1:33" x14ac:dyDescent="0.2">
      <c r="A55" s="133" t="str">
        <f t="shared" si="0"/>
        <v>MAPTurkmenistan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2.4079999999999997E-2</v>
      </c>
      <c r="Z55" s="147">
        <v>0.06</v>
      </c>
      <c r="AA55" s="147">
        <v>0.18</v>
      </c>
      <c r="AB55" s="147">
        <v>0.08</v>
      </c>
      <c r="AC55" s="147">
        <v>0.08</v>
      </c>
      <c r="AD55" s="147">
        <v>0.08</v>
      </c>
      <c r="AE55" s="147">
        <v>0.08</v>
      </c>
      <c r="AF55" s="147">
        <v>0.08</v>
      </c>
      <c r="AG55" s="147">
        <v>0.08</v>
      </c>
    </row>
    <row r="56" spans="1:33" x14ac:dyDescent="0.2">
      <c r="A56" s="133" t="str">
        <f t="shared" si="0"/>
        <v>MAPUzbekistan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5.9749999999999998E-2</v>
      </c>
      <c r="S56" s="147">
        <v>0.10297000000000001</v>
      </c>
      <c r="T56" s="147">
        <v>0</v>
      </c>
      <c r="U56" s="147">
        <v>0</v>
      </c>
      <c r="V56" s="147">
        <v>0</v>
      </c>
      <c r="W56" s="147">
        <v>9.9000000000000005E-2</v>
      </c>
      <c r="X56" s="147">
        <v>0.16922999999999999</v>
      </c>
      <c r="Y56" s="147">
        <v>0.22399000000000002</v>
      </c>
      <c r="Z56" s="147">
        <v>0.27</v>
      </c>
      <c r="AA56" s="147">
        <v>0.54</v>
      </c>
      <c r="AB56" s="147">
        <v>0.88000000000000023</v>
      </c>
      <c r="AC56" s="147">
        <v>0.88000000000000023</v>
      </c>
      <c r="AD56" s="147">
        <v>0.88000000000000023</v>
      </c>
      <c r="AE56" s="147">
        <v>0.88000000000000023</v>
      </c>
      <c r="AF56" s="147">
        <v>0.88000000000000023</v>
      </c>
      <c r="AG56" s="147">
        <v>0.88000000000000023</v>
      </c>
    </row>
    <row r="57" spans="1:33" s="133" customFormat="1" x14ac:dyDescent="0.2">
      <c r="A57" s="133" t="str">
        <f t="shared" si="0"/>
        <v>MAPAfrica Total</v>
      </c>
      <c r="B57" s="137" t="s">
        <v>88</v>
      </c>
      <c r="C57" s="137" t="s">
        <v>88</v>
      </c>
      <c r="D57" s="137" t="s">
        <v>88</v>
      </c>
      <c r="E57" s="145">
        <v>5.3422100000000006</v>
      </c>
      <c r="F57" s="145">
        <v>1.9472529999999999</v>
      </c>
      <c r="G57" s="145">
        <v>5.5147210000000007</v>
      </c>
      <c r="H57" s="145">
        <v>12.672398999999999</v>
      </c>
      <c r="I57" s="145">
        <v>21.028822999999996</v>
      </c>
      <c r="J57" s="145">
        <v>63.723912000000006</v>
      </c>
      <c r="K57" s="145">
        <v>22.417140000000003</v>
      </c>
      <c r="L57" s="145">
        <v>18.972567000000005</v>
      </c>
      <c r="M57" s="145">
        <v>18.593288000000008</v>
      </c>
      <c r="N57" s="145">
        <v>14.303614000000001</v>
      </c>
      <c r="O57" s="145">
        <v>39.499828999999998</v>
      </c>
      <c r="P57" s="145">
        <v>28.337231999999997</v>
      </c>
      <c r="Q57" s="145">
        <v>34.018554000000002</v>
      </c>
      <c r="R57" s="145">
        <v>100.51437799999999</v>
      </c>
      <c r="S57" s="145">
        <v>36.774470000000008</v>
      </c>
      <c r="T57" s="145">
        <v>24.012745000000002</v>
      </c>
      <c r="U57" s="145">
        <v>37.044717999999989</v>
      </c>
      <c r="V57" s="145">
        <v>35.712952999999999</v>
      </c>
      <c r="W57" s="145">
        <v>30.25449819127294</v>
      </c>
      <c r="X57" s="145">
        <v>27.287790000000001</v>
      </c>
      <c r="Y57" s="145">
        <v>20.7794995</v>
      </c>
      <c r="Z57" s="145">
        <v>22.660000000000004</v>
      </c>
      <c r="AA57" s="145">
        <v>30.989999999999995</v>
      </c>
      <c r="AB57" s="145">
        <v>20.470000000000006</v>
      </c>
      <c r="AC57" s="145">
        <v>20.531791749677179</v>
      </c>
      <c r="AD57" s="145">
        <v>20.595035620754754</v>
      </c>
      <c r="AE57" s="145">
        <v>20.659768538633223</v>
      </c>
      <c r="AF57" s="145">
        <v>20.726029573301187</v>
      </c>
      <c r="AG57" s="145">
        <v>20.793860011363027</v>
      </c>
    </row>
    <row r="58" spans="1:33" s="133" customFormat="1" x14ac:dyDescent="0.2">
      <c r="A58" s="133" t="str">
        <f t="shared" si="0"/>
        <v>MAPNorth Africa Total</v>
      </c>
      <c r="B58" s="140" t="s">
        <v>89</v>
      </c>
      <c r="C58" s="140" t="s">
        <v>89</v>
      </c>
      <c r="D58" s="140" t="s">
        <v>89</v>
      </c>
      <c r="E58" s="146">
        <v>1.8439379999999999</v>
      </c>
      <c r="F58" s="146">
        <v>0.42799999999999999</v>
      </c>
      <c r="G58" s="146">
        <v>1.7501770000000001</v>
      </c>
      <c r="H58" s="146">
        <v>5.0723269999999996</v>
      </c>
      <c r="I58" s="146">
        <v>13.74132</v>
      </c>
      <c r="J58" s="146">
        <v>6.858441</v>
      </c>
      <c r="K58" s="146">
        <v>14.200232000000002</v>
      </c>
      <c r="L58" s="146">
        <v>5.5816109999999997</v>
      </c>
      <c r="M58" s="146">
        <v>3.3769789999999995</v>
      </c>
      <c r="N58" s="146">
        <v>5.5926650000000011</v>
      </c>
      <c r="O58" s="146">
        <v>5.5601329999999995</v>
      </c>
      <c r="P58" s="146">
        <v>9.7215500000000006</v>
      </c>
      <c r="Q58" s="146">
        <v>5.6518429999999995</v>
      </c>
      <c r="R58" s="146">
        <v>6.4736340000000014</v>
      </c>
      <c r="S58" s="146">
        <v>6.1794899999999995</v>
      </c>
      <c r="T58" s="146">
        <v>10.189599000000001</v>
      </c>
      <c r="U58" s="146">
        <v>16.426712999999999</v>
      </c>
      <c r="V58" s="146">
        <v>13.284155</v>
      </c>
      <c r="W58" s="146">
        <v>13.543624999999999</v>
      </c>
      <c r="X58" s="146">
        <v>16.133980000000001</v>
      </c>
      <c r="Y58" s="146">
        <v>8.8914451000000003</v>
      </c>
      <c r="Z58" s="146">
        <v>6.59</v>
      </c>
      <c r="AA58" s="146">
        <v>6.69</v>
      </c>
      <c r="AB58" s="146">
        <v>9.1</v>
      </c>
      <c r="AC58" s="146">
        <v>9.1308445942100214</v>
      </c>
      <c r="AD58" s="146">
        <v>9.1616891884200431</v>
      </c>
      <c r="AE58" s="146">
        <v>9.1925337826300648</v>
      </c>
      <c r="AF58" s="146">
        <v>9.2233783768400865</v>
      </c>
      <c r="AG58" s="146">
        <v>9.2542229710500976</v>
      </c>
    </row>
    <row r="59" spans="1:33" x14ac:dyDescent="0.2">
      <c r="A59" s="133" t="str">
        <f t="shared" si="0"/>
        <v>MAPAlgeria</v>
      </c>
      <c r="B59" s="129" t="s">
        <v>259</v>
      </c>
      <c r="C59" s="129" t="s">
        <v>260</v>
      </c>
      <c r="D59" s="129" t="s">
        <v>90</v>
      </c>
      <c r="E59" s="147">
        <v>1.5938000000000001E-2</v>
      </c>
      <c r="F59" s="147">
        <v>4.4999999999999998E-2</v>
      </c>
      <c r="G59" s="147">
        <v>2.0100000000000001E-3</v>
      </c>
      <c r="H59" s="147">
        <v>1.996</v>
      </c>
      <c r="I59" s="147">
        <v>10.576000000000001</v>
      </c>
      <c r="J59" s="147">
        <v>6</v>
      </c>
      <c r="K59" s="147">
        <v>6.8760000000000003</v>
      </c>
      <c r="L59" s="147">
        <v>3.32</v>
      </c>
      <c r="M59" s="147">
        <v>3.9E-2</v>
      </c>
      <c r="N59" s="147">
        <v>2.6390000000000002</v>
      </c>
      <c r="O59" s="147">
        <v>2.1341000000000001</v>
      </c>
      <c r="P59" s="147">
        <v>6.3290000000000006</v>
      </c>
      <c r="Q59" s="147">
        <v>2.1259999999999999</v>
      </c>
      <c r="R59" s="147">
        <v>2.2710000000000004</v>
      </c>
      <c r="S59" s="147">
        <v>1.264</v>
      </c>
      <c r="T59" s="147">
        <v>5.4810000000000008</v>
      </c>
      <c r="U59" s="147">
        <v>10.493</v>
      </c>
      <c r="V59" s="147">
        <v>7.5570000000000004</v>
      </c>
      <c r="W59" s="147">
        <v>7.3279949999999996</v>
      </c>
      <c r="X59" s="147">
        <v>7.8756800000000009</v>
      </c>
      <c r="Y59" s="147">
        <v>0.74095</v>
      </c>
      <c r="Z59" s="147">
        <v>1.73</v>
      </c>
      <c r="AA59" s="147">
        <v>2.5299999999999998</v>
      </c>
      <c r="AB59" s="147">
        <v>2.2300000000000004</v>
      </c>
      <c r="AC59" s="147">
        <v>2.2300000000000004</v>
      </c>
      <c r="AD59" s="147">
        <v>2.2300000000000004</v>
      </c>
      <c r="AE59" s="147">
        <v>2.2300000000000004</v>
      </c>
      <c r="AF59" s="147">
        <v>2.2300000000000004</v>
      </c>
      <c r="AG59" s="147">
        <v>2.2300000000000004</v>
      </c>
    </row>
    <row r="60" spans="1:33" x14ac:dyDescent="0.2">
      <c r="A60" s="133" t="str">
        <f t="shared" si="0"/>
        <v>MAPEgypt</v>
      </c>
      <c r="B60" s="129" t="s">
        <v>259</v>
      </c>
      <c r="C60" s="129" t="s">
        <v>260</v>
      </c>
      <c r="D60" s="129" t="s">
        <v>91</v>
      </c>
      <c r="E60" s="147">
        <v>1.0999999999999999E-2</v>
      </c>
      <c r="F60" s="147">
        <v>0.06</v>
      </c>
      <c r="G60" s="147">
        <v>0</v>
      </c>
      <c r="H60" s="147">
        <v>0</v>
      </c>
      <c r="I60" s="147">
        <v>0</v>
      </c>
      <c r="J60" s="147">
        <v>0.22282299999999999</v>
      </c>
      <c r="K60" s="147">
        <v>0.98156500000000002</v>
      </c>
      <c r="L60" s="147">
        <v>0.24867800000000001</v>
      </c>
      <c r="M60" s="147">
        <v>0.38452400000000009</v>
      </c>
      <c r="N60" s="147">
        <v>0.87518900000000011</v>
      </c>
      <c r="O60" s="147">
        <v>1.279971</v>
      </c>
      <c r="P60" s="147">
        <v>1.0394860000000001</v>
      </c>
      <c r="Q60" s="147">
        <v>1.117872</v>
      </c>
      <c r="R60" s="147">
        <v>1.3316450000000002</v>
      </c>
      <c r="S60" s="147">
        <v>2.0936189999999999</v>
      </c>
      <c r="T60" s="147">
        <v>1.715606</v>
      </c>
      <c r="U60" s="147">
        <v>3.0057309999999999</v>
      </c>
      <c r="V60" s="147">
        <v>2.6229049999999998</v>
      </c>
      <c r="W60" s="147">
        <v>4.1879499999999998</v>
      </c>
      <c r="X60" s="147">
        <v>4.7579099999999999</v>
      </c>
      <c r="Y60" s="147">
        <v>4.8886959000000001</v>
      </c>
      <c r="Z60" s="147">
        <v>3.07</v>
      </c>
      <c r="AA60" s="147">
        <v>2.5100000000000007</v>
      </c>
      <c r="AB60" s="147">
        <v>3.8399999999999994</v>
      </c>
      <c r="AC60" s="147">
        <v>3.8708445942100216</v>
      </c>
      <c r="AD60" s="147">
        <v>3.9016891884200433</v>
      </c>
      <c r="AE60" s="147">
        <v>3.932533782630065</v>
      </c>
      <c r="AF60" s="147">
        <v>3.9633783768400872</v>
      </c>
      <c r="AG60" s="147">
        <v>3.9942229710500983</v>
      </c>
    </row>
    <row r="61" spans="1:33" x14ac:dyDescent="0.2">
      <c r="A61" s="133" t="str">
        <f t="shared" si="0"/>
        <v>MAPLibya</v>
      </c>
      <c r="B61" s="129" t="s">
        <v>259</v>
      </c>
      <c r="C61" s="129" t="s">
        <v>260</v>
      </c>
      <c r="D61" s="129" t="s">
        <v>92</v>
      </c>
      <c r="E61" s="147">
        <v>0</v>
      </c>
      <c r="F61" s="147">
        <v>0</v>
      </c>
      <c r="G61" s="147">
        <v>1E-3</v>
      </c>
      <c r="H61" s="147">
        <v>0.05</v>
      </c>
      <c r="I61" s="147">
        <v>0.16400000000000001</v>
      </c>
      <c r="J61" s="147">
        <v>0.14599999999999999</v>
      </c>
      <c r="K61" s="147">
        <v>7.4999999999999997E-2</v>
      </c>
      <c r="L61" s="147">
        <v>5.8000000000000003E-2</v>
      </c>
      <c r="M61" s="147">
        <v>0.33600000000000002</v>
      </c>
      <c r="N61" s="147">
        <v>0.11799999999999999</v>
      </c>
      <c r="O61" s="147">
        <v>0.20400000000000001</v>
      </c>
      <c r="P61" s="147">
        <v>0</v>
      </c>
      <c r="Q61" s="147">
        <v>4.0000000000000001E-3</v>
      </c>
      <c r="R61" s="147">
        <v>8.3000000000000004E-2</v>
      </c>
      <c r="S61" s="147">
        <v>2.1999999999999999E-2</v>
      </c>
      <c r="T61" s="147">
        <v>4.0000000000000001E-3</v>
      </c>
      <c r="U61" s="147">
        <v>2E-3</v>
      </c>
      <c r="V61" s="147">
        <v>1.4E-2</v>
      </c>
      <c r="W61" s="147">
        <v>0</v>
      </c>
      <c r="X61" s="147">
        <v>2.0200000000000001E-3</v>
      </c>
      <c r="Y61" s="147">
        <v>1.504E-2</v>
      </c>
      <c r="Z61" s="147">
        <v>0</v>
      </c>
      <c r="AA61" s="147">
        <v>0</v>
      </c>
      <c r="AB61" s="147">
        <v>0</v>
      </c>
      <c r="AC61" s="147">
        <v>0</v>
      </c>
      <c r="AD61" s="147">
        <v>0</v>
      </c>
      <c r="AE61" s="147">
        <v>0</v>
      </c>
      <c r="AF61" s="147">
        <v>0</v>
      </c>
      <c r="AG61" s="147">
        <v>0</v>
      </c>
    </row>
    <row r="62" spans="1:33" x14ac:dyDescent="0.2">
      <c r="A62" s="133" t="str">
        <f t="shared" si="0"/>
        <v>MAPMorocco</v>
      </c>
      <c r="B62" s="129" t="s">
        <v>259</v>
      </c>
      <c r="C62" s="129" t="s">
        <v>260</v>
      </c>
      <c r="D62" s="129" t="s">
        <v>93</v>
      </c>
      <c r="E62" s="147">
        <v>1.8169999999999999</v>
      </c>
      <c r="F62" s="147">
        <v>0.26300000000000001</v>
      </c>
      <c r="G62" s="147">
        <v>1.746596</v>
      </c>
      <c r="H62" s="147">
        <v>3.0187870000000001</v>
      </c>
      <c r="I62" s="147">
        <v>2.9325800000000002</v>
      </c>
      <c r="J62" s="147">
        <v>0.453768</v>
      </c>
      <c r="K62" s="147">
        <v>6.2349319999999997</v>
      </c>
      <c r="L62" s="147">
        <v>1.8683650000000001</v>
      </c>
      <c r="M62" s="147">
        <v>2.4602959999999996</v>
      </c>
      <c r="N62" s="147">
        <v>1.8071780000000002</v>
      </c>
      <c r="O62" s="147">
        <v>1.6973180000000001</v>
      </c>
      <c r="P62" s="147">
        <v>2.1563210000000002</v>
      </c>
      <c r="Q62" s="147">
        <v>2.1832210000000001</v>
      </c>
      <c r="R62" s="147">
        <v>2.6500870000000001</v>
      </c>
      <c r="S62" s="147">
        <v>2.512375</v>
      </c>
      <c r="T62" s="147">
        <v>2.5700380000000003</v>
      </c>
      <c r="U62" s="147">
        <v>2.4038010000000001</v>
      </c>
      <c r="V62" s="147">
        <v>2.738839</v>
      </c>
      <c r="W62" s="147">
        <v>1.6967999999999999</v>
      </c>
      <c r="X62" s="147">
        <v>2.8337000000000003</v>
      </c>
      <c r="Y62" s="147">
        <v>2.6451866000000002</v>
      </c>
      <c r="Z62" s="147">
        <v>1.58</v>
      </c>
      <c r="AA62" s="147">
        <v>1.42</v>
      </c>
      <c r="AB62" s="147">
        <v>2.6</v>
      </c>
      <c r="AC62" s="147">
        <v>2.6</v>
      </c>
      <c r="AD62" s="147">
        <v>2.6</v>
      </c>
      <c r="AE62" s="147">
        <v>2.6</v>
      </c>
      <c r="AF62" s="147">
        <v>2.6</v>
      </c>
      <c r="AG62" s="147">
        <v>2.6</v>
      </c>
    </row>
    <row r="63" spans="1:33" x14ac:dyDescent="0.2">
      <c r="A63" s="133" t="str">
        <f t="shared" si="0"/>
        <v>MAPSudan</v>
      </c>
      <c r="B63" s="129" t="s">
        <v>259</v>
      </c>
      <c r="C63" s="129" t="s">
        <v>260</v>
      </c>
      <c r="D63" s="129" t="s">
        <v>94</v>
      </c>
      <c r="E63" s="147">
        <v>0</v>
      </c>
      <c r="F63" s="147">
        <v>0</v>
      </c>
      <c r="G63" s="147">
        <v>0</v>
      </c>
      <c r="H63" s="147">
        <v>6.5199999999999998E-3</v>
      </c>
      <c r="I63" s="147">
        <v>0</v>
      </c>
      <c r="J63" s="147">
        <v>0</v>
      </c>
      <c r="K63" s="147">
        <v>0</v>
      </c>
      <c r="L63" s="147">
        <v>0</v>
      </c>
      <c r="M63" s="147">
        <v>0</v>
      </c>
      <c r="N63" s="147">
        <v>0</v>
      </c>
      <c r="O63" s="147">
        <v>0</v>
      </c>
      <c r="P63" s="147">
        <v>0</v>
      </c>
      <c r="Q63" s="147">
        <v>0</v>
      </c>
      <c r="R63" s="147">
        <v>0</v>
      </c>
      <c r="S63" s="147">
        <v>0</v>
      </c>
      <c r="T63" s="147">
        <v>0</v>
      </c>
      <c r="U63" s="147">
        <v>2.5000000000000001E-2</v>
      </c>
      <c r="V63" s="147">
        <v>0</v>
      </c>
      <c r="W63" s="147">
        <v>0</v>
      </c>
      <c r="X63" s="147">
        <v>4.2300000000000003E-3</v>
      </c>
      <c r="Y63" s="147">
        <v>0</v>
      </c>
      <c r="Z63" s="147">
        <v>0</v>
      </c>
      <c r="AA63" s="147">
        <v>0.1</v>
      </c>
      <c r="AB63" s="147">
        <v>0</v>
      </c>
      <c r="AC63" s="147">
        <v>0</v>
      </c>
      <c r="AD63" s="147">
        <v>0</v>
      </c>
      <c r="AE63" s="147">
        <v>0</v>
      </c>
      <c r="AF63" s="147">
        <v>0</v>
      </c>
      <c r="AG63" s="147">
        <v>0</v>
      </c>
    </row>
    <row r="64" spans="1:33" x14ac:dyDescent="0.2">
      <c r="A64" s="133" t="str">
        <f t="shared" si="0"/>
        <v>MAPTunisia</v>
      </c>
      <c r="B64" s="129" t="s">
        <v>259</v>
      </c>
      <c r="C64" s="129" t="s">
        <v>260</v>
      </c>
      <c r="D64" s="129" t="s">
        <v>95</v>
      </c>
      <c r="E64" s="147">
        <v>0</v>
      </c>
      <c r="F64" s="147">
        <v>0.06</v>
      </c>
      <c r="G64" s="147">
        <v>5.71E-4</v>
      </c>
      <c r="H64" s="147">
        <v>1.0200000000000001E-3</v>
      </c>
      <c r="I64" s="147">
        <v>6.8739999999999996E-2</v>
      </c>
      <c r="J64" s="147">
        <v>3.585E-2</v>
      </c>
      <c r="K64" s="147">
        <v>3.2735E-2</v>
      </c>
      <c r="L64" s="147">
        <v>8.6568000000000006E-2</v>
      </c>
      <c r="M64" s="147">
        <v>0.15715899999999999</v>
      </c>
      <c r="N64" s="147">
        <v>0.15329800000000002</v>
      </c>
      <c r="O64" s="147">
        <v>0.24474399999999999</v>
      </c>
      <c r="P64" s="147">
        <v>0.196743</v>
      </c>
      <c r="Q64" s="147">
        <v>0.22075</v>
      </c>
      <c r="R64" s="147">
        <v>0.137902</v>
      </c>
      <c r="S64" s="147">
        <v>0.28749600000000003</v>
      </c>
      <c r="T64" s="147">
        <v>0.41895500000000002</v>
      </c>
      <c r="U64" s="147">
        <v>0.49718099999999998</v>
      </c>
      <c r="V64" s="147">
        <v>0.35141100000000003</v>
      </c>
      <c r="W64" s="147">
        <v>0.33088000000000006</v>
      </c>
      <c r="X64" s="147">
        <v>0.66044000000000003</v>
      </c>
      <c r="Y64" s="147">
        <v>0.60157260000000012</v>
      </c>
      <c r="Z64" s="147">
        <v>0.21000000000000002</v>
      </c>
      <c r="AA64" s="147">
        <v>0.13</v>
      </c>
      <c r="AB64" s="147">
        <v>0.43</v>
      </c>
      <c r="AC64" s="147">
        <v>0.43</v>
      </c>
      <c r="AD64" s="147">
        <v>0.43</v>
      </c>
      <c r="AE64" s="147">
        <v>0.43</v>
      </c>
      <c r="AF64" s="147">
        <v>0.43</v>
      </c>
      <c r="AG64" s="147">
        <v>0.43</v>
      </c>
    </row>
    <row r="65" spans="1:33" s="133" customFormat="1" x14ac:dyDescent="0.2">
      <c r="A65" s="133" t="str">
        <f t="shared" si="0"/>
        <v>MAPEast Africa Total</v>
      </c>
      <c r="B65" s="140" t="s">
        <v>96</v>
      </c>
      <c r="C65" s="140" t="s">
        <v>96</v>
      </c>
      <c r="D65" s="140" t="s">
        <v>96</v>
      </c>
      <c r="E65" s="146">
        <v>2.9048160000000003</v>
      </c>
      <c r="F65" s="146">
        <v>1.230165</v>
      </c>
      <c r="G65" s="146">
        <v>2.2603909999999998</v>
      </c>
      <c r="H65" s="146">
        <v>2.5798899999999998</v>
      </c>
      <c r="I65" s="146">
        <v>5.6746129999999999</v>
      </c>
      <c r="J65" s="146">
        <v>54.351723999999997</v>
      </c>
      <c r="K65" s="146">
        <v>6.5259929999999997</v>
      </c>
      <c r="L65" s="146">
        <v>10.882279</v>
      </c>
      <c r="M65" s="146">
        <v>12.889559999999999</v>
      </c>
      <c r="N65" s="146">
        <v>4.8013980000000007</v>
      </c>
      <c r="O65" s="146">
        <v>19.144785999999996</v>
      </c>
      <c r="P65" s="146">
        <v>15.064098999999999</v>
      </c>
      <c r="Q65" s="146">
        <v>23.038153999999999</v>
      </c>
      <c r="R65" s="146">
        <v>66.762315000000001</v>
      </c>
      <c r="S65" s="146">
        <v>22.464863000000001</v>
      </c>
      <c r="T65" s="146">
        <v>7.9776330000000009</v>
      </c>
      <c r="U65" s="146">
        <v>4.4401149999999996</v>
      </c>
      <c r="V65" s="146">
        <v>9.5721330000000009</v>
      </c>
      <c r="W65" s="146">
        <v>8.0270191816540049</v>
      </c>
      <c r="X65" s="146">
        <v>4.1189599999999995</v>
      </c>
      <c r="Y65" s="146">
        <v>5.151959999999999</v>
      </c>
      <c r="Z65" s="146">
        <v>5.98</v>
      </c>
      <c r="AA65" s="146">
        <v>6.9399999999999995</v>
      </c>
      <c r="AB65" s="146">
        <v>5.3800000000000008</v>
      </c>
      <c r="AC65" s="146">
        <v>5.3967789506929389</v>
      </c>
      <c r="AD65" s="146">
        <v>5.4143408960311916</v>
      </c>
      <c r="AE65" s="146">
        <v>5.4326911603323094</v>
      </c>
      <c r="AF65" s="146">
        <v>5.4518357200665495</v>
      </c>
      <c r="AG65" s="146">
        <v>5.4717812054008297</v>
      </c>
    </row>
    <row r="66" spans="1:33" x14ac:dyDescent="0.2">
      <c r="A66" s="133" t="str">
        <f t="shared" si="0"/>
        <v>MAPBurundi</v>
      </c>
      <c r="B66" s="129" t="s">
        <v>259</v>
      </c>
      <c r="C66" s="129" t="s">
        <v>261</v>
      </c>
      <c r="D66" s="129" t="s">
        <v>97</v>
      </c>
      <c r="E66" s="147">
        <v>0</v>
      </c>
      <c r="F66" s="147">
        <v>0</v>
      </c>
      <c r="G66" s="147">
        <v>3.3319999999999999E-3</v>
      </c>
      <c r="H66" s="147">
        <v>0</v>
      </c>
      <c r="I66" s="147">
        <v>2.3449000000000001E-2</v>
      </c>
      <c r="J66" s="147">
        <v>0.44705</v>
      </c>
      <c r="K66" s="147">
        <v>6.7025000000000001E-2</v>
      </c>
      <c r="L66" s="147">
        <v>0</v>
      </c>
      <c r="M66" s="147">
        <v>0.33700000000000002</v>
      </c>
      <c r="N66" s="147">
        <v>1.4999999999999999E-2</v>
      </c>
      <c r="O66" s="147">
        <v>0</v>
      </c>
      <c r="P66" s="147">
        <v>5.0000000000000001E-3</v>
      </c>
      <c r="Q66" s="147">
        <v>8.7499999999999994E-2</v>
      </c>
      <c r="R66" s="147">
        <v>0.51605100000000004</v>
      </c>
      <c r="S66" s="147">
        <v>1.010105</v>
      </c>
      <c r="T66" s="147">
        <v>1.0000000000000001E-5</v>
      </c>
      <c r="U66" s="147">
        <v>0.43780000000000002</v>
      </c>
      <c r="V66" s="147">
        <v>0.73722500000000002</v>
      </c>
      <c r="W66" s="147">
        <v>2.6624999999999999E-2</v>
      </c>
      <c r="X66" s="147">
        <v>0</v>
      </c>
      <c r="Y66" s="147">
        <v>0</v>
      </c>
      <c r="Z66" s="147">
        <v>0</v>
      </c>
      <c r="AA66" s="147">
        <v>0</v>
      </c>
      <c r="AB66" s="147">
        <v>0</v>
      </c>
      <c r="AC66" s="147">
        <v>0</v>
      </c>
      <c r="AD66" s="147">
        <v>0</v>
      </c>
      <c r="AE66" s="147">
        <v>0</v>
      </c>
      <c r="AF66" s="147">
        <v>0</v>
      </c>
      <c r="AG66" s="147">
        <v>0</v>
      </c>
    </row>
    <row r="67" spans="1:33" x14ac:dyDescent="0.2">
      <c r="A67" s="133" t="str">
        <f t="shared" si="0"/>
        <v>MAPComoros</v>
      </c>
      <c r="B67" s="129" t="s">
        <v>259</v>
      </c>
      <c r="C67" s="129" t="s">
        <v>261</v>
      </c>
      <c r="D67" s="129" t="s">
        <v>98</v>
      </c>
      <c r="E67" s="147">
        <v>0</v>
      </c>
      <c r="F67" s="147">
        <v>0</v>
      </c>
      <c r="G67" s="147">
        <v>0</v>
      </c>
      <c r="H67" s="147">
        <v>0</v>
      </c>
      <c r="I67" s="147">
        <v>0</v>
      </c>
      <c r="J67" s="147">
        <v>0</v>
      </c>
      <c r="K67" s="147">
        <v>0</v>
      </c>
      <c r="L67" s="147">
        <v>0</v>
      </c>
      <c r="M67" s="147">
        <v>2.1129999999999999E-3</v>
      </c>
      <c r="N67" s="147">
        <v>0</v>
      </c>
      <c r="O67" s="147">
        <v>2.4156E-2</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MAPDjibouti</v>
      </c>
      <c r="B68" s="129" t="s">
        <v>259</v>
      </c>
      <c r="C68" s="129" t="s">
        <v>261</v>
      </c>
      <c r="D68" s="129" t="s">
        <v>99</v>
      </c>
      <c r="E68" s="147">
        <v>0</v>
      </c>
      <c r="F68" s="147">
        <v>0</v>
      </c>
      <c r="G68" s="147">
        <v>0</v>
      </c>
      <c r="H68" s="147">
        <v>0</v>
      </c>
      <c r="I68" s="147">
        <v>0</v>
      </c>
      <c r="J68" s="147">
        <v>0</v>
      </c>
      <c r="K68" s="147">
        <v>2.1000000000000001E-2</v>
      </c>
      <c r="L68" s="147">
        <v>8.6999999999999994E-2</v>
      </c>
      <c r="M68" s="147">
        <v>7.0000000000000007E-2</v>
      </c>
      <c r="N68" s="147">
        <v>0.13300000000000001</v>
      </c>
      <c r="O68" s="147">
        <v>9.6000000000000002E-2</v>
      </c>
      <c r="P68" s="147">
        <v>0.33600000000000002</v>
      </c>
      <c r="Q68" s="147">
        <v>0.33600000000000002</v>
      </c>
      <c r="R68" s="147">
        <v>0.19400000000000001</v>
      </c>
      <c r="S68" s="147">
        <v>0.40400000000000003</v>
      </c>
      <c r="T68" s="147">
        <v>0.50329999999999997</v>
      </c>
      <c r="U68" s="147">
        <v>0.311</v>
      </c>
      <c r="V68" s="147">
        <v>0.36599999999999999</v>
      </c>
      <c r="W68" s="147">
        <v>0.12</v>
      </c>
      <c r="X68" s="147">
        <v>0.1226</v>
      </c>
      <c r="Y68" s="147">
        <v>0.13170000000000001</v>
      </c>
      <c r="Z68" s="147">
        <v>0.21</v>
      </c>
      <c r="AA68" s="147">
        <v>0.44000000000000011</v>
      </c>
      <c r="AB68" s="147">
        <v>0.29000000000000004</v>
      </c>
      <c r="AC68" s="147">
        <v>0.29000000000000004</v>
      </c>
      <c r="AD68" s="147">
        <v>0.29000000000000004</v>
      </c>
      <c r="AE68" s="147">
        <v>0.29000000000000004</v>
      </c>
      <c r="AF68" s="147">
        <v>0.29000000000000004</v>
      </c>
      <c r="AG68" s="147">
        <v>0.29000000000000004</v>
      </c>
    </row>
    <row r="69" spans="1:33" x14ac:dyDescent="0.2">
      <c r="A69" s="133" t="str">
        <f t="shared" si="0"/>
        <v>MAPEritrea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CONCATENATE("MAP",D70)</f>
        <v>MAPEthiopia</v>
      </c>
      <c r="B70" s="129" t="s">
        <v>259</v>
      </c>
      <c r="C70" s="129" t="s">
        <v>261</v>
      </c>
      <c r="D70" s="129" t="s">
        <v>101</v>
      </c>
      <c r="E70" s="147">
        <v>3.9800000000000002E-4</v>
      </c>
      <c r="F70" s="147">
        <v>0.10000100000000001</v>
      </c>
      <c r="G70" s="147">
        <v>0</v>
      </c>
      <c r="H70" s="147">
        <v>0</v>
      </c>
      <c r="I70" s="147">
        <v>6.1499999999999999E-2</v>
      </c>
      <c r="J70" s="147">
        <v>0.110953</v>
      </c>
      <c r="K70" s="147">
        <v>6.8007999999999999E-2</v>
      </c>
      <c r="L70" s="147">
        <v>0.30959999999999999</v>
      </c>
      <c r="M70" s="147">
        <v>4.3200000000000002E-2</v>
      </c>
      <c r="N70" s="147">
        <v>4.9000000000000002E-2</v>
      </c>
      <c r="O70" s="147">
        <v>0.212257</v>
      </c>
      <c r="P70" s="147">
        <v>7.8003000000000003E-2</v>
      </c>
      <c r="Q70" s="147">
        <v>0.101936</v>
      </c>
      <c r="R70" s="147">
        <v>9.7002000000000005E-2</v>
      </c>
      <c r="S70" s="147">
        <v>0.63742299999999996</v>
      </c>
      <c r="T70" s="147">
        <v>0.27363200000000004</v>
      </c>
      <c r="U70" s="147">
        <v>0.40135199999999999</v>
      </c>
      <c r="V70" s="147">
        <v>4.8979999999999996E-2</v>
      </c>
      <c r="W70" s="147">
        <v>0.26550000007124613</v>
      </c>
      <c r="X70" s="147">
        <v>0.25780999999999998</v>
      </c>
      <c r="Y70" s="147">
        <v>0.27629000000000004</v>
      </c>
      <c r="Z70" s="147">
        <v>0.8</v>
      </c>
      <c r="AA70" s="147">
        <v>0.69</v>
      </c>
      <c r="AB70" s="147">
        <v>0.5</v>
      </c>
      <c r="AC70" s="147">
        <v>0.51243527540602196</v>
      </c>
      <c r="AD70" s="147">
        <v>0.52517982296089116</v>
      </c>
      <c r="AE70" s="147">
        <v>0.53824133443330024</v>
      </c>
      <c r="AF70" s="147">
        <v>0.55162769289046598</v>
      </c>
      <c r="AG70" s="147">
        <v>0.56534697745582885</v>
      </c>
    </row>
    <row r="71" spans="1:33" x14ac:dyDescent="0.2">
      <c r="A71" s="133" t="str">
        <f t="shared" si="1"/>
        <v>MAPKenya</v>
      </c>
      <c r="B71" s="129" t="s">
        <v>259</v>
      </c>
      <c r="C71" s="129" t="s">
        <v>261</v>
      </c>
      <c r="D71" s="129" t="s">
        <v>102</v>
      </c>
      <c r="E71" s="147">
        <v>0.10564</v>
      </c>
      <c r="F71" s="147">
        <v>0.37795499999999999</v>
      </c>
      <c r="G71" s="147">
        <v>0.31912699999999999</v>
      </c>
      <c r="H71" s="147">
        <v>0.238788</v>
      </c>
      <c r="I71" s="147">
        <v>0.41437299999999999</v>
      </c>
      <c r="J71" s="147">
        <v>1.029552</v>
      </c>
      <c r="K71" s="147">
        <v>1.052362</v>
      </c>
      <c r="L71" s="147">
        <v>0.91660800000000009</v>
      </c>
      <c r="M71" s="147">
        <v>3.1531600000000002</v>
      </c>
      <c r="N71" s="147">
        <v>1.0899150000000002</v>
      </c>
      <c r="O71" s="147">
        <v>0.70053999999999994</v>
      </c>
      <c r="P71" s="147">
        <v>1.3267550000000001</v>
      </c>
      <c r="Q71" s="147">
        <v>1.3267550000000001</v>
      </c>
      <c r="R71" s="147">
        <v>1.7121949999999999</v>
      </c>
      <c r="S71" s="147">
        <v>0.87448000000000015</v>
      </c>
      <c r="T71" s="147">
        <v>2.0375000000000001</v>
      </c>
      <c r="U71" s="147">
        <v>2.7784599999999999</v>
      </c>
      <c r="V71" s="147">
        <v>2.4725000000000001</v>
      </c>
      <c r="W71" s="147">
        <v>3.372357</v>
      </c>
      <c r="X71" s="147">
        <v>2.9329999999999998</v>
      </c>
      <c r="Y71" s="147">
        <v>3.21936</v>
      </c>
      <c r="Z71" s="147">
        <v>3.58</v>
      </c>
      <c r="AA71" s="147">
        <v>4.91</v>
      </c>
      <c r="AB71" s="147">
        <v>3.16</v>
      </c>
      <c r="AC71" s="147">
        <v>3.16</v>
      </c>
      <c r="AD71" s="147">
        <v>3.16</v>
      </c>
      <c r="AE71" s="147">
        <v>3.16</v>
      </c>
      <c r="AF71" s="147">
        <v>3.16</v>
      </c>
      <c r="AG71" s="147">
        <v>3.16</v>
      </c>
    </row>
    <row r="72" spans="1:33" x14ac:dyDescent="0.2">
      <c r="A72" s="133" t="str">
        <f t="shared" si="1"/>
        <v>MAPMadagascar</v>
      </c>
      <c r="B72" s="129" t="s">
        <v>259</v>
      </c>
      <c r="C72" s="129" t="s">
        <v>261</v>
      </c>
      <c r="D72" s="129" t="s">
        <v>103</v>
      </c>
      <c r="E72" s="147">
        <v>0</v>
      </c>
      <c r="F72" s="147">
        <v>5.3600000000000002E-4</v>
      </c>
      <c r="G72" s="147">
        <v>0.90459999999999996</v>
      </c>
      <c r="H72" s="147">
        <v>8.5800000000000001E-2</v>
      </c>
      <c r="I72" s="147">
        <v>1.5300000000000001E-4</v>
      </c>
      <c r="J72" s="147">
        <v>1.029039</v>
      </c>
      <c r="K72" s="147">
        <v>0.253</v>
      </c>
      <c r="L72" s="147">
        <v>0.69093499999999997</v>
      </c>
      <c r="M72" s="147">
        <v>8.7829999999999991E-3</v>
      </c>
      <c r="N72" s="147">
        <v>0</v>
      </c>
      <c r="O72" s="147">
        <v>0</v>
      </c>
      <c r="P72" s="147">
        <v>2.0000000000000001E-4</v>
      </c>
      <c r="Q72" s="147">
        <v>6.3699999999999998E-4</v>
      </c>
      <c r="R72" s="147">
        <v>35.6</v>
      </c>
      <c r="S72" s="147">
        <v>0.66354999999999997</v>
      </c>
      <c r="T72" s="147">
        <v>0</v>
      </c>
      <c r="U72" s="147">
        <v>2.0013E-2</v>
      </c>
      <c r="V72" s="147">
        <v>3.28E-4</v>
      </c>
      <c r="W72" s="147">
        <v>0</v>
      </c>
      <c r="X72" s="147">
        <v>0</v>
      </c>
      <c r="Y72" s="147">
        <v>0</v>
      </c>
      <c r="Z72" s="147">
        <v>0</v>
      </c>
      <c r="AA72" s="147">
        <v>0</v>
      </c>
      <c r="AB72" s="147">
        <v>0</v>
      </c>
      <c r="AC72" s="147">
        <v>0</v>
      </c>
      <c r="AD72" s="147">
        <v>0</v>
      </c>
      <c r="AE72" s="147">
        <v>0</v>
      </c>
      <c r="AF72" s="147">
        <v>0</v>
      </c>
      <c r="AG72" s="147">
        <v>0</v>
      </c>
    </row>
    <row r="73" spans="1:33" x14ac:dyDescent="0.2">
      <c r="A73" s="133" t="str">
        <f t="shared" si="1"/>
        <v>MAPMalawi</v>
      </c>
      <c r="B73" s="129" t="s">
        <v>259</v>
      </c>
      <c r="C73" s="129" t="s">
        <v>261</v>
      </c>
      <c r="D73" s="129" t="s">
        <v>104</v>
      </c>
      <c r="E73" s="147">
        <v>2.5</v>
      </c>
      <c r="F73" s="147">
        <v>0</v>
      </c>
      <c r="G73" s="147">
        <v>0</v>
      </c>
      <c r="H73" s="147">
        <v>1.5</v>
      </c>
      <c r="I73" s="147">
        <v>1.96</v>
      </c>
      <c r="J73" s="147">
        <v>15.500299999999999</v>
      </c>
      <c r="K73" s="147">
        <v>1.1199999999999999E-3</v>
      </c>
      <c r="L73" s="147">
        <v>8.5999999999999993E-2</v>
      </c>
      <c r="M73" s="147">
        <v>1.930005</v>
      </c>
      <c r="N73" s="147">
        <v>3.2269269999999999</v>
      </c>
      <c r="O73" s="147">
        <v>2.4895040000000002</v>
      </c>
      <c r="P73" s="147">
        <v>1.52118</v>
      </c>
      <c r="Q73" s="147">
        <v>5</v>
      </c>
      <c r="R73" s="147">
        <v>0</v>
      </c>
      <c r="S73" s="147">
        <v>0.13100000000000001</v>
      </c>
      <c r="T73" s="147">
        <v>0.01</v>
      </c>
      <c r="U73" s="147">
        <v>0</v>
      </c>
      <c r="V73" s="147">
        <v>0</v>
      </c>
      <c r="W73" s="147">
        <v>0</v>
      </c>
      <c r="X73" s="147">
        <v>1.0000000000000001E-5</v>
      </c>
      <c r="Y73" s="147">
        <v>0</v>
      </c>
      <c r="Z73" s="147">
        <v>0</v>
      </c>
      <c r="AA73" s="147">
        <v>0.02</v>
      </c>
      <c r="AB73" s="147">
        <v>0</v>
      </c>
      <c r="AC73" s="147">
        <v>0</v>
      </c>
      <c r="AD73" s="147">
        <v>0</v>
      </c>
      <c r="AE73" s="147">
        <v>0</v>
      </c>
      <c r="AF73" s="147">
        <v>0</v>
      </c>
      <c r="AG73" s="147">
        <v>0</v>
      </c>
    </row>
    <row r="74" spans="1:33" x14ac:dyDescent="0.2">
      <c r="A74" s="133" t="str">
        <f t="shared" si="1"/>
        <v>MAPMauritius</v>
      </c>
      <c r="B74" s="129" t="s">
        <v>259</v>
      </c>
      <c r="C74" s="129" t="s">
        <v>261</v>
      </c>
      <c r="D74" s="129" t="s">
        <v>105</v>
      </c>
      <c r="E74" s="147">
        <v>0</v>
      </c>
      <c r="F74" s="147">
        <v>0</v>
      </c>
      <c r="G74" s="147">
        <v>0</v>
      </c>
      <c r="H74" s="147">
        <v>0</v>
      </c>
      <c r="I74" s="147">
        <v>0</v>
      </c>
      <c r="J74" s="147">
        <v>1.6E-2</v>
      </c>
      <c r="K74" s="147">
        <v>0</v>
      </c>
      <c r="L74" s="147">
        <v>0</v>
      </c>
      <c r="M74" s="147">
        <v>7.1500000000000001E-3</v>
      </c>
      <c r="N74" s="147">
        <v>3.0000000000000001E-3</v>
      </c>
      <c r="O74" s="147">
        <v>9.0159999999999997E-3</v>
      </c>
      <c r="P74" s="147">
        <v>0.10639999999999999</v>
      </c>
      <c r="Q74" s="147">
        <v>0.3</v>
      </c>
      <c r="R74" s="147">
        <v>2.5808000000000001E-2</v>
      </c>
      <c r="S74" s="147">
        <v>1.0800000000000001E-2</v>
      </c>
      <c r="T74" s="147">
        <v>2.4000000000000001E-5</v>
      </c>
      <c r="U74" s="147">
        <v>2.6800000000000001E-4</v>
      </c>
      <c r="V74" s="147">
        <v>1.4112E-2</v>
      </c>
      <c r="W74" s="147">
        <v>1.7894E-2</v>
      </c>
      <c r="X74" s="147">
        <v>7.4400000000000008E-2</v>
      </c>
      <c r="Y74" s="147">
        <v>0.11219999999999998</v>
      </c>
      <c r="Z74" s="147">
        <v>8.9999999999999983E-2</v>
      </c>
      <c r="AA74" s="147">
        <v>0.11</v>
      </c>
      <c r="AB74" s="147">
        <v>0.06</v>
      </c>
      <c r="AC74" s="147">
        <v>0.06</v>
      </c>
      <c r="AD74" s="147">
        <v>0.06</v>
      </c>
      <c r="AE74" s="147">
        <v>0.06</v>
      </c>
      <c r="AF74" s="147">
        <v>0.06</v>
      </c>
      <c r="AG74" s="147">
        <v>0.06</v>
      </c>
    </row>
    <row r="75" spans="1:33" x14ac:dyDescent="0.2">
      <c r="A75" s="133" t="str">
        <f t="shared" si="1"/>
        <v>MAPMozambique</v>
      </c>
      <c r="B75" s="129" t="s">
        <v>259</v>
      </c>
      <c r="C75" s="129" t="s">
        <v>261</v>
      </c>
      <c r="D75" s="129" t="s">
        <v>106</v>
      </c>
      <c r="E75" s="147">
        <v>8.4627999999999995E-2</v>
      </c>
      <c r="F75" s="147">
        <v>0.31016199999999999</v>
      </c>
      <c r="G75" s="147">
        <v>2.6540000000000001E-3</v>
      </c>
      <c r="H75" s="147">
        <v>0.338584</v>
      </c>
      <c r="I75" s="147">
        <v>3.0174599999999998</v>
      </c>
      <c r="J75" s="147">
        <v>34.997999999999998</v>
      </c>
      <c r="K75" s="147">
        <v>3.7990999999999997E-2</v>
      </c>
      <c r="L75" s="147">
        <v>8.3900000000000001E-4</v>
      </c>
      <c r="M75" s="147">
        <v>0</v>
      </c>
      <c r="N75" s="147">
        <v>1.2387E-2</v>
      </c>
      <c r="O75" s="147">
        <v>2.6127999999999998E-2</v>
      </c>
      <c r="P75" s="147">
        <v>0.25370700000000002</v>
      </c>
      <c r="Q75" s="147">
        <v>0.22026599999999999</v>
      </c>
      <c r="R75" s="147">
        <v>3.2417000000000001E-2</v>
      </c>
      <c r="S75" s="147">
        <v>0.132742</v>
      </c>
      <c r="T75" s="147">
        <v>4.0381E-2</v>
      </c>
      <c r="U75" s="147">
        <v>3.4250000000000001E-3</v>
      </c>
      <c r="V75" s="147">
        <v>2E-3</v>
      </c>
      <c r="W75" s="147">
        <v>6.476E-3</v>
      </c>
      <c r="X75" s="147">
        <v>0.16921</v>
      </c>
      <c r="Y75" s="147">
        <v>4.5999999999999999E-3</v>
      </c>
      <c r="Z75" s="147">
        <v>0.09</v>
      </c>
      <c r="AA75" s="147">
        <v>0.27</v>
      </c>
      <c r="AB75" s="147">
        <v>0.09</v>
      </c>
      <c r="AC75" s="147">
        <v>9.1485203390410372E-2</v>
      </c>
      <c r="AD75" s="147">
        <v>9.2994915993163924E-2</v>
      </c>
      <c r="AE75" s="147">
        <v>9.4529542265652536E-2</v>
      </c>
      <c r="AF75" s="147">
        <v>9.6089493339729062E-2</v>
      </c>
      <c r="AG75" s="147">
        <v>9.7675187131851068E-2</v>
      </c>
    </row>
    <row r="76" spans="1:33" x14ac:dyDescent="0.2">
      <c r="A76" s="133" t="str">
        <f t="shared" si="1"/>
        <v>MAPReunion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4.8000000000000001E-2</v>
      </c>
      <c r="Q76" s="147">
        <v>4.8000000000000001E-2</v>
      </c>
      <c r="R76" s="147">
        <v>4.8000000000000001E-2</v>
      </c>
      <c r="S76" s="147">
        <v>3.6000000000000004E-2</v>
      </c>
      <c r="T76" s="147">
        <v>6.720000000000001E-2</v>
      </c>
      <c r="U76" s="147">
        <v>8.6800000000000002E-2</v>
      </c>
      <c r="V76" s="147">
        <v>6.2799999999999995E-2</v>
      </c>
      <c r="W76" s="147">
        <v>9.4099999999999989E-2</v>
      </c>
      <c r="X76" s="147">
        <v>6.6000000000000003E-2</v>
      </c>
      <c r="Y76" s="147">
        <v>7.0620000000000002E-2</v>
      </c>
      <c r="Z76" s="147">
        <v>0</v>
      </c>
      <c r="AA76" s="147">
        <v>0</v>
      </c>
      <c r="AB76" s="147">
        <v>0</v>
      </c>
      <c r="AC76" s="147">
        <v>0</v>
      </c>
      <c r="AD76" s="147">
        <v>0</v>
      </c>
      <c r="AE76" s="147">
        <v>0</v>
      </c>
      <c r="AF76" s="147">
        <v>0</v>
      </c>
      <c r="AG76" s="147">
        <v>0</v>
      </c>
    </row>
    <row r="77" spans="1:33" x14ac:dyDescent="0.2">
      <c r="A77" s="133" t="str">
        <f t="shared" si="1"/>
        <v>MAPRwanda</v>
      </c>
      <c r="B77" s="129" t="s">
        <v>259</v>
      </c>
      <c r="C77" s="129" t="s">
        <v>261</v>
      </c>
      <c r="D77" s="129" t="s">
        <v>108</v>
      </c>
      <c r="E77" s="147">
        <v>0</v>
      </c>
      <c r="F77" s="147">
        <v>0</v>
      </c>
      <c r="G77" s="147">
        <v>0</v>
      </c>
      <c r="H77" s="147">
        <v>0</v>
      </c>
      <c r="I77" s="147">
        <v>5.7200000000000001E-2</v>
      </c>
      <c r="J77" s="147">
        <v>0.3075</v>
      </c>
      <c r="K77" s="147">
        <v>4.8500509999999997</v>
      </c>
      <c r="L77" s="147">
        <v>1.4969600000000001</v>
      </c>
      <c r="M77" s="147">
        <v>6.6646979999999996</v>
      </c>
      <c r="N77" s="147">
        <v>1.4999999999999999E-4</v>
      </c>
      <c r="O77" s="147">
        <v>4.0000000000000003E-5</v>
      </c>
      <c r="P77" s="147">
        <v>1.4829999999999999E-3</v>
      </c>
      <c r="Q77" s="147">
        <v>1.6000000000000001E-4</v>
      </c>
      <c r="R77" s="147">
        <v>0.88490999999999997</v>
      </c>
      <c r="S77" s="147">
        <v>1.3705E-2</v>
      </c>
      <c r="T77" s="147">
        <v>2.8043999999999999E-2</v>
      </c>
      <c r="U77" s="147">
        <v>3.6672000000000003E-2</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1"/>
        <v>MAPSeychelles</v>
      </c>
      <c r="B78" s="129" t="s">
        <v>259</v>
      </c>
      <c r="C78" s="129" t="s">
        <v>261</v>
      </c>
      <c r="D78" s="129" t="s">
        <v>109</v>
      </c>
      <c r="E78" s="147">
        <v>6.9999999999999999E-6</v>
      </c>
      <c r="F78" s="147">
        <v>3.545E-3</v>
      </c>
      <c r="G78" s="147">
        <v>0</v>
      </c>
      <c r="H78" s="147">
        <v>5.4799999999999996E-3</v>
      </c>
      <c r="I78" s="147">
        <v>7.9999999999999996E-6</v>
      </c>
      <c r="J78" s="147">
        <v>1.0000000000000001E-5</v>
      </c>
      <c r="K78" s="147">
        <v>1.06E-4</v>
      </c>
      <c r="L78" s="147">
        <v>1.5E-5</v>
      </c>
      <c r="M78" s="147">
        <v>1.877E-3</v>
      </c>
      <c r="N78" s="147">
        <v>0</v>
      </c>
      <c r="O78" s="147">
        <v>9.9999999999999995E-7</v>
      </c>
      <c r="P78" s="147">
        <v>0</v>
      </c>
      <c r="Q78" s="147">
        <v>0</v>
      </c>
      <c r="R78" s="147">
        <v>9.9999999999999995E-7</v>
      </c>
      <c r="S78" s="147">
        <v>0</v>
      </c>
      <c r="T78" s="147">
        <v>0</v>
      </c>
      <c r="U78" s="147">
        <v>1.18E-4</v>
      </c>
      <c r="V78" s="147">
        <v>0</v>
      </c>
      <c r="W78" s="147">
        <v>0</v>
      </c>
      <c r="X78" s="147">
        <v>2.4300000000000003E-3</v>
      </c>
      <c r="Y78" s="147">
        <v>0</v>
      </c>
      <c r="Z78" s="147">
        <v>0</v>
      </c>
      <c r="AA78" s="147">
        <v>0</v>
      </c>
      <c r="AB78" s="147">
        <v>0.01</v>
      </c>
      <c r="AC78" s="147">
        <v>0.01</v>
      </c>
      <c r="AD78" s="147">
        <v>0.01</v>
      </c>
      <c r="AE78" s="147">
        <v>0.01</v>
      </c>
      <c r="AF78" s="147">
        <v>0.01</v>
      </c>
      <c r="AG78" s="147">
        <v>0.01</v>
      </c>
    </row>
    <row r="79" spans="1:33" x14ac:dyDescent="0.2">
      <c r="A79" s="133" t="str">
        <f t="shared" si="1"/>
        <v>MAPSomalia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MAPTanzania</v>
      </c>
      <c r="B80" s="129" t="s">
        <v>259</v>
      </c>
      <c r="C80" s="129" t="s">
        <v>261</v>
      </c>
      <c r="D80" s="129" t="s">
        <v>111</v>
      </c>
      <c r="E80" s="147">
        <v>2.5148E-2</v>
      </c>
      <c r="F80" s="147">
        <v>0.35252299999999998</v>
      </c>
      <c r="G80" s="147">
        <v>6.5102999999999994E-2</v>
      </c>
      <c r="H80" s="147">
        <v>0.100018</v>
      </c>
      <c r="I80" s="147">
        <v>5.67E-2</v>
      </c>
      <c r="J80" s="147">
        <v>3.2320000000000002E-2</v>
      </c>
      <c r="K80" s="147">
        <v>8.0000000000000007E-5</v>
      </c>
      <c r="L80" s="147">
        <v>6.1879999999999999E-3</v>
      </c>
      <c r="M80" s="147">
        <v>0</v>
      </c>
      <c r="N80" s="147">
        <v>9.0000000000000002E-6</v>
      </c>
      <c r="O80" s="147">
        <v>5.5491349999999997</v>
      </c>
      <c r="P80" s="147">
        <v>3.6809000000000001E-2</v>
      </c>
      <c r="Q80" s="147">
        <v>0.19500000000000001</v>
      </c>
      <c r="R80" s="147">
        <v>0.12579000000000001</v>
      </c>
      <c r="S80" s="147">
        <v>5.0002000000000005E-2</v>
      </c>
      <c r="T80" s="147">
        <v>0.17453600000000002</v>
      </c>
      <c r="U80" s="147">
        <v>0.36220800000000003</v>
      </c>
      <c r="V80" s="147">
        <v>0.40717800000000004</v>
      </c>
      <c r="W80" s="147">
        <v>0.28809400000000002</v>
      </c>
      <c r="X80" s="147">
        <v>0.29100000000000004</v>
      </c>
      <c r="Y80" s="147">
        <v>0.31137000000000004</v>
      </c>
      <c r="Z80" s="147">
        <v>0.12000000000000001</v>
      </c>
      <c r="AA80" s="147">
        <v>0.1</v>
      </c>
      <c r="AB80" s="147">
        <v>0.15</v>
      </c>
      <c r="AC80" s="147">
        <v>0.15494066957312283</v>
      </c>
      <c r="AD80" s="147">
        <v>0.16004407391845088</v>
      </c>
      <c r="AE80" s="147">
        <v>0.16531557316090095</v>
      </c>
      <c r="AF80" s="147">
        <v>0.17076070397609713</v>
      </c>
      <c r="AG80" s="147">
        <v>0.17638518540556206</v>
      </c>
    </row>
    <row r="81" spans="1:33" x14ac:dyDescent="0.2">
      <c r="A81" s="133" t="str">
        <f t="shared" si="1"/>
        <v>MAPUganda</v>
      </c>
      <c r="B81" s="129" t="s">
        <v>259</v>
      </c>
      <c r="C81" s="129" t="s">
        <v>261</v>
      </c>
      <c r="D81" s="129" t="s">
        <v>112</v>
      </c>
      <c r="E81" s="147">
        <v>0.17727000000000001</v>
      </c>
      <c r="F81" s="147">
        <v>1.9699999999999999E-2</v>
      </c>
      <c r="G81" s="147">
        <v>0.17024699999999998</v>
      </c>
      <c r="H81" s="147">
        <v>0.14352000000000001</v>
      </c>
      <c r="I81" s="147">
        <v>4.3541999999999997E-2</v>
      </c>
      <c r="J81" s="147">
        <v>9.0999999999999998E-2</v>
      </c>
      <c r="K81" s="147">
        <v>0.17499999999999999</v>
      </c>
      <c r="L81" s="147">
        <v>1.6174139999999999</v>
      </c>
      <c r="M81" s="147">
        <v>0.46636100000000003</v>
      </c>
      <c r="N81" s="147">
        <v>0.10241</v>
      </c>
      <c r="O81" s="147">
        <v>6.9916000000000006E-2</v>
      </c>
      <c r="P81" s="147">
        <v>0.36951200000000001</v>
      </c>
      <c r="Q81" s="147">
        <v>2.1125999999999999E-2</v>
      </c>
      <c r="R81" s="147">
        <v>3.721E-2</v>
      </c>
      <c r="S81" s="147">
        <v>0.24269399999999999</v>
      </c>
      <c r="T81" s="147">
        <v>9.2540999999999998E-2</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1"/>
        <v>MAPZambia</v>
      </c>
      <c r="B82" s="129" t="s">
        <v>259</v>
      </c>
      <c r="C82" s="129" t="s">
        <v>261</v>
      </c>
      <c r="D82" s="129" t="s">
        <v>113</v>
      </c>
      <c r="E82" s="147">
        <v>1.1724999999999999E-2</v>
      </c>
      <c r="F82" s="147">
        <v>6.5742999999999996E-2</v>
      </c>
      <c r="G82" s="147">
        <v>0.79532800000000003</v>
      </c>
      <c r="H82" s="147">
        <v>0.16769999999999999</v>
      </c>
      <c r="I82" s="147">
        <v>2.2079999999999999E-2</v>
      </c>
      <c r="J82" s="147">
        <v>0.45100000000000001</v>
      </c>
      <c r="K82" s="147">
        <v>0</v>
      </c>
      <c r="L82" s="147">
        <v>7.2000000000000005E-4</v>
      </c>
      <c r="M82" s="147">
        <v>4.3999999999999997E-2</v>
      </c>
      <c r="N82" s="147">
        <v>8.9999999999999993E-3</v>
      </c>
      <c r="O82" s="147">
        <v>1.2</v>
      </c>
      <c r="P82" s="147">
        <v>8.6900000000000005E-2</v>
      </c>
      <c r="Q82" s="147">
        <v>0.222773</v>
      </c>
      <c r="R82" s="147">
        <v>0.57398099999999996</v>
      </c>
      <c r="S82" s="147">
        <v>1.329812</v>
      </c>
      <c r="T82" s="147">
        <v>0.98506499999999997</v>
      </c>
      <c r="U82" s="147">
        <v>0</v>
      </c>
      <c r="V82" s="147">
        <v>1.2780100000000001</v>
      </c>
      <c r="W82" s="147">
        <v>1.2973E-2</v>
      </c>
      <c r="X82" s="147">
        <v>0.10199999999999999</v>
      </c>
      <c r="Y82" s="147">
        <v>0.45709999999999995</v>
      </c>
      <c r="Z82" s="147">
        <v>0.77</v>
      </c>
      <c r="AA82" s="147">
        <v>0.20999999999999996</v>
      </c>
      <c r="AB82" s="147">
        <v>0.89000000000000012</v>
      </c>
      <c r="AC82" s="147">
        <v>0.89553229880743346</v>
      </c>
      <c r="AD82" s="147">
        <v>0.9010989867498046</v>
      </c>
      <c r="AE82" s="147">
        <v>0.90670027759224869</v>
      </c>
      <c r="AF82" s="147">
        <v>0.91233638642867909</v>
      </c>
      <c r="AG82" s="147">
        <v>0.91800752969004695</v>
      </c>
    </row>
    <row r="83" spans="1:33" x14ac:dyDescent="0.2">
      <c r="A83" s="133" t="str">
        <f t="shared" si="1"/>
        <v>MAPZimbabwe</v>
      </c>
      <c r="B83" s="129" t="s">
        <v>259</v>
      </c>
      <c r="C83" s="129" t="s">
        <v>261</v>
      </c>
      <c r="D83" s="129" t="s">
        <v>114</v>
      </c>
      <c r="E83" s="147">
        <v>0</v>
      </c>
      <c r="F83" s="147">
        <v>0</v>
      </c>
      <c r="G83" s="147">
        <v>0</v>
      </c>
      <c r="H83" s="147">
        <v>0</v>
      </c>
      <c r="I83" s="147">
        <v>1.8148000000000001E-2</v>
      </c>
      <c r="J83" s="147">
        <v>0.33900000000000002</v>
      </c>
      <c r="K83" s="147">
        <v>2.5000000000000001E-4</v>
      </c>
      <c r="L83" s="147">
        <v>5.67</v>
      </c>
      <c r="M83" s="147">
        <v>0.161213</v>
      </c>
      <c r="N83" s="147">
        <v>0.16059999999999999</v>
      </c>
      <c r="O83" s="147">
        <v>8.7680930000000004</v>
      </c>
      <c r="P83" s="147">
        <v>10.89415</v>
      </c>
      <c r="Q83" s="147">
        <v>15.178001</v>
      </c>
      <c r="R83" s="147">
        <v>26.914950000000001</v>
      </c>
      <c r="S83" s="147">
        <v>16.928550000000001</v>
      </c>
      <c r="T83" s="147">
        <v>3.7654000000000001</v>
      </c>
      <c r="U83" s="147">
        <v>1.9989999999999999E-3</v>
      </c>
      <c r="V83" s="147">
        <v>4.1829999999999998</v>
      </c>
      <c r="W83" s="147">
        <v>3.8230001815827599</v>
      </c>
      <c r="X83" s="147">
        <v>0.10050000000000001</v>
      </c>
      <c r="Y83" s="147">
        <v>0.56872000000000011</v>
      </c>
      <c r="Z83" s="147">
        <v>0.32000000000000006</v>
      </c>
      <c r="AA83" s="147">
        <v>0.19</v>
      </c>
      <c r="AB83" s="147">
        <v>0.22999999999999998</v>
      </c>
      <c r="AC83" s="147">
        <v>0.22238550351595004</v>
      </c>
      <c r="AD83" s="147">
        <v>0.21502309640888104</v>
      </c>
      <c r="AE83" s="147">
        <v>0.20790443288020735</v>
      </c>
      <c r="AF83" s="147">
        <v>0.2010214434315781</v>
      </c>
      <c r="AG83" s="147">
        <v>0.19436632571754164</v>
      </c>
    </row>
    <row r="84" spans="1:33" s="133" customFormat="1" x14ac:dyDescent="0.2">
      <c r="A84" s="133" t="str">
        <f t="shared" si="1"/>
        <v>MAPWest Africa Total</v>
      </c>
      <c r="B84" s="140" t="s">
        <v>115</v>
      </c>
      <c r="C84" s="140" t="s">
        <v>115</v>
      </c>
      <c r="D84" s="140" t="s">
        <v>115</v>
      </c>
      <c r="E84" s="146">
        <v>3.5126999999999999E-2</v>
      </c>
      <c r="F84" s="146">
        <v>1.1682999999999999E-2</v>
      </c>
      <c r="G84" s="146">
        <v>0.27061200000000002</v>
      </c>
      <c r="H84" s="146">
        <v>0.75625700000000007</v>
      </c>
      <c r="I84" s="146">
        <v>0.11876100000000001</v>
      </c>
      <c r="J84" s="146">
        <v>0.96696599999999999</v>
      </c>
      <c r="K84" s="146">
        <v>0.32800000000000001</v>
      </c>
      <c r="L84" s="146">
        <v>0.36705599999999994</v>
      </c>
      <c r="M84" s="146">
        <v>0.61082499999999995</v>
      </c>
      <c r="N84" s="146">
        <v>3.208475</v>
      </c>
      <c r="O84" s="146">
        <v>13.253255000000001</v>
      </c>
      <c r="P84" s="146">
        <v>1.2902369999999999</v>
      </c>
      <c r="Q84" s="146">
        <v>2.1374180000000003</v>
      </c>
      <c r="R84" s="146">
        <v>18.433149</v>
      </c>
      <c r="S84" s="146">
        <v>3.8212790000000001</v>
      </c>
      <c r="T84" s="146">
        <v>0.92598900000000006</v>
      </c>
      <c r="U84" s="146">
        <v>3.2382080000000002</v>
      </c>
      <c r="V84" s="146">
        <v>0.71345999999999998</v>
      </c>
      <c r="W84" s="146">
        <v>0.41175499999999998</v>
      </c>
      <c r="X84" s="146">
        <v>1.2170700000000001</v>
      </c>
      <c r="Y84" s="146">
        <v>0.51937069999999996</v>
      </c>
      <c r="Z84" s="146">
        <v>4.58</v>
      </c>
      <c r="AA84" s="146">
        <v>4.8499999999999996</v>
      </c>
      <c r="AB84" s="146">
        <v>0.32999999999999996</v>
      </c>
      <c r="AC84" s="146">
        <v>0.32999999999999996</v>
      </c>
      <c r="AD84" s="146">
        <v>0.32999999999999996</v>
      </c>
      <c r="AE84" s="146">
        <v>0.32999999999999996</v>
      </c>
      <c r="AF84" s="146">
        <v>0.32999999999999996</v>
      </c>
      <c r="AG84" s="146">
        <v>0.32999999999999996</v>
      </c>
    </row>
    <row r="85" spans="1:33" x14ac:dyDescent="0.2">
      <c r="A85" s="133" t="str">
        <f t="shared" si="1"/>
        <v>MAPBenin</v>
      </c>
      <c r="B85" s="129" t="s">
        <v>259</v>
      </c>
      <c r="C85" s="129" t="s">
        <v>262</v>
      </c>
      <c r="D85" s="129" t="s">
        <v>116</v>
      </c>
      <c r="E85" s="147">
        <v>0</v>
      </c>
      <c r="F85" s="147">
        <v>8.2299999999999995E-4</v>
      </c>
      <c r="G85" s="147">
        <v>0</v>
      </c>
      <c r="H85" s="147">
        <v>0</v>
      </c>
      <c r="I85" s="147">
        <v>0</v>
      </c>
      <c r="J85" s="147">
        <v>0</v>
      </c>
      <c r="K85" s="147">
        <v>0</v>
      </c>
      <c r="L85" s="147">
        <v>0</v>
      </c>
      <c r="M85" s="147">
        <v>0</v>
      </c>
      <c r="N85" s="147">
        <v>0</v>
      </c>
      <c r="O85" s="147">
        <v>0</v>
      </c>
      <c r="P85" s="147">
        <v>0</v>
      </c>
      <c r="Q85" s="147">
        <v>1.8152000000000001E-2</v>
      </c>
      <c r="R85" s="147">
        <v>0</v>
      </c>
      <c r="S85" s="147">
        <v>0</v>
      </c>
      <c r="T85" s="147">
        <v>0</v>
      </c>
      <c r="U85" s="147">
        <v>8.0000000000000002E-3</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1"/>
        <v>MAPBurkina Faso</v>
      </c>
      <c r="B86" s="129" t="s">
        <v>259</v>
      </c>
      <c r="C86" s="129" t="s">
        <v>262</v>
      </c>
      <c r="D86" s="129" t="s">
        <v>117</v>
      </c>
      <c r="E86" s="147">
        <v>0</v>
      </c>
      <c r="F86" s="147">
        <v>5.0000000000000001E-4</v>
      </c>
      <c r="G86" s="147">
        <v>4.6870000000000002E-3</v>
      </c>
      <c r="H86" s="147">
        <v>0.57325000000000004</v>
      </c>
      <c r="I86" s="147">
        <v>9.5999999999999992E-3</v>
      </c>
      <c r="J86" s="147">
        <v>0</v>
      </c>
      <c r="K86" s="147">
        <v>0</v>
      </c>
      <c r="L86" s="147">
        <v>0</v>
      </c>
      <c r="M86" s="147">
        <v>3.0000000000000001E-3</v>
      </c>
      <c r="N86" s="147">
        <v>2.51593</v>
      </c>
      <c r="O86" s="147">
        <v>0.57216800000000001</v>
      </c>
      <c r="P86" s="147">
        <v>0.17924999999999999</v>
      </c>
      <c r="Q86" s="147">
        <v>4.19E-2</v>
      </c>
      <c r="R86" s="147">
        <v>0.11924999999999999</v>
      </c>
      <c r="S86" s="147">
        <v>2.0000000000000001E-4</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MAPCape Verde</v>
      </c>
      <c r="B87" s="129" t="s">
        <v>259</v>
      </c>
      <c r="C87" s="129" t="s">
        <v>262</v>
      </c>
      <c r="D87" s="129" t="s">
        <v>118</v>
      </c>
      <c r="E87" s="147">
        <v>1.06E-4</v>
      </c>
      <c r="F87" s="147">
        <v>0</v>
      </c>
      <c r="G87" s="147">
        <v>0</v>
      </c>
      <c r="H87" s="147">
        <v>0</v>
      </c>
      <c r="I87" s="147">
        <v>1.2656000000000001E-2</v>
      </c>
      <c r="J87" s="147">
        <v>3.8000000000000002E-5</v>
      </c>
      <c r="K87" s="147">
        <v>2.1000000000000001E-2</v>
      </c>
      <c r="L87" s="147">
        <v>6.7200000000000003E-3</v>
      </c>
      <c r="M87" s="147">
        <v>0</v>
      </c>
      <c r="N87" s="147">
        <v>1E-3</v>
      </c>
      <c r="O87" s="147">
        <v>4.4220000000000002E-2</v>
      </c>
      <c r="P87" s="147">
        <v>5.2100000000000002E-3</v>
      </c>
      <c r="Q87" s="147">
        <v>3.0000000000000001E-3</v>
      </c>
      <c r="R87" s="147">
        <v>1.2E-2</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1"/>
        <v>MAPCote d'Ivoire</v>
      </c>
      <c r="B88" s="129" t="s">
        <v>259</v>
      </c>
      <c r="C88" s="129" t="s">
        <v>262</v>
      </c>
      <c r="D88" s="129" t="s">
        <v>119</v>
      </c>
      <c r="E88" s="147">
        <v>0</v>
      </c>
      <c r="F88" s="147">
        <v>0</v>
      </c>
      <c r="G88" s="147">
        <v>0</v>
      </c>
      <c r="H88" s="147">
        <v>4.2499999999999998E-4</v>
      </c>
      <c r="I88" s="147">
        <v>5.0000000000000004E-6</v>
      </c>
      <c r="J88" s="147">
        <v>0.74399999999999999</v>
      </c>
      <c r="K88" s="147">
        <v>0</v>
      </c>
      <c r="L88" s="147">
        <v>0</v>
      </c>
      <c r="M88" s="147">
        <v>0</v>
      </c>
      <c r="N88" s="147">
        <v>0</v>
      </c>
      <c r="O88" s="147">
        <v>0</v>
      </c>
      <c r="P88" s="147">
        <v>2.5264000000000002E-2</v>
      </c>
      <c r="Q88" s="147">
        <v>0.55375000000000008</v>
      </c>
      <c r="R88" s="147">
        <v>2.0738249999999998</v>
      </c>
      <c r="S88" s="147">
        <v>1.007708</v>
      </c>
      <c r="T88" s="147">
        <v>2.5269E-2</v>
      </c>
      <c r="U88" s="147">
        <v>0</v>
      </c>
      <c r="V88" s="147">
        <v>0</v>
      </c>
      <c r="W88" s="147">
        <v>0</v>
      </c>
      <c r="X88" s="147">
        <v>2.6039999999999997E-2</v>
      </c>
      <c r="Y88" s="147">
        <v>3.746E-2</v>
      </c>
      <c r="Z88" s="147">
        <v>4</v>
      </c>
      <c r="AA88" s="147">
        <v>0</v>
      </c>
      <c r="AB88" s="147">
        <v>0</v>
      </c>
      <c r="AC88" s="147">
        <v>0</v>
      </c>
      <c r="AD88" s="147">
        <v>0</v>
      </c>
      <c r="AE88" s="147">
        <v>0</v>
      </c>
      <c r="AF88" s="147">
        <v>0</v>
      </c>
      <c r="AG88" s="147">
        <v>0</v>
      </c>
    </row>
    <row r="89" spans="1:33" x14ac:dyDescent="0.2">
      <c r="A89" s="133" t="str">
        <f t="shared" si="1"/>
        <v>MAPGambia</v>
      </c>
      <c r="B89" s="129" t="s">
        <v>259</v>
      </c>
      <c r="C89" s="129" t="s">
        <v>262</v>
      </c>
      <c r="D89" s="129" t="s">
        <v>120</v>
      </c>
      <c r="E89" s="147">
        <v>0</v>
      </c>
      <c r="F89" s="147">
        <v>0</v>
      </c>
      <c r="G89" s="147">
        <v>0</v>
      </c>
      <c r="H89" s="147">
        <v>0</v>
      </c>
      <c r="I89" s="147">
        <v>0</v>
      </c>
      <c r="J89" s="147">
        <v>0</v>
      </c>
      <c r="K89" s="147">
        <v>0</v>
      </c>
      <c r="L89" s="147">
        <v>0</v>
      </c>
      <c r="M89" s="147">
        <v>0</v>
      </c>
      <c r="N89" s="147">
        <v>0.53549999999999998</v>
      </c>
      <c r="O89" s="147">
        <v>0.37485000000000002</v>
      </c>
      <c r="P89" s="147">
        <v>0.69473200000000002</v>
      </c>
      <c r="Q89" s="147">
        <v>1.0035000000000001</v>
      </c>
      <c r="R89" s="147">
        <v>0</v>
      </c>
      <c r="S89" s="147">
        <v>0</v>
      </c>
      <c r="T89" s="147">
        <v>0</v>
      </c>
      <c r="U89" s="147">
        <v>0</v>
      </c>
      <c r="V89" s="147">
        <v>0</v>
      </c>
      <c r="W89" s="147">
        <v>2.5000000000000001E-2</v>
      </c>
      <c r="X89" s="147">
        <v>1.2500000000000001E-2</v>
      </c>
      <c r="Y89" s="147">
        <v>1.3375000000000001E-2</v>
      </c>
      <c r="Z89" s="147">
        <v>0.01</v>
      </c>
      <c r="AA89" s="147">
        <v>0</v>
      </c>
      <c r="AB89" s="147">
        <v>0</v>
      </c>
      <c r="AC89" s="147">
        <v>0</v>
      </c>
      <c r="AD89" s="147">
        <v>0</v>
      </c>
      <c r="AE89" s="147">
        <v>0</v>
      </c>
      <c r="AF89" s="147">
        <v>0</v>
      </c>
      <c r="AG89" s="147">
        <v>0</v>
      </c>
    </row>
    <row r="90" spans="1:33" x14ac:dyDescent="0.2">
      <c r="A90" s="133" t="str">
        <f t="shared" si="1"/>
        <v>MAPGhana</v>
      </c>
      <c r="B90" s="129" t="s">
        <v>259</v>
      </c>
      <c r="C90" s="129" t="s">
        <v>262</v>
      </c>
      <c r="D90" s="129" t="s">
        <v>121</v>
      </c>
      <c r="E90" s="147">
        <v>0</v>
      </c>
      <c r="F90" s="147">
        <v>0</v>
      </c>
      <c r="G90" s="147">
        <v>0.16600000000000001</v>
      </c>
      <c r="H90" s="147">
        <v>0.161632</v>
      </c>
      <c r="I90" s="147">
        <v>0</v>
      </c>
      <c r="J90" s="147">
        <v>9.8999999999999994E-5</v>
      </c>
      <c r="K90" s="147">
        <v>0</v>
      </c>
      <c r="L90" s="147">
        <v>2.0799999999999999E-4</v>
      </c>
      <c r="M90" s="147">
        <v>0.125</v>
      </c>
      <c r="N90" s="147">
        <v>0</v>
      </c>
      <c r="O90" s="147">
        <v>12.010965000000001</v>
      </c>
      <c r="P90" s="147">
        <v>0.14833099999999999</v>
      </c>
      <c r="Q90" s="147">
        <v>0.45266200000000001</v>
      </c>
      <c r="R90" s="147">
        <v>1.0805E-2</v>
      </c>
      <c r="S90" s="147">
        <v>0</v>
      </c>
      <c r="T90" s="147">
        <v>0</v>
      </c>
      <c r="U90" s="147">
        <v>2.2405200000000001</v>
      </c>
      <c r="V90" s="147">
        <v>2.2773000000000002E-2</v>
      </c>
      <c r="W90" s="147">
        <v>1E-4</v>
      </c>
      <c r="X90" s="147">
        <v>0.63124000000000002</v>
      </c>
      <c r="Y90" s="147">
        <v>8.0999999999999996E-3</v>
      </c>
      <c r="Z90" s="147">
        <v>0.08</v>
      </c>
      <c r="AA90" s="147">
        <v>4.58</v>
      </c>
      <c r="AB90" s="147">
        <v>6.0000000000000005E-2</v>
      </c>
      <c r="AC90" s="147">
        <v>6.0000000000000005E-2</v>
      </c>
      <c r="AD90" s="147">
        <v>6.0000000000000005E-2</v>
      </c>
      <c r="AE90" s="147">
        <v>6.0000000000000005E-2</v>
      </c>
      <c r="AF90" s="147">
        <v>6.0000000000000005E-2</v>
      </c>
      <c r="AG90" s="147">
        <v>6.0000000000000005E-2</v>
      </c>
    </row>
    <row r="91" spans="1:33" x14ac:dyDescent="0.2">
      <c r="A91" s="133" t="str">
        <f t="shared" si="1"/>
        <v>MAPGuinea</v>
      </c>
      <c r="B91" s="129" t="s">
        <v>259</v>
      </c>
      <c r="C91" s="129" t="s">
        <v>262</v>
      </c>
      <c r="D91" s="129" t="s">
        <v>122</v>
      </c>
      <c r="E91" s="147">
        <v>0</v>
      </c>
      <c r="F91" s="147">
        <v>0</v>
      </c>
      <c r="G91" s="147">
        <v>0</v>
      </c>
      <c r="H91" s="147">
        <v>0</v>
      </c>
      <c r="I91" s="147">
        <v>0</v>
      </c>
      <c r="J91" s="147">
        <v>0</v>
      </c>
      <c r="K91" s="147">
        <v>0</v>
      </c>
      <c r="L91" s="147">
        <v>0</v>
      </c>
      <c r="M91" s="147">
        <v>0.459119</v>
      </c>
      <c r="N91" s="147">
        <v>0</v>
      </c>
      <c r="O91" s="147">
        <v>0</v>
      </c>
      <c r="P91" s="147">
        <v>0</v>
      </c>
      <c r="Q91" s="147">
        <v>0</v>
      </c>
      <c r="R91" s="147">
        <v>12.302320999999999</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1"/>
        <v>MAPGuinea-Bissau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MAPLiberia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MAPMali</v>
      </c>
      <c r="B94" s="129" t="s">
        <v>259</v>
      </c>
      <c r="C94" s="129" t="s">
        <v>262</v>
      </c>
      <c r="D94" s="129" t="s">
        <v>125</v>
      </c>
      <c r="E94" s="147">
        <v>0</v>
      </c>
      <c r="F94" s="147">
        <v>0</v>
      </c>
      <c r="G94" s="147">
        <v>6.4299999999999996E-2</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1.095E-2</v>
      </c>
      <c r="Y94" s="147">
        <v>6.0000000000000001E-3</v>
      </c>
      <c r="Z94" s="147">
        <v>0</v>
      </c>
      <c r="AA94" s="147">
        <v>0</v>
      </c>
      <c r="AB94" s="147">
        <v>0</v>
      </c>
      <c r="AC94" s="147">
        <v>0</v>
      </c>
      <c r="AD94" s="147">
        <v>0</v>
      </c>
      <c r="AE94" s="147">
        <v>0</v>
      </c>
      <c r="AF94" s="147">
        <v>0</v>
      </c>
      <c r="AG94" s="147">
        <v>0</v>
      </c>
    </row>
    <row r="95" spans="1:33" x14ac:dyDescent="0.2">
      <c r="A95" s="133" t="str">
        <f t="shared" si="1"/>
        <v>MAPMauritania</v>
      </c>
      <c r="B95" s="129" t="s">
        <v>259</v>
      </c>
      <c r="C95" s="129" t="s">
        <v>262</v>
      </c>
      <c r="D95" s="129" t="s">
        <v>126</v>
      </c>
      <c r="E95" s="147">
        <v>0</v>
      </c>
      <c r="F95" s="147">
        <v>0</v>
      </c>
      <c r="G95" s="147">
        <v>0</v>
      </c>
      <c r="H95" s="147">
        <v>0</v>
      </c>
      <c r="I95" s="147">
        <v>9.5000000000000001E-2</v>
      </c>
      <c r="J95" s="147">
        <v>0.16954900000000001</v>
      </c>
      <c r="K95" s="147">
        <v>0</v>
      </c>
      <c r="L95" s="147">
        <v>0</v>
      </c>
      <c r="M95" s="147">
        <v>0</v>
      </c>
      <c r="N95" s="147">
        <v>0</v>
      </c>
      <c r="O95" s="147">
        <v>0</v>
      </c>
      <c r="P95" s="147">
        <v>0</v>
      </c>
      <c r="Q95" s="147">
        <v>0</v>
      </c>
      <c r="R95" s="147">
        <v>0</v>
      </c>
      <c r="S95" s="147">
        <v>0</v>
      </c>
      <c r="T95" s="147">
        <v>0</v>
      </c>
      <c r="U95" s="147">
        <v>0</v>
      </c>
      <c r="V95" s="147">
        <v>0</v>
      </c>
      <c r="W95" s="147">
        <v>0</v>
      </c>
      <c r="X95" s="147">
        <v>0</v>
      </c>
      <c r="Y95" s="147">
        <v>2.5299999999999997E-3</v>
      </c>
      <c r="Z95" s="147">
        <v>0</v>
      </c>
      <c r="AA95" s="147">
        <v>0</v>
      </c>
      <c r="AB95" s="147">
        <v>0</v>
      </c>
      <c r="AC95" s="147">
        <v>0</v>
      </c>
      <c r="AD95" s="147">
        <v>0</v>
      </c>
      <c r="AE95" s="147">
        <v>0</v>
      </c>
      <c r="AF95" s="147">
        <v>0</v>
      </c>
      <c r="AG95" s="147">
        <v>0</v>
      </c>
    </row>
    <row r="96" spans="1:33" x14ac:dyDescent="0.2">
      <c r="A96" s="133" t="str">
        <f t="shared" si="1"/>
        <v>MAPNiger</v>
      </c>
      <c r="B96" s="129" t="s">
        <v>259</v>
      </c>
      <c r="C96" s="129" t="s">
        <v>262</v>
      </c>
      <c r="D96" s="129" t="s">
        <v>127</v>
      </c>
      <c r="E96" s="147">
        <v>3.5020999999999997E-2</v>
      </c>
      <c r="F96" s="147">
        <v>1.0359999999999999E-2</v>
      </c>
      <c r="G96" s="147">
        <v>2E-3</v>
      </c>
      <c r="H96" s="147">
        <v>1.4999999999999999E-4</v>
      </c>
      <c r="I96" s="147">
        <v>1.5E-3</v>
      </c>
      <c r="J96" s="147">
        <v>5.3E-3</v>
      </c>
      <c r="K96" s="147">
        <v>0</v>
      </c>
      <c r="L96" s="147">
        <v>2.0108999999999998E-2</v>
      </c>
      <c r="M96" s="147">
        <v>5.5300000000000002E-3</v>
      </c>
      <c r="N96" s="147">
        <v>2.0000000000000002E-5</v>
      </c>
      <c r="O96" s="147">
        <v>0</v>
      </c>
      <c r="P96" s="147">
        <v>0</v>
      </c>
      <c r="Q96" s="147">
        <v>0</v>
      </c>
      <c r="R96" s="147">
        <v>9.2E-5</v>
      </c>
      <c r="S96" s="147">
        <v>0</v>
      </c>
      <c r="T96" s="147">
        <v>5.0000000000000001E-3</v>
      </c>
      <c r="U96" s="147">
        <v>1.2E-4</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MAPNigeria</v>
      </c>
      <c r="B97" s="129" t="s">
        <v>259</v>
      </c>
      <c r="C97" s="129" t="s">
        <v>262</v>
      </c>
      <c r="D97" s="129" t="s">
        <v>128</v>
      </c>
      <c r="E97" s="147">
        <v>0</v>
      </c>
      <c r="F97" s="147">
        <v>0</v>
      </c>
      <c r="G97" s="147">
        <v>3.3625000000000002E-2</v>
      </c>
      <c r="H97" s="147">
        <v>0</v>
      </c>
      <c r="I97" s="147">
        <v>0</v>
      </c>
      <c r="J97" s="147">
        <v>0</v>
      </c>
      <c r="K97" s="147">
        <v>0</v>
      </c>
      <c r="L97" s="147">
        <v>0</v>
      </c>
      <c r="M97" s="147">
        <v>0</v>
      </c>
      <c r="N97" s="147">
        <v>0</v>
      </c>
      <c r="O97" s="147">
        <v>6.9999999999999999E-6</v>
      </c>
      <c r="P97" s="147">
        <v>2.3500000000000001E-3</v>
      </c>
      <c r="Q97" s="147">
        <v>2.5530000000000001E-3</v>
      </c>
      <c r="R97" s="147">
        <v>3.6956560000000001</v>
      </c>
      <c r="S97" s="147">
        <v>2.529814</v>
      </c>
      <c r="T97" s="147">
        <v>0.04</v>
      </c>
      <c r="U97" s="147">
        <v>8.5600000000000009E-2</v>
      </c>
      <c r="V97" s="147">
        <v>7.2499999999999995E-2</v>
      </c>
      <c r="W97" s="147">
        <v>0.04</v>
      </c>
      <c r="X97" s="147">
        <v>0.02</v>
      </c>
      <c r="Y97" s="147">
        <v>2.1400000000000002E-2</v>
      </c>
      <c r="Z97" s="147">
        <v>0.23</v>
      </c>
      <c r="AA97" s="147">
        <v>0.18</v>
      </c>
      <c r="AB97" s="147">
        <v>0.13999999999999999</v>
      </c>
      <c r="AC97" s="147">
        <v>0.13999999999999999</v>
      </c>
      <c r="AD97" s="147">
        <v>0.13999999999999999</v>
      </c>
      <c r="AE97" s="147">
        <v>0.13999999999999999</v>
      </c>
      <c r="AF97" s="147">
        <v>0.13999999999999999</v>
      </c>
      <c r="AG97" s="147">
        <v>0.13999999999999999</v>
      </c>
    </row>
    <row r="98" spans="1:33" x14ac:dyDescent="0.2">
      <c r="A98" s="133" t="str">
        <f t="shared" si="1"/>
        <v>MAPSenegal</v>
      </c>
      <c r="B98" s="129" t="s">
        <v>259</v>
      </c>
      <c r="C98" s="129" t="s">
        <v>262</v>
      </c>
      <c r="D98" s="129" t="s">
        <v>129</v>
      </c>
      <c r="E98" s="147">
        <v>0</v>
      </c>
      <c r="F98" s="147">
        <v>0</v>
      </c>
      <c r="G98" s="147">
        <v>0</v>
      </c>
      <c r="H98" s="147">
        <v>2.0799999999999999E-2</v>
      </c>
      <c r="I98" s="147">
        <v>0</v>
      </c>
      <c r="J98" s="147">
        <v>4.7980000000000002E-2</v>
      </c>
      <c r="K98" s="147">
        <v>0.307</v>
      </c>
      <c r="L98" s="147">
        <v>0.34001899999999996</v>
      </c>
      <c r="M98" s="147">
        <v>1.8176000000000001E-2</v>
      </c>
      <c r="N98" s="147">
        <v>0.156025</v>
      </c>
      <c r="O98" s="147">
        <v>0.25104499999999996</v>
      </c>
      <c r="P98" s="147">
        <v>0.23509999999999998</v>
      </c>
      <c r="Q98" s="147">
        <v>6.1901000000000005E-2</v>
      </c>
      <c r="R98" s="147">
        <v>0.21920000000000001</v>
      </c>
      <c r="S98" s="147">
        <v>0.283557</v>
      </c>
      <c r="T98" s="147">
        <v>0.85572000000000004</v>
      </c>
      <c r="U98" s="147">
        <v>0.90021799999999996</v>
      </c>
      <c r="V98" s="147">
        <v>0.61818700000000004</v>
      </c>
      <c r="W98" s="147">
        <v>0.34665499999999999</v>
      </c>
      <c r="X98" s="147">
        <v>0.51633999999999991</v>
      </c>
      <c r="Y98" s="147">
        <v>0.43050569999999999</v>
      </c>
      <c r="Z98" s="147">
        <v>0.25999999999999995</v>
      </c>
      <c r="AA98" s="147">
        <v>0.09</v>
      </c>
      <c r="AB98" s="147">
        <v>0.13</v>
      </c>
      <c r="AC98" s="147">
        <v>0.13</v>
      </c>
      <c r="AD98" s="147">
        <v>0.13</v>
      </c>
      <c r="AE98" s="147">
        <v>0.13</v>
      </c>
      <c r="AF98" s="147">
        <v>0.13</v>
      </c>
      <c r="AG98" s="147">
        <v>0.13</v>
      </c>
    </row>
    <row r="99" spans="1:33" x14ac:dyDescent="0.2">
      <c r="A99" s="133" t="str">
        <f t="shared" si="1"/>
        <v>MAPSierra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3.7499999999999999E-3</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1"/>
        <v>MAPTogo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MAPCentral Africa Total</v>
      </c>
      <c r="B101" s="140" t="s">
        <v>132</v>
      </c>
      <c r="C101" s="140" t="s">
        <v>132</v>
      </c>
      <c r="D101" s="140" t="s">
        <v>132</v>
      </c>
      <c r="E101" s="146">
        <v>8.0000000000000002E-3</v>
      </c>
      <c r="F101" s="146">
        <v>3.5E-4</v>
      </c>
      <c r="G101" s="146">
        <v>0.10528800000000001</v>
      </c>
      <c r="H101" s="146">
        <v>7.5700000000000008E-4</v>
      </c>
      <c r="I101" s="146">
        <v>9.9999999999999995E-7</v>
      </c>
      <c r="J101" s="146">
        <v>6.0479999999999996E-3</v>
      </c>
      <c r="K101" s="146">
        <v>2.0018000000000001E-2</v>
      </c>
      <c r="L101" s="146">
        <v>0.63752200000000003</v>
      </c>
      <c r="M101" s="146">
        <v>8.1561000000000008E-2</v>
      </c>
      <c r="N101" s="146">
        <v>7.6215000000000005E-2</v>
      </c>
      <c r="O101" s="146">
        <v>1.7742000000000001E-2</v>
      </c>
      <c r="P101" s="146">
        <v>0.131517</v>
      </c>
      <c r="Q101" s="146">
        <v>0.42746600000000001</v>
      </c>
      <c r="R101" s="146">
        <v>5.938364</v>
      </c>
      <c r="S101" s="146">
        <v>0.11143199999999999</v>
      </c>
      <c r="T101" s="146">
        <v>0.15390599999999999</v>
      </c>
      <c r="U101" s="146">
        <v>8.1207320000000003</v>
      </c>
      <c r="V101" s="146">
        <v>5.3870000000000005</v>
      </c>
      <c r="W101" s="146">
        <v>0.48501600003799794</v>
      </c>
      <c r="X101" s="146">
        <v>2.2240000000000003E-2</v>
      </c>
      <c r="Y101" s="146">
        <v>2.1530000000000001E-2</v>
      </c>
      <c r="Z101" s="146">
        <v>0.03</v>
      </c>
      <c r="AA101" s="146">
        <v>0.15</v>
      </c>
      <c r="AB101" s="146">
        <v>0.49000000000000005</v>
      </c>
      <c r="AC101" s="146">
        <v>0.50416820477421787</v>
      </c>
      <c r="AD101" s="146">
        <v>0.5190055363035162</v>
      </c>
      <c r="AE101" s="146">
        <v>0.53454359567084819</v>
      </c>
      <c r="AF101" s="146">
        <v>0.55081547639454775</v>
      </c>
      <c r="AG101" s="146">
        <v>0.56785583491209746</v>
      </c>
    </row>
    <row r="102" spans="1:33" x14ac:dyDescent="0.2">
      <c r="A102" s="133" t="str">
        <f t="shared" si="1"/>
        <v>MAPAngola</v>
      </c>
      <c r="B102" s="129" t="s">
        <v>259</v>
      </c>
      <c r="C102" s="129" t="s">
        <v>263</v>
      </c>
      <c r="D102" s="129" t="s">
        <v>133</v>
      </c>
      <c r="E102" s="147">
        <v>8.0000000000000002E-3</v>
      </c>
      <c r="F102" s="147">
        <v>0</v>
      </c>
      <c r="G102" s="147">
        <v>0.10428800000000001</v>
      </c>
      <c r="H102" s="147">
        <v>9.9999999999999995E-7</v>
      </c>
      <c r="I102" s="147">
        <v>9.9999999999999995E-7</v>
      </c>
      <c r="J102" s="147">
        <v>4.0000000000000001E-3</v>
      </c>
      <c r="K102" s="147">
        <v>2.0018000000000001E-2</v>
      </c>
      <c r="L102" s="147">
        <v>0.61602200000000007</v>
      </c>
      <c r="M102" s="147">
        <v>8.1000000000000003E-2</v>
      </c>
      <c r="N102" s="147">
        <v>7.6200000000000004E-2</v>
      </c>
      <c r="O102" s="147">
        <v>1.7000000000000001E-2</v>
      </c>
      <c r="P102" s="147">
        <v>6.5771999999999997E-2</v>
      </c>
      <c r="Q102" s="147">
        <v>0.42746600000000001</v>
      </c>
      <c r="R102" s="147">
        <v>5.938364</v>
      </c>
      <c r="S102" s="147">
        <v>0.11143199999999999</v>
      </c>
      <c r="T102" s="147">
        <v>0.15390599999999999</v>
      </c>
      <c r="U102" s="147">
        <v>8.1207320000000003</v>
      </c>
      <c r="V102" s="147">
        <v>5.3870000000000005</v>
      </c>
      <c r="W102" s="147">
        <v>0.48501600003799794</v>
      </c>
      <c r="X102" s="147">
        <v>2.5000000000000001E-3</v>
      </c>
      <c r="Y102" s="147">
        <v>8.26E-3</v>
      </c>
      <c r="Z102" s="147">
        <v>0.03</v>
      </c>
      <c r="AA102" s="147">
        <v>0.03</v>
      </c>
      <c r="AB102" s="147">
        <v>7.0000000000000007E-2</v>
      </c>
      <c r="AC102" s="147">
        <v>7.0000000000000007E-2</v>
      </c>
      <c r="AD102" s="147">
        <v>7.0000000000000007E-2</v>
      </c>
      <c r="AE102" s="147">
        <v>7.0000000000000007E-2</v>
      </c>
      <c r="AF102" s="147">
        <v>7.0000000000000007E-2</v>
      </c>
      <c r="AG102" s="147">
        <v>7.0000000000000007E-2</v>
      </c>
    </row>
    <row r="103" spans="1:33" x14ac:dyDescent="0.2">
      <c r="A103" s="133" t="str">
        <f t="shared" si="1"/>
        <v>MAPCameroon</v>
      </c>
      <c r="B103" s="129" t="s">
        <v>259</v>
      </c>
      <c r="C103" s="129" t="s">
        <v>263</v>
      </c>
      <c r="D103" s="129" t="s">
        <v>134</v>
      </c>
      <c r="E103" s="147">
        <v>0</v>
      </c>
      <c r="F103" s="147">
        <v>3.5E-4</v>
      </c>
      <c r="G103" s="147">
        <v>1E-3</v>
      </c>
      <c r="H103" s="147">
        <v>7.5600000000000005E-4</v>
      </c>
      <c r="I103" s="147">
        <v>0</v>
      </c>
      <c r="J103" s="147">
        <v>2.0479999999999999E-3</v>
      </c>
      <c r="K103" s="147">
        <v>0</v>
      </c>
      <c r="L103" s="147">
        <v>0</v>
      </c>
      <c r="M103" s="147">
        <v>5.6099999999999998E-4</v>
      </c>
      <c r="N103" s="147">
        <v>1.5E-5</v>
      </c>
      <c r="O103" s="147">
        <v>7.4200000000000004E-4</v>
      </c>
      <c r="P103" s="147">
        <v>6.5744999999999998E-2</v>
      </c>
      <c r="Q103" s="147">
        <v>0</v>
      </c>
      <c r="R103" s="147">
        <v>0</v>
      </c>
      <c r="S103" s="147">
        <v>0</v>
      </c>
      <c r="T103" s="147">
        <v>0</v>
      </c>
      <c r="U103" s="147">
        <v>0</v>
      </c>
      <c r="V103" s="147">
        <v>0</v>
      </c>
      <c r="W103" s="147">
        <v>0</v>
      </c>
      <c r="X103" s="147">
        <v>2.0000000000000002E-5</v>
      </c>
      <c r="Y103" s="147">
        <v>1.32E-2</v>
      </c>
      <c r="Z103" s="147">
        <v>0</v>
      </c>
      <c r="AA103" s="147">
        <v>0.1</v>
      </c>
      <c r="AB103" s="147">
        <v>0.10999999999999999</v>
      </c>
      <c r="AC103" s="147">
        <v>0.10999999999999999</v>
      </c>
      <c r="AD103" s="147">
        <v>0.10999999999999999</v>
      </c>
      <c r="AE103" s="147">
        <v>0.10999999999999999</v>
      </c>
      <c r="AF103" s="147">
        <v>0.10999999999999999</v>
      </c>
      <c r="AG103" s="147">
        <v>0.10999999999999999</v>
      </c>
    </row>
    <row r="104" spans="1:33" x14ac:dyDescent="0.2">
      <c r="A104" s="133" t="str">
        <f t="shared" si="1"/>
        <v>MAPCentral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MAPChad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0.02</v>
      </c>
      <c r="AB105" s="147">
        <v>0</v>
      </c>
      <c r="AC105" s="147">
        <v>0</v>
      </c>
      <c r="AD105" s="147">
        <v>0</v>
      </c>
      <c r="AE105" s="147">
        <v>0</v>
      </c>
      <c r="AF105" s="147">
        <v>0</v>
      </c>
      <c r="AG105" s="147">
        <v>0</v>
      </c>
    </row>
    <row r="106" spans="1:33" x14ac:dyDescent="0.2">
      <c r="A106" s="133" t="str">
        <f t="shared" si="1"/>
        <v>MAPCongo</v>
      </c>
      <c r="B106" s="129" t="s">
        <v>259</v>
      </c>
      <c r="C106" s="129" t="s">
        <v>263</v>
      </c>
      <c r="D106" s="129" t="s">
        <v>137</v>
      </c>
      <c r="E106" s="147">
        <v>0</v>
      </c>
      <c r="F106" s="147">
        <v>0</v>
      </c>
      <c r="G106" s="147">
        <v>0</v>
      </c>
      <c r="H106" s="147">
        <v>0</v>
      </c>
      <c r="I106" s="147">
        <v>0</v>
      </c>
      <c r="J106" s="147">
        <v>0</v>
      </c>
      <c r="K106" s="147">
        <v>0</v>
      </c>
      <c r="L106" s="147">
        <v>2.1499999999999998E-2</v>
      </c>
      <c r="M106" s="147">
        <v>0</v>
      </c>
      <c r="N106" s="147">
        <v>0</v>
      </c>
      <c r="O106" s="147">
        <v>0</v>
      </c>
      <c r="P106" s="147">
        <v>0</v>
      </c>
      <c r="Q106" s="147">
        <v>0</v>
      </c>
      <c r="R106" s="147">
        <v>0</v>
      </c>
      <c r="S106" s="147">
        <v>0</v>
      </c>
      <c r="T106" s="147">
        <v>0</v>
      </c>
      <c r="U106" s="147">
        <v>0</v>
      </c>
      <c r="V106" s="147">
        <v>0</v>
      </c>
      <c r="W106" s="147">
        <v>0</v>
      </c>
      <c r="X106" s="147">
        <v>0</v>
      </c>
      <c r="Y106" s="147">
        <v>7.0000000000000007E-5</v>
      </c>
      <c r="Z106" s="147">
        <v>0</v>
      </c>
      <c r="AA106" s="147">
        <v>0</v>
      </c>
      <c r="AB106" s="147">
        <v>0</v>
      </c>
      <c r="AC106" s="147">
        <v>0</v>
      </c>
      <c r="AD106" s="147">
        <v>0</v>
      </c>
      <c r="AE106" s="147">
        <v>0</v>
      </c>
      <c r="AF106" s="147">
        <v>0</v>
      </c>
      <c r="AG106" s="147">
        <v>0</v>
      </c>
    </row>
    <row r="107" spans="1:33" x14ac:dyDescent="0.2">
      <c r="A107" s="133" t="str">
        <f t="shared" si="1"/>
        <v>MAPDR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1.2500000000000001E-2</v>
      </c>
      <c r="Y107" s="147">
        <v>0</v>
      </c>
      <c r="Z107" s="147">
        <v>0</v>
      </c>
      <c r="AA107" s="147">
        <v>0</v>
      </c>
      <c r="AB107" s="147">
        <v>0.30000000000000004</v>
      </c>
      <c r="AC107" s="147">
        <v>0.31416820477421786</v>
      </c>
      <c r="AD107" s="147">
        <v>0.32900553630351626</v>
      </c>
      <c r="AE107" s="147">
        <v>0.34454359567084814</v>
      </c>
      <c r="AF107" s="147">
        <v>0.36081547639454775</v>
      </c>
      <c r="AG107" s="147">
        <v>0.37785583491209745</v>
      </c>
    </row>
    <row r="108" spans="1:33" x14ac:dyDescent="0.2">
      <c r="A108" s="133" t="str">
        <f t="shared" si="1"/>
        <v>MAPEquatorial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7.0000000000000001E-3</v>
      </c>
      <c r="Y108" s="147">
        <v>0</v>
      </c>
      <c r="Z108" s="147">
        <v>0</v>
      </c>
      <c r="AA108" s="147">
        <v>0</v>
      </c>
      <c r="AB108" s="147">
        <v>0</v>
      </c>
      <c r="AC108" s="147">
        <v>0</v>
      </c>
      <c r="AD108" s="147">
        <v>0</v>
      </c>
      <c r="AE108" s="147">
        <v>0</v>
      </c>
      <c r="AF108" s="147">
        <v>0</v>
      </c>
      <c r="AG108" s="147">
        <v>0</v>
      </c>
    </row>
    <row r="109" spans="1:33" x14ac:dyDescent="0.2">
      <c r="A109" s="133" t="str">
        <f t="shared" si="1"/>
        <v>MAPGabon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2.2000000000000001E-4</v>
      </c>
      <c r="Y109" s="147">
        <v>0</v>
      </c>
      <c r="Z109" s="147">
        <v>0</v>
      </c>
      <c r="AA109" s="147">
        <v>0</v>
      </c>
      <c r="AB109" s="147">
        <v>0.01</v>
      </c>
      <c r="AC109" s="147">
        <v>0.01</v>
      </c>
      <c r="AD109" s="147">
        <v>0.01</v>
      </c>
      <c r="AE109" s="147">
        <v>0.01</v>
      </c>
      <c r="AF109" s="147">
        <v>0.01</v>
      </c>
      <c r="AG109" s="147">
        <v>0.01</v>
      </c>
    </row>
    <row r="110" spans="1:33" x14ac:dyDescent="0.2">
      <c r="A110" s="133" t="str">
        <f t="shared" si="1"/>
        <v>MAPSouth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MAPSouthern Africa Total</v>
      </c>
      <c r="B111" s="140" t="s">
        <v>142</v>
      </c>
      <c r="C111" s="140" t="s">
        <v>142</v>
      </c>
      <c r="D111" s="140" t="s">
        <v>142</v>
      </c>
      <c r="E111" s="146">
        <v>0.55032899999999996</v>
      </c>
      <c r="F111" s="146">
        <v>0.277055</v>
      </c>
      <c r="G111" s="146">
        <v>1.128253</v>
      </c>
      <c r="H111" s="146">
        <v>4.2631680000000003</v>
      </c>
      <c r="I111" s="146">
        <v>1.4941280000000001</v>
      </c>
      <c r="J111" s="146">
        <v>1.5407330000000001</v>
      </c>
      <c r="K111" s="146">
        <v>1.3428970000000002</v>
      </c>
      <c r="L111" s="146">
        <v>1.5040990000000001</v>
      </c>
      <c r="M111" s="146">
        <v>1.634363</v>
      </c>
      <c r="N111" s="146">
        <v>0.62486100000000011</v>
      </c>
      <c r="O111" s="146">
        <v>1.5239130000000001</v>
      </c>
      <c r="P111" s="146">
        <v>2.1298289999999995</v>
      </c>
      <c r="Q111" s="146">
        <v>2.7636729999999998</v>
      </c>
      <c r="R111" s="146">
        <v>2.9069159999999998</v>
      </c>
      <c r="S111" s="146">
        <v>4.1974060000000009</v>
      </c>
      <c r="T111" s="146">
        <v>4.7656180000000008</v>
      </c>
      <c r="U111" s="146">
        <v>4.8189500000000001</v>
      </c>
      <c r="V111" s="146">
        <v>6.7562049999999996</v>
      </c>
      <c r="W111" s="146">
        <v>7.7870830095809485</v>
      </c>
      <c r="X111" s="146">
        <v>5.7955399999999999</v>
      </c>
      <c r="Y111" s="146">
        <v>6.1951937000000008</v>
      </c>
      <c r="Z111" s="146">
        <v>5.4799999999999969</v>
      </c>
      <c r="AA111" s="146">
        <v>12.359999999999998</v>
      </c>
      <c r="AB111" s="146">
        <v>5.17</v>
      </c>
      <c r="AC111" s="146">
        <v>5.17</v>
      </c>
      <c r="AD111" s="146">
        <v>5.17</v>
      </c>
      <c r="AE111" s="146">
        <v>5.17</v>
      </c>
      <c r="AF111" s="146">
        <v>5.17</v>
      </c>
      <c r="AG111" s="146">
        <v>5.17</v>
      </c>
    </row>
    <row r="112" spans="1:33" x14ac:dyDescent="0.2">
      <c r="A112" s="133" t="str">
        <f t="shared" si="1"/>
        <v>MAPBotswana</v>
      </c>
      <c r="B112" s="129" t="s">
        <v>259</v>
      </c>
      <c r="C112" s="129" t="s">
        <v>264</v>
      </c>
      <c r="D112" s="129" t="s">
        <v>143</v>
      </c>
      <c r="E112" s="147">
        <v>6.6870000000000002E-3</v>
      </c>
      <c r="F112" s="147">
        <v>8.7500000000000008E-3</v>
      </c>
      <c r="G112" s="147">
        <v>0.25860899999999998</v>
      </c>
      <c r="H112" s="147">
        <v>2.8681000000000002E-2</v>
      </c>
      <c r="I112" s="147">
        <v>4.4148E-2</v>
      </c>
      <c r="J112" s="147">
        <v>5.2403999999999999E-2</v>
      </c>
      <c r="K112" s="147">
        <v>2.3798E-2</v>
      </c>
      <c r="L112" s="147">
        <v>2.1389999999999998E-3</v>
      </c>
      <c r="M112" s="147">
        <v>0.104047</v>
      </c>
      <c r="N112" s="147">
        <v>2.3474999999999999E-2</v>
      </c>
      <c r="O112" s="147">
        <v>0.147006</v>
      </c>
      <c r="P112" s="147">
        <v>2.9413999999999999E-2</v>
      </c>
      <c r="Q112" s="147">
        <v>0.13445599999999999</v>
      </c>
      <c r="R112" s="147">
        <v>3.7889999999999998E-3</v>
      </c>
      <c r="S112" s="147">
        <v>6.2495000000000002E-2</v>
      </c>
      <c r="T112" s="147">
        <v>0.22852800000000001</v>
      </c>
      <c r="U112" s="147">
        <v>7.9424999999999996E-2</v>
      </c>
      <c r="V112" s="147">
        <v>2.3671000000000002</v>
      </c>
      <c r="W112" s="147">
        <v>2.6843750000000002</v>
      </c>
      <c r="X112" s="147">
        <v>0.1497</v>
      </c>
      <c r="Y112" s="147">
        <v>0.31147999999999998</v>
      </c>
      <c r="Z112" s="147">
        <v>0.1</v>
      </c>
      <c r="AA112" s="147">
        <v>0.02</v>
      </c>
      <c r="AB112" s="147">
        <v>0.8</v>
      </c>
      <c r="AC112" s="147">
        <v>0.8</v>
      </c>
      <c r="AD112" s="147">
        <v>0.8</v>
      </c>
      <c r="AE112" s="147">
        <v>0.8</v>
      </c>
      <c r="AF112" s="147">
        <v>0.8</v>
      </c>
      <c r="AG112" s="147">
        <v>0.8</v>
      </c>
    </row>
    <row r="113" spans="1:33" x14ac:dyDescent="0.2">
      <c r="A113" s="133" t="str">
        <f t="shared" si="1"/>
        <v>MAPLesotho</v>
      </c>
      <c r="B113" s="129" t="s">
        <v>259</v>
      </c>
      <c r="C113" s="129" t="s">
        <v>264</v>
      </c>
      <c r="D113" s="129" t="s">
        <v>144</v>
      </c>
      <c r="E113" s="147">
        <v>0</v>
      </c>
      <c r="F113" s="147">
        <v>0</v>
      </c>
      <c r="G113" s="147">
        <v>0</v>
      </c>
      <c r="H113" s="147">
        <v>2.8851119999999999</v>
      </c>
      <c r="I113" s="147">
        <v>6.7699999999999998E-4</v>
      </c>
      <c r="J113" s="147">
        <v>0</v>
      </c>
      <c r="K113" s="147">
        <v>0</v>
      </c>
      <c r="L113" s="147">
        <v>0</v>
      </c>
      <c r="M113" s="147">
        <v>0</v>
      </c>
      <c r="N113" s="147">
        <v>6.4539999999999997E-3</v>
      </c>
      <c r="O113" s="147">
        <v>0</v>
      </c>
      <c r="P113" s="147">
        <v>0</v>
      </c>
      <c r="Q113" s="147">
        <v>0</v>
      </c>
      <c r="R113" s="147">
        <v>8.0000000000000007E-5</v>
      </c>
      <c r="S113" s="147">
        <v>3.0409999999999999E-3</v>
      </c>
      <c r="T113" s="147">
        <v>3.2035000000000001E-2</v>
      </c>
      <c r="U113" s="147">
        <v>7.9852999999999993E-2</v>
      </c>
      <c r="V113" s="147">
        <v>1.4E-2</v>
      </c>
      <c r="W113" s="147">
        <v>1.27500006055925E-3</v>
      </c>
      <c r="X113" s="147">
        <v>3.4510000000000006E-2</v>
      </c>
      <c r="Y113" s="147">
        <v>4.6810000000000004E-2</v>
      </c>
      <c r="Z113" s="147">
        <v>0.03</v>
      </c>
      <c r="AA113" s="147">
        <v>0</v>
      </c>
      <c r="AB113" s="147">
        <v>0.03</v>
      </c>
      <c r="AC113" s="147">
        <v>0.03</v>
      </c>
      <c r="AD113" s="147">
        <v>0.03</v>
      </c>
      <c r="AE113" s="147">
        <v>0.03</v>
      </c>
      <c r="AF113" s="147">
        <v>0.03</v>
      </c>
      <c r="AG113" s="147">
        <v>0.03</v>
      </c>
    </row>
    <row r="114" spans="1:33" x14ac:dyDescent="0.2">
      <c r="A114" s="133" t="str">
        <f t="shared" si="1"/>
        <v>MAPNamibia</v>
      </c>
      <c r="B114" s="129" t="s">
        <v>259</v>
      </c>
      <c r="C114" s="129" t="s">
        <v>264</v>
      </c>
      <c r="D114" s="129" t="s">
        <v>145</v>
      </c>
      <c r="E114" s="147">
        <v>1.8699999999999999E-4</v>
      </c>
      <c r="F114" s="147">
        <v>6.0000000000000001E-3</v>
      </c>
      <c r="G114" s="147">
        <v>2.6738000000000001E-2</v>
      </c>
      <c r="H114" s="147">
        <v>0</v>
      </c>
      <c r="I114" s="147">
        <v>1.4545000000000001E-2</v>
      </c>
      <c r="J114" s="147">
        <v>8.5193000000000005E-2</v>
      </c>
      <c r="K114" s="147">
        <v>0.157219</v>
      </c>
      <c r="L114" s="147">
        <v>8.3416000000000004E-2</v>
      </c>
      <c r="M114" s="147">
        <v>4.6524000000000003E-2</v>
      </c>
      <c r="N114" s="147">
        <v>3.4296E-2</v>
      </c>
      <c r="O114" s="147">
        <v>9.6387E-2</v>
      </c>
      <c r="P114" s="147">
        <v>5.5815000000000003E-2</v>
      </c>
      <c r="Q114" s="147">
        <v>0.30060300000000001</v>
      </c>
      <c r="R114" s="147">
        <v>0.15785399999999999</v>
      </c>
      <c r="S114" s="147">
        <v>0.180281</v>
      </c>
      <c r="T114" s="147">
        <v>0.20930499999999999</v>
      </c>
      <c r="U114" s="147">
        <v>0.182864</v>
      </c>
      <c r="V114" s="147">
        <v>0.190779</v>
      </c>
      <c r="W114" s="147">
        <v>0.109927</v>
      </c>
      <c r="X114" s="147">
        <v>4.8500000000000001E-2</v>
      </c>
      <c r="Y114" s="147">
        <v>3.7359999999999997E-2</v>
      </c>
      <c r="Z114" s="147">
        <v>0.06</v>
      </c>
      <c r="AA114" s="147">
        <v>7.0000000000000007E-2</v>
      </c>
      <c r="AB114" s="147">
        <v>0.27</v>
      </c>
      <c r="AC114" s="147">
        <v>0.27</v>
      </c>
      <c r="AD114" s="147">
        <v>0.27</v>
      </c>
      <c r="AE114" s="147">
        <v>0.27</v>
      </c>
      <c r="AF114" s="147">
        <v>0.27</v>
      </c>
      <c r="AG114" s="147">
        <v>0.27</v>
      </c>
    </row>
    <row r="115" spans="1:33" x14ac:dyDescent="0.2">
      <c r="A115" s="133" t="str">
        <f t="shared" si="1"/>
        <v>MAPSouth Africa</v>
      </c>
      <c r="B115" s="129" t="s">
        <v>259</v>
      </c>
      <c r="C115" s="129" t="s">
        <v>264</v>
      </c>
      <c r="D115" s="129" t="s">
        <v>146</v>
      </c>
      <c r="E115" s="147">
        <v>0.43691999999999998</v>
      </c>
      <c r="F115" s="147">
        <v>0.21024999999999999</v>
      </c>
      <c r="G115" s="147">
        <v>0.84257400000000005</v>
      </c>
      <c r="H115" s="147">
        <v>1.3492870000000006</v>
      </c>
      <c r="I115" s="147">
        <v>1.3475510000000002</v>
      </c>
      <c r="J115" s="147">
        <v>1.0753300000000001</v>
      </c>
      <c r="K115" s="147">
        <v>1.1616730000000002</v>
      </c>
      <c r="L115" s="147">
        <v>1.344884</v>
      </c>
      <c r="M115" s="147">
        <v>1.483792</v>
      </c>
      <c r="N115" s="147">
        <v>0.56063600000000013</v>
      </c>
      <c r="O115" s="147">
        <v>1.2805200000000001</v>
      </c>
      <c r="P115" s="147">
        <v>2.0445999999999995</v>
      </c>
      <c r="Q115" s="147">
        <v>2.328614</v>
      </c>
      <c r="R115" s="147">
        <v>2.6771929999999999</v>
      </c>
      <c r="S115" s="147">
        <v>3.4413000000000005</v>
      </c>
      <c r="T115" s="147">
        <v>4.1921190000000008</v>
      </c>
      <c r="U115" s="147">
        <v>4.4408080000000005</v>
      </c>
      <c r="V115" s="147">
        <v>4.148326</v>
      </c>
      <c r="W115" s="147">
        <v>4.7910659999999998</v>
      </c>
      <c r="X115" s="147">
        <v>5.5628299999999999</v>
      </c>
      <c r="Y115" s="147">
        <v>5.799543700000001</v>
      </c>
      <c r="Z115" s="147">
        <v>5.1899999999999968</v>
      </c>
      <c r="AA115" s="147">
        <v>12.189999999999998</v>
      </c>
      <c r="AB115" s="147">
        <v>3.63</v>
      </c>
      <c r="AC115" s="147">
        <v>3.63</v>
      </c>
      <c r="AD115" s="147">
        <v>3.63</v>
      </c>
      <c r="AE115" s="147">
        <v>3.63</v>
      </c>
      <c r="AF115" s="147">
        <v>3.63</v>
      </c>
      <c r="AG115" s="147">
        <v>3.63</v>
      </c>
    </row>
    <row r="116" spans="1:33" x14ac:dyDescent="0.2">
      <c r="A116" s="133" t="str">
        <f t="shared" si="1"/>
        <v>MAPSwaziland</v>
      </c>
      <c r="B116" s="129" t="s">
        <v>259</v>
      </c>
      <c r="C116" s="129" t="s">
        <v>264</v>
      </c>
      <c r="D116" s="129" t="s">
        <v>147</v>
      </c>
      <c r="E116" s="147">
        <v>0.106535</v>
      </c>
      <c r="F116" s="147">
        <v>5.2054999999999997E-2</v>
      </c>
      <c r="G116" s="147">
        <v>3.3199999999999999E-4</v>
      </c>
      <c r="H116" s="147">
        <v>8.7999999999999998E-5</v>
      </c>
      <c r="I116" s="147">
        <v>8.7207000000000007E-2</v>
      </c>
      <c r="J116" s="147">
        <v>0.32780599999999999</v>
      </c>
      <c r="K116" s="147">
        <v>2.0699999999999999E-4</v>
      </c>
      <c r="L116" s="147">
        <v>7.3660000000000003E-2</v>
      </c>
      <c r="M116" s="147">
        <v>0</v>
      </c>
      <c r="N116" s="147">
        <v>0</v>
      </c>
      <c r="O116" s="147">
        <v>0</v>
      </c>
      <c r="P116" s="147">
        <v>0</v>
      </c>
      <c r="Q116" s="147">
        <v>0</v>
      </c>
      <c r="R116" s="147">
        <v>6.8000000000000005E-2</v>
      </c>
      <c r="S116" s="147">
        <v>0.51028899999999999</v>
      </c>
      <c r="T116" s="147">
        <v>0.103631</v>
      </c>
      <c r="U116" s="147">
        <v>3.5999999999999997E-2</v>
      </c>
      <c r="V116" s="147">
        <v>3.5999999999999997E-2</v>
      </c>
      <c r="W116" s="147">
        <v>0.20044000952038898</v>
      </c>
      <c r="X116" s="147">
        <v>0</v>
      </c>
      <c r="Y116" s="147">
        <v>0</v>
      </c>
      <c r="Z116" s="147">
        <v>0.1</v>
      </c>
      <c r="AA116" s="147">
        <v>0.08</v>
      </c>
      <c r="AB116" s="147">
        <v>0.43999999999999995</v>
      </c>
      <c r="AC116" s="147">
        <v>0.43999999999999995</v>
      </c>
      <c r="AD116" s="147">
        <v>0.43999999999999995</v>
      </c>
      <c r="AE116" s="147">
        <v>0.43999999999999995</v>
      </c>
      <c r="AF116" s="147">
        <v>0.43999999999999995</v>
      </c>
      <c r="AG116" s="147">
        <v>0.43999999999999995</v>
      </c>
    </row>
    <row r="117" spans="1:33" s="133" customFormat="1" x14ac:dyDescent="0.2">
      <c r="A117" s="133" t="str">
        <f t="shared" si="1"/>
        <v>MAPNorth America Total</v>
      </c>
      <c r="B117" s="137" t="s">
        <v>148</v>
      </c>
      <c r="C117" s="137" t="s">
        <v>148</v>
      </c>
      <c r="D117" s="137" t="s">
        <v>148</v>
      </c>
      <c r="E117" s="145">
        <v>13.261025</v>
      </c>
      <c r="F117" s="145">
        <v>16.076930000000001</v>
      </c>
      <c r="G117" s="145">
        <v>19.786099</v>
      </c>
      <c r="H117" s="145">
        <v>20.326403999999997</v>
      </c>
      <c r="I117" s="145">
        <v>17.218798</v>
      </c>
      <c r="J117" s="145">
        <v>18.781579000000001</v>
      </c>
      <c r="K117" s="145">
        <v>21.207960999999997</v>
      </c>
      <c r="L117" s="145">
        <v>23.063545000000001</v>
      </c>
      <c r="M117" s="145">
        <v>19.865319</v>
      </c>
      <c r="N117" s="145">
        <v>17.749624000000001</v>
      </c>
      <c r="O117" s="145">
        <v>18.897245000000002</v>
      </c>
      <c r="P117" s="145">
        <v>25.797205000000002</v>
      </c>
      <c r="Q117" s="145">
        <v>27.535594</v>
      </c>
      <c r="R117" s="145">
        <v>29.498804999999997</v>
      </c>
      <c r="S117" s="145">
        <v>40.264094000000007</v>
      </c>
      <c r="T117" s="145">
        <v>35.659270999999904</v>
      </c>
      <c r="U117" s="145">
        <v>27.996355000000001</v>
      </c>
      <c r="V117" s="145">
        <v>24.613790000000002</v>
      </c>
      <c r="W117" s="145">
        <v>25.200203301225361</v>
      </c>
      <c r="X117" s="145">
        <v>20.474659999999997</v>
      </c>
      <c r="Y117" s="145">
        <v>24.3885422</v>
      </c>
      <c r="Z117" s="145">
        <v>51.719999999999985</v>
      </c>
      <c r="AA117" s="145">
        <v>44.819999999999993</v>
      </c>
      <c r="AB117" s="145">
        <v>23.719999999999992</v>
      </c>
      <c r="AC117" s="145">
        <v>23.386841375457902</v>
      </c>
      <c r="AD117" s="145">
        <v>23.058638133586932</v>
      </c>
      <c r="AE117" s="145">
        <v>22.744701184284086</v>
      </c>
      <c r="AF117" s="145">
        <v>22.443443516216291</v>
      </c>
      <c r="AG117" s="145">
        <v>22.143021131792757</v>
      </c>
    </row>
    <row r="118" spans="1:33" s="133" customFormat="1" x14ac:dyDescent="0.2">
      <c r="A118" s="133" t="str">
        <f t="shared" si="1"/>
        <v>MAPNorth America Total</v>
      </c>
      <c r="B118" s="140" t="s">
        <v>148</v>
      </c>
      <c r="C118" s="140" t="s">
        <v>148</v>
      </c>
      <c r="D118" s="140" t="s">
        <v>148</v>
      </c>
      <c r="E118" s="146">
        <v>13.261025</v>
      </c>
      <c r="F118" s="146">
        <v>16.076930000000001</v>
      </c>
      <c r="G118" s="146">
        <v>19.786099</v>
      </c>
      <c r="H118" s="146">
        <v>20.326403999999997</v>
      </c>
      <c r="I118" s="146">
        <v>17.218798</v>
      </c>
      <c r="J118" s="146">
        <v>18.781579000000001</v>
      </c>
      <c r="K118" s="146">
        <v>21.207960999999997</v>
      </c>
      <c r="L118" s="146">
        <v>23.063545000000001</v>
      </c>
      <c r="M118" s="146">
        <v>19.865319</v>
      </c>
      <c r="N118" s="146">
        <v>17.749624000000001</v>
      </c>
      <c r="O118" s="146">
        <v>18.897245000000002</v>
      </c>
      <c r="P118" s="146">
        <v>25.797205000000002</v>
      </c>
      <c r="Q118" s="146">
        <v>27.535594</v>
      </c>
      <c r="R118" s="146">
        <v>29.498804999999997</v>
      </c>
      <c r="S118" s="146">
        <v>40.264094000000007</v>
      </c>
      <c r="T118" s="146">
        <v>35.659270999999904</v>
      </c>
      <c r="U118" s="146">
        <v>27.996355000000001</v>
      </c>
      <c r="V118" s="146">
        <v>24.613790000000002</v>
      </c>
      <c r="W118" s="146">
        <v>25.200203301225361</v>
      </c>
      <c r="X118" s="146">
        <v>20.474659999999997</v>
      </c>
      <c r="Y118" s="146">
        <v>24.3885422</v>
      </c>
      <c r="Z118" s="146">
        <v>51.719999999999985</v>
      </c>
      <c r="AA118" s="146">
        <v>44.819999999999993</v>
      </c>
      <c r="AB118" s="146">
        <v>23.719999999999992</v>
      </c>
      <c r="AC118" s="146">
        <v>23.386841375457902</v>
      </c>
      <c r="AD118" s="146">
        <v>23.058638133586932</v>
      </c>
      <c r="AE118" s="146">
        <v>22.744701184284086</v>
      </c>
      <c r="AF118" s="146">
        <v>22.443443516216291</v>
      </c>
      <c r="AG118" s="146">
        <v>22.143021131792757</v>
      </c>
    </row>
    <row r="119" spans="1:33" x14ac:dyDescent="0.2">
      <c r="A119" s="133" t="str">
        <f t="shared" si="1"/>
        <v>MAPCanada</v>
      </c>
      <c r="B119" s="129" t="s">
        <v>265</v>
      </c>
      <c r="C119" s="129" t="s">
        <v>265</v>
      </c>
      <c r="D119" s="129" t="s">
        <v>149</v>
      </c>
      <c r="E119" s="147">
        <v>4.6590720000000001</v>
      </c>
      <c r="F119" s="147">
        <v>5.154522</v>
      </c>
      <c r="G119" s="147">
        <v>5.0267340000000003</v>
      </c>
      <c r="H119" s="147">
        <v>5.361305999999999</v>
      </c>
      <c r="I119" s="147">
        <v>3.947476</v>
      </c>
      <c r="J119" s="147">
        <v>4.932379000000001</v>
      </c>
      <c r="K119" s="147">
        <v>5.5439509999999999</v>
      </c>
      <c r="L119" s="147">
        <v>4.5955719999999998</v>
      </c>
      <c r="M119" s="147">
        <v>3.4426909999999999</v>
      </c>
      <c r="N119" s="147">
        <v>3.734102</v>
      </c>
      <c r="O119" s="147">
        <v>3.8143479999999998</v>
      </c>
      <c r="P119" s="147">
        <v>3.709613</v>
      </c>
      <c r="Q119" s="147">
        <v>3.7250019999999999</v>
      </c>
      <c r="R119" s="147">
        <v>6.0962549999999993</v>
      </c>
      <c r="S119" s="147">
        <v>6.1644640000000006</v>
      </c>
      <c r="T119" s="147">
        <v>5.4308509999999997</v>
      </c>
      <c r="U119" s="147">
        <v>6.2601849999999999</v>
      </c>
      <c r="V119" s="147">
        <v>5.2794100000000004</v>
      </c>
      <c r="W119" s="147">
        <v>5.6576801464650401</v>
      </c>
      <c r="X119" s="147">
        <v>4.4634100000000005</v>
      </c>
      <c r="Y119" s="147">
        <v>5.5982807000000001</v>
      </c>
      <c r="Z119" s="147">
        <v>11.229999999999995</v>
      </c>
      <c r="AA119" s="147">
        <v>9.889999999999997</v>
      </c>
      <c r="AB119" s="147">
        <v>6.8799999999999981</v>
      </c>
      <c r="AC119" s="147">
        <v>6.8206111141567787</v>
      </c>
      <c r="AD119" s="147">
        <v>6.7624376752270852</v>
      </c>
      <c r="AE119" s="147">
        <v>6.7082432889900234</v>
      </c>
      <c r="AF119" s="147">
        <v>6.6576230633622142</v>
      </c>
      <c r="AG119" s="147">
        <v>6.6071036120548978</v>
      </c>
    </row>
    <row r="120" spans="1:33" x14ac:dyDescent="0.2">
      <c r="A120" s="133" t="str">
        <f t="shared" si="1"/>
        <v>MAPUnited States</v>
      </c>
      <c r="B120" s="129" t="s">
        <v>265</v>
      </c>
      <c r="C120" s="129" t="s">
        <v>265</v>
      </c>
      <c r="D120" s="129" t="s">
        <v>150</v>
      </c>
      <c r="E120" s="147">
        <v>8.601953</v>
      </c>
      <c r="F120" s="147">
        <v>10.922408000000001</v>
      </c>
      <c r="G120" s="147">
        <v>14.759364999999999</v>
      </c>
      <c r="H120" s="147">
        <v>14.965097999999998</v>
      </c>
      <c r="I120" s="147">
        <v>13.271322000000001</v>
      </c>
      <c r="J120" s="147">
        <v>13.8492</v>
      </c>
      <c r="K120" s="147">
        <v>15.664009999999999</v>
      </c>
      <c r="L120" s="147">
        <v>18.467973000000001</v>
      </c>
      <c r="M120" s="147">
        <v>16.422628</v>
      </c>
      <c r="N120" s="147">
        <v>14.015522000000001</v>
      </c>
      <c r="O120" s="147">
        <v>15.082897000000001</v>
      </c>
      <c r="P120" s="147">
        <v>22.087592000000001</v>
      </c>
      <c r="Q120" s="147">
        <v>23.810592</v>
      </c>
      <c r="R120" s="147">
        <v>23.402549999999998</v>
      </c>
      <c r="S120" s="147">
        <v>34.099630000000005</v>
      </c>
      <c r="T120" s="147">
        <v>30.228419999999904</v>
      </c>
      <c r="U120" s="147">
        <v>21.736170000000001</v>
      </c>
      <c r="V120" s="147">
        <v>19.334379999999999</v>
      </c>
      <c r="W120" s="147">
        <v>19.542523154760321</v>
      </c>
      <c r="X120" s="147">
        <v>16.011249999999997</v>
      </c>
      <c r="Y120" s="147">
        <v>18.7902615</v>
      </c>
      <c r="Z120" s="147">
        <v>40.489999999999988</v>
      </c>
      <c r="AA120" s="147">
        <v>34.929999999999993</v>
      </c>
      <c r="AB120" s="147">
        <v>16.839999999999993</v>
      </c>
      <c r="AC120" s="147">
        <v>16.566230261301122</v>
      </c>
      <c r="AD120" s="147">
        <v>16.296200458359845</v>
      </c>
      <c r="AE120" s="147">
        <v>16.036457895294063</v>
      </c>
      <c r="AF120" s="147">
        <v>15.785820452854077</v>
      </c>
      <c r="AG120" s="147">
        <v>15.535917519737858</v>
      </c>
    </row>
    <row r="121" spans="1:33" s="133" customFormat="1" x14ac:dyDescent="0.2">
      <c r="A121" s="133" t="str">
        <f t="shared" si="1"/>
        <v>MAPCentral &amp; South America Total</v>
      </c>
      <c r="B121" s="137" t="s">
        <v>151</v>
      </c>
      <c r="C121" s="137" t="s">
        <v>151</v>
      </c>
      <c r="D121" s="137" t="s">
        <v>151</v>
      </c>
      <c r="E121" s="145">
        <v>68.979841999999991</v>
      </c>
      <c r="F121" s="145">
        <v>111.811984</v>
      </c>
      <c r="G121" s="145">
        <v>116.19012000000001</v>
      </c>
      <c r="H121" s="145">
        <v>207.01051100000001</v>
      </c>
      <c r="I121" s="145">
        <v>257.64495900000003</v>
      </c>
      <c r="J121" s="145">
        <v>209.34939399999999</v>
      </c>
      <c r="K121" s="145">
        <v>220.27727700000003</v>
      </c>
      <c r="L121" s="145">
        <v>240.92574000000002</v>
      </c>
      <c r="M121" s="145">
        <v>231.27526100000003</v>
      </c>
      <c r="N121" s="145">
        <v>126.54580399999999</v>
      </c>
      <c r="O121" s="145">
        <v>175.82992400000003</v>
      </c>
      <c r="P121" s="145">
        <v>151.742445</v>
      </c>
      <c r="Q121" s="145">
        <v>91.171201999999994</v>
      </c>
      <c r="R121" s="145">
        <v>94.552821000000009</v>
      </c>
      <c r="S121" s="145">
        <v>72.650731999999991</v>
      </c>
      <c r="T121" s="145">
        <v>50.211519000000003</v>
      </c>
      <c r="U121" s="145">
        <v>50.050155000000004</v>
      </c>
      <c r="V121" s="145">
        <v>52.152063000000005</v>
      </c>
      <c r="W121" s="145">
        <v>53.984452530962159</v>
      </c>
      <c r="X121" s="145">
        <v>40.530419999999992</v>
      </c>
      <c r="Y121" s="145">
        <v>83.318946600000018</v>
      </c>
      <c r="Z121" s="145">
        <v>106.92</v>
      </c>
      <c r="AA121" s="145">
        <v>101.16000000000001</v>
      </c>
      <c r="AB121" s="145">
        <v>108.93999999999998</v>
      </c>
      <c r="AC121" s="145">
        <v>110.43625185385203</v>
      </c>
      <c r="AD121" s="145">
        <v>113.23769702427212</v>
      </c>
      <c r="AE121" s="145">
        <v>116.15225220036987</v>
      </c>
      <c r="AF121" s="145">
        <v>119.18104560341878</v>
      </c>
      <c r="AG121" s="145">
        <v>122.2744200728195</v>
      </c>
    </row>
    <row r="122" spans="1:33" s="133" customFormat="1" x14ac:dyDescent="0.2">
      <c r="A122" s="133" t="str">
        <f t="shared" si="1"/>
        <v>MAPCaribbean Total</v>
      </c>
      <c r="B122" s="140" t="s">
        <v>152</v>
      </c>
      <c r="C122" s="140" t="s">
        <v>152</v>
      </c>
      <c r="D122" s="140" t="s">
        <v>152</v>
      </c>
      <c r="E122" s="146">
        <v>0.247139</v>
      </c>
      <c r="F122" s="146">
        <v>0.112599</v>
      </c>
      <c r="G122" s="146">
        <v>7.0831999999999992E-2</v>
      </c>
      <c r="H122" s="146">
        <v>0.31043000000000004</v>
      </c>
      <c r="I122" s="146">
        <v>0.26916899999999999</v>
      </c>
      <c r="J122" s="146">
        <v>0.463619</v>
      </c>
      <c r="K122" s="146">
        <v>5.4220350000000002</v>
      </c>
      <c r="L122" s="146">
        <v>5.2671679999999999</v>
      </c>
      <c r="M122" s="146">
        <v>5.4929259999999998</v>
      </c>
      <c r="N122" s="146">
        <v>1.1148940000000001</v>
      </c>
      <c r="O122" s="146">
        <v>0.335061</v>
      </c>
      <c r="P122" s="146">
        <v>0.482373</v>
      </c>
      <c r="Q122" s="146">
        <v>0.23944000000000001</v>
      </c>
      <c r="R122" s="146">
        <v>0.57575900000000002</v>
      </c>
      <c r="S122" s="146">
        <v>0.56324500000000011</v>
      </c>
      <c r="T122" s="146">
        <v>0.59743800000000002</v>
      </c>
      <c r="U122" s="146">
        <v>0.33037100000000003</v>
      </c>
      <c r="V122" s="146">
        <v>0.67633600000000005</v>
      </c>
      <c r="W122" s="146">
        <v>0.36137999999999998</v>
      </c>
      <c r="X122" s="146">
        <v>1.1646299999999998</v>
      </c>
      <c r="Y122" s="146">
        <v>1.1186985999999999</v>
      </c>
      <c r="Z122" s="146">
        <v>0.6100000000000001</v>
      </c>
      <c r="AA122" s="146">
        <v>0.64</v>
      </c>
      <c r="AB122" s="146">
        <v>0.64</v>
      </c>
      <c r="AC122" s="146">
        <v>0.64</v>
      </c>
      <c r="AD122" s="146">
        <v>0.64</v>
      </c>
      <c r="AE122" s="146">
        <v>0.64</v>
      </c>
      <c r="AF122" s="146">
        <v>0.64</v>
      </c>
      <c r="AG122" s="146">
        <v>0.64</v>
      </c>
    </row>
    <row r="123" spans="1:33" x14ac:dyDescent="0.2">
      <c r="A123" s="133" t="str">
        <f t="shared" si="1"/>
        <v>MAPBahamas</v>
      </c>
      <c r="B123" s="129" t="s">
        <v>266</v>
      </c>
      <c r="C123" s="129" t="s">
        <v>267</v>
      </c>
      <c r="D123" s="129" t="s">
        <v>153</v>
      </c>
      <c r="E123" s="147">
        <v>9.8381999999999997E-2</v>
      </c>
      <c r="F123" s="147">
        <v>9.2798000000000005E-2</v>
      </c>
      <c r="G123" s="147">
        <v>1.8551999999999999E-2</v>
      </c>
      <c r="H123" s="147">
        <v>0.26168200000000003</v>
      </c>
      <c r="I123" s="147">
        <v>0.19539399999999998</v>
      </c>
      <c r="J123" s="147">
        <v>0.30622700000000003</v>
      </c>
      <c r="K123" s="147">
        <v>3.720291</v>
      </c>
      <c r="L123" s="147">
        <v>3.823712</v>
      </c>
      <c r="M123" s="147">
        <v>4.2826360000000001</v>
      </c>
      <c r="N123" s="147">
        <v>0.246305</v>
      </c>
      <c r="O123" s="147">
        <v>0.15853300000000001</v>
      </c>
      <c r="P123" s="147">
        <v>0.20788499999999999</v>
      </c>
      <c r="Q123" s="147">
        <v>0.209291</v>
      </c>
      <c r="R123" s="147">
        <v>0.27665099999999998</v>
      </c>
      <c r="S123" s="147">
        <v>0.21459800000000001</v>
      </c>
      <c r="T123" s="147">
        <v>3.4292000000000003E-2</v>
      </c>
      <c r="U123" s="147">
        <v>0</v>
      </c>
      <c r="V123" s="147">
        <v>0</v>
      </c>
      <c r="W123" s="147">
        <v>0</v>
      </c>
      <c r="X123" s="147">
        <v>2.9999999999999997E-4</v>
      </c>
      <c r="Y123" s="147">
        <v>5.0000000000000001E-3</v>
      </c>
      <c r="Z123" s="147">
        <v>0</v>
      </c>
      <c r="AA123" s="147">
        <v>0.01</v>
      </c>
      <c r="AB123" s="147">
        <v>0</v>
      </c>
      <c r="AC123" s="147">
        <v>0</v>
      </c>
      <c r="AD123" s="147">
        <v>0</v>
      </c>
      <c r="AE123" s="147">
        <v>0</v>
      </c>
      <c r="AF123" s="147">
        <v>0</v>
      </c>
      <c r="AG123" s="147">
        <v>0</v>
      </c>
    </row>
    <row r="124" spans="1:33" x14ac:dyDescent="0.2">
      <c r="A124" s="133" t="str">
        <f t="shared" si="1"/>
        <v>MAPCuba</v>
      </c>
      <c r="B124" s="129" t="s">
        <v>266</v>
      </c>
      <c r="C124" s="129" t="s">
        <v>267</v>
      </c>
      <c r="D124" s="129" t="s">
        <v>154</v>
      </c>
      <c r="E124" s="147">
        <v>0.148757</v>
      </c>
      <c r="F124" s="147">
        <v>0</v>
      </c>
      <c r="G124" s="147">
        <v>0</v>
      </c>
      <c r="H124" s="147">
        <v>0</v>
      </c>
      <c r="I124" s="147">
        <v>0</v>
      </c>
      <c r="J124" s="147">
        <v>0</v>
      </c>
      <c r="K124" s="147">
        <v>0</v>
      </c>
      <c r="L124" s="147">
        <v>5.0000000000000001E-3</v>
      </c>
      <c r="M124" s="147">
        <v>0</v>
      </c>
      <c r="N124" s="147">
        <v>1.4E-5</v>
      </c>
      <c r="O124" s="147">
        <v>0</v>
      </c>
      <c r="P124" s="147">
        <v>0</v>
      </c>
      <c r="Q124" s="147">
        <v>0</v>
      </c>
      <c r="R124" s="147">
        <v>0</v>
      </c>
      <c r="S124" s="147">
        <v>0</v>
      </c>
      <c r="T124" s="147">
        <v>0</v>
      </c>
      <c r="U124" s="147">
        <v>0</v>
      </c>
      <c r="V124" s="147">
        <v>0</v>
      </c>
      <c r="W124" s="147">
        <v>0</v>
      </c>
      <c r="X124" s="147">
        <v>0</v>
      </c>
      <c r="Y124" s="147">
        <v>2.479E-2</v>
      </c>
      <c r="Z124" s="147">
        <v>0.1</v>
      </c>
      <c r="AA124" s="147">
        <v>0</v>
      </c>
      <c r="AB124" s="147">
        <v>0</v>
      </c>
      <c r="AC124" s="147">
        <v>0</v>
      </c>
      <c r="AD124" s="147">
        <v>0</v>
      </c>
      <c r="AE124" s="147">
        <v>0</v>
      </c>
      <c r="AF124" s="147">
        <v>0</v>
      </c>
      <c r="AG124" s="147">
        <v>0</v>
      </c>
    </row>
    <row r="125" spans="1:33" x14ac:dyDescent="0.2">
      <c r="A125" s="133" t="str">
        <f t="shared" si="1"/>
        <v>MAPDominican Republic</v>
      </c>
      <c r="B125" s="129" t="s">
        <v>266</v>
      </c>
      <c r="C125" s="129" t="s">
        <v>267</v>
      </c>
      <c r="D125" s="129" t="s">
        <v>155</v>
      </c>
      <c r="E125" s="147">
        <v>0</v>
      </c>
      <c r="F125" s="147">
        <v>0</v>
      </c>
      <c r="G125" s="147">
        <v>5.2098999999999999E-2</v>
      </c>
      <c r="H125" s="147">
        <v>4.8748E-2</v>
      </c>
      <c r="I125" s="147">
        <v>5.8624000000000002E-2</v>
      </c>
      <c r="J125" s="147">
        <v>1.2392E-2</v>
      </c>
      <c r="K125" s="147">
        <v>0.17074300000000001</v>
      </c>
      <c r="L125" s="147">
        <v>3.8452E-2</v>
      </c>
      <c r="M125" s="147">
        <v>0.15228999999999998</v>
      </c>
      <c r="N125" s="147">
        <v>0.78447499999999992</v>
      </c>
      <c r="O125" s="147">
        <v>0.17627699999999999</v>
      </c>
      <c r="P125" s="147">
        <v>0.27448800000000001</v>
      </c>
      <c r="Q125" s="147">
        <v>2.5122000000000002E-2</v>
      </c>
      <c r="R125" s="147">
        <v>0.270202</v>
      </c>
      <c r="S125" s="147">
        <v>0.29960900000000001</v>
      </c>
      <c r="T125" s="147">
        <v>0.41656600000000005</v>
      </c>
      <c r="U125" s="147">
        <v>0.23036799999999999</v>
      </c>
      <c r="V125" s="147">
        <v>0.229405</v>
      </c>
      <c r="W125" s="147">
        <v>0.36137999999999998</v>
      </c>
      <c r="X125" s="147">
        <v>0.98567000000000005</v>
      </c>
      <c r="Y125" s="147">
        <v>0.92480580000000001</v>
      </c>
      <c r="Z125" s="147">
        <v>0.41000000000000003</v>
      </c>
      <c r="AA125" s="147">
        <v>0.55000000000000004</v>
      </c>
      <c r="AB125" s="147">
        <v>0.44000000000000006</v>
      </c>
      <c r="AC125" s="147">
        <v>0.44000000000000006</v>
      </c>
      <c r="AD125" s="147">
        <v>0.44000000000000006</v>
      </c>
      <c r="AE125" s="147">
        <v>0.44000000000000006</v>
      </c>
      <c r="AF125" s="147">
        <v>0.44000000000000006</v>
      </c>
      <c r="AG125" s="147">
        <v>0.44000000000000006</v>
      </c>
    </row>
    <row r="126" spans="1:33" x14ac:dyDescent="0.2">
      <c r="A126" s="133" t="str">
        <f t="shared" si="1"/>
        <v>MAPHaiti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0.01</v>
      </c>
      <c r="AA126" s="147">
        <v>0</v>
      </c>
      <c r="AB126" s="147">
        <v>0</v>
      </c>
      <c r="AC126" s="147">
        <v>0</v>
      </c>
      <c r="AD126" s="147">
        <v>0</v>
      </c>
      <c r="AE126" s="147">
        <v>0</v>
      </c>
      <c r="AF126" s="147">
        <v>0</v>
      </c>
      <c r="AG126" s="147">
        <v>0</v>
      </c>
    </row>
    <row r="127" spans="1:33" x14ac:dyDescent="0.2">
      <c r="A127" s="133" t="str">
        <f t="shared" si="1"/>
        <v>MAPJamaica</v>
      </c>
      <c r="B127" s="129" t="s">
        <v>266</v>
      </c>
      <c r="C127" s="129" t="s">
        <v>267</v>
      </c>
      <c r="D127" s="129" t="s">
        <v>157</v>
      </c>
      <c r="E127" s="147">
        <v>0</v>
      </c>
      <c r="F127" s="147">
        <v>1.9800999999999999E-2</v>
      </c>
      <c r="G127" s="147">
        <v>1.8100000000000001E-4</v>
      </c>
      <c r="H127" s="147">
        <v>0</v>
      </c>
      <c r="I127" s="147">
        <v>1.5151E-2</v>
      </c>
      <c r="J127" s="147">
        <v>0</v>
      </c>
      <c r="K127" s="147">
        <v>9.9999999999999995E-7</v>
      </c>
      <c r="L127" s="147">
        <v>3.9999999999999998E-6</v>
      </c>
      <c r="M127" s="147">
        <v>0</v>
      </c>
      <c r="N127" s="147">
        <v>2.41E-2</v>
      </c>
      <c r="O127" s="147">
        <v>2.5099999999999998E-4</v>
      </c>
      <c r="P127" s="147">
        <v>0</v>
      </c>
      <c r="Q127" s="147">
        <v>5.0270000000000002E-3</v>
      </c>
      <c r="R127" s="147">
        <v>2.8906000000000001E-2</v>
      </c>
      <c r="S127" s="147">
        <v>6.038E-3</v>
      </c>
      <c r="T127" s="147">
        <v>0</v>
      </c>
      <c r="U127" s="147">
        <v>2.0003E-2</v>
      </c>
      <c r="V127" s="147">
        <v>0.44693100000000002</v>
      </c>
      <c r="W127" s="147">
        <v>0</v>
      </c>
      <c r="X127" s="147">
        <v>3.0079999999999996E-2</v>
      </c>
      <c r="Y127" s="147">
        <v>1.28828E-2</v>
      </c>
      <c r="Z127" s="147">
        <v>0.01</v>
      </c>
      <c r="AA127" s="147">
        <v>0</v>
      </c>
      <c r="AB127" s="147">
        <v>0.04</v>
      </c>
      <c r="AC127" s="147">
        <v>0.04</v>
      </c>
      <c r="AD127" s="147">
        <v>0.04</v>
      </c>
      <c r="AE127" s="147">
        <v>0.04</v>
      </c>
      <c r="AF127" s="147">
        <v>0.04</v>
      </c>
      <c r="AG127" s="147">
        <v>0.04</v>
      </c>
    </row>
    <row r="128" spans="1:33" x14ac:dyDescent="0.2">
      <c r="A128" s="133" t="str">
        <f t="shared" si="1"/>
        <v>MAPLesser Antilles</v>
      </c>
      <c r="B128" s="129" t="s">
        <v>266</v>
      </c>
      <c r="C128" s="129" t="s">
        <v>267</v>
      </c>
      <c r="D128" s="129" t="s">
        <v>158</v>
      </c>
      <c r="E128" s="147">
        <v>0</v>
      </c>
      <c r="F128" s="147">
        <v>0</v>
      </c>
      <c r="G128" s="147">
        <v>0</v>
      </c>
      <c r="H128" s="147">
        <v>0</v>
      </c>
      <c r="I128" s="147">
        <v>0</v>
      </c>
      <c r="J128" s="147">
        <v>0</v>
      </c>
      <c r="K128" s="147">
        <v>0</v>
      </c>
      <c r="L128" s="147">
        <v>0</v>
      </c>
      <c r="M128" s="147">
        <v>0</v>
      </c>
      <c r="N128" s="147">
        <v>4.8000000000000001E-2</v>
      </c>
      <c r="O128" s="147">
        <v>0</v>
      </c>
      <c r="P128" s="147">
        <v>0</v>
      </c>
      <c r="Q128" s="147">
        <v>0</v>
      </c>
      <c r="R128" s="147">
        <v>0</v>
      </c>
      <c r="S128" s="147">
        <v>2.5000000000000001E-2</v>
      </c>
      <c r="T128" s="147">
        <v>0</v>
      </c>
      <c r="U128" s="147">
        <v>2.5999999999999999E-2</v>
      </c>
      <c r="V128" s="147">
        <v>0</v>
      </c>
      <c r="W128" s="147">
        <v>0</v>
      </c>
      <c r="X128" s="147">
        <v>2E-3</v>
      </c>
      <c r="Y128" s="147">
        <v>0</v>
      </c>
      <c r="Z128" s="147">
        <v>0.05</v>
      </c>
      <c r="AA128" s="147">
        <v>0</v>
      </c>
      <c r="AB128" s="147">
        <v>0.01</v>
      </c>
      <c r="AC128" s="147">
        <v>0.01</v>
      </c>
      <c r="AD128" s="147">
        <v>0.01</v>
      </c>
      <c r="AE128" s="147">
        <v>0.01</v>
      </c>
      <c r="AF128" s="147">
        <v>0.01</v>
      </c>
      <c r="AG128" s="147">
        <v>0.01</v>
      </c>
    </row>
    <row r="129" spans="1:33" x14ac:dyDescent="0.2">
      <c r="A129" s="133" t="str">
        <f t="shared" si="1"/>
        <v>MAPPuerto Rico</v>
      </c>
      <c r="B129" s="129" t="s">
        <v>266</v>
      </c>
      <c r="C129" s="129" t="s">
        <v>267</v>
      </c>
      <c r="D129" s="129" t="s">
        <v>159</v>
      </c>
      <c r="E129" s="147">
        <v>0</v>
      </c>
      <c r="F129" s="147">
        <v>0</v>
      </c>
      <c r="G129" s="147">
        <v>0</v>
      </c>
      <c r="H129" s="147">
        <v>0</v>
      </c>
      <c r="I129" s="147">
        <v>0</v>
      </c>
      <c r="J129" s="147">
        <v>0.14499999999999999</v>
      </c>
      <c r="K129" s="147">
        <v>1.5309999999999999</v>
      </c>
      <c r="L129" s="147">
        <v>1.4000000000000004</v>
      </c>
      <c r="M129" s="147">
        <v>1.0580000000000001</v>
      </c>
      <c r="N129" s="147">
        <v>0</v>
      </c>
      <c r="O129" s="147">
        <v>0</v>
      </c>
      <c r="P129" s="147">
        <v>0</v>
      </c>
      <c r="Q129" s="147">
        <v>0</v>
      </c>
      <c r="R129" s="147">
        <v>0</v>
      </c>
      <c r="S129" s="147">
        <v>1.7999999999999999E-2</v>
      </c>
      <c r="T129" s="147">
        <v>0.14657999999999999</v>
      </c>
      <c r="U129" s="147">
        <v>5.3999999999999992E-2</v>
      </c>
      <c r="V129" s="147">
        <v>0</v>
      </c>
      <c r="W129" s="147">
        <v>0</v>
      </c>
      <c r="X129" s="147">
        <v>0.14657999999999999</v>
      </c>
      <c r="Y129" s="147">
        <v>0.14657999999999999</v>
      </c>
      <c r="Z129" s="147">
        <v>0</v>
      </c>
      <c r="AA129" s="147">
        <v>0</v>
      </c>
      <c r="AB129" s="147">
        <v>0</v>
      </c>
      <c r="AC129" s="147">
        <v>0</v>
      </c>
      <c r="AD129" s="147">
        <v>0</v>
      </c>
      <c r="AE129" s="147">
        <v>0</v>
      </c>
      <c r="AF129" s="147">
        <v>0</v>
      </c>
      <c r="AG129" s="147">
        <v>0</v>
      </c>
    </row>
    <row r="130" spans="1:33" x14ac:dyDescent="0.2">
      <c r="A130" s="133" t="str">
        <f t="shared" si="1"/>
        <v>MAPTrinidad</v>
      </c>
      <c r="B130" s="129" t="s">
        <v>266</v>
      </c>
      <c r="C130" s="129" t="s">
        <v>267</v>
      </c>
      <c r="D130" s="129" t="s">
        <v>160</v>
      </c>
      <c r="E130" s="147">
        <v>0</v>
      </c>
      <c r="F130" s="147">
        <v>0</v>
      </c>
      <c r="G130" s="147">
        <v>0</v>
      </c>
      <c r="H130" s="147">
        <v>0</v>
      </c>
      <c r="I130" s="147">
        <v>0</v>
      </c>
      <c r="J130" s="147">
        <v>0</v>
      </c>
      <c r="K130" s="147">
        <v>0</v>
      </c>
      <c r="L130" s="147">
        <v>0</v>
      </c>
      <c r="M130" s="147">
        <v>0</v>
      </c>
      <c r="N130" s="147">
        <v>1.2E-2</v>
      </c>
      <c r="O130" s="147">
        <v>0</v>
      </c>
      <c r="P130" s="147">
        <v>0</v>
      </c>
      <c r="Q130" s="147">
        <v>0</v>
      </c>
      <c r="R130" s="147">
        <v>0</v>
      </c>
      <c r="S130" s="147">
        <v>0</v>
      </c>
      <c r="T130" s="147">
        <v>0</v>
      </c>
      <c r="U130" s="147">
        <v>0</v>
      </c>
      <c r="V130" s="147">
        <v>0</v>
      </c>
      <c r="W130" s="147">
        <v>0</v>
      </c>
      <c r="X130" s="147">
        <v>0</v>
      </c>
      <c r="Y130" s="147">
        <v>4.64E-3</v>
      </c>
      <c r="Z130" s="147">
        <v>0.03</v>
      </c>
      <c r="AA130" s="147">
        <v>0.08</v>
      </c>
      <c r="AB130" s="147">
        <v>0.15</v>
      </c>
      <c r="AC130" s="147">
        <v>0.15</v>
      </c>
      <c r="AD130" s="147">
        <v>0.15</v>
      </c>
      <c r="AE130" s="147">
        <v>0.15</v>
      </c>
      <c r="AF130" s="147">
        <v>0.15</v>
      </c>
      <c r="AG130" s="147">
        <v>0.15</v>
      </c>
    </row>
    <row r="131" spans="1:33" s="133" customFormat="1" x14ac:dyDescent="0.2">
      <c r="A131" s="133" t="str">
        <f t="shared" si="1"/>
        <v>MAPCentral America Total</v>
      </c>
      <c r="B131" s="140" t="s">
        <v>161</v>
      </c>
      <c r="C131" s="140" t="s">
        <v>161</v>
      </c>
      <c r="D131" s="140" t="s">
        <v>161</v>
      </c>
      <c r="E131" s="146">
        <v>26.161960999999998</v>
      </c>
      <c r="F131" s="146">
        <v>2.022554</v>
      </c>
      <c r="G131" s="146">
        <v>2.6918329999999999</v>
      </c>
      <c r="H131" s="146">
        <v>2.8841399999999999</v>
      </c>
      <c r="I131" s="146">
        <v>2.3716269999999997</v>
      </c>
      <c r="J131" s="146">
        <v>5.0939870000000012</v>
      </c>
      <c r="K131" s="146">
        <v>4.7967680000000001</v>
      </c>
      <c r="L131" s="146">
        <v>4.3113539999999997</v>
      </c>
      <c r="M131" s="146">
        <v>4.1048020000000003</v>
      </c>
      <c r="N131" s="146">
        <v>4.0183439999999999</v>
      </c>
      <c r="O131" s="146">
        <v>8.0814710000000005</v>
      </c>
      <c r="P131" s="146">
        <v>9.6814870000000006</v>
      </c>
      <c r="Q131" s="146">
        <v>9.9445790000000009</v>
      </c>
      <c r="R131" s="146">
        <v>8.2766790000000015</v>
      </c>
      <c r="S131" s="146">
        <v>9.5427140000000019</v>
      </c>
      <c r="T131" s="146">
        <v>11.056139000000002</v>
      </c>
      <c r="U131" s="146">
        <v>16.814934000000004</v>
      </c>
      <c r="V131" s="146">
        <v>18.653775000000003</v>
      </c>
      <c r="W131" s="146">
        <v>19.238540717961861</v>
      </c>
      <c r="X131" s="146">
        <v>19.848529999999997</v>
      </c>
      <c r="Y131" s="146">
        <v>22.347902300000001</v>
      </c>
      <c r="Z131" s="146">
        <v>27.259999999999998</v>
      </c>
      <c r="AA131" s="146">
        <v>33.659999999999997</v>
      </c>
      <c r="AB131" s="146">
        <v>23.93</v>
      </c>
      <c r="AC131" s="146">
        <v>24.135286472677848</v>
      </c>
      <c r="AD131" s="146">
        <v>24.341210294584336</v>
      </c>
      <c r="AE131" s="146">
        <v>24.557332885301985</v>
      </c>
      <c r="AF131" s="146">
        <v>24.782899845407101</v>
      </c>
      <c r="AG131" s="146">
        <v>25.006278392482308</v>
      </c>
    </row>
    <row r="132" spans="1:33" x14ac:dyDescent="0.2">
      <c r="A132" s="133" t="str">
        <f t="shared" si="1"/>
        <v>MAPBelize</v>
      </c>
      <c r="B132" s="129" t="s">
        <v>266</v>
      </c>
      <c r="C132" s="129" t="s">
        <v>268</v>
      </c>
      <c r="D132" s="129" t="s">
        <v>162</v>
      </c>
      <c r="E132" s="147">
        <v>0</v>
      </c>
      <c r="F132" s="147">
        <v>1.1298000000000001E-2</v>
      </c>
      <c r="G132" s="147">
        <v>0</v>
      </c>
      <c r="H132" s="147">
        <v>1.2500000000000001E-2</v>
      </c>
      <c r="I132" s="147">
        <v>1.7024000000000001E-2</v>
      </c>
      <c r="J132" s="147">
        <v>0</v>
      </c>
      <c r="K132" s="147">
        <v>0</v>
      </c>
      <c r="L132" s="147">
        <v>1.3148E-2</v>
      </c>
      <c r="M132" s="147">
        <v>0</v>
      </c>
      <c r="N132" s="147">
        <v>1.671E-3</v>
      </c>
      <c r="O132" s="147">
        <v>1.127631</v>
      </c>
      <c r="P132" s="147">
        <v>0</v>
      </c>
      <c r="Q132" s="147">
        <v>3.85E-2</v>
      </c>
      <c r="R132" s="147">
        <v>3.0700000000000002E-2</v>
      </c>
      <c r="S132" s="147">
        <v>0.54605000000000004</v>
      </c>
      <c r="T132" s="147">
        <v>0.37079899999999999</v>
      </c>
      <c r="U132" s="147">
        <v>1.005655</v>
      </c>
      <c r="V132" s="147">
        <v>0.58499900000000005</v>
      </c>
      <c r="W132" s="147">
        <v>0.66803000000000001</v>
      </c>
      <c r="X132" s="147">
        <v>1E-3</v>
      </c>
      <c r="Y132" s="147">
        <v>0</v>
      </c>
      <c r="Z132" s="147">
        <v>0</v>
      </c>
      <c r="AA132" s="147">
        <v>0</v>
      </c>
      <c r="AB132" s="147">
        <v>0.01</v>
      </c>
      <c r="AC132" s="147">
        <v>0.01</v>
      </c>
      <c r="AD132" s="147">
        <v>0.01</v>
      </c>
      <c r="AE132" s="147">
        <v>0.01</v>
      </c>
      <c r="AF132" s="147">
        <v>0.01</v>
      </c>
      <c r="AG132" s="147">
        <v>0.01</v>
      </c>
    </row>
    <row r="133" spans="1:33" x14ac:dyDescent="0.2">
      <c r="A133" s="133" t="str">
        <f t="shared" si="1"/>
        <v>MAPCosta Rica</v>
      </c>
      <c r="B133" s="129" t="s">
        <v>266</v>
      </c>
      <c r="C133" s="129" t="s">
        <v>268</v>
      </c>
      <c r="D133" s="129" t="s">
        <v>163</v>
      </c>
      <c r="E133" s="147">
        <v>0.24584</v>
      </c>
      <c r="F133" s="147">
        <v>0.14047399999999999</v>
      </c>
      <c r="G133" s="147">
        <v>0.33460400000000001</v>
      </c>
      <c r="H133" s="147">
        <v>0.248471</v>
      </c>
      <c r="I133" s="147">
        <v>0.44048100000000001</v>
      </c>
      <c r="J133" s="147">
        <v>0.38196200000000002</v>
      </c>
      <c r="K133" s="147">
        <v>0.38058899999999996</v>
      </c>
      <c r="L133" s="147">
        <v>0.50898500000000002</v>
      </c>
      <c r="M133" s="147">
        <v>0.43029300000000004</v>
      </c>
      <c r="N133" s="147">
        <v>0.35813299999999998</v>
      </c>
      <c r="O133" s="147">
        <v>0.29871400000000004</v>
      </c>
      <c r="P133" s="147">
        <v>0.45502399999999998</v>
      </c>
      <c r="Q133" s="147">
        <v>0.468748</v>
      </c>
      <c r="R133" s="147">
        <v>0.39512399999999998</v>
      </c>
      <c r="S133" s="147">
        <v>0.37528400000000001</v>
      </c>
      <c r="T133" s="147">
        <v>0.47064700000000004</v>
      </c>
      <c r="U133" s="147">
        <v>0.571631</v>
      </c>
      <c r="V133" s="147">
        <v>0.62214800000000003</v>
      </c>
      <c r="W133" s="147">
        <v>1.157422620129543</v>
      </c>
      <c r="X133" s="147">
        <v>0.63711000000000007</v>
      </c>
      <c r="Y133" s="147">
        <v>0.81043000000000009</v>
      </c>
      <c r="Z133" s="147">
        <v>0.63</v>
      </c>
      <c r="AA133" s="147">
        <v>0.52</v>
      </c>
      <c r="AB133" s="147">
        <v>0.25</v>
      </c>
      <c r="AC133" s="147">
        <v>0.25</v>
      </c>
      <c r="AD133" s="147">
        <v>0.25</v>
      </c>
      <c r="AE133" s="147">
        <v>0.25</v>
      </c>
      <c r="AF133" s="147">
        <v>0.25</v>
      </c>
      <c r="AG133" s="147">
        <v>0.25</v>
      </c>
    </row>
    <row r="134" spans="1:33" x14ac:dyDescent="0.2">
      <c r="A134" s="133" t="str">
        <f t="shared" ref="A134:A197" si="2">CONCATENATE("MAP",D134)</f>
        <v>MAPEl Salvador</v>
      </c>
      <c r="B134" s="129" t="s">
        <v>266</v>
      </c>
      <c r="C134" s="129" t="s">
        <v>268</v>
      </c>
      <c r="D134" s="129" t="s">
        <v>164</v>
      </c>
      <c r="E134" s="147">
        <v>24.4</v>
      </c>
      <c r="F134" s="147">
        <v>5.6680000000000003E-3</v>
      </c>
      <c r="G134" s="147">
        <v>0</v>
      </c>
      <c r="H134" s="147">
        <v>1.6E-2</v>
      </c>
      <c r="I134" s="147">
        <v>6.6600000000000003E-4</v>
      </c>
      <c r="J134" s="147">
        <v>2.441E-3</v>
      </c>
      <c r="K134" s="147">
        <v>4.8275999999999999E-2</v>
      </c>
      <c r="L134" s="147">
        <v>5.7632000000000003E-2</v>
      </c>
      <c r="M134" s="147">
        <v>8.2805999999999991E-2</v>
      </c>
      <c r="N134" s="147">
        <v>3.6972999999999999E-2</v>
      </c>
      <c r="O134" s="147">
        <v>0.17931699999999998</v>
      </c>
      <c r="P134" s="147">
        <v>3.0247000000000003E-2</v>
      </c>
      <c r="Q134" s="147">
        <v>4.8272999999999996E-2</v>
      </c>
      <c r="R134" s="147">
        <v>8.2932000000000006E-2</v>
      </c>
      <c r="S134" s="147">
        <v>0.159523</v>
      </c>
      <c r="T134" s="147">
        <v>7.4137999999999996E-2</v>
      </c>
      <c r="U134" s="147">
        <v>6.9665999999999992E-2</v>
      </c>
      <c r="V134" s="147">
        <v>0.11119000000000001</v>
      </c>
      <c r="W134" s="147">
        <v>1.5389E-2</v>
      </c>
      <c r="X134" s="147">
        <v>5.6349999999999997E-2</v>
      </c>
      <c r="Y134" s="147">
        <v>5.9331500000000002E-2</v>
      </c>
      <c r="Z134" s="147">
        <v>0.11</v>
      </c>
      <c r="AA134" s="147">
        <v>0.03</v>
      </c>
      <c r="AB134" s="147">
        <v>0.1</v>
      </c>
      <c r="AC134" s="147">
        <v>0.1</v>
      </c>
      <c r="AD134" s="147">
        <v>0.1</v>
      </c>
      <c r="AE134" s="147">
        <v>0.1</v>
      </c>
      <c r="AF134" s="147">
        <v>0.1</v>
      </c>
      <c r="AG134" s="147">
        <v>0.1</v>
      </c>
    </row>
    <row r="135" spans="1:33" x14ac:dyDescent="0.2">
      <c r="A135" s="133" t="str">
        <f t="shared" si="2"/>
        <v>MAPGuatemala</v>
      </c>
      <c r="B135" s="129" t="s">
        <v>266</v>
      </c>
      <c r="C135" s="129" t="s">
        <v>268</v>
      </c>
      <c r="D135" s="129" t="s">
        <v>165</v>
      </c>
      <c r="E135" s="147">
        <v>3.1099999999999999E-2</v>
      </c>
      <c r="F135" s="147">
        <v>6.0540000000000004E-3</v>
      </c>
      <c r="G135" s="147">
        <v>0.16269400000000001</v>
      </c>
      <c r="H135" s="147">
        <v>3.1045E-2</v>
      </c>
      <c r="I135" s="147">
        <v>6.7223000000000005E-2</v>
      </c>
      <c r="J135" s="147">
        <v>5.6138000000000007E-2</v>
      </c>
      <c r="K135" s="147">
        <v>4.5068999999999998E-2</v>
      </c>
      <c r="L135" s="147">
        <v>9.6980999999999998E-2</v>
      </c>
      <c r="M135" s="147">
        <v>0.19619700000000001</v>
      </c>
      <c r="N135" s="147">
        <v>0.29622900000000002</v>
      </c>
      <c r="O135" s="147">
        <v>1.088811</v>
      </c>
      <c r="P135" s="147">
        <v>0.68110399999999993</v>
      </c>
      <c r="Q135" s="147">
        <v>0.55913999999999997</v>
      </c>
      <c r="R135" s="147">
        <v>0.62540399999999996</v>
      </c>
      <c r="S135" s="147">
        <v>1.1848080000000001</v>
      </c>
      <c r="T135" s="147">
        <v>1.1649099999999999</v>
      </c>
      <c r="U135" s="147">
        <v>1.6819809999999999</v>
      </c>
      <c r="V135" s="147">
        <v>1.257007</v>
      </c>
      <c r="W135" s="147">
        <v>0.90054703108456535</v>
      </c>
      <c r="X135" s="147">
        <v>0.79338999999999982</v>
      </c>
      <c r="Y135" s="147">
        <v>0.77573999999999987</v>
      </c>
      <c r="Z135" s="147">
        <v>0.85</v>
      </c>
      <c r="AA135" s="147">
        <v>1.1300000000000003</v>
      </c>
      <c r="AB135" s="147">
        <v>0.94000000000000006</v>
      </c>
      <c r="AC135" s="147">
        <v>0.95270009656257471</v>
      </c>
      <c r="AD135" s="147">
        <v>0.96557178084078632</v>
      </c>
      <c r="AE135" s="147">
        <v>0.97861737111182379</v>
      </c>
      <c r="AF135" s="147">
        <v>0.9918392169745186</v>
      </c>
      <c r="AG135" s="147">
        <v>1.0052396997725237</v>
      </c>
    </row>
    <row r="136" spans="1:33" x14ac:dyDescent="0.2">
      <c r="A136" s="133" t="str">
        <f t="shared" si="2"/>
        <v>MAPHonduras</v>
      </c>
      <c r="B136" s="129" t="s">
        <v>266</v>
      </c>
      <c r="C136" s="129" t="s">
        <v>268</v>
      </c>
      <c r="D136" s="129" t="s">
        <v>166</v>
      </c>
      <c r="E136" s="147">
        <v>1.6892999999999998E-2</v>
      </c>
      <c r="F136" s="147">
        <v>1.7559999999999999E-2</v>
      </c>
      <c r="G136" s="147">
        <v>8.0730000000000003E-3</v>
      </c>
      <c r="H136" s="147">
        <v>0.36194900000000002</v>
      </c>
      <c r="I136" s="147">
        <v>0.18426000000000001</v>
      </c>
      <c r="J136" s="147">
        <v>0.18133199999999999</v>
      </c>
      <c r="K136" s="147">
        <v>0.232102</v>
      </c>
      <c r="L136" s="147">
        <v>0.193437</v>
      </c>
      <c r="M136" s="147">
        <v>0.150112</v>
      </c>
      <c r="N136" s="147">
        <v>0.182173</v>
      </c>
      <c r="O136" s="147">
        <v>0.33808899999999997</v>
      </c>
      <c r="P136" s="147">
        <v>0.459061</v>
      </c>
      <c r="Q136" s="147">
        <v>0.6687860000000001</v>
      </c>
      <c r="R136" s="147">
        <v>0.53398000000000001</v>
      </c>
      <c r="S136" s="147">
        <v>0.30376700000000001</v>
      </c>
      <c r="T136" s="147">
        <v>0.30753799999999998</v>
      </c>
      <c r="U136" s="147">
        <v>0.42494600000000005</v>
      </c>
      <c r="V136" s="147">
        <v>0.94982699999999998</v>
      </c>
      <c r="W136" s="147">
        <v>0.51352603246931683</v>
      </c>
      <c r="X136" s="147">
        <v>0.49504999999999999</v>
      </c>
      <c r="Y136" s="147">
        <v>0.55366000000000004</v>
      </c>
      <c r="Z136" s="147">
        <v>0.15000000000000002</v>
      </c>
      <c r="AA136" s="147">
        <v>1.1800000000000002</v>
      </c>
      <c r="AB136" s="147">
        <v>0.09</v>
      </c>
      <c r="AC136" s="147">
        <v>8.7755664307180667E-2</v>
      </c>
      <c r="AD136" s="147">
        <v>8.556729575549539E-2</v>
      </c>
      <c r="AE136" s="147">
        <v>8.3433498688805549E-2</v>
      </c>
      <c r="AF136" s="147">
        <v>8.1352912254537973E-2</v>
      </c>
      <c r="AG136" s="147">
        <v>7.9324209535786228E-2</v>
      </c>
    </row>
    <row r="137" spans="1:33" x14ac:dyDescent="0.2">
      <c r="A137" s="133" t="str">
        <f t="shared" si="2"/>
        <v>MAPMexico</v>
      </c>
      <c r="B137" s="129" t="s">
        <v>266</v>
      </c>
      <c r="C137" s="129" t="s">
        <v>268</v>
      </c>
      <c r="D137" s="129" t="s">
        <v>167</v>
      </c>
      <c r="E137" s="147">
        <v>1.449875</v>
      </c>
      <c r="F137" s="147">
        <v>1.8414999999999999</v>
      </c>
      <c r="G137" s="147">
        <v>2.1519659999999998</v>
      </c>
      <c r="H137" s="147">
        <v>2.201606</v>
      </c>
      <c r="I137" s="147">
        <v>1.6534219999999999</v>
      </c>
      <c r="J137" s="147">
        <v>4.4455750000000007</v>
      </c>
      <c r="K137" s="147">
        <v>4.0476960000000002</v>
      </c>
      <c r="L137" s="147">
        <v>3.3083829999999996</v>
      </c>
      <c r="M137" s="147">
        <v>3.0449440000000001</v>
      </c>
      <c r="N137" s="147">
        <v>2.9892599999999998</v>
      </c>
      <c r="O137" s="147">
        <v>4.8489019999999998</v>
      </c>
      <c r="P137" s="147">
        <v>7.7659789999999997</v>
      </c>
      <c r="Q137" s="147">
        <v>7.8796230000000005</v>
      </c>
      <c r="R137" s="147">
        <v>6.4392519999999998</v>
      </c>
      <c r="S137" s="147">
        <v>6.8340470000000009</v>
      </c>
      <c r="T137" s="147">
        <v>8.4431490000000018</v>
      </c>
      <c r="U137" s="147">
        <v>12.832287000000001</v>
      </c>
      <c r="V137" s="147">
        <v>14.931190000000001</v>
      </c>
      <c r="W137" s="147">
        <v>15.907300034278435</v>
      </c>
      <c r="X137" s="147">
        <v>17.833529999999996</v>
      </c>
      <c r="Y137" s="147">
        <v>20.092950800000001</v>
      </c>
      <c r="Z137" s="147">
        <v>25.310000000000002</v>
      </c>
      <c r="AA137" s="147">
        <v>30.609999999999996</v>
      </c>
      <c r="AB137" s="147">
        <v>22.220000000000002</v>
      </c>
      <c r="AC137" s="147">
        <v>22.414830711808097</v>
      </c>
      <c r="AD137" s="147">
        <v>22.610071217988057</v>
      </c>
      <c r="AE137" s="147">
        <v>22.81528201550136</v>
      </c>
      <c r="AF137" s="147">
        <v>23.029707716178049</v>
      </c>
      <c r="AG137" s="147">
        <v>23.241714483174</v>
      </c>
    </row>
    <row r="138" spans="1:33" x14ac:dyDescent="0.2">
      <c r="A138" s="133" t="str">
        <f t="shared" si="2"/>
        <v>MAPNicaragua</v>
      </c>
      <c r="B138" s="129" t="s">
        <v>266</v>
      </c>
      <c r="C138" s="129" t="s">
        <v>268</v>
      </c>
      <c r="D138" s="129" t="s">
        <v>168</v>
      </c>
      <c r="E138" s="147">
        <v>0</v>
      </c>
      <c r="F138" s="147">
        <v>0</v>
      </c>
      <c r="G138" s="147">
        <v>0</v>
      </c>
      <c r="H138" s="147">
        <v>0</v>
      </c>
      <c r="I138" s="147">
        <v>8.3739999999999995E-3</v>
      </c>
      <c r="J138" s="147">
        <v>1.356E-3</v>
      </c>
      <c r="K138" s="147">
        <v>8.3900000000000001E-4</v>
      </c>
      <c r="L138" s="147">
        <v>2.0309999999999998E-3</v>
      </c>
      <c r="M138" s="147">
        <v>2.3E-5</v>
      </c>
      <c r="N138" s="147">
        <v>6.8995000000000001E-2</v>
      </c>
      <c r="O138" s="147">
        <v>5.6784000000000001E-2</v>
      </c>
      <c r="P138" s="147">
        <v>2.5000000000000001E-2</v>
      </c>
      <c r="Q138" s="147">
        <v>4.5941999999999997E-2</v>
      </c>
      <c r="R138" s="147">
        <v>8.0551000000000011E-2</v>
      </c>
      <c r="S138" s="147">
        <v>3.7074000000000003E-2</v>
      </c>
      <c r="T138" s="147">
        <v>0.147864</v>
      </c>
      <c r="U138" s="147">
        <v>7.2405999999999998E-2</v>
      </c>
      <c r="V138" s="147">
        <v>0.16356400000000001</v>
      </c>
      <c r="W138" s="147">
        <v>7.6326000000000005E-2</v>
      </c>
      <c r="X138" s="147">
        <v>3.1439999999999996E-2</v>
      </c>
      <c r="Y138" s="147">
        <v>4.7290000000000006E-2</v>
      </c>
      <c r="Z138" s="147">
        <v>0.06</v>
      </c>
      <c r="AA138" s="147">
        <v>0.08</v>
      </c>
      <c r="AB138" s="147">
        <v>0.08</v>
      </c>
      <c r="AC138" s="147">
        <v>0.08</v>
      </c>
      <c r="AD138" s="147">
        <v>0.08</v>
      </c>
      <c r="AE138" s="147">
        <v>0.08</v>
      </c>
      <c r="AF138" s="147">
        <v>0.08</v>
      </c>
      <c r="AG138" s="147">
        <v>0.08</v>
      </c>
    </row>
    <row r="139" spans="1:33" x14ac:dyDescent="0.2">
      <c r="A139" s="133" t="str">
        <f t="shared" si="2"/>
        <v>MAPPanama</v>
      </c>
      <c r="B139" s="129" t="s">
        <v>266</v>
      </c>
      <c r="C139" s="129" t="s">
        <v>268</v>
      </c>
      <c r="D139" s="129" t="s">
        <v>169</v>
      </c>
      <c r="E139" s="147">
        <v>1.8252999999999998E-2</v>
      </c>
      <c r="F139" s="147">
        <v>0</v>
      </c>
      <c r="G139" s="147">
        <v>3.4495999999999999E-2</v>
      </c>
      <c r="H139" s="147">
        <v>1.2569E-2</v>
      </c>
      <c r="I139" s="147">
        <v>1.7699999999999999E-4</v>
      </c>
      <c r="J139" s="147">
        <v>2.5183000000000001E-2</v>
      </c>
      <c r="K139" s="147">
        <v>4.2197000000000005E-2</v>
      </c>
      <c r="L139" s="147">
        <v>0.13075700000000001</v>
      </c>
      <c r="M139" s="147">
        <v>0.20042699999999999</v>
      </c>
      <c r="N139" s="147">
        <v>8.4909999999999999E-2</v>
      </c>
      <c r="O139" s="147">
        <v>0.14322299999999999</v>
      </c>
      <c r="P139" s="147">
        <v>0.26507199999999997</v>
      </c>
      <c r="Q139" s="147">
        <v>0.235567</v>
      </c>
      <c r="R139" s="147">
        <v>8.8735999999999995E-2</v>
      </c>
      <c r="S139" s="147">
        <v>0.102161</v>
      </c>
      <c r="T139" s="147">
        <v>7.7093999999999996E-2</v>
      </c>
      <c r="U139" s="147">
        <v>0.156362</v>
      </c>
      <c r="V139" s="147">
        <v>3.3849999999999998E-2</v>
      </c>
      <c r="W139" s="147">
        <v>0</v>
      </c>
      <c r="X139" s="147">
        <v>6.6E-4</v>
      </c>
      <c r="Y139" s="147">
        <v>8.5000000000000006E-3</v>
      </c>
      <c r="Z139" s="147">
        <v>0.15000000000000002</v>
      </c>
      <c r="AA139" s="147">
        <v>0.11</v>
      </c>
      <c r="AB139" s="147">
        <v>0.24000000000000005</v>
      </c>
      <c r="AC139" s="147">
        <v>0.24000000000000005</v>
      </c>
      <c r="AD139" s="147">
        <v>0.24000000000000005</v>
      </c>
      <c r="AE139" s="147">
        <v>0.24000000000000005</v>
      </c>
      <c r="AF139" s="147">
        <v>0.24000000000000005</v>
      </c>
      <c r="AG139" s="147">
        <v>0.24000000000000005</v>
      </c>
    </row>
    <row r="140" spans="1:33" s="133" customFormat="1" x14ac:dyDescent="0.2">
      <c r="A140" s="133" t="str">
        <f t="shared" si="2"/>
        <v>MAPSouth America Total</v>
      </c>
      <c r="B140" s="140" t="s">
        <v>170</v>
      </c>
      <c r="C140" s="140" t="s">
        <v>170</v>
      </c>
      <c r="D140" s="140" t="s">
        <v>170</v>
      </c>
      <c r="E140" s="146">
        <v>42.57074200000001</v>
      </c>
      <c r="F140" s="146">
        <v>109.67683099999999</v>
      </c>
      <c r="G140" s="146">
        <v>113.42745500000001</v>
      </c>
      <c r="H140" s="146">
        <v>203.81594100000001</v>
      </c>
      <c r="I140" s="146">
        <v>255.00416300000003</v>
      </c>
      <c r="J140" s="146">
        <v>203.791788</v>
      </c>
      <c r="K140" s="146">
        <v>210.05847400000002</v>
      </c>
      <c r="L140" s="146">
        <v>231.34721800000003</v>
      </c>
      <c r="M140" s="146">
        <v>221.67753300000001</v>
      </c>
      <c r="N140" s="146">
        <v>121.412566</v>
      </c>
      <c r="O140" s="146">
        <v>167.41339200000002</v>
      </c>
      <c r="P140" s="146">
        <v>141.57858499999998</v>
      </c>
      <c r="Q140" s="146">
        <v>80.987183000000002</v>
      </c>
      <c r="R140" s="146">
        <v>85.700383000000002</v>
      </c>
      <c r="S140" s="146">
        <v>62.544772999999999</v>
      </c>
      <c r="T140" s="146">
        <v>38.557942000000004</v>
      </c>
      <c r="U140" s="146">
        <v>32.904849999999996</v>
      </c>
      <c r="V140" s="146">
        <v>32.821952000000003</v>
      </c>
      <c r="W140" s="146">
        <v>34.384531813000294</v>
      </c>
      <c r="X140" s="146">
        <v>19.51726</v>
      </c>
      <c r="Y140" s="146">
        <v>59.852345700000001</v>
      </c>
      <c r="Z140" s="146">
        <v>79.050000000000011</v>
      </c>
      <c r="AA140" s="146">
        <v>66.859999999999985</v>
      </c>
      <c r="AB140" s="146">
        <v>84.36999999999999</v>
      </c>
      <c r="AC140" s="146">
        <v>85.660965381174194</v>
      </c>
      <c r="AD140" s="146">
        <v>88.256486729687794</v>
      </c>
      <c r="AE140" s="146">
        <v>90.954919315067897</v>
      </c>
      <c r="AF140" s="146">
        <v>93.758145758011679</v>
      </c>
      <c r="AG140" s="146">
        <v>96.628141680337194</v>
      </c>
    </row>
    <row r="141" spans="1:33" x14ac:dyDescent="0.2">
      <c r="A141" s="133" t="str">
        <f t="shared" si="2"/>
        <v>MAPArgentina</v>
      </c>
      <c r="B141" s="129" t="s">
        <v>266</v>
      </c>
      <c r="C141" s="129" t="s">
        <v>269</v>
      </c>
      <c r="D141" s="129" t="s">
        <v>171</v>
      </c>
      <c r="E141" s="147">
        <v>0.32627800000000007</v>
      </c>
      <c r="F141" s="147">
        <v>6.275E-2</v>
      </c>
      <c r="G141" s="147">
        <v>0.142152</v>
      </c>
      <c r="H141" s="147">
        <v>0.149947</v>
      </c>
      <c r="I141" s="147">
        <v>0.41239599999999998</v>
      </c>
      <c r="J141" s="147">
        <v>0.46699299999999999</v>
      </c>
      <c r="K141" s="147">
        <v>1.723066</v>
      </c>
      <c r="L141" s="147">
        <v>0.53777700000000006</v>
      </c>
      <c r="M141" s="147">
        <v>0.701017</v>
      </c>
      <c r="N141" s="147">
        <v>0.42828900000000003</v>
      </c>
      <c r="O141" s="147">
        <v>0.12956600000000001</v>
      </c>
      <c r="P141" s="147">
        <v>0.102826</v>
      </c>
      <c r="Q141" s="147">
        <v>9.0753000000000014E-2</v>
      </c>
      <c r="R141" s="147">
        <v>0.21163499999999999</v>
      </c>
      <c r="S141" s="147">
        <v>0.15096799999999999</v>
      </c>
      <c r="T141" s="147">
        <v>0.205958</v>
      </c>
      <c r="U141" s="147">
        <v>0.18951399999999999</v>
      </c>
      <c r="V141" s="147">
        <v>0.15900000000000003</v>
      </c>
      <c r="W141" s="147">
        <v>0.227363457134756</v>
      </c>
      <c r="X141" s="147">
        <v>0.11252</v>
      </c>
      <c r="Y141" s="147">
        <v>0.12605</v>
      </c>
      <c r="Z141" s="147">
        <v>0.16</v>
      </c>
      <c r="AA141" s="147">
        <v>0.15000000000000002</v>
      </c>
      <c r="AB141" s="147">
        <v>0.14000000000000001</v>
      </c>
      <c r="AC141" s="147">
        <v>0.14000000000000001</v>
      </c>
      <c r="AD141" s="147">
        <v>0.14000000000000001</v>
      </c>
      <c r="AE141" s="147">
        <v>0.14000000000000001</v>
      </c>
      <c r="AF141" s="147">
        <v>0.14000000000000001</v>
      </c>
      <c r="AG141" s="147">
        <v>0.14000000000000001</v>
      </c>
    </row>
    <row r="142" spans="1:33" x14ac:dyDescent="0.2">
      <c r="A142" s="133" t="str">
        <f t="shared" si="2"/>
        <v>MAPBolivia</v>
      </c>
      <c r="B142" s="129" t="s">
        <v>266</v>
      </c>
      <c r="C142" s="129" t="s">
        <v>269</v>
      </c>
      <c r="D142" s="129" t="s">
        <v>172</v>
      </c>
      <c r="E142" s="147">
        <v>1E-3</v>
      </c>
      <c r="F142" s="147">
        <v>0</v>
      </c>
      <c r="G142" s="147">
        <v>5.6100000000000004E-3</v>
      </c>
      <c r="H142" s="147">
        <v>3.0599999999999999E-2</v>
      </c>
      <c r="I142" s="147">
        <v>8.7669999999999995</v>
      </c>
      <c r="J142" s="147">
        <v>4.2305999999999999</v>
      </c>
      <c r="K142" s="147">
        <v>0.42557200000000001</v>
      </c>
      <c r="L142" s="147">
        <v>9.1175999999999993E-2</v>
      </c>
      <c r="M142" s="147">
        <v>2.3064000000000001E-2</v>
      </c>
      <c r="N142" s="147">
        <v>1.2604000000000001E-2</v>
      </c>
      <c r="O142" s="147">
        <v>0.18692900000000001</v>
      </c>
      <c r="P142" s="147">
        <v>2.0987619999999998</v>
      </c>
      <c r="Q142" s="147">
        <v>2.756777</v>
      </c>
      <c r="R142" s="147">
        <v>1.603594</v>
      </c>
      <c r="S142" s="147">
        <v>0.17183100000000001</v>
      </c>
      <c r="T142" s="147">
        <v>8.8828000000000004E-2</v>
      </c>
      <c r="U142" s="147">
        <v>8.7679999999999994E-2</v>
      </c>
      <c r="V142" s="147">
        <v>0.109767</v>
      </c>
      <c r="W142" s="147">
        <v>6.9030999999999995E-2</v>
      </c>
      <c r="X142" s="147">
        <v>3.0040000000000004E-2</v>
      </c>
      <c r="Y142" s="147">
        <v>4.9619999999999991E-2</v>
      </c>
      <c r="Z142" s="147">
        <v>0.15999999999999998</v>
      </c>
      <c r="AA142" s="147">
        <v>7.0000000000000007E-2</v>
      </c>
      <c r="AB142" s="147">
        <v>0.04</v>
      </c>
      <c r="AC142" s="147">
        <v>0.04</v>
      </c>
      <c r="AD142" s="147">
        <v>0.04</v>
      </c>
      <c r="AE142" s="147">
        <v>0.04</v>
      </c>
      <c r="AF142" s="147">
        <v>0.04</v>
      </c>
      <c r="AG142" s="147">
        <v>0.04</v>
      </c>
    </row>
    <row r="143" spans="1:33" x14ac:dyDescent="0.2">
      <c r="A143" s="133" t="str">
        <f t="shared" si="2"/>
        <v>MAPBrazil</v>
      </c>
      <c r="B143" s="129" t="s">
        <v>266</v>
      </c>
      <c r="C143" s="129" t="s">
        <v>269</v>
      </c>
      <c r="D143" s="129" t="s">
        <v>173</v>
      </c>
      <c r="E143" s="147">
        <v>0.77247399999999999</v>
      </c>
      <c r="F143" s="147">
        <v>8.178825999999999</v>
      </c>
      <c r="G143" s="147">
        <v>1.413251</v>
      </c>
      <c r="H143" s="147">
        <v>0.99717800000000001</v>
      </c>
      <c r="I143" s="147">
        <v>1.94661</v>
      </c>
      <c r="J143" s="147">
        <v>1.8764910000000001</v>
      </c>
      <c r="K143" s="147">
        <v>2.0407010000000003</v>
      </c>
      <c r="L143" s="147">
        <v>2.022008</v>
      </c>
      <c r="M143" s="147">
        <v>2.8261699999999998</v>
      </c>
      <c r="N143" s="147">
        <v>1.3547310000000001</v>
      </c>
      <c r="O143" s="147">
        <v>3.1855720000000005</v>
      </c>
      <c r="P143" s="147">
        <v>4.6446870000000002</v>
      </c>
      <c r="Q143" s="147">
        <v>4.2802020000000001</v>
      </c>
      <c r="R143" s="147">
        <v>7.9700810000000004</v>
      </c>
      <c r="S143" s="147">
        <v>9.1225149999999999</v>
      </c>
      <c r="T143" s="147">
        <v>12.889063</v>
      </c>
      <c r="U143" s="147">
        <v>14.89512</v>
      </c>
      <c r="V143" s="147">
        <v>15.462420000000002</v>
      </c>
      <c r="W143" s="147">
        <v>15.931438501795753</v>
      </c>
      <c r="X143" s="147">
        <v>6.4205800000000002</v>
      </c>
      <c r="Y143" s="147">
        <v>43.899739000000004</v>
      </c>
      <c r="Z143" s="147">
        <v>60.160000000000004</v>
      </c>
      <c r="AA143" s="147">
        <v>48.23</v>
      </c>
      <c r="AB143" s="147">
        <v>76.789999999999992</v>
      </c>
      <c r="AC143" s="147">
        <v>78.080965381174195</v>
      </c>
      <c r="AD143" s="147">
        <v>80.676486729687795</v>
      </c>
      <c r="AE143" s="147">
        <v>83.374919315067899</v>
      </c>
      <c r="AF143" s="147">
        <v>86.178145758011681</v>
      </c>
      <c r="AG143" s="147">
        <v>89.048141680337196</v>
      </c>
    </row>
    <row r="144" spans="1:33" x14ac:dyDescent="0.2">
      <c r="A144" s="133" t="str">
        <f t="shared" si="2"/>
        <v>MAPChile</v>
      </c>
      <c r="B144" s="129" t="s">
        <v>266</v>
      </c>
      <c r="C144" s="129" t="s">
        <v>269</v>
      </c>
      <c r="D144" s="129" t="s">
        <v>174</v>
      </c>
      <c r="E144" s="147">
        <v>0.15561999999999998</v>
      </c>
      <c r="F144" s="147">
        <v>8.6187E-2</v>
      </c>
      <c r="G144" s="147">
        <v>0.27046000000000003</v>
      </c>
      <c r="H144" s="147">
        <v>0.29366799999999998</v>
      </c>
      <c r="I144" s="147">
        <v>0.54246499999999997</v>
      </c>
      <c r="J144" s="147">
        <v>0.55431300000000006</v>
      </c>
      <c r="K144" s="147">
        <v>1.4189890000000001</v>
      </c>
      <c r="L144" s="147">
        <v>2.6172110000000002</v>
      </c>
      <c r="M144" s="147">
        <v>3.377183</v>
      </c>
      <c r="N144" s="147">
        <v>0.39193599999999995</v>
      </c>
      <c r="O144" s="147">
        <v>1.3230979999999999</v>
      </c>
      <c r="P144" s="147">
        <v>1.2195909999999999</v>
      </c>
      <c r="Q144" s="147">
        <v>0.98986399999999997</v>
      </c>
      <c r="R144" s="147">
        <v>0.99732600000000005</v>
      </c>
      <c r="S144" s="147">
        <v>0.74274600000000002</v>
      </c>
      <c r="T144" s="147">
        <v>1.3552449999999998</v>
      </c>
      <c r="U144" s="147">
        <v>1.1852929999999999</v>
      </c>
      <c r="V144" s="147">
        <v>1.4131</v>
      </c>
      <c r="W144" s="147">
        <v>1.7703911390195497</v>
      </c>
      <c r="X144" s="147">
        <v>1.6283499999999997</v>
      </c>
      <c r="Y144" s="147">
        <v>2.1816269999999998</v>
      </c>
      <c r="Z144" s="147">
        <v>1.38</v>
      </c>
      <c r="AA144" s="147">
        <v>2.4400000000000004</v>
      </c>
      <c r="AB144" s="147">
        <v>0.58000000000000007</v>
      </c>
      <c r="AC144" s="147">
        <v>0.58000000000000007</v>
      </c>
      <c r="AD144" s="147">
        <v>0.58000000000000007</v>
      </c>
      <c r="AE144" s="147">
        <v>0.58000000000000007</v>
      </c>
      <c r="AF144" s="147">
        <v>0.58000000000000007</v>
      </c>
      <c r="AG144" s="147">
        <v>0.58000000000000007</v>
      </c>
    </row>
    <row r="145" spans="1:33" x14ac:dyDescent="0.2">
      <c r="A145" s="133" t="str">
        <f t="shared" si="2"/>
        <v>MAPColombia</v>
      </c>
      <c r="B145" s="129" t="s">
        <v>266</v>
      </c>
      <c r="C145" s="129" t="s">
        <v>269</v>
      </c>
      <c r="D145" s="129" t="s">
        <v>175</v>
      </c>
      <c r="E145" s="147">
        <v>2.3348000000000001E-2</v>
      </c>
      <c r="F145" s="147">
        <v>5.0497E-2</v>
      </c>
      <c r="G145" s="147">
        <v>8.0574000000000007E-2</v>
      </c>
      <c r="H145" s="147">
        <v>0.121838</v>
      </c>
      <c r="I145" s="147">
        <v>0.32850000000000001</v>
      </c>
      <c r="J145" s="147">
        <v>0.54265099999999999</v>
      </c>
      <c r="K145" s="147">
        <v>0.70895299999999994</v>
      </c>
      <c r="L145" s="147">
        <v>0.42841499999999999</v>
      </c>
      <c r="M145" s="147">
        <v>0.73867100000000008</v>
      </c>
      <c r="N145" s="147">
        <v>0.59373900000000002</v>
      </c>
      <c r="O145" s="147">
        <v>0.60600200000000004</v>
      </c>
      <c r="P145" s="147">
        <v>1.2592680000000001</v>
      </c>
      <c r="Q145" s="147">
        <v>1.068554</v>
      </c>
      <c r="R145" s="147">
        <v>1.4528630000000002</v>
      </c>
      <c r="S145" s="147">
        <v>1.6667609999999999</v>
      </c>
      <c r="T145" s="147">
        <v>2.062494</v>
      </c>
      <c r="U145" s="147">
        <v>3.20702</v>
      </c>
      <c r="V145" s="147">
        <v>3.3044699999999994</v>
      </c>
      <c r="W145" s="147">
        <v>2.7370818456395543</v>
      </c>
      <c r="X145" s="147">
        <v>3.5587599999999995</v>
      </c>
      <c r="Y145" s="147">
        <v>4.1408176999999995</v>
      </c>
      <c r="Z145" s="147">
        <v>2.8800000000000008</v>
      </c>
      <c r="AA145" s="147">
        <v>5.12</v>
      </c>
      <c r="AB145" s="147">
        <v>2.2400000000000002</v>
      </c>
      <c r="AC145" s="147">
        <v>2.2400000000000002</v>
      </c>
      <c r="AD145" s="147">
        <v>2.2400000000000002</v>
      </c>
      <c r="AE145" s="147">
        <v>2.2400000000000002</v>
      </c>
      <c r="AF145" s="147">
        <v>2.2400000000000002</v>
      </c>
      <c r="AG145" s="147">
        <v>2.2400000000000002</v>
      </c>
    </row>
    <row r="146" spans="1:33" x14ac:dyDescent="0.2">
      <c r="A146" s="133" t="str">
        <f t="shared" si="2"/>
        <v>MAPEcuador</v>
      </c>
      <c r="B146" s="129" t="s">
        <v>266</v>
      </c>
      <c r="C146" s="129" t="s">
        <v>269</v>
      </c>
      <c r="D146" s="129" t="s">
        <v>176</v>
      </c>
      <c r="E146" s="147">
        <v>6.6048000000000009E-2</v>
      </c>
      <c r="F146" s="147">
        <v>0.53107100000000007</v>
      </c>
      <c r="G146" s="147">
        <v>0.426091</v>
      </c>
      <c r="H146" s="147">
        <v>0.26577000000000001</v>
      </c>
      <c r="I146" s="147">
        <v>0.34398600000000001</v>
      </c>
      <c r="J146" s="147">
        <v>0.8996099999999998</v>
      </c>
      <c r="K146" s="147">
        <v>0.33820699999999998</v>
      </c>
      <c r="L146" s="147">
        <v>0.70143700000000009</v>
      </c>
      <c r="M146" s="147">
        <v>0.327538</v>
      </c>
      <c r="N146" s="147">
        <v>0.41392100000000004</v>
      </c>
      <c r="O146" s="147">
        <v>1.0033750000000001</v>
      </c>
      <c r="P146" s="147">
        <v>1.0041720000000001</v>
      </c>
      <c r="Q146" s="147">
        <v>1.871569</v>
      </c>
      <c r="R146" s="147">
        <v>2.0530550000000001</v>
      </c>
      <c r="S146" s="147">
        <v>2.155281</v>
      </c>
      <c r="T146" s="147">
        <v>2.2502139999999997</v>
      </c>
      <c r="U146" s="147">
        <v>1.833021</v>
      </c>
      <c r="V146" s="147">
        <v>2.7880099999999999</v>
      </c>
      <c r="W146" s="147">
        <v>6.7993024072844062</v>
      </c>
      <c r="X146" s="147">
        <v>2.5884899999999997</v>
      </c>
      <c r="Y146" s="147">
        <v>2.5710949999999997</v>
      </c>
      <c r="Z146" s="147">
        <v>4.2000000000000011</v>
      </c>
      <c r="AA146" s="147">
        <v>3.9200000000000008</v>
      </c>
      <c r="AB146" s="147">
        <v>2.06</v>
      </c>
      <c r="AC146" s="147">
        <v>2.06</v>
      </c>
      <c r="AD146" s="147">
        <v>2.06</v>
      </c>
      <c r="AE146" s="147">
        <v>2.06</v>
      </c>
      <c r="AF146" s="147">
        <v>2.06</v>
      </c>
      <c r="AG146" s="147">
        <v>2.06</v>
      </c>
    </row>
    <row r="147" spans="1:33" x14ac:dyDescent="0.2">
      <c r="A147" s="133" t="str">
        <f t="shared" si="2"/>
        <v>MAPFrench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MAPGuyana</v>
      </c>
      <c r="B148" s="129" t="s">
        <v>266</v>
      </c>
      <c r="C148" s="129" t="s">
        <v>269</v>
      </c>
      <c r="D148" s="129" t="s">
        <v>178</v>
      </c>
      <c r="E148" s="147">
        <v>0</v>
      </c>
      <c r="F148" s="147">
        <v>0</v>
      </c>
      <c r="G148" s="147">
        <v>2.0999999999999999E-5</v>
      </c>
      <c r="H148" s="147">
        <v>3.7800000000000003E-4</v>
      </c>
      <c r="I148" s="147">
        <v>0</v>
      </c>
      <c r="J148" s="147">
        <v>1.4999999999999999E-4</v>
      </c>
      <c r="K148" s="147">
        <v>0</v>
      </c>
      <c r="L148" s="147">
        <v>0.05</v>
      </c>
      <c r="M148" s="147">
        <v>4.3000000000000002E-5</v>
      </c>
      <c r="N148" s="147">
        <v>0</v>
      </c>
      <c r="O148" s="147">
        <v>4.6999999999999997E-5</v>
      </c>
      <c r="P148" s="147">
        <v>0.300236</v>
      </c>
      <c r="Q148" s="147">
        <v>0</v>
      </c>
      <c r="R148" s="147">
        <v>2.8999999999999998E-3</v>
      </c>
      <c r="S148" s="147">
        <v>3.1399999999999999E-4</v>
      </c>
      <c r="T148" s="147">
        <v>0</v>
      </c>
      <c r="U148" s="147">
        <v>0</v>
      </c>
      <c r="V148" s="147">
        <v>0</v>
      </c>
      <c r="W148" s="147">
        <v>0</v>
      </c>
      <c r="X148" s="147">
        <v>2.3700000000000001E-3</v>
      </c>
      <c r="Y148" s="147">
        <v>0</v>
      </c>
      <c r="Z148" s="147">
        <v>0</v>
      </c>
      <c r="AA148" s="147">
        <v>0</v>
      </c>
      <c r="AB148" s="147">
        <v>0</v>
      </c>
      <c r="AC148" s="147">
        <v>0</v>
      </c>
      <c r="AD148" s="147">
        <v>0</v>
      </c>
      <c r="AE148" s="147">
        <v>0</v>
      </c>
      <c r="AF148" s="147">
        <v>0</v>
      </c>
      <c r="AG148" s="147">
        <v>0</v>
      </c>
    </row>
    <row r="149" spans="1:33" x14ac:dyDescent="0.2">
      <c r="A149" s="133" t="str">
        <f t="shared" si="2"/>
        <v>MAPParaguay</v>
      </c>
      <c r="B149" s="129" t="s">
        <v>266</v>
      </c>
      <c r="C149" s="129" t="s">
        <v>269</v>
      </c>
      <c r="D149" s="129" t="s">
        <v>179</v>
      </c>
      <c r="E149" s="147">
        <v>40.8994</v>
      </c>
      <c r="F149" s="147">
        <v>100.6795</v>
      </c>
      <c r="G149" s="147">
        <v>110.807</v>
      </c>
      <c r="H149" s="147">
        <v>201.60400000000001</v>
      </c>
      <c r="I149" s="147">
        <v>240.66252200000002</v>
      </c>
      <c r="J149" s="147">
        <v>194.81787</v>
      </c>
      <c r="K149" s="147">
        <v>202.683201</v>
      </c>
      <c r="L149" s="147">
        <v>223.94705400000001</v>
      </c>
      <c r="M149" s="147">
        <v>212.99785</v>
      </c>
      <c r="N149" s="147">
        <v>117.5504</v>
      </c>
      <c r="O149" s="147">
        <v>160.34770400000002</v>
      </c>
      <c r="P149" s="147">
        <v>130.36454999999998</v>
      </c>
      <c r="Q149" s="147">
        <v>69.199871999999985</v>
      </c>
      <c r="R149" s="147">
        <v>69.526514000000006</v>
      </c>
      <c r="S149" s="147">
        <v>46.085707999999997</v>
      </c>
      <c r="T149" s="147">
        <v>18.714119</v>
      </c>
      <c r="U149" s="147">
        <v>8.7689710000000005</v>
      </c>
      <c r="V149" s="147">
        <v>6.9470000000000001</v>
      </c>
      <c r="W149" s="147">
        <v>2.9106531382486001</v>
      </c>
      <c r="X149" s="147">
        <v>3.0245199999999999</v>
      </c>
      <c r="Y149" s="147">
        <v>4.5804800000000014</v>
      </c>
      <c r="Z149" s="147">
        <v>4.6099999999999985</v>
      </c>
      <c r="AA149" s="147">
        <v>0.29000000000000004</v>
      </c>
      <c r="AB149" s="147">
        <v>0.4200000000000001</v>
      </c>
      <c r="AC149" s="147">
        <v>0.4200000000000001</v>
      </c>
      <c r="AD149" s="147">
        <v>0.4200000000000001</v>
      </c>
      <c r="AE149" s="147">
        <v>0.4200000000000001</v>
      </c>
      <c r="AF149" s="147">
        <v>0.4200000000000001</v>
      </c>
      <c r="AG149" s="147">
        <v>0.4200000000000001</v>
      </c>
    </row>
    <row r="150" spans="1:33" x14ac:dyDescent="0.2">
      <c r="A150" s="133" t="str">
        <f t="shared" si="2"/>
        <v>MAPPeru</v>
      </c>
      <c r="B150" s="129" t="s">
        <v>266</v>
      </c>
      <c r="C150" s="129" t="s">
        <v>269</v>
      </c>
      <c r="D150" s="129" t="s">
        <v>180</v>
      </c>
      <c r="E150" s="147">
        <v>3.1476999999999998E-2</v>
      </c>
      <c r="F150" s="147">
        <v>5.2892000000000008E-2</v>
      </c>
      <c r="G150" s="147">
        <v>8.1755999999999995E-2</v>
      </c>
      <c r="H150" s="147">
        <v>0.113372</v>
      </c>
      <c r="I150" s="147">
        <v>0.13670700000000002</v>
      </c>
      <c r="J150" s="147">
        <v>0.19173200000000001</v>
      </c>
      <c r="K150" s="147">
        <v>0.17985300000000001</v>
      </c>
      <c r="L150" s="147">
        <v>0.315523</v>
      </c>
      <c r="M150" s="147">
        <v>0.27174900000000002</v>
      </c>
      <c r="N150" s="147">
        <v>0.41326399999999996</v>
      </c>
      <c r="O150" s="147">
        <v>0.417902</v>
      </c>
      <c r="P150" s="147">
        <v>0.39709500000000003</v>
      </c>
      <c r="Q150" s="147">
        <v>0.37467200000000001</v>
      </c>
      <c r="R150" s="147">
        <v>0.80918599999999996</v>
      </c>
      <c r="S150" s="147">
        <v>0.96909600000000007</v>
      </c>
      <c r="T150" s="147">
        <v>0.5990629999999999</v>
      </c>
      <c r="U150" s="147">
        <v>1.5040260000000001</v>
      </c>
      <c r="V150" s="147">
        <v>1.66645</v>
      </c>
      <c r="W150" s="147">
        <v>2.5752723238776754</v>
      </c>
      <c r="X150" s="147">
        <v>2.0295399999999999</v>
      </c>
      <c r="Y150" s="147">
        <v>2.023927</v>
      </c>
      <c r="Z150" s="147">
        <v>3.57</v>
      </c>
      <c r="AA150" s="147">
        <v>6.18</v>
      </c>
      <c r="AB150" s="147">
        <v>1.21</v>
      </c>
      <c r="AC150" s="147">
        <v>1.21</v>
      </c>
      <c r="AD150" s="147">
        <v>1.21</v>
      </c>
      <c r="AE150" s="147">
        <v>1.21</v>
      </c>
      <c r="AF150" s="147">
        <v>1.21</v>
      </c>
      <c r="AG150" s="147">
        <v>1.21</v>
      </c>
    </row>
    <row r="151" spans="1:33" x14ac:dyDescent="0.2">
      <c r="A151" s="133" t="str">
        <f t="shared" si="2"/>
        <v>MAPSuriname</v>
      </c>
      <c r="B151" s="129" t="s">
        <v>266</v>
      </c>
      <c r="C151" s="129" t="s">
        <v>269</v>
      </c>
      <c r="D151" s="129" t="s">
        <v>181</v>
      </c>
      <c r="E151" s="147">
        <v>0</v>
      </c>
      <c r="F151" s="147">
        <v>0</v>
      </c>
      <c r="G151" s="147">
        <v>0</v>
      </c>
      <c r="H151" s="147">
        <v>0</v>
      </c>
      <c r="I151" s="147">
        <v>1.6180000000000001</v>
      </c>
      <c r="J151" s="147">
        <v>0.1003</v>
      </c>
      <c r="K151" s="147">
        <v>0</v>
      </c>
      <c r="L151" s="147">
        <v>6.1700000000000004E-4</v>
      </c>
      <c r="M151" s="147">
        <v>0</v>
      </c>
      <c r="N151" s="147">
        <v>5.7000000000000002E-2</v>
      </c>
      <c r="O151" s="147">
        <v>0</v>
      </c>
      <c r="P151" s="147">
        <v>0</v>
      </c>
      <c r="Q151" s="147">
        <v>0</v>
      </c>
      <c r="R151" s="147">
        <v>0</v>
      </c>
      <c r="S151" s="147">
        <v>0</v>
      </c>
      <c r="T151" s="147">
        <v>0</v>
      </c>
      <c r="U151" s="147">
        <v>0</v>
      </c>
      <c r="V151" s="147">
        <v>0</v>
      </c>
      <c r="W151" s="147">
        <v>1.2E-2</v>
      </c>
      <c r="X151" s="147">
        <v>4.7999999999999996E-4</v>
      </c>
      <c r="Y151" s="147">
        <v>0</v>
      </c>
      <c r="Z151" s="147">
        <v>0</v>
      </c>
      <c r="AA151" s="147">
        <v>0</v>
      </c>
      <c r="AB151" s="147">
        <v>0</v>
      </c>
      <c r="AC151" s="147">
        <v>0</v>
      </c>
      <c r="AD151" s="147">
        <v>0</v>
      </c>
      <c r="AE151" s="147">
        <v>0</v>
      </c>
      <c r="AF151" s="147">
        <v>0</v>
      </c>
      <c r="AG151" s="147">
        <v>0</v>
      </c>
    </row>
    <row r="152" spans="1:33" x14ac:dyDescent="0.2">
      <c r="A152" s="133" t="str">
        <f t="shared" si="2"/>
        <v>MAPUruguay</v>
      </c>
      <c r="B152" s="129" t="s">
        <v>266</v>
      </c>
      <c r="C152" s="129" t="s">
        <v>269</v>
      </c>
      <c r="D152" s="129" t="s">
        <v>182</v>
      </c>
      <c r="E152" s="147">
        <v>0.25800000000000001</v>
      </c>
      <c r="F152" s="147">
        <v>2.4E-2</v>
      </c>
      <c r="G152" s="147">
        <v>9.9739999999999995E-2</v>
      </c>
      <c r="H152" s="147">
        <v>0.23729999999999998</v>
      </c>
      <c r="I152" s="147">
        <v>0.23505999999999999</v>
      </c>
      <c r="J152" s="147">
        <v>9.478700000000001E-2</v>
      </c>
      <c r="K152" s="147">
        <v>0.48029500000000003</v>
      </c>
      <c r="L152" s="147">
        <v>0.54554299999999989</v>
      </c>
      <c r="M152" s="147">
        <v>0.35995500000000002</v>
      </c>
      <c r="N152" s="147">
        <v>0.112985</v>
      </c>
      <c r="O152" s="147">
        <v>0.182312</v>
      </c>
      <c r="P152" s="147">
        <v>0.12690199999999999</v>
      </c>
      <c r="Q152" s="147">
        <v>0.21630099999999999</v>
      </c>
      <c r="R152" s="147">
        <v>0.242673</v>
      </c>
      <c r="S152" s="147">
        <v>0.49891300000000005</v>
      </c>
      <c r="T152" s="147">
        <v>0.38024599999999997</v>
      </c>
      <c r="U152" s="147">
        <v>1.2312289999999999</v>
      </c>
      <c r="V152" s="147">
        <v>0.96016499999999994</v>
      </c>
      <c r="W152" s="147">
        <v>1.351998</v>
      </c>
      <c r="X152" s="147">
        <v>0.12161000000000001</v>
      </c>
      <c r="Y152" s="147">
        <v>0.27899000000000007</v>
      </c>
      <c r="Z152" s="147">
        <v>1.9300000000000002</v>
      </c>
      <c r="AA152" s="147">
        <v>0.46</v>
      </c>
      <c r="AB152" s="147">
        <v>0.89</v>
      </c>
      <c r="AC152" s="147">
        <v>0.89</v>
      </c>
      <c r="AD152" s="147">
        <v>0.89</v>
      </c>
      <c r="AE152" s="147">
        <v>0.89</v>
      </c>
      <c r="AF152" s="147">
        <v>0.89</v>
      </c>
      <c r="AG152" s="147">
        <v>0.89</v>
      </c>
    </row>
    <row r="153" spans="1:33" x14ac:dyDescent="0.2">
      <c r="A153" s="133" t="str">
        <f t="shared" si="2"/>
        <v>MAPVenezuela</v>
      </c>
      <c r="B153" s="129" t="s">
        <v>266</v>
      </c>
      <c r="C153" s="129" t="s">
        <v>269</v>
      </c>
      <c r="D153" s="129" t="s">
        <v>183</v>
      </c>
      <c r="E153" s="147">
        <v>3.7097000000000005E-2</v>
      </c>
      <c r="F153" s="147">
        <v>1.1108E-2</v>
      </c>
      <c r="G153" s="147">
        <v>0.1008</v>
      </c>
      <c r="H153" s="147">
        <v>1.89E-3</v>
      </c>
      <c r="I153" s="147">
        <v>1.0917E-2</v>
      </c>
      <c r="J153" s="147">
        <v>1.6291E-2</v>
      </c>
      <c r="K153" s="147">
        <v>5.9636999999999996E-2</v>
      </c>
      <c r="L153" s="147">
        <v>9.045700000000001E-2</v>
      </c>
      <c r="M153" s="147">
        <v>5.4292999999999994E-2</v>
      </c>
      <c r="N153" s="147">
        <v>8.3696999999999994E-2</v>
      </c>
      <c r="O153" s="147">
        <v>3.0884999999999999E-2</v>
      </c>
      <c r="P153" s="147">
        <v>6.0496000000000001E-2</v>
      </c>
      <c r="Q153" s="147">
        <v>0.13861899999999999</v>
      </c>
      <c r="R153" s="147">
        <v>0.83055599999999996</v>
      </c>
      <c r="S153" s="147">
        <v>0.98064000000000007</v>
      </c>
      <c r="T153" s="147">
        <v>1.2711999999999999E-2</v>
      </c>
      <c r="U153" s="147">
        <v>2.9759999999999999E-3</v>
      </c>
      <c r="V153" s="147">
        <v>1.157E-2</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2"/>
        <v>MAPAsia Total</v>
      </c>
      <c r="B154" s="137" t="s">
        <v>184</v>
      </c>
      <c r="C154" s="137" t="s">
        <v>184</v>
      </c>
      <c r="D154" s="137" t="s">
        <v>184</v>
      </c>
      <c r="E154" s="145">
        <v>16.534911000000001</v>
      </c>
      <c r="F154" s="145">
        <v>17.338076999999998</v>
      </c>
      <c r="G154" s="145">
        <v>20.574859000000004</v>
      </c>
      <c r="H154" s="145">
        <v>17.282091000000001</v>
      </c>
      <c r="I154" s="145">
        <v>41.083843999999999</v>
      </c>
      <c r="J154" s="145">
        <v>100.56966200000001</v>
      </c>
      <c r="K154" s="145">
        <v>77.427824999999999</v>
      </c>
      <c r="L154" s="145">
        <v>72.843125999999998</v>
      </c>
      <c r="M154" s="145">
        <v>59.580997999999994</v>
      </c>
      <c r="N154" s="145">
        <v>46.044071000000002</v>
      </c>
      <c r="O154" s="145">
        <v>65.25275400000001</v>
      </c>
      <c r="P154" s="145">
        <v>72.365135000000009</v>
      </c>
      <c r="Q154" s="145">
        <v>86.868251999999984</v>
      </c>
      <c r="R154" s="145">
        <v>75.286148999999995</v>
      </c>
      <c r="S154" s="145">
        <v>97.852370000000008</v>
      </c>
      <c r="T154" s="145">
        <v>102.48452499999998</v>
      </c>
      <c r="U154" s="145">
        <v>100.53722700000002</v>
      </c>
      <c r="V154" s="145">
        <v>103.92299100000001</v>
      </c>
      <c r="W154" s="145">
        <v>130.86763732007481</v>
      </c>
      <c r="X154" s="145">
        <v>115.42480999999999</v>
      </c>
      <c r="Y154" s="145">
        <v>124.75836750000002</v>
      </c>
      <c r="Z154" s="145">
        <v>140.26999999999995</v>
      </c>
      <c r="AA154" s="145">
        <v>124.47999999999999</v>
      </c>
      <c r="AB154" s="145">
        <v>138.28999999999994</v>
      </c>
      <c r="AC154" s="145">
        <v>138.73560787612493</v>
      </c>
      <c r="AD154" s="145">
        <v>139.17646104319309</v>
      </c>
      <c r="AE154" s="145">
        <v>139.6297059485839</v>
      </c>
      <c r="AF154" s="145">
        <v>140.18120713410701</v>
      </c>
      <c r="AG154" s="145">
        <v>140.72533348828654</v>
      </c>
    </row>
    <row r="155" spans="1:33" s="133" customFormat="1" x14ac:dyDescent="0.2">
      <c r="A155" s="133" t="str">
        <f t="shared" si="2"/>
        <v>MAPMiddle East Total</v>
      </c>
      <c r="B155" s="140" t="s">
        <v>185</v>
      </c>
      <c r="C155" s="140" t="s">
        <v>185</v>
      </c>
      <c r="D155" s="140" t="s">
        <v>185</v>
      </c>
      <c r="E155" s="146">
        <v>2.588651</v>
      </c>
      <c r="F155" s="146">
        <v>5.2763159999999987</v>
      </c>
      <c r="G155" s="146">
        <v>4.2859729999999994</v>
      </c>
      <c r="H155" s="146">
        <v>6.4702199999999994</v>
      </c>
      <c r="I155" s="146">
        <v>7.9791610000000004</v>
      </c>
      <c r="J155" s="146">
        <v>10.752848</v>
      </c>
      <c r="K155" s="146">
        <v>9.5069990000000004</v>
      </c>
      <c r="L155" s="146">
        <v>7.3900950000000005</v>
      </c>
      <c r="M155" s="146">
        <v>11.632818</v>
      </c>
      <c r="N155" s="146">
        <v>7.8246900000000004</v>
      </c>
      <c r="O155" s="146">
        <v>11.887837000000001</v>
      </c>
      <c r="P155" s="146">
        <v>19.991891000000003</v>
      </c>
      <c r="Q155" s="146">
        <v>21.423727</v>
      </c>
      <c r="R155" s="146">
        <v>12.481631999999999</v>
      </c>
      <c r="S155" s="146">
        <v>21.321773000000004</v>
      </c>
      <c r="T155" s="146">
        <v>22.897619999999996</v>
      </c>
      <c r="U155" s="146">
        <v>26.265655999999996</v>
      </c>
      <c r="V155" s="146">
        <v>23.527667999999998</v>
      </c>
      <c r="W155" s="146">
        <v>27.285087173847238</v>
      </c>
      <c r="X155" s="146">
        <v>25.07321</v>
      </c>
      <c r="Y155" s="146">
        <v>27.856457800000005</v>
      </c>
      <c r="Z155" s="146">
        <v>18.489999999999998</v>
      </c>
      <c r="AA155" s="146">
        <v>24.89</v>
      </c>
      <c r="AB155" s="146">
        <v>28.27</v>
      </c>
      <c r="AC155" s="146">
        <v>28.289411540570963</v>
      </c>
      <c r="AD155" s="146">
        <v>28.313344905867723</v>
      </c>
      <c r="AE155" s="146">
        <v>28.341813257494906</v>
      </c>
      <c r="AF155" s="146">
        <v>28.374831501524326</v>
      </c>
      <c r="AG155" s="146">
        <v>28.412416295245624</v>
      </c>
    </row>
    <row r="156" spans="1:33" x14ac:dyDescent="0.2">
      <c r="A156" s="133" t="str">
        <f t="shared" si="2"/>
        <v>MAPBahrain</v>
      </c>
      <c r="B156" s="129" t="s">
        <v>270</v>
      </c>
      <c r="C156" s="129" t="s">
        <v>271</v>
      </c>
      <c r="D156" s="129" t="s">
        <v>186</v>
      </c>
      <c r="E156" s="147">
        <v>2.5000000000000001E-2</v>
      </c>
      <c r="F156" s="147">
        <v>0.10074</v>
      </c>
      <c r="G156" s="147">
        <v>0.11899999999999999</v>
      </c>
      <c r="H156" s="147">
        <v>7.4999999999999997E-2</v>
      </c>
      <c r="I156" s="147">
        <v>6.0839999999999998E-2</v>
      </c>
      <c r="J156" s="147">
        <v>2.5000000000000001E-2</v>
      </c>
      <c r="K156" s="147">
        <v>2.9999999999999997E-4</v>
      </c>
      <c r="L156" s="147">
        <v>5.62E-2</v>
      </c>
      <c r="M156" s="147">
        <v>2.4E-2</v>
      </c>
      <c r="N156" s="147">
        <v>2.1579999999999998E-2</v>
      </c>
      <c r="O156" s="147">
        <v>0</v>
      </c>
      <c r="P156" s="147">
        <v>0</v>
      </c>
      <c r="Q156" s="147">
        <v>0</v>
      </c>
      <c r="R156" s="147">
        <v>1.2999999999999999E-5</v>
      </c>
      <c r="S156" s="147">
        <v>0.04</v>
      </c>
      <c r="T156" s="147">
        <v>6.7000000000000004E-2</v>
      </c>
      <c r="U156" s="147">
        <v>8.1516000000000005E-2</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MAPIran</v>
      </c>
      <c r="B157" s="129" t="s">
        <v>270</v>
      </c>
      <c r="C157" s="129" t="s">
        <v>271</v>
      </c>
      <c r="D157" s="129" t="s">
        <v>187</v>
      </c>
      <c r="E157" s="147">
        <v>1.0999999999999999E-2</v>
      </c>
      <c r="F157" s="147">
        <v>4.3999999999999997E-2</v>
      </c>
      <c r="G157" s="147">
        <v>7.85E-2</v>
      </c>
      <c r="H157" s="147">
        <v>0</v>
      </c>
      <c r="I157" s="147">
        <v>0.30000000000000004</v>
      </c>
      <c r="J157" s="147">
        <v>0.31714000000000003</v>
      </c>
      <c r="K157" s="147">
        <v>0.13700000000000001</v>
      </c>
      <c r="L157" s="147">
        <v>0.11799999999999999</v>
      </c>
      <c r="M157" s="147">
        <v>0.17499999999999999</v>
      </c>
      <c r="N157" s="147">
        <v>0.32992299999999997</v>
      </c>
      <c r="O157" s="147">
        <v>0.78379900000000002</v>
      </c>
      <c r="P157" s="147">
        <v>1.0247700000000002</v>
      </c>
      <c r="Q157" s="147">
        <v>1.104835</v>
      </c>
      <c r="R157" s="147">
        <v>0.91891999999999996</v>
      </c>
      <c r="S157" s="147">
        <v>1.8047800000000001</v>
      </c>
      <c r="T157" s="147">
        <v>2.2597879999999999</v>
      </c>
      <c r="U157" s="147">
        <v>3.8374219999999992</v>
      </c>
      <c r="V157" s="147">
        <v>2.6974999999999998</v>
      </c>
      <c r="W157" s="147">
        <v>5.7774910654058953</v>
      </c>
      <c r="X157" s="147">
        <v>4.2484399999999987</v>
      </c>
      <c r="Y157" s="147">
        <v>4.2754799999999991</v>
      </c>
      <c r="Z157" s="147">
        <v>1.1600000000000004</v>
      </c>
      <c r="AA157" s="147">
        <v>2.1100000000000008</v>
      </c>
      <c r="AB157" s="147">
        <v>2.6800000000000006</v>
      </c>
      <c r="AC157" s="147">
        <v>2.6668120683017476</v>
      </c>
      <c r="AD157" s="147">
        <v>2.6536241366034949</v>
      </c>
      <c r="AE157" s="147">
        <v>2.6404362049052423</v>
      </c>
      <c r="AF157" s="147">
        <v>2.6272482732069897</v>
      </c>
      <c r="AG157" s="147">
        <v>2.6140603415087371</v>
      </c>
    </row>
    <row r="158" spans="1:33" x14ac:dyDescent="0.2">
      <c r="A158" s="133" t="str">
        <f t="shared" si="2"/>
        <v>MAPIraq</v>
      </c>
      <c r="B158" s="129" t="s">
        <v>270</v>
      </c>
      <c r="C158" s="129" t="s">
        <v>271</v>
      </c>
      <c r="D158" s="129" t="s">
        <v>188</v>
      </c>
      <c r="E158" s="147">
        <v>0</v>
      </c>
      <c r="F158" s="147">
        <v>0</v>
      </c>
      <c r="G158" s="147">
        <v>0</v>
      </c>
      <c r="H158" s="147">
        <v>0</v>
      </c>
      <c r="I158" s="147">
        <v>2.76E-2</v>
      </c>
      <c r="J158" s="147">
        <v>0</v>
      </c>
      <c r="K158" s="147">
        <v>1.2999999999999999E-2</v>
      </c>
      <c r="L158" s="147">
        <v>1.2999999999999999E-2</v>
      </c>
      <c r="M158" s="147">
        <v>0</v>
      </c>
      <c r="N158" s="147">
        <v>0.37665500000000002</v>
      </c>
      <c r="O158" s="147">
        <v>1.4999999999999999E-2</v>
      </c>
      <c r="P158" s="147">
        <v>1.95E-2</v>
      </c>
      <c r="Q158" s="147">
        <v>6.4999999999999997E-3</v>
      </c>
      <c r="R158" s="147">
        <v>1.4400000000000001E-3</v>
      </c>
      <c r="S158" s="147">
        <v>0.155</v>
      </c>
      <c r="T158" s="147">
        <v>4.0000000000000001E-3</v>
      </c>
      <c r="U158" s="147">
        <v>9.0000000000000011E-3</v>
      </c>
      <c r="V158" s="147">
        <v>1.9999999999999997E-2</v>
      </c>
      <c r="W158" s="147">
        <v>7.0592000000000002E-2</v>
      </c>
      <c r="X158" s="147">
        <v>8.8209999999999997E-2</v>
      </c>
      <c r="Y158" s="147">
        <v>6.029000000000001E-2</v>
      </c>
      <c r="Z158" s="147">
        <v>0</v>
      </c>
      <c r="AA158" s="147">
        <v>0</v>
      </c>
      <c r="AB158" s="147">
        <v>0.02</v>
      </c>
      <c r="AC158" s="147">
        <v>0.02</v>
      </c>
      <c r="AD158" s="147">
        <v>0.02</v>
      </c>
      <c r="AE158" s="147">
        <v>0.02</v>
      </c>
      <c r="AF158" s="147">
        <v>0.02</v>
      </c>
      <c r="AG158" s="147">
        <v>0.02</v>
      </c>
    </row>
    <row r="159" spans="1:33" x14ac:dyDescent="0.2">
      <c r="A159" s="133" t="str">
        <f t="shared" si="2"/>
        <v>MAPIsrael</v>
      </c>
      <c r="B159" s="129" t="s">
        <v>270</v>
      </c>
      <c r="C159" s="129" t="s">
        <v>271</v>
      </c>
      <c r="D159" s="129" t="s">
        <v>189</v>
      </c>
      <c r="E159" s="147">
        <v>0</v>
      </c>
      <c r="F159" s="147">
        <v>4.7099999999999998E-3</v>
      </c>
      <c r="G159" s="147">
        <v>4.4429999999999999E-3</v>
      </c>
      <c r="H159" s="147">
        <v>3.0925000000000001E-2</v>
      </c>
      <c r="I159" s="147">
        <v>1.449E-3</v>
      </c>
      <c r="J159" s="147">
        <v>0.04</v>
      </c>
      <c r="K159" s="147">
        <v>4.1730000000000003E-2</v>
      </c>
      <c r="L159" s="147">
        <v>0</v>
      </c>
      <c r="M159" s="147">
        <v>0.38552700000000001</v>
      </c>
      <c r="N159" s="147">
        <v>1.114325</v>
      </c>
      <c r="O159" s="147">
        <v>2.5824E-2</v>
      </c>
      <c r="P159" s="147">
        <v>8.2007100000000008</v>
      </c>
      <c r="Q159" s="147">
        <v>8.232247000000001</v>
      </c>
      <c r="R159" s="147">
        <v>0.19031599999999999</v>
      </c>
      <c r="S159" s="147">
        <v>1.3327340000000001</v>
      </c>
      <c r="T159" s="147">
        <v>0.94792100000000001</v>
      </c>
      <c r="U159" s="147">
        <v>0.318359</v>
      </c>
      <c r="V159" s="147">
        <v>0.53982799999999997</v>
      </c>
      <c r="W159" s="147">
        <v>0.53654900000000005</v>
      </c>
      <c r="X159" s="147">
        <v>0.47820000000000001</v>
      </c>
      <c r="Y159" s="147">
        <v>0.47288620000000003</v>
      </c>
      <c r="Z159" s="147">
        <v>0.33</v>
      </c>
      <c r="AA159" s="147">
        <v>0.31</v>
      </c>
      <c r="AB159" s="147">
        <v>0.47000000000000008</v>
      </c>
      <c r="AC159" s="147">
        <v>0.47000000000000008</v>
      </c>
      <c r="AD159" s="147">
        <v>0.47000000000000008</v>
      </c>
      <c r="AE159" s="147">
        <v>0.47000000000000008</v>
      </c>
      <c r="AF159" s="147">
        <v>0.47000000000000008</v>
      </c>
      <c r="AG159" s="147">
        <v>0.47000000000000008</v>
      </c>
    </row>
    <row r="160" spans="1:33" x14ac:dyDescent="0.2">
      <c r="A160" s="133" t="str">
        <f t="shared" si="2"/>
        <v>MAPJordan</v>
      </c>
      <c r="B160" s="129" t="s">
        <v>270</v>
      </c>
      <c r="C160" s="129" t="s">
        <v>271</v>
      </c>
      <c r="D160" s="129" t="s">
        <v>190</v>
      </c>
      <c r="E160" s="147">
        <v>0.25900000000000001</v>
      </c>
      <c r="F160" s="147">
        <v>0.42980000000000002</v>
      </c>
      <c r="G160" s="147">
        <v>0.32950000000000002</v>
      </c>
      <c r="H160" s="147">
        <v>0.893625</v>
      </c>
      <c r="I160" s="147">
        <v>0.264546</v>
      </c>
      <c r="J160" s="147">
        <v>0.46568500000000002</v>
      </c>
      <c r="K160" s="147">
        <v>0.9095359999999999</v>
      </c>
      <c r="L160" s="147">
        <v>0.49517200000000006</v>
      </c>
      <c r="M160" s="147">
        <v>1.1055100000000002</v>
      </c>
      <c r="N160" s="147">
        <v>0.92445499999999992</v>
      </c>
      <c r="O160" s="147">
        <v>1.629745</v>
      </c>
      <c r="P160" s="147">
        <v>2.6496590000000007</v>
      </c>
      <c r="Q160" s="147">
        <v>2.8137680000000005</v>
      </c>
      <c r="R160" s="147">
        <v>1.4801489999999999</v>
      </c>
      <c r="S160" s="147">
        <v>2.5975010000000003</v>
      </c>
      <c r="T160" s="147">
        <v>2.9827420000000004</v>
      </c>
      <c r="U160" s="147">
        <v>3.5063719999999998</v>
      </c>
      <c r="V160" s="147">
        <v>2.4614240000000001</v>
      </c>
      <c r="W160" s="147">
        <v>3.2541190000000002</v>
      </c>
      <c r="X160" s="147">
        <v>3.3566699999999998</v>
      </c>
      <c r="Y160" s="147">
        <v>3.6538800000000005</v>
      </c>
      <c r="Z160" s="147">
        <v>2.6400000000000006</v>
      </c>
      <c r="AA160" s="147">
        <v>2.5300000000000002</v>
      </c>
      <c r="AB160" s="147">
        <v>3.83</v>
      </c>
      <c r="AC160" s="147">
        <v>3.83</v>
      </c>
      <c r="AD160" s="147">
        <v>3.83</v>
      </c>
      <c r="AE160" s="147">
        <v>3.83</v>
      </c>
      <c r="AF160" s="147">
        <v>3.83</v>
      </c>
      <c r="AG160" s="147">
        <v>3.83</v>
      </c>
    </row>
    <row r="161" spans="1:33" x14ac:dyDescent="0.2">
      <c r="A161" s="133" t="str">
        <f t="shared" si="2"/>
        <v>MAPKuwait</v>
      </c>
      <c r="B161" s="129" t="s">
        <v>270</v>
      </c>
      <c r="C161" s="129" t="s">
        <v>271</v>
      </c>
      <c r="D161" s="129" t="s">
        <v>191</v>
      </c>
      <c r="E161" s="147">
        <v>0</v>
      </c>
      <c r="F161" s="147">
        <v>0</v>
      </c>
      <c r="G161" s="147">
        <v>0</v>
      </c>
      <c r="H161" s="147">
        <v>0</v>
      </c>
      <c r="I161" s="147">
        <v>0</v>
      </c>
      <c r="J161" s="147">
        <v>0</v>
      </c>
      <c r="K161" s="147">
        <v>0.58441699999999996</v>
      </c>
      <c r="L161" s="147">
        <v>0.19109599999999999</v>
      </c>
      <c r="M161" s="147">
        <v>1.176501</v>
      </c>
      <c r="N161" s="147">
        <v>0</v>
      </c>
      <c r="O161" s="147">
        <v>0.140685</v>
      </c>
      <c r="P161" s="147">
        <v>6.0980000000000001E-3</v>
      </c>
      <c r="Q161" s="147">
        <v>0</v>
      </c>
      <c r="R161" s="147">
        <v>5.8000999999999997E-2</v>
      </c>
      <c r="S161" s="147">
        <v>0.25821500000000003</v>
      </c>
      <c r="T161" s="147">
        <v>0.35009299999999999</v>
      </c>
      <c r="U161" s="147">
        <v>0</v>
      </c>
      <c r="V161" s="147">
        <v>6.411E-2</v>
      </c>
      <c r="W161" s="147">
        <v>5.1500000000000004E-2</v>
      </c>
      <c r="X161" s="147">
        <v>0</v>
      </c>
      <c r="Y161" s="147">
        <v>4.2100000000000002E-3</v>
      </c>
      <c r="Z161" s="147">
        <v>0.03</v>
      </c>
      <c r="AA161" s="147">
        <v>0</v>
      </c>
      <c r="AB161" s="147">
        <v>0.05</v>
      </c>
      <c r="AC161" s="147">
        <v>0.05</v>
      </c>
      <c r="AD161" s="147">
        <v>0.05</v>
      </c>
      <c r="AE161" s="147">
        <v>0.05</v>
      </c>
      <c r="AF161" s="147">
        <v>0.05</v>
      </c>
      <c r="AG161" s="147">
        <v>0.05</v>
      </c>
    </row>
    <row r="162" spans="1:33" x14ac:dyDescent="0.2">
      <c r="A162" s="133" t="str">
        <f t="shared" si="2"/>
        <v>MAPLebanon</v>
      </c>
      <c r="B162" s="129" t="s">
        <v>270</v>
      </c>
      <c r="C162" s="129" t="s">
        <v>271</v>
      </c>
      <c r="D162" s="129" t="s">
        <v>192</v>
      </c>
      <c r="E162" s="147">
        <v>0.22221299999999999</v>
      </c>
      <c r="F162" s="147">
        <v>0.202291</v>
      </c>
      <c r="G162" s="147">
        <v>0.104295</v>
      </c>
      <c r="H162" s="147">
        <v>0.15510099999999999</v>
      </c>
      <c r="I162" s="147">
        <v>0.214</v>
      </c>
      <c r="J162" s="147">
        <v>0.13850000000000001</v>
      </c>
      <c r="K162" s="147">
        <v>0.34806799999999999</v>
      </c>
      <c r="L162" s="147">
        <v>0.27379500000000001</v>
      </c>
      <c r="M162" s="147">
        <v>0.26733600000000002</v>
      </c>
      <c r="N162" s="147">
        <v>0.34773900000000002</v>
      </c>
      <c r="O162" s="147">
        <v>0.13357000000000002</v>
      </c>
      <c r="P162" s="147">
        <v>0.10553900000000001</v>
      </c>
      <c r="Q162" s="147">
        <v>0.13422400000000001</v>
      </c>
      <c r="R162" s="147">
        <v>0.196825</v>
      </c>
      <c r="S162" s="147">
        <v>0.20682400000000001</v>
      </c>
      <c r="T162" s="147">
        <v>0.19175199999999998</v>
      </c>
      <c r="U162" s="147">
        <v>1.2970009999999998</v>
      </c>
      <c r="V162" s="147">
        <v>0.23049</v>
      </c>
      <c r="W162" s="147">
        <v>0.32655200000000001</v>
      </c>
      <c r="X162" s="147">
        <v>0.23759000000000002</v>
      </c>
      <c r="Y162" s="147">
        <v>0.19703509999999999</v>
      </c>
      <c r="Z162" s="147">
        <v>0.01</v>
      </c>
      <c r="AA162" s="147">
        <v>0.01</v>
      </c>
      <c r="AB162" s="147">
        <v>0.13</v>
      </c>
      <c r="AC162" s="147">
        <v>0.13</v>
      </c>
      <c r="AD162" s="147">
        <v>0.13</v>
      </c>
      <c r="AE162" s="147">
        <v>0.13</v>
      </c>
      <c r="AF162" s="147">
        <v>0.13</v>
      </c>
      <c r="AG162" s="147">
        <v>0.13</v>
      </c>
    </row>
    <row r="163" spans="1:33" x14ac:dyDescent="0.2">
      <c r="A163" s="133" t="str">
        <f t="shared" si="2"/>
        <v>MAPOman</v>
      </c>
      <c r="B163" s="129" t="s">
        <v>270</v>
      </c>
      <c r="C163" s="129" t="s">
        <v>271</v>
      </c>
      <c r="D163" s="129" t="s">
        <v>193</v>
      </c>
      <c r="E163" s="147">
        <v>4.2099999999999999E-4</v>
      </c>
      <c r="F163" s="147">
        <v>0</v>
      </c>
      <c r="G163" s="147">
        <v>2.4E-2</v>
      </c>
      <c r="H163" s="147">
        <v>0</v>
      </c>
      <c r="I163" s="147">
        <v>1.3257E-2</v>
      </c>
      <c r="J163" s="147">
        <v>2.265E-2</v>
      </c>
      <c r="K163" s="147">
        <v>8.1785999999999998E-2</v>
      </c>
      <c r="L163" s="147">
        <v>5.3607000000000002E-2</v>
      </c>
      <c r="M163" s="147">
        <v>0.99468400000000001</v>
      </c>
      <c r="N163" s="147">
        <v>0.51934100000000005</v>
      </c>
      <c r="O163" s="147">
        <v>0.382546</v>
      </c>
      <c r="P163" s="147">
        <v>5.8236000000000003E-2</v>
      </c>
      <c r="Q163" s="147">
        <v>0.113203</v>
      </c>
      <c r="R163" s="147">
        <v>4.4329E-2</v>
      </c>
      <c r="S163" s="147">
        <v>0.31450400000000001</v>
      </c>
      <c r="T163" s="147">
        <v>0.30434100000000003</v>
      </c>
      <c r="U163" s="147">
        <v>0.303425</v>
      </c>
      <c r="V163" s="147">
        <v>0.20683599999999999</v>
      </c>
      <c r="W163" s="147">
        <v>0</v>
      </c>
      <c r="X163" s="147">
        <v>6.9200000000000012E-2</v>
      </c>
      <c r="Y163" s="147">
        <v>2.077E-2</v>
      </c>
      <c r="Z163" s="147">
        <v>6.0000000000000005E-2</v>
      </c>
      <c r="AA163" s="147">
        <v>0</v>
      </c>
      <c r="AB163" s="147">
        <v>0.13</v>
      </c>
      <c r="AC163" s="147">
        <v>0.13</v>
      </c>
      <c r="AD163" s="147">
        <v>0.13</v>
      </c>
      <c r="AE163" s="147">
        <v>0.13</v>
      </c>
      <c r="AF163" s="147">
        <v>0.13</v>
      </c>
      <c r="AG163" s="147">
        <v>0.13</v>
      </c>
    </row>
    <row r="164" spans="1:33" x14ac:dyDescent="0.2">
      <c r="A164" s="133" t="str">
        <f t="shared" si="2"/>
        <v>MAPQatar</v>
      </c>
      <c r="B164" s="129" t="s">
        <v>270</v>
      </c>
      <c r="C164" s="129" t="s">
        <v>271</v>
      </c>
      <c r="D164" s="129" t="s">
        <v>194</v>
      </c>
      <c r="E164" s="147">
        <v>0</v>
      </c>
      <c r="F164" s="147">
        <v>0.160271</v>
      </c>
      <c r="G164" s="147">
        <v>3.771E-2</v>
      </c>
      <c r="H164" s="147">
        <v>0</v>
      </c>
      <c r="I164" s="147">
        <v>7.9804E-2</v>
      </c>
      <c r="J164" s="147">
        <v>0.16158900000000001</v>
      </c>
      <c r="K164" s="147">
        <v>0.26183699999999999</v>
      </c>
      <c r="L164" s="147">
        <v>9.6259999999999998E-2</v>
      </c>
      <c r="M164" s="147">
        <v>0</v>
      </c>
      <c r="N164" s="147">
        <v>0</v>
      </c>
      <c r="O164" s="147">
        <v>0.39109100000000002</v>
      </c>
      <c r="P164" s="147">
        <v>0</v>
      </c>
      <c r="Q164" s="147">
        <v>0</v>
      </c>
      <c r="R164" s="147">
        <v>0.53721600000000003</v>
      </c>
      <c r="S164" s="147">
        <v>0.292848</v>
      </c>
      <c r="T164" s="147">
        <v>0.16728399999999999</v>
      </c>
      <c r="U164" s="147">
        <v>0</v>
      </c>
      <c r="V164" s="147">
        <v>0</v>
      </c>
      <c r="W164" s="147">
        <v>1.2E-2</v>
      </c>
      <c r="X164" s="147">
        <v>0.20365</v>
      </c>
      <c r="Y164" s="147">
        <v>0.23906999999999998</v>
      </c>
      <c r="Z164" s="147">
        <v>0.27999999999999997</v>
      </c>
      <c r="AA164" s="147">
        <v>0.18000000000000002</v>
      </c>
      <c r="AB164" s="147">
        <v>0.19999999999999998</v>
      </c>
      <c r="AC164" s="147">
        <v>0.19999999999999998</v>
      </c>
      <c r="AD164" s="147">
        <v>0.19999999999999998</v>
      </c>
      <c r="AE164" s="147">
        <v>0.19999999999999998</v>
      </c>
      <c r="AF164" s="147">
        <v>0.19999999999999998</v>
      </c>
      <c r="AG164" s="147">
        <v>0.19999999999999998</v>
      </c>
    </row>
    <row r="165" spans="1:33" x14ac:dyDescent="0.2">
      <c r="A165" s="133" t="str">
        <f t="shared" si="2"/>
        <v>MAPSaudi Arabia</v>
      </c>
      <c r="B165" s="129" t="s">
        <v>270</v>
      </c>
      <c r="C165" s="129" t="s">
        <v>271</v>
      </c>
      <c r="D165" s="129" t="s">
        <v>195</v>
      </c>
      <c r="E165" s="147">
        <v>1.669</v>
      </c>
      <c r="F165" s="147">
        <v>3.9977299999999998</v>
      </c>
      <c r="G165" s="147">
        <v>2.944</v>
      </c>
      <c r="H165" s="147">
        <v>4.4640000000000004</v>
      </c>
      <c r="I165" s="147">
        <v>3.6101999999999999</v>
      </c>
      <c r="J165" s="147">
        <v>2.269504</v>
      </c>
      <c r="K165" s="147">
        <v>4.4480000000000004</v>
      </c>
      <c r="L165" s="147">
        <v>2.7197</v>
      </c>
      <c r="M165" s="147">
        <v>3.823</v>
      </c>
      <c r="N165" s="147">
        <v>2.4220000000000006</v>
      </c>
      <c r="O165" s="147">
        <v>4.1798000000000002</v>
      </c>
      <c r="P165" s="147">
        <v>2.7943000000000002</v>
      </c>
      <c r="Q165" s="147">
        <v>2.9613</v>
      </c>
      <c r="R165" s="147">
        <v>2.4466000000000001</v>
      </c>
      <c r="S165" s="147">
        <v>4.2639800000000001</v>
      </c>
      <c r="T165" s="147">
        <v>5.3844499999999993</v>
      </c>
      <c r="U165" s="147">
        <v>3.4592300000000002</v>
      </c>
      <c r="V165" s="147">
        <v>4.2165299999999997</v>
      </c>
      <c r="W165" s="147">
        <v>6.5546910000011875</v>
      </c>
      <c r="X165" s="147">
        <v>5.5299499999999986</v>
      </c>
      <c r="Y165" s="147">
        <v>6.1911828999999985</v>
      </c>
      <c r="Z165" s="147">
        <v>4.0999999999999996</v>
      </c>
      <c r="AA165" s="147">
        <v>6.64</v>
      </c>
      <c r="AB165" s="147">
        <v>5.4399999999999995</v>
      </c>
      <c r="AC165" s="147">
        <v>5.336180082728462</v>
      </c>
      <c r="AD165" s="147">
        <v>5.2343415211963125</v>
      </c>
      <c r="AE165" s="147">
        <v>5.1344465021335219</v>
      </c>
      <c r="AF165" s="147">
        <v>5.036457933919066</v>
      </c>
      <c r="AG165" s="147">
        <v>4.9403394328085772</v>
      </c>
    </row>
    <row r="166" spans="1:33" x14ac:dyDescent="0.2">
      <c r="A166" s="133" t="str">
        <f t="shared" si="2"/>
        <v>MAPSyria</v>
      </c>
      <c r="B166" s="129" t="s">
        <v>270</v>
      </c>
      <c r="C166" s="129" t="s">
        <v>271</v>
      </c>
      <c r="D166" s="129" t="s">
        <v>196</v>
      </c>
      <c r="E166" s="147">
        <v>0</v>
      </c>
      <c r="F166" s="147">
        <v>0</v>
      </c>
      <c r="G166" s="147">
        <v>0</v>
      </c>
      <c r="H166" s="147">
        <v>0</v>
      </c>
      <c r="I166" s="147">
        <v>2.597</v>
      </c>
      <c r="J166" s="147">
        <v>0</v>
      </c>
      <c r="K166" s="147">
        <v>0</v>
      </c>
      <c r="L166" s="147">
        <v>0.16200000000000001</v>
      </c>
      <c r="M166" s="147">
        <v>0.39776</v>
      </c>
      <c r="N166" s="147">
        <v>6.0000000000000001E-3</v>
      </c>
      <c r="O166" s="147">
        <v>0.21219100000000002</v>
      </c>
      <c r="P166" s="147">
        <v>0.14450000000000002</v>
      </c>
      <c r="Q166" s="147">
        <v>7.4999999999999997E-2</v>
      </c>
      <c r="R166" s="147">
        <v>4.0000000000000001E-3</v>
      </c>
      <c r="S166" s="147">
        <v>1.2E-2</v>
      </c>
      <c r="T166" s="147">
        <v>0.1043</v>
      </c>
      <c r="U166" s="147">
        <v>7.0000000000000007E-2</v>
      </c>
      <c r="V166" s="147">
        <v>0.14599999999999999</v>
      </c>
      <c r="W166" s="147">
        <v>2.7688000000000001E-2</v>
      </c>
      <c r="X166" s="147">
        <v>2.5430000000000001E-2</v>
      </c>
      <c r="Y166" s="147">
        <v>1.5799999999999998E-2</v>
      </c>
      <c r="Z166" s="147">
        <v>0.03</v>
      </c>
      <c r="AA166" s="147">
        <v>0.01</v>
      </c>
      <c r="AB166" s="147">
        <v>0</v>
      </c>
      <c r="AC166" s="147">
        <v>0</v>
      </c>
      <c r="AD166" s="147">
        <v>0</v>
      </c>
      <c r="AE166" s="147">
        <v>0</v>
      </c>
      <c r="AF166" s="147">
        <v>0</v>
      </c>
      <c r="AG166" s="147">
        <v>0</v>
      </c>
    </row>
    <row r="167" spans="1:33" x14ac:dyDescent="0.2">
      <c r="A167" s="133" t="str">
        <f t="shared" si="2"/>
        <v>MAPTurkey</v>
      </c>
      <c r="B167" s="129" t="s">
        <v>270</v>
      </c>
      <c r="C167" s="129" t="s">
        <v>271</v>
      </c>
      <c r="D167" s="129" t="s">
        <v>197</v>
      </c>
      <c r="E167" s="147">
        <v>0.30501700000000004</v>
      </c>
      <c r="F167" s="147">
        <v>0.27677399999999996</v>
      </c>
      <c r="G167" s="147">
        <v>0.64252500000000001</v>
      </c>
      <c r="H167" s="147">
        <v>0.78556899999999996</v>
      </c>
      <c r="I167" s="147">
        <v>0.81042799999999993</v>
      </c>
      <c r="J167" s="147">
        <v>3.3272719999999998</v>
      </c>
      <c r="K167" s="147">
        <v>1.8000750000000001</v>
      </c>
      <c r="L167" s="147">
        <v>2.5345610000000001</v>
      </c>
      <c r="M167" s="147">
        <v>2.0321180000000001</v>
      </c>
      <c r="N167" s="147">
        <v>1.1223620000000003</v>
      </c>
      <c r="O167" s="147">
        <v>2.8265859999999998</v>
      </c>
      <c r="P167" s="147">
        <v>4.138579</v>
      </c>
      <c r="Q167" s="147">
        <v>4.7703899999999999</v>
      </c>
      <c r="R167" s="147">
        <v>3.7545400000000004</v>
      </c>
      <c r="S167" s="147">
        <v>6.6522009999999998</v>
      </c>
      <c r="T167" s="147">
        <v>7.6399399999999993</v>
      </c>
      <c r="U167" s="147">
        <v>8.8225459999999991</v>
      </c>
      <c r="V167" s="147">
        <v>10.135770000000001</v>
      </c>
      <c r="W167" s="147">
        <v>6.9411531052578219</v>
      </c>
      <c r="X167" s="147">
        <v>7.8137100000000004</v>
      </c>
      <c r="Y167" s="147">
        <v>9.4835525000000018</v>
      </c>
      <c r="Z167" s="147">
        <v>7.43</v>
      </c>
      <c r="AA167" s="147">
        <v>10.42</v>
      </c>
      <c r="AB167" s="147">
        <v>8.98</v>
      </c>
      <c r="AC167" s="147">
        <v>8.9898083343195996</v>
      </c>
      <c r="AD167" s="147">
        <v>8.999616668639197</v>
      </c>
      <c r="AE167" s="147">
        <v>9.0094250029587926</v>
      </c>
      <c r="AF167" s="147">
        <v>9.0192333372783917</v>
      </c>
      <c r="AG167" s="147">
        <v>9.0290416715979891</v>
      </c>
    </row>
    <row r="168" spans="1:33" x14ac:dyDescent="0.2">
      <c r="A168" s="133" t="str">
        <f t="shared" si="2"/>
        <v>MAPUnited Arab Emirates</v>
      </c>
      <c r="B168" s="129" t="s">
        <v>270</v>
      </c>
      <c r="C168" s="129" t="s">
        <v>271</v>
      </c>
      <c r="D168" s="129" t="s">
        <v>198</v>
      </c>
      <c r="E168" s="147">
        <v>0.08</v>
      </c>
      <c r="F168" s="147">
        <v>0.06</v>
      </c>
      <c r="G168" s="147">
        <v>0</v>
      </c>
      <c r="H168" s="147">
        <v>2.1999999999999999E-2</v>
      </c>
      <c r="I168" s="147">
        <v>0</v>
      </c>
      <c r="J168" s="147">
        <v>3.9105080000000001</v>
      </c>
      <c r="K168" s="147">
        <v>0.85599999999999998</v>
      </c>
      <c r="L168" s="147">
        <v>0.63557000000000008</v>
      </c>
      <c r="M168" s="147">
        <v>1.2388819999999998</v>
      </c>
      <c r="N168" s="147">
        <v>0.62779999999999991</v>
      </c>
      <c r="O168" s="147">
        <v>1.117</v>
      </c>
      <c r="P168" s="147">
        <v>0.85000000000000009</v>
      </c>
      <c r="Q168" s="147">
        <v>1.0947900000000002</v>
      </c>
      <c r="R168" s="147">
        <v>2.8492830000000002</v>
      </c>
      <c r="S168" s="147">
        <v>3.3351860000000002</v>
      </c>
      <c r="T168" s="147">
        <v>2.2656889999999996</v>
      </c>
      <c r="U168" s="147">
        <v>4.5287850000000001</v>
      </c>
      <c r="V168" s="147">
        <v>2.7601800000000001</v>
      </c>
      <c r="W168" s="147">
        <v>3.6937000031823288</v>
      </c>
      <c r="X168" s="147">
        <v>2.9160300000000001</v>
      </c>
      <c r="Y168" s="147">
        <v>3.1161911000000004</v>
      </c>
      <c r="Z168" s="147">
        <v>2.2700000000000005</v>
      </c>
      <c r="AA168" s="147">
        <v>2.5399999999999996</v>
      </c>
      <c r="AB168" s="147">
        <v>6.3099999999999978</v>
      </c>
      <c r="AC168" s="147">
        <v>6.436611055221154</v>
      </c>
      <c r="AD168" s="147">
        <v>6.5657625794287151</v>
      </c>
      <c r="AE168" s="147">
        <v>6.6975055474973448</v>
      </c>
      <c r="AF168" s="147">
        <v>6.8318919571198782</v>
      </c>
      <c r="AG168" s="147">
        <v>6.9689748493303183</v>
      </c>
    </row>
    <row r="169" spans="1:33" x14ac:dyDescent="0.2">
      <c r="A169" s="133" t="str">
        <f t="shared" si="2"/>
        <v>MAPYemen</v>
      </c>
      <c r="B169" s="129" t="s">
        <v>270</v>
      </c>
      <c r="C169" s="129" t="s">
        <v>271</v>
      </c>
      <c r="D169" s="129" t="s">
        <v>199</v>
      </c>
      <c r="E169" s="147">
        <v>1.7000000000000001E-2</v>
      </c>
      <c r="F169" s="147">
        <v>0</v>
      </c>
      <c r="G169" s="147">
        <v>2E-3</v>
      </c>
      <c r="H169" s="147">
        <v>4.3999999999999997E-2</v>
      </c>
      <c r="I169" s="147">
        <v>3.6999999999999998E-5</v>
      </c>
      <c r="J169" s="147">
        <v>7.4999999999999997E-2</v>
      </c>
      <c r="K169" s="147">
        <v>2.5250000000000002E-2</v>
      </c>
      <c r="L169" s="147">
        <v>4.1133999999999997E-2</v>
      </c>
      <c r="M169" s="147">
        <v>1.2500000000000001E-2</v>
      </c>
      <c r="N169" s="147">
        <v>1.251E-2</v>
      </c>
      <c r="O169" s="147">
        <v>0.05</v>
      </c>
      <c r="P169" s="147">
        <v>0</v>
      </c>
      <c r="Q169" s="147">
        <v>0.11747</v>
      </c>
      <c r="R169" s="147">
        <v>0</v>
      </c>
      <c r="S169" s="147">
        <v>5.6000000000000001E-2</v>
      </c>
      <c r="T169" s="147">
        <v>0.22832</v>
      </c>
      <c r="U169" s="147">
        <v>3.2000000000000001E-2</v>
      </c>
      <c r="V169" s="147">
        <v>4.9000000000000002E-2</v>
      </c>
      <c r="W169" s="147">
        <v>3.9052000000000003E-2</v>
      </c>
      <c r="X169" s="147">
        <v>0.10613000000000002</v>
      </c>
      <c r="Y169" s="147">
        <v>0.12611</v>
      </c>
      <c r="Z169" s="147">
        <v>0.15000000000000002</v>
      </c>
      <c r="AA169" s="147">
        <v>0.14000000000000001</v>
      </c>
      <c r="AB169" s="147">
        <v>0.03</v>
      </c>
      <c r="AC169" s="147">
        <v>0.03</v>
      </c>
      <c r="AD169" s="147">
        <v>0.03</v>
      </c>
      <c r="AE169" s="147">
        <v>0.03</v>
      </c>
      <c r="AF169" s="147">
        <v>0.03</v>
      </c>
      <c r="AG169" s="147">
        <v>0.03</v>
      </c>
    </row>
    <row r="170" spans="1:33" s="133" customFormat="1" x14ac:dyDescent="0.2">
      <c r="A170" s="133" t="str">
        <f t="shared" si="2"/>
        <v>MAPSouth Asia Total</v>
      </c>
      <c r="B170" s="140" t="s">
        <v>200</v>
      </c>
      <c r="C170" s="140" t="s">
        <v>200</v>
      </c>
      <c r="D170" s="140" t="s">
        <v>200</v>
      </c>
      <c r="E170" s="146">
        <v>0.16497499999999998</v>
      </c>
      <c r="F170" s="146">
        <v>9.8272999999999999E-2</v>
      </c>
      <c r="G170" s="146">
        <v>0.14628000000000002</v>
      </c>
      <c r="H170" s="146">
        <v>0.43778899999999998</v>
      </c>
      <c r="I170" s="146">
        <v>0.65172399999999997</v>
      </c>
      <c r="J170" s="146">
        <v>1.4294760000000002</v>
      </c>
      <c r="K170" s="146">
        <v>2.1221650000000003</v>
      </c>
      <c r="L170" s="146">
        <v>2.8222480000000005</v>
      </c>
      <c r="M170" s="146">
        <v>1.8616590000000002</v>
      </c>
      <c r="N170" s="146">
        <v>1.7925270000000004</v>
      </c>
      <c r="O170" s="146">
        <v>6.2457029999999998</v>
      </c>
      <c r="P170" s="146">
        <v>8.6662510000000008</v>
      </c>
      <c r="Q170" s="146">
        <v>11.713723000000002</v>
      </c>
      <c r="R170" s="146">
        <v>16.242636000000001</v>
      </c>
      <c r="S170" s="146">
        <v>22.079976999999992</v>
      </c>
      <c r="T170" s="146">
        <v>23.618686</v>
      </c>
      <c r="U170" s="146">
        <v>32.369513999999995</v>
      </c>
      <c r="V170" s="146">
        <v>29.246750000000002</v>
      </c>
      <c r="W170" s="146">
        <v>36.143604665765565</v>
      </c>
      <c r="X170" s="146">
        <v>29.24597</v>
      </c>
      <c r="Y170" s="146">
        <v>31.869080399999998</v>
      </c>
      <c r="Z170" s="146">
        <v>41.389999999999993</v>
      </c>
      <c r="AA170" s="146">
        <v>32.080000000000005</v>
      </c>
      <c r="AB170" s="146">
        <v>32.919999999999995</v>
      </c>
      <c r="AC170" s="146">
        <v>33.255078544664279</v>
      </c>
      <c r="AD170" s="146">
        <v>33.593634589464848</v>
      </c>
      <c r="AE170" s="146">
        <v>33.935995661466507</v>
      </c>
      <c r="AF170" s="146">
        <v>34.28218749002157</v>
      </c>
      <c r="AG170" s="146">
        <v>34.631900725016067</v>
      </c>
    </row>
    <row r="171" spans="1:33" x14ac:dyDescent="0.2">
      <c r="A171" s="133" t="str">
        <f t="shared" si="2"/>
        <v>MAPAfghanistan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2"/>
        <v>MAPBangladesh</v>
      </c>
      <c r="B172" s="129" t="s">
        <v>270</v>
      </c>
      <c r="C172" s="129" t="s">
        <v>272</v>
      </c>
      <c r="D172" s="129" t="s">
        <v>202</v>
      </c>
      <c r="E172" s="147">
        <v>0</v>
      </c>
      <c r="F172" s="147">
        <v>0</v>
      </c>
      <c r="G172" s="147">
        <v>0</v>
      </c>
      <c r="H172" s="147">
        <v>0</v>
      </c>
      <c r="I172" s="147">
        <v>0</v>
      </c>
      <c r="J172" s="147">
        <v>0</v>
      </c>
      <c r="K172" s="147">
        <v>0</v>
      </c>
      <c r="L172" s="147">
        <v>0</v>
      </c>
      <c r="M172" s="147">
        <v>1.4E-5</v>
      </c>
      <c r="N172" s="147">
        <v>3.3000000000000003E-5</v>
      </c>
      <c r="O172" s="147">
        <v>6.2000000000000003E-5</v>
      </c>
      <c r="P172" s="147">
        <v>0</v>
      </c>
      <c r="Q172" s="147">
        <v>2.4160000000000002E-3</v>
      </c>
      <c r="R172" s="147">
        <v>0</v>
      </c>
      <c r="S172" s="147">
        <v>0</v>
      </c>
      <c r="T172" s="147">
        <v>0</v>
      </c>
      <c r="U172" s="147">
        <v>0</v>
      </c>
      <c r="V172" s="147">
        <v>0</v>
      </c>
      <c r="W172" s="147">
        <v>0</v>
      </c>
      <c r="X172" s="147">
        <v>0</v>
      </c>
      <c r="Y172" s="147">
        <v>0</v>
      </c>
      <c r="Z172" s="147">
        <v>0.03</v>
      </c>
      <c r="AA172" s="147">
        <v>0.01</v>
      </c>
      <c r="AB172" s="147">
        <v>0</v>
      </c>
      <c r="AC172" s="147">
        <v>0</v>
      </c>
      <c r="AD172" s="147">
        <v>0</v>
      </c>
      <c r="AE172" s="147">
        <v>0</v>
      </c>
      <c r="AF172" s="147">
        <v>0</v>
      </c>
      <c r="AG172" s="147">
        <v>0</v>
      </c>
    </row>
    <row r="173" spans="1:33" x14ac:dyDescent="0.2">
      <c r="A173" s="133" t="str">
        <f t="shared" si="2"/>
        <v>MAPBhutan</v>
      </c>
      <c r="B173" s="129" t="s">
        <v>270</v>
      </c>
      <c r="C173" s="129" t="s">
        <v>272</v>
      </c>
      <c r="D173" s="129" t="s">
        <v>203</v>
      </c>
      <c r="E173" s="147">
        <v>0</v>
      </c>
      <c r="F173" s="147">
        <v>0</v>
      </c>
      <c r="G173" s="147">
        <v>0</v>
      </c>
      <c r="H173" s="147">
        <v>0</v>
      </c>
      <c r="I173" s="147">
        <v>0</v>
      </c>
      <c r="J173" s="147">
        <v>4.0000000000000003E-5</v>
      </c>
      <c r="K173" s="147">
        <v>1.7507000000000002E-2</v>
      </c>
      <c r="L173" s="147">
        <v>0</v>
      </c>
      <c r="M173" s="147">
        <v>0</v>
      </c>
      <c r="N173" s="147">
        <v>0.13655</v>
      </c>
      <c r="O173" s="147">
        <v>0</v>
      </c>
      <c r="P173" s="147">
        <v>1.4999999999999999E-2</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MAPIndia</v>
      </c>
      <c r="B174" s="129" t="s">
        <v>270</v>
      </c>
      <c r="C174" s="129" t="s">
        <v>272</v>
      </c>
      <c r="D174" s="129" t="s">
        <v>204</v>
      </c>
      <c r="E174" s="147">
        <v>0.15</v>
      </c>
      <c r="F174" s="147">
        <v>8.9499999999999996E-2</v>
      </c>
      <c r="G174" s="147">
        <v>0.14178000000000002</v>
      </c>
      <c r="H174" s="147">
        <v>0.34410599999999997</v>
      </c>
      <c r="I174" s="147">
        <v>0.628</v>
      </c>
      <c r="J174" s="147">
        <v>1.4121000000000001</v>
      </c>
      <c r="K174" s="147">
        <v>2.10134</v>
      </c>
      <c r="L174" s="147">
        <v>2.1581480000000002</v>
      </c>
      <c r="M174" s="147">
        <v>1.7656450000000001</v>
      </c>
      <c r="N174" s="147">
        <v>1.5939440000000002</v>
      </c>
      <c r="O174" s="147">
        <v>6.2336410000000004</v>
      </c>
      <c r="P174" s="147">
        <v>8.5643509999999985</v>
      </c>
      <c r="Q174" s="147">
        <v>11.572127000000002</v>
      </c>
      <c r="R174" s="147">
        <v>15.957100000000001</v>
      </c>
      <c r="S174" s="147">
        <v>21.581416999999995</v>
      </c>
      <c r="T174" s="147">
        <v>23.279338000000003</v>
      </c>
      <c r="U174" s="147">
        <v>30.617201999999999</v>
      </c>
      <c r="V174" s="147">
        <v>28.71855</v>
      </c>
      <c r="W174" s="147">
        <v>35.549421484836842</v>
      </c>
      <c r="X174" s="147">
        <v>28.78041</v>
      </c>
      <c r="Y174" s="147">
        <v>31.46827</v>
      </c>
      <c r="Z174" s="147">
        <v>40.94</v>
      </c>
      <c r="AA174" s="147">
        <v>31.660000000000007</v>
      </c>
      <c r="AB174" s="147">
        <v>32.269999999999996</v>
      </c>
      <c r="AC174" s="147">
        <v>32.592699999999994</v>
      </c>
      <c r="AD174" s="147">
        <v>32.918626999999994</v>
      </c>
      <c r="AE174" s="147">
        <v>33.247813269999995</v>
      </c>
      <c r="AF174" s="147">
        <v>33.580291402699991</v>
      </c>
      <c r="AG174" s="147">
        <v>33.916094316726991</v>
      </c>
    </row>
    <row r="175" spans="1:33" x14ac:dyDescent="0.2">
      <c r="A175" s="133" t="str">
        <f t="shared" si="2"/>
        <v>MAPMaldives</v>
      </c>
      <c r="B175" s="129" t="s">
        <v>270</v>
      </c>
      <c r="C175" s="129" t="s">
        <v>272</v>
      </c>
      <c r="D175" s="129" t="s">
        <v>205</v>
      </c>
      <c r="E175" s="147">
        <v>2.3749999999999999E-3</v>
      </c>
      <c r="F175" s="147">
        <v>1.753E-3</v>
      </c>
      <c r="G175" s="147">
        <v>4.4999999999999997E-3</v>
      </c>
      <c r="H175" s="147">
        <v>2.3999999999999998E-3</v>
      </c>
      <c r="I175" s="147">
        <v>5.0000000000000001E-4</v>
      </c>
      <c r="J175" s="147">
        <v>2.5000000000000001E-4</v>
      </c>
      <c r="K175" s="147">
        <v>0</v>
      </c>
      <c r="L175" s="147">
        <v>1E-4</v>
      </c>
      <c r="M175" s="147">
        <v>0</v>
      </c>
      <c r="N175" s="147">
        <v>0</v>
      </c>
      <c r="O175" s="147">
        <v>0</v>
      </c>
      <c r="P175" s="147">
        <v>5.0000000000000001E-4</v>
      </c>
      <c r="Q175" s="147">
        <v>0</v>
      </c>
      <c r="R175" s="147">
        <v>1E-4</v>
      </c>
      <c r="S175" s="147">
        <v>0</v>
      </c>
      <c r="T175" s="147">
        <v>3.8110000000000002E-3</v>
      </c>
      <c r="U175" s="147">
        <v>2.3419999999999999E-3</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2"/>
        <v>MAPNepal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2.2000000000000001E-4</v>
      </c>
      <c r="Q176" s="147">
        <v>1E-3</v>
      </c>
      <c r="R176" s="147">
        <v>1.178E-3</v>
      </c>
      <c r="S176" s="147">
        <v>0</v>
      </c>
      <c r="T176" s="147">
        <v>0</v>
      </c>
      <c r="U176" s="147">
        <v>0</v>
      </c>
      <c r="V176" s="147">
        <v>0</v>
      </c>
      <c r="W176" s="147">
        <v>0</v>
      </c>
      <c r="X176" s="147">
        <v>0.11085</v>
      </c>
      <c r="Y176" s="147">
        <v>0.06</v>
      </c>
      <c r="Z176" s="147">
        <v>0</v>
      </c>
      <c r="AA176" s="147">
        <v>0</v>
      </c>
      <c r="AB176" s="147">
        <v>0</v>
      </c>
      <c r="AC176" s="147">
        <v>0</v>
      </c>
      <c r="AD176" s="147">
        <v>0</v>
      </c>
      <c r="AE176" s="147">
        <v>0</v>
      </c>
      <c r="AF176" s="147">
        <v>0</v>
      </c>
      <c r="AG176" s="147">
        <v>0</v>
      </c>
    </row>
    <row r="177" spans="1:33" x14ac:dyDescent="0.2">
      <c r="A177" s="133" t="str">
        <f t="shared" si="2"/>
        <v>MAPPakistan</v>
      </c>
      <c r="B177" s="129" t="s">
        <v>270</v>
      </c>
      <c r="C177" s="129" t="s">
        <v>272</v>
      </c>
      <c r="D177" s="129" t="s">
        <v>207</v>
      </c>
      <c r="E177" s="147">
        <v>0</v>
      </c>
      <c r="F177" s="147">
        <v>0</v>
      </c>
      <c r="G177" s="147">
        <v>0</v>
      </c>
      <c r="H177" s="147">
        <v>0</v>
      </c>
      <c r="I177" s="147">
        <v>0</v>
      </c>
      <c r="J177" s="147">
        <v>0</v>
      </c>
      <c r="K177" s="147">
        <v>0</v>
      </c>
      <c r="L177" s="147">
        <v>0.66400000000000003</v>
      </c>
      <c r="M177" s="147">
        <v>9.6000000000000002E-2</v>
      </c>
      <c r="N177" s="147">
        <v>6.2E-2</v>
      </c>
      <c r="O177" s="147">
        <v>0</v>
      </c>
      <c r="P177" s="147">
        <v>8.6179999999999993E-2</v>
      </c>
      <c r="Q177" s="147">
        <v>0.13818</v>
      </c>
      <c r="R177" s="147">
        <v>0.23525000000000001</v>
      </c>
      <c r="S177" s="147">
        <v>0.45300000000000012</v>
      </c>
      <c r="T177" s="147">
        <v>0.33550999999999997</v>
      </c>
      <c r="U177" s="147">
        <v>0.36110000000000003</v>
      </c>
      <c r="V177" s="147">
        <v>0.253</v>
      </c>
      <c r="W177" s="147">
        <v>0.57462999999999997</v>
      </c>
      <c r="X177" s="147">
        <v>0.34045999999999998</v>
      </c>
      <c r="Y177" s="147">
        <v>0.34081040000000001</v>
      </c>
      <c r="Z177" s="147">
        <v>0.41</v>
      </c>
      <c r="AA177" s="147">
        <v>0.39999999999999997</v>
      </c>
      <c r="AB177" s="147">
        <v>0.65000000000000013</v>
      </c>
      <c r="AC177" s="147">
        <v>0.6623785446642878</v>
      </c>
      <c r="AD177" s="147">
        <v>0.67500758946485329</v>
      </c>
      <c r="AE177" s="147">
        <v>0.68818239146651394</v>
      </c>
      <c r="AF177" s="147">
        <v>0.70189608732158038</v>
      </c>
      <c r="AG177" s="147">
        <v>0.71580640828907416</v>
      </c>
    </row>
    <row r="178" spans="1:33" x14ac:dyDescent="0.2">
      <c r="A178" s="133" t="str">
        <f t="shared" si="2"/>
        <v>MAPSri Lanka</v>
      </c>
      <c r="B178" s="129" t="s">
        <v>270</v>
      </c>
      <c r="C178" s="129" t="s">
        <v>272</v>
      </c>
      <c r="D178" s="129" t="s">
        <v>208</v>
      </c>
      <c r="E178" s="147">
        <v>1.26E-2</v>
      </c>
      <c r="F178" s="147">
        <v>7.0200000000000002E-3</v>
      </c>
      <c r="G178" s="147">
        <v>0</v>
      </c>
      <c r="H178" s="147">
        <v>9.1283000000000003E-2</v>
      </c>
      <c r="I178" s="147">
        <v>2.3224000000000002E-2</v>
      </c>
      <c r="J178" s="147">
        <v>1.7086E-2</v>
      </c>
      <c r="K178" s="147">
        <v>3.3180000000000002E-3</v>
      </c>
      <c r="L178" s="147">
        <v>0</v>
      </c>
      <c r="M178" s="147">
        <v>0</v>
      </c>
      <c r="N178" s="147">
        <v>0</v>
      </c>
      <c r="O178" s="147">
        <v>1.2E-2</v>
      </c>
      <c r="P178" s="147">
        <v>0</v>
      </c>
      <c r="Q178" s="147">
        <v>0</v>
      </c>
      <c r="R178" s="147">
        <v>4.9008000000000003E-2</v>
      </c>
      <c r="S178" s="147">
        <v>4.5560000000000003E-2</v>
      </c>
      <c r="T178" s="147">
        <v>2.6999999999999999E-5</v>
      </c>
      <c r="U178" s="147">
        <v>1.38887</v>
      </c>
      <c r="V178" s="147">
        <v>0.2752</v>
      </c>
      <c r="W178" s="147">
        <v>1.9553180928726217E-2</v>
      </c>
      <c r="X178" s="147">
        <v>1.4249999999999999E-2</v>
      </c>
      <c r="Y178" s="147">
        <v>0</v>
      </c>
      <c r="Z178" s="147">
        <v>0.01</v>
      </c>
      <c r="AA178" s="147">
        <v>0.01</v>
      </c>
      <c r="AB178" s="147">
        <v>0</v>
      </c>
      <c r="AC178" s="147">
        <v>0</v>
      </c>
      <c r="AD178" s="147">
        <v>0</v>
      </c>
      <c r="AE178" s="147">
        <v>0</v>
      </c>
      <c r="AF178" s="147">
        <v>0</v>
      </c>
      <c r="AG178" s="147">
        <v>0</v>
      </c>
    </row>
    <row r="179" spans="1:33" s="133" customFormat="1" x14ac:dyDescent="0.2">
      <c r="A179" s="133" t="str">
        <f t="shared" si="2"/>
        <v>MAPSouth-East Asia Total</v>
      </c>
      <c r="B179" s="140" t="s">
        <v>209</v>
      </c>
      <c r="C179" s="140" t="s">
        <v>209</v>
      </c>
      <c r="D179" s="140" t="s">
        <v>209</v>
      </c>
      <c r="E179" s="146">
        <v>8.5217779999999994</v>
      </c>
      <c r="F179" s="146">
        <v>5.6334440000000017</v>
      </c>
      <c r="G179" s="146">
        <v>11.229198999999999</v>
      </c>
      <c r="H179" s="146">
        <v>5.3649339999999999</v>
      </c>
      <c r="I179" s="146">
        <v>23.587388999999998</v>
      </c>
      <c r="J179" s="146">
        <v>66.58758499999999</v>
      </c>
      <c r="K179" s="146">
        <v>47.999337999999995</v>
      </c>
      <c r="L179" s="146">
        <v>31.311095000000002</v>
      </c>
      <c r="M179" s="146">
        <v>33.112517000000004</v>
      </c>
      <c r="N179" s="146">
        <v>28.732847000000003</v>
      </c>
      <c r="O179" s="146">
        <v>36.262477999999994</v>
      </c>
      <c r="P179" s="146">
        <v>29.604389000000001</v>
      </c>
      <c r="Q179" s="146">
        <v>36.420383000000001</v>
      </c>
      <c r="R179" s="146">
        <v>29.476089999999996</v>
      </c>
      <c r="S179" s="146">
        <v>34.788603000000002</v>
      </c>
      <c r="T179" s="146">
        <v>34.988939000000002</v>
      </c>
      <c r="U179" s="146">
        <v>20.471599999999999</v>
      </c>
      <c r="V179" s="146">
        <v>26.419204000000001</v>
      </c>
      <c r="W179" s="146">
        <v>39.248908240016881</v>
      </c>
      <c r="X179" s="146">
        <v>26.452479999999998</v>
      </c>
      <c r="Y179" s="146">
        <v>28.312932399999998</v>
      </c>
      <c r="Z179" s="146">
        <v>45.809999999999988</v>
      </c>
      <c r="AA179" s="146">
        <v>38.779999999999994</v>
      </c>
      <c r="AB179" s="146">
        <v>50.849999999999987</v>
      </c>
      <c r="AC179" s="146">
        <v>50.92982673658743</v>
      </c>
      <c r="AD179" s="146">
        <v>50.996672055663481</v>
      </c>
      <c r="AE179" s="146">
        <v>51.065518994980145</v>
      </c>
      <c r="AF179" s="146">
        <v>51.134491912224036</v>
      </c>
      <c r="AG179" s="146">
        <v>51.184564520540064</v>
      </c>
    </row>
    <row r="180" spans="1:33" x14ac:dyDescent="0.2">
      <c r="A180" s="133" t="str">
        <f t="shared" si="2"/>
        <v>MAPBrunei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0.02</v>
      </c>
      <c r="AB180" s="147">
        <v>0.01</v>
      </c>
      <c r="AC180" s="147">
        <v>0.01</v>
      </c>
      <c r="AD180" s="147">
        <v>0.01</v>
      </c>
      <c r="AE180" s="147">
        <v>0.01</v>
      </c>
      <c r="AF180" s="147">
        <v>0.01</v>
      </c>
      <c r="AG180" s="147">
        <v>0.01</v>
      </c>
    </row>
    <row r="181" spans="1:33" x14ac:dyDescent="0.2">
      <c r="A181" s="133" t="str">
        <f t="shared" si="2"/>
        <v>MAPCambodia</v>
      </c>
      <c r="B181" s="129" t="s">
        <v>270</v>
      </c>
      <c r="C181" s="129" t="s">
        <v>273</v>
      </c>
      <c r="D181" s="129" t="s">
        <v>211</v>
      </c>
      <c r="E181" s="147">
        <v>0</v>
      </c>
      <c r="F181" s="147">
        <v>0</v>
      </c>
      <c r="G181" s="147">
        <v>0</v>
      </c>
      <c r="H181" s="147">
        <v>0</v>
      </c>
      <c r="I181" s="147">
        <v>0</v>
      </c>
      <c r="J181" s="147">
        <v>0</v>
      </c>
      <c r="K181" s="147">
        <v>0</v>
      </c>
      <c r="L181" s="147">
        <v>0</v>
      </c>
      <c r="M181" s="147">
        <v>5.3373999999999998E-2</v>
      </c>
      <c r="N181" s="147">
        <v>1.0500000000000001E-2</v>
      </c>
      <c r="O181" s="147">
        <v>8.0820000000000006E-3</v>
      </c>
      <c r="P181" s="147">
        <v>7.0000000000000007E-2</v>
      </c>
      <c r="Q181" s="147">
        <v>0</v>
      </c>
      <c r="R181" s="147">
        <v>0</v>
      </c>
      <c r="S181" s="147">
        <v>0</v>
      </c>
      <c r="T181" s="147">
        <v>0</v>
      </c>
      <c r="U181" s="147">
        <v>1.2500000000000001E-2</v>
      </c>
      <c r="V181" s="147">
        <v>1.2E-2</v>
      </c>
      <c r="W181" s="147">
        <v>2.1000000000000001E-2</v>
      </c>
      <c r="X181" s="147">
        <v>0.10079</v>
      </c>
      <c r="Y181" s="147">
        <v>9.0880000000000016E-2</v>
      </c>
      <c r="Z181" s="147">
        <v>0.16</v>
      </c>
      <c r="AA181" s="147">
        <v>0.01</v>
      </c>
      <c r="AB181" s="147">
        <v>0.3</v>
      </c>
      <c r="AC181" s="147">
        <v>0.3</v>
      </c>
      <c r="AD181" s="147">
        <v>0.3</v>
      </c>
      <c r="AE181" s="147">
        <v>0.3</v>
      </c>
      <c r="AF181" s="147">
        <v>0.3</v>
      </c>
      <c r="AG181" s="147">
        <v>0.3</v>
      </c>
    </row>
    <row r="182" spans="1:33" x14ac:dyDescent="0.2">
      <c r="A182" s="133" t="str">
        <f t="shared" si="2"/>
        <v>MAPEast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MAPIndonesia</v>
      </c>
      <c r="B183" s="129" t="s">
        <v>270</v>
      </c>
      <c r="C183" s="129" t="s">
        <v>273</v>
      </c>
      <c r="D183" s="129" t="s">
        <v>213</v>
      </c>
      <c r="E183" s="147">
        <v>5.7101299999999995</v>
      </c>
      <c r="F183" s="147">
        <v>0.46086700000000003</v>
      </c>
      <c r="G183" s="147">
        <v>0.37980599999999998</v>
      </c>
      <c r="H183" s="147">
        <v>0.45151299999999994</v>
      </c>
      <c r="I183" s="147">
        <v>16.363664</v>
      </c>
      <c r="J183" s="147">
        <v>54.434773999999997</v>
      </c>
      <c r="K183" s="147">
        <v>38.308563999999997</v>
      </c>
      <c r="L183" s="147">
        <v>23.686529</v>
      </c>
      <c r="M183" s="147">
        <v>26.921212000000001</v>
      </c>
      <c r="N183" s="147">
        <v>1.5172870000000001</v>
      </c>
      <c r="O183" s="147">
        <v>3.0933430000000004</v>
      </c>
      <c r="P183" s="147">
        <v>3.7541480000000003</v>
      </c>
      <c r="Q183" s="147">
        <v>3.4682180000000002</v>
      </c>
      <c r="R183" s="147">
        <v>3.0007639999999998</v>
      </c>
      <c r="S183" s="147">
        <v>2.5091769999999998</v>
      </c>
      <c r="T183" s="147">
        <v>4.7804229999999999</v>
      </c>
      <c r="U183" s="147">
        <v>3.8312969999999997</v>
      </c>
      <c r="V183" s="147">
        <v>6.0148900000000003</v>
      </c>
      <c r="W183" s="147">
        <v>5.6427380217584879</v>
      </c>
      <c r="X183" s="147">
        <v>4.9196899999999992</v>
      </c>
      <c r="Y183" s="147">
        <v>5.2325591000000005</v>
      </c>
      <c r="Z183" s="147">
        <v>8.6300000000000008</v>
      </c>
      <c r="AA183" s="147">
        <v>7.8099999999999978</v>
      </c>
      <c r="AB183" s="147">
        <v>11.149999999999997</v>
      </c>
      <c r="AC183" s="147">
        <v>10.896997619346807</v>
      </c>
      <c r="AD183" s="147">
        <v>10.62285810273106</v>
      </c>
      <c r="AE183" s="147">
        <v>10.331424495448292</v>
      </c>
      <c r="AF183" s="147">
        <v>10.021349956932184</v>
      </c>
      <c r="AG183" s="147">
        <v>9.6867443318296829</v>
      </c>
    </row>
    <row r="184" spans="1:33" x14ac:dyDescent="0.2">
      <c r="A184" s="133" t="str">
        <f t="shared" si="2"/>
        <v>MAPLaos</v>
      </c>
      <c r="B184" s="129" t="s">
        <v>270</v>
      </c>
      <c r="C184" s="129" t="s">
        <v>273</v>
      </c>
      <c r="D184" s="129" t="s">
        <v>214</v>
      </c>
      <c r="E184" s="147">
        <v>0</v>
      </c>
      <c r="F184" s="147">
        <v>8.0000000000000004E-4</v>
      </c>
      <c r="G184" s="147">
        <v>0</v>
      </c>
      <c r="H184" s="147">
        <v>0</v>
      </c>
      <c r="I184" s="147">
        <v>8.5349999999999995E-2</v>
      </c>
      <c r="J184" s="147">
        <v>0</v>
      </c>
      <c r="K184" s="147">
        <v>0</v>
      </c>
      <c r="L184" s="147">
        <v>0.26</v>
      </c>
      <c r="M184" s="147">
        <v>1.4999999999999999E-2</v>
      </c>
      <c r="N184" s="147">
        <v>2.6289999999999998E-3</v>
      </c>
      <c r="O184" s="147">
        <v>0</v>
      </c>
      <c r="P184" s="147">
        <v>0</v>
      </c>
      <c r="Q184" s="147">
        <v>0</v>
      </c>
      <c r="R184" s="147">
        <v>0</v>
      </c>
      <c r="S184" s="147">
        <v>0</v>
      </c>
      <c r="T184" s="147">
        <v>0.20525000000000002</v>
      </c>
      <c r="U184" s="147">
        <v>7.8E-2</v>
      </c>
      <c r="V184" s="147">
        <v>2.2199999999999998</v>
      </c>
      <c r="W184" s="147">
        <v>0.98025004655937698</v>
      </c>
      <c r="X184" s="147">
        <v>0.25850000000000001</v>
      </c>
      <c r="Y184" s="147">
        <v>0.49324999999999997</v>
      </c>
      <c r="Z184" s="147">
        <v>0.97000000000000008</v>
      </c>
      <c r="AA184" s="147">
        <v>0.38000000000000012</v>
      </c>
      <c r="AB184" s="147">
        <v>3.7099999999999995</v>
      </c>
      <c r="AC184" s="147">
        <v>3.7099999999999995</v>
      </c>
      <c r="AD184" s="147">
        <v>3.7099999999999995</v>
      </c>
      <c r="AE184" s="147">
        <v>3.7099999999999995</v>
      </c>
      <c r="AF184" s="147">
        <v>3.7099999999999995</v>
      </c>
      <c r="AG184" s="147">
        <v>3.7099999999999995</v>
      </c>
    </row>
    <row r="185" spans="1:33" x14ac:dyDescent="0.2">
      <c r="A185" s="133" t="str">
        <f t="shared" si="2"/>
        <v>MAPMalaysia</v>
      </c>
      <c r="B185" s="129" t="s">
        <v>270</v>
      </c>
      <c r="C185" s="129" t="s">
        <v>273</v>
      </c>
      <c r="D185" s="129" t="s">
        <v>215</v>
      </c>
      <c r="E185" s="147">
        <v>0.27699999999999997</v>
      </c>
      <c r="F185" s="147">
        <v>0.17099999999999999</v>
      </c>
      <c r="G185" s="147">
        <v>0.23159999999999997</v>
      </c>
      <c r="H185" s="147">
        <v>0.2026</v>
      </c>
      <c r="I185" s="147">
        <v>0.18163000000000001</v>
      </c>
      <c r="J185" s="147">
        <v>5.20505</v>
      </c>
      <c r="K185" s="147">
        <v>0.34540999999999999</v>
      </c>
      <c r="L185" s="147">
        <v>0.50170999999999999</v>
      </c>
      <c r="M185" s="147">
        <v>1.176747</v>
      </c>
      <c r="N185" s="147">
        <v>2.0360100000000001</v>
      </c>
      <c r="O185" s="147">
        <v>2.8986320000000001</v>
      </c>
      <c r="P185" s="147">
        <v>3.6299190000000001</v>
      </c>
      <c r="Q185" s="147">
        <v>4.99613</v>
      </c>
      <c r="R185" s="147">
        <v>14.511186</v>
      </c>
      <c r="S185" s="147">
        <v>18.737779</v>
      </c>
      <c r="T185" s="147">
        <v>13.564693</v>
      </c>
      <c r="U185" s="147">
        <v>5.5380940000000001</v>
      </c>
      <c r="V185" s="147">
        <v>4.0688299999999993</v>
      </c>
      <c r="W185" s="147">
        <v>4.9683278826872819</v>
      </c>
      <c r="X185" s="147">
        <v>4.5287000000000006</v>
      </c>
      <c r="Y185" s="147">
        <v>5.0634281999999997</v>
      </c>
      <c r="Z185" s="147">
        <v>6.8699999999999974</v>
      </c>
      <c r="AA185" s="147">
        <v>5.4299999999999971</v>
      </c>
      <c r="AB185" s="147">
        <v>5.6699999999999964</v>
      </c>
      <c r="AC185" s="147">
        <v>5.7073654284977575</v>
      </c>
      <c r="AD185" s="147">
        <v>5.7456799166971466</v>
      </c>
      <c r="AE185" s="147">
        <v>5.7873740755623961</v>
      </c>
      <c r="AF185" s="147">
        <v>5.8322514373712329</v>
      </c>
      <c r="AG185" s="147">
        <v>5.8773694458257122</v>
      </c>
    </row>
    <row r="186" spans="1:33" x14ac:dyDescent="0.2">
      <c r="A186" s="133" t="str">
        <f t="shared" si="2"/>
        <v>MAPMyanmar</v>
      </c>
      <c r="B186" s="129" t="s">
        <v>270</v>
      </c>
      <c r="C186" s="129" t="s">
        <v>273</v>
      </c>
      <c r="D186" s="129" t="s">
        <v>216</v>
      </c>
      <c r="E186" s="147">
        <v>0</v>
      </c>
      <c r="F186" s="147">
        <v>0</v>
      </c>
      <c r="G186" s="147">
        <v>0</v>
      </c>
      <c r="H186" s="147">
        <v>0</v>
      </c>
      <c r="I186" s="147">
        <v>8.2220000000000001E-2</v>
      </c>
      <c r="J186" s="147">
        <v>0.11269999999999999</v>
      </c>
      <c r="K186" s="147">
        <v>0.31455</v>
      </c>
      <c r="L186" s="147">
        <v>3.5099999999999999E-2</v>
      </c>
      <c r="M186" s="147">
        <v>1.5E-3</v>
      </c>
      <c r="N186" s="147">
        <v>0.13495000000000001</v>
      </c>
      <c r="O186" s="147">
        <v>0.28500000000000003</v>
      </c>
      <c r="P186" s="147">
        <v>0.21475</v>
      </c>
      <c r="Q186" s="147">
        <v>0.125</v>
      </c>
      <c r="R186" s="147">
        <v>0.362122</v>
      </c>
      <c r="S186" s="147">
        <v>2.6250000000000002E-2</v>
      </c>
      <c r="T186" s="147">
        <v>0.376</v>
      </c>
      <c r="U186" s="147">
        <v>1.99532</v>
      </c>
      <c r="V186" s="147">
        <v>1.19</v>
      </c>
      <c r="W186" s="147">
        <v>5.4375002365135598</v>
      </c>
      <c r="X186" s="147">
        <v>0.88946999999999998</v>
      </c>
      <c r="Y186" s="147">
        <v>0.67316320000000007</v>
      </c>
      <c r="Z186" s="147">
        <v>1.0600000000000003</v>
      </c>
      <c r="AA186" s="147">
        <v>0.78000000000000014</v>
      </c>
      <c r="AB186" s="147">
        <v>6.82</v>
      </c>
      <c r="AC186" s="147">
        <v>6.82</v>
      </c>
      <c r="AD186" s="147">
        <v>6.82</v>
      </c>
      <c r="AE186" s="147">
        <v>6.82</v>
      </c>
      <c r="AF186" s="147">
        <v>6.82</v>
      </c>
      <c r="AG186" s="147">
        <v>6.82</v>
      </c>
    </row>
    <row r="187" spans="1:33" x14ac:dyDescent="0.2">
      <c r="A187" s="133" t="str">
        <f t="shared" si="2"/>
        <v>MAPPhilippines</v>
      </c>
      <c r="B187" s="129" t="s">
        <v>270</v>
      </c>
      <c r="C187" s="129" t="s">
        <v>273</v>
      </c>
      <c r="D187" s="129" t="s">
        <v>217</v>
      </c>
      <c r="E187" s="147">
        <v>0</v>
      </c>
      <c r="F187" s="147">
        <v>0</v>
      </c>
      <c r="G187" s="147">
        <v>6.45451</v>
      </c>
      <c r="H187" s="147">
        <v>0.19975199999999999</v>
      </c>
      <c r="I187" s="147">
        <v>6.1645999999999999E-2</v>
      </c>
      <c r="J187" s="147">
        <v>9.6317E-2</v>
      </c>
      <c r="K187" s="147">
        <v>2.8999999999999998E-2</v>
      </c>
      <c r="L187" s="147">
        <v>3.0000000000000001E-3</v>
      </c>
      <c r="M187" s="147">
        <v>2.3560999999999999E-2</v>
      </c>
      <c r="N187" s="147">
        <v>7.9299999999999995E-2</v>
      </c>
      <c r="O187" s="147">
        <v>4.3011000000000001E-2</v>
      </c>
      <c r="P187" s="147">
        <v>0</v>
      </c>
      <c r="Q187" s="147">
        <v>1.5465E-2</v>
      </c>
      <c r="R187" s="147">
        <v>0.26755200000000001</v>
      </c>
      <c r="S187" s="147">
        <v>7.8917000000000001E-2</v>
      </c>
      <c r="T187" s="147">
        <v>0.511602</v>
      </c>
      <c r="U187" s="147">
        <v>0.37184699999999993</v>
      </c>
      <c r="V187" s="147">
        <v>0.22619400000000001</v>
      </c>
      <c r="W187" s="147">
        <v>0.30323999999999995</v>
      </c>
      <c r="X187" s="147">
        <v>9.0929999999999997E-2</v>
      </c>
      <c r="Y187" s="147">
        <v>0.1044674</v>
      </c>
      <c r="Z187" s="147">
        <v>0.69000000000000006</v>
      </c>
      <c r="AA187" s="147">
        <v>0.81000000000000028</v>
      </c>
      <c r="AB187" s="147">
        <v>0.76000000000000023</v>
      </c>
      <c r="AC187" s="147">
        <v>0.76000000000000023</v>
      </c>
      <c r="AD187" s="147">
        <v>0.76000000000000023</v>
      </c>
      <c r="AE187" s="147">
        <v>0.76000000000000023</v>
      </c>
      <c r="AF187" s="147">
        <v>0.76000000000000023</v>
      </c>
      <c r="AG187" s="147">
        <v>0.76000000000000023</v>
      </c>
    </row>
    <row r="188" spans="1:33" x14ac:dyDescent="0.2">
      <c r="A188" s="133" t="str">
        <f t="shared" si="2"/>
        <v>MAPSingapore</v>
      </c>
      <c r="B188" s="129" t="s">
        <v>270</v>
      </c>
      <c r="C188" s="129" t="s">
        <v>273</v>
      </c>
      <c r="D188" s="129" t="s">
        <v>218</v>
      </c>
      <c r="E188" s="147">
        <v>0.08</v>
      </c>
      <c r="F188" s="147">
        <v>9.5369999999999996E-2</v>
      </c>
      <c r="G188" s="147">
        <v>0.1</v>
      </c>
      <c r="H188" s="147">
        <v>0.08</v>
      </c>
      <c r="I188" s="147">
        <v>0.129</v>
      </c>
      <c r="J188" s="147">
        <v>0.36067999999999995</v>
      </c>
      <c r="K188" s="147">
        <v>0.41261999999999993</v>
      </c>
      <c r="L188" s="147">
        <v>0.58796000000000004</v>
      </c>
      <c r="M188" s="147">
        <v>0.28142999999999996</v>
      </c>
      <c r="N188" s="147">
        <v>0.32569999999999999</v>
      </c>
      <c r="O188" s="147">
        <v>0.68459999999999988</v>
      </c>
      <c r="P188" s="147">
        <v>0.48805999999999999</v>
      </c>
      <c r="Q188" s="147">
        <v>0.91305999999999998</v>
      </c>
      <c r="R188" s="147">
        <v>0.66500000000000004</v>
      </c>
      <c r="S188" s="147">
        <v>1.3369599999999999</v>
      </c>
      <c r="T188" s="147">
        <v>1.50648</v>
      </c>
      <c r="U188" s="147">
        <v>0.69323000000000001</v>
      </c>
      <c r="V188" s="147">
        <v>2.16831</v>
      </c>
      <c r="W188" s="147">
        <v>9.1371500000000019</v>
      </c>
      <c r="X188" s="147">
        <v>5.1044099999999997</v>
      </c>
      <c r="Y188" s="147">
        <v>5.4238292999999995</v>
      </c>
      <c r="Z188" s="147">
        <v>9.3599999999999977</v>
      </c>
      <c r="AA188" s="147">
        <v>4.0299999999999994</v>
      </c>
      <c r="AB188" s="147">
        <v>2.95</v>
      </c>
      <c r="AC188" s="147">
        <v>2.95</v>
      </c>
      <c r="AD188" s="147">
        <v>2.95</v>
      </c>
      <c r="AE188" s="147">
        <v>2.95</v>
      </c>
      <c r="AF188" s="147">
        <v>2.95</v>
      </c>
      <c r="AG188" s="147">
        <v>2.95</v>
      </c>
    </row>
    <row r="189" spans="1:33" x14ac:dyDescent="0.2">
      <c r="A189" s="133" t="str">
        <f t="shared" si="2"/>
        <v>MAPThailand</v>
      </c>
      <c r="B189" s="129" t="s">
        <v>270</v>
      </c>
      <c r="C189" s="129" t="s">
        <v>273</v>
      </c>
      <c r="D189" s="129" t="s">
        <v>219</v>
      </c>
      <c r="E189" s="147">
        <v>2.4546480000000002</v>
      </c>
      <c r="F189" s="147">
        <v>4.8386380000000013</v>
      </c>
      <c r="G189" s="147">
        <v>3.3274100000000004</v>
      </c>
      <c r="H189" s="147">
        <v>3.950161</v>
      </c>
      <c r="I189" s="147">
        <v>6.0338049999999992</v>
      </c>
      <c r="J189" s="147">
        <v>5.8013450000000004</v>
      </c>
      <c r="K189" s="147">
        <v>8.1302399999999988</v>
      </c>
      <c r="L189" s="147">
        <v>5.6149739999999992</v>
      </c>
      <c r="M189" s="147">
        <v>4.4538159999999998</v>
      </c>
      <c r="N189" s="147">
        <v>22.843698000000003</v>
      </c>
      <c r="O189" s="147">
        <v>28.486809999999998</v>
      </c>
      <c r="P189" s="147">
        <v>19.857747</v>
      </c>
      <c r="Q189" s="147">
        <v>24.936050000000002</v>
      </c>
      <c r="R189" s="147">
        <v>7.871537</v>
      </c>
      <c r="S189" s="147">
        <v>7.9909350000000003</v>
      </c>
      <c r="T189" s="147">
        <v>8.2827999999999982</v>
      </c>
      <c r="U189" s="147">
        <v>7.7871749999999986</v>
      </c>
      <c r="V189" s="147">
        <v>10.00398</v>
      </c>
      <c r="W189" s="147">
        <v>12.576760050970941</v>
      </c>
      <c r="X189" s="147">
        <v>9.2127499999999998</v>
      </c>
      <c r="Y189" s="147">
        <v>10.4173452</v>
      </c>
      <c r="Z189" s="147">
        <v>10.789999999999996</v>
      </c>
      <c r="AA189" s="147">
        <v>12.299999999999999</v>
      </c>
      <c r="AB189" s="147">
        <v>10.36</v>
      </c>
      <c r="AC189" s="147">
        <v>10.432013534337937</v>
      </c>
      <c r="AD189" s="147">
        <v>10.50634360874003</v>
      </c>
      <c r="AE189" s="147">
        <v>10.587446990131573</v>
      </c>
      <c r="AF189" s="147">
        <v>10.674981772862699</v>
      </c>
      <c r="AG189" s="147">
        <v>10.763578207423388</v>
      </c>
    </row>
    <row r="190" spans="1:33" x14ac:dyDescent="0.2">
      <c r="A190" s="133" t="str">
        <f t="shared" si="2"/>
        <v>MAPVietnam</v>
      </c>
      <c r="B190" s="129" t="s">
        <v>270</v>
      </c>
      <c r="C190" s="129" t="s">
        <v>273</v>
      </c>
      <c r="D190" s="129" t="s">
        <v>220</v>
      </c>
      <c r="E190" s="147">
        <v>0</v>
      </c>
      <c r="F190" s="147">
        <v>6.6768999999999995E-2</v>
      </c>
      <c r="G190" s="147">
        <v>0.735873</v>
      </c>
      <c r="H190" s="147">
        <v>0.480908</v>
      </c>
      <c r="I190" s="147">
        <v>0.65007400000000004</v>
      </c>
      <c r="J190" s="147">
        <v>0.57671899999999998</v>
      </c>
      <c r="K190" s="147">
        <v>0.45895399999999997</v>
      </c>
      <c r="L190" s="147">
        <v>0.62182199999999999</v>
      </c>
      <c r="M190" s="147">
        <v>0.18587699999999999</v>
      </c>
      <c r="N190" s="147">
        <v>1.7827729999999999</v>
      </c>
      <c r="O190" s="147">
        <v>0.76300000000000001</v>
      </c>
      <c r="P190" s="147">
        <v>1.5897650000000001</v>
      </c>
      <c r="Q190" s="147">
        <v>1.9664600000000001</v>
      </c>
      <c r="R190" s="147">
        <v>2.7979289999999999</v>
      </c>
      <c r="S190" s="147">
        <v>4.1085849999999997</v>
      </c>
      <c r="T190" s="147">
        <v>5.7616909999999999</v>
      </c>
      <c r="U190" s="147">
        <v>0.16413699999999998</v>
      </c>
      <c r="V190" s="147">
        <v>0.51500000000000001</v>
      </c>
      <c r="W190" s="147">
        <v>0.18194200152723305</v>
      </c>
      <c r="X190" s="147">
        <v>1.34724</v>
      </c>
      <c r="Y190" s="147">
        <v>0.8140099999999999</v>
      </c>
      <c r="Z190" s="147">
        <v>7.2799999999999985</v>
      </c>
      <c r="AA190" s="147">
        <v>7.2099999999999991</v>
      </c>
      <c r="AB190" s="147">
        <v>9.1199999999999974</v>
      </c>
      <c r="AC190" s="147">
        <v>9.3434501544049233</v>
      </c>
      <c r="AD190" s="147">
        <v>9.5717904274952463</v>
      </c>
      <c r="AE190" s="147">
        <v>9.8092734338378786</v>
      </c>
      <c r="AF190" s="147">
        <v>10.05590874505792</v>
      </c>
      <c r="AG190" s="147">
        <v>10.306872535461284</v>
      </c>
    </row>
    <row r="191" spans="1:33" s="133" customFormat="1" x14ac:dyDescent="0.2">
      <c r="A191" s="133" t="str">
        <f t="shared" si="2"/>
        <v>MAPEast Asia Total</v>
      </c>
      <c r="B191" s="140" t="s">
        <v>221</v>
      </c>
      <c r="C191" s="140" t="s">
        <v>221</v>
      </c>
      <c r="D191" s="140" t="s">
        <v>221</v>
      </c>
      <c r="E191" s="146">
        <v>5.2595070000000002</v>
      </c>
      <c r="F191" s="146">
        <v>6.3300440000000009</v>
      </c>
      <c r="G191" s="146">
        <v>4.9134070000000003</v>
      </c>
      <c r="H191" s="146">
        <v>5.0091479999999997</v>
      </c>
      <c r="I191" s="146">
        <v>8.86557</v>
      </c>
      <c r="J191" s="146">
        <v>21.799753000000003</v>
      </c>
      <c r="K191" s="146">
        <v>17.799323000000001</v>
      </c>
      <c r="L191" s="146">
        <v>31.319687999999999</v>
      </c>
      <c r="M191" s="146">
        <v>12.974003999999999</v>
      </c>
      <c r="N191" s="146">
        <v>7.694007</v>
      </c>
      <c r="O191" s="146">
        <v>10.856736000000001</v>
      </c>
      <c r="P191" s="146">
        <v>14.102603999999999</v>
      </c>
      <c r="Q191" s="146">
        <v>17.310418999999996</v>
      </c>
      <c r="R191" s="146">
        <v>17.085791</v>
      </c>
      <c r="S191" s="146">
        <v>19.662016999999999</v>
      </c>
      <c r="T191" s="146">
        <v>20.979279999999999</v>
      </c>
      <c r="U191" s="146">
        <v>21.430457000000001</v>
      </c>
      <c r="V191" s="146">
        <v>24.729368999999998</v>
      </c>
      <c r="W191" s="146">
        <v>28.190037240445118</v>
      </c>
      <c r="X191" s="146">
        <v>34.653150000000004</v>
      </c>
      <c r="Y191" s="146">
        <v>36.719896900000009</v>
      </c>
      <c r="Z191" s="146">
        <v>34.579999999999984</v>
      </c>
      <c r="AA191" s="146">
        <v>28.72999999999999</v>
      </c>
      <c r="AB191" s="146">
        <v>26.249999999999993</v>
      </c>
      <c r="AC191" s="146">
        <v>26.261291054302269</v>
      </c>
      <c r="AD191" s="146">
        <v>26.272809492197041</v>
      </c>
      <c r="AE191" s="146">
        <v>26.286378034642368</v>
      </c>
      <c r="AF191" s="146">
        <v>26.389696230337119</v>
      </c>
      <c r="AG191" s="146">
        <v>26.496451947484793</v>
      </c>
    </row>
    <row r="192" spans="1:33" x14ac:dyDescent="0.2">
      <c r="A192" s="133" t="str">
        <f t="shared" si="2"/>
        <v>MAPChina</v>
      </c>
      <c r="B192" s="129" t="s">
        <v>270</v>
      </c>
      <c r="C192" s="129" t="s">
        <v>274</v>
      </c>
      <c r="D192" s="129" t="s">
        <v>222</v>
      </c>
      <c r="E192" s="147">
        <v>0.19013000000000002</v>
      </c>
      <c r="F192" s="147">
        <v>0.90607000000000004</v>
      </c>
      <c r="G192" s="147">
        <v>0.10344</v>
      </c>
      <c r="H192" s="147">
        <v>0.127664</v>
      </c>
      <c r="I192" s="147">
        <v>0.149475</v>
      </c>
      <c r="J192" s="147">
        <v>10.948772</v>
      </c>
      <c r="K192" s="147">
        <v>8.1149649999999998</v>
      </c>
      <c r="L192" s="147">
        <v>19.837791000000003</v>
      </c>
      <c r="M192" s="147">
        <v>5.9801039999999999</v>
      </c>
      <c r="N192" s="147">
        <v>1.7963470000000001</v>
      </c>
      <c r="O192" s="147">
        <v>1.0229200000000001</v>
      </c>
      <c r="P192" s="147">
        <v>1.852606</v>
      </c>
      <c r="Q192" s="147">
        <v>1.370004</v>
      </c>
      <c r="R192" s="147">
        <v>4.8651440000000008</v>
      </c>
      <c r="S192" s="147">
        <v>2.1685080000000001</v>
      </c>
      <c r="T192" s="147">
        <v>2.0768819999999999</v>
      </c>
      <c r="U192" s="147">
        <v>1.9836579999999999</v>
      </c>
      <c r="V192" s="147">
        <v>3.3570199999999994</v>
      </c>
      <c r="W192" s="147">
        <v>5.9196231025157919</v>
      </c>
      <c r="X192" s="147">
        <v>6.8518200000000009</v>
      </c>
      <c r="Y192" s="147">
        <v>6.0796431000000002</v>
      </c>
      <c r="Z192" s="147">
        <v>6.6599999999999993</v>
      </c>
      <c r="AA192" s="147">
        <v>4.7499999999999982</v>
      </c>
      <c r="AB192" s="147">
        <v>4.169999999999999</v>
      </c>
      <c r="AC192" s="147">
        <v>4.2125086117460064</v>
      </c>
      <c r="AD192" s="147">
        <v>4.2552446070845056</v>
      </c>
      <c r="AE192" s="147">
        <v>4.300030706973561</v>
      </c>
      <c r="AF192" s="147">
        <v>4.4345664601120411</v>
      </c>
      <c r="AG192" s="147">
        <v>4.572539734703442</v>
      </c>
    </row>
    <row r="193" spans="1:33" x14ac:dyDescent="0.2">
      <c r="A193" s="133" t="str">
        <f t="shared" si="2"/>
        <v>MAPJapan</v>
      </c>
      <c r="B193" s="129" t="s">
        <v>270</v>
      </c>
      <c r="C193" s="129" t="s">
        <v>274</v>
      </c>
      <c r="D193" s="129" t="s">
        <v>223</v>
      </c>
      <c r="E193" s="147">
        <v>1.097885</v>
      </c>
      <c r="F193" s="147">
        <v>1.8273370000000002</v>
      </c>
      <c r="G193" s="147">
        <v>1.412925</v>
      </c>
      <c r="H193" s="147">
        <v>1.2051020000000001</v>
      </c>
      <c r="I193" s="147">
        <v>3.2479390000000001</v>
      </c>
      <c r="J193" s="147">
        <v>3.7419660000000001</v>
      </c>
      <c r="K193" s="147">
        <v>4.7288880000000004</v>
      </c>
      <c r="L193" s="147">
        <v>5.7986500000000003</v>
      </c>
      <c r="M193" s="147">
        <v>3.60405</v>
      </c>
      <c r="N193" s="147">
        <v>1.3716600000000003</v>
      </c>
      <c r="O193" s="147">
        <v>3.5430400000000004</v>
      </c>
      <c r="P193" s="147">
        <v>4.0134700000000008</v>
      </c>
      <c r="Q193" s="147">
        <v>4.1584700000000003</v>
      </c>
      <c r="R193" s="147">
        <v>4.7470400000000001</v>
      </c>
      <c r="S193" s="147">
        <v>5.9064999999999994</v>
      </c>
      <c r="T193" s="147">
        <v>5.8751600000000002</v>
      </c>
      <c r="U193" s="147">
        <v>6.2831009999999994</v>
      </c>
      <c r="V193" s="147">
        <v>6.0144799999999998</v>
      </c>
      <c r="W193" s="147">
        <v>6.2553061379293231</v>
      </c>
      <c r="X193" s="147">
        <v>3.6135800000000002</v>
      </c>
      <c r="Y193" s="147">
        <v>3.5571899999999999</v>
      </c>
      <c r="Z193" s="147">
        <v>7.8699999999999868</v>
      </c>
      <c r="AA193" s="147">
        <v>8.0999999999999925</v>
      </c>
      <c r="AB193" s="147">
        <v>3.5499999999999989</v>
      </c>
      <c r="AC193" s="147">
        <v>3.5187824425562697</v>
      </c>
      <c r="AD193" s="147">
        <v>3.4875648851125409</v>
      </c>
      <c r="AE193" s="147">
        <v>3.4563473276688121</v>
      </c>
      <c r="AF193" s="147">
        <v>3.4251297702250838</v>
      </c>
      <c r="AG193" s="147">
        <v>3.393912212781355</v>
      </c>
    </row>
    <row r="194" spans="1:33" x14ac:dyDescent="0.2">
      <c r="A194" s="133" t="str">
        <f t="shared" si="2"/>
        <v>MAPMongolia</v>
      </c>
      <c r="B194" s="129" t="s">
        <v>270</v>
      </c>
      <c r="C194" s="129" t="s">
        <v>274</v>
      </c>
      <c r="D194" s="129" t="s">
        <v>224</v>
      </c>
      <c r="E194" s="147">
        <v>5.7000000000000003E-5</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4.0000000000000002E-4</v>
      </c>
      <c r="V194" s="147">
        <v>0</v>
      </c>
      <c r="W194" s="147">
        <v>0.05</v>
      </c>
      <c r="X194" s="147">
        <v>6.0000000000000001E-3</v>
      </c>
      <c r="Y194" s="147">
        <v>1.325E-2</v>
      </c>
      <c r="Z194" s="147">
        <v>0.08</v>
      </c>
      <c r="AA194" s="147">
        <v>0.06</v>
      </c>
      <c r="AB194" s="147">
        <v>0.05</v>
      </c>
      <c r="AC194" s="147">
        <v>0.05</v>
      </c>
      <c r="AD194" s="147">
        <v>0.05</v>
      </c>
      <c r="AE194" s="147">
        <v>0.05</v>
      </c>
      <c r="AF194" s="147">
        <v>0.05</v>
      </c>
      <c r="AG194" s="147">
        <v>0.05</v>
      </c>
    </row>
    <row r="195" spans="1:33" x14ac:dyDescent="0.2">
      <c r="A195" s="133" t="str">
        <f t="shared" si="2"/>
        <v>MAPNorth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6.3702900000000007</v>
      </c>
      <c r="Y195" s="147">
        <v>6.8162103000000016</v>
      </c>
      <c r="Z195" s="147">
        <v>0</v>
      </c>
      <c r="AA195" s="147">
        <v>0</v>
      </c>
      <c r="AB195" s="147">
        <v>0.03</v>
      </c>
      <c r="AC195" s="147">
        <v>0.03</v>
      </c>
      <c r="AD195" s="147">
        <v>0.03</v>
      </c>
      <c r="AE195" s="147">
        <v>0.03</v>
      </c>
      <c r="AF195" s="147">
        <v>0.03</v>
      </c>
      <c r="AG195" s="147">
        <v>0.03</v>
      </c>
    </row>
    <row r="196" spans="1:33" x14ac:dyDescent="0.2">
      <c r="A196" s="133" t="str">
        <f t="shared" si="2"/>
        <v>MAPSouth Korea</v>
      </c>
      <c r="B196" s="129" t="s">
        <v>270</v>
      </c>
      <c r="C196" s="129" t="s">
        <v>274</v>
      </c>
      <c r="D196" s="129" t="s">
        <v>226</v>
      </c>
      <c r="E196" s="147">
        <v>1.0028699999999999</v>
      </c>
      <c r="F196" s="147">
        <v>0.77799700000000005</v>
      </c>
      <c r="G196" s="147">
        <v>0.76395199999999996</v>
      </c>
      <c r="H196" s="147">
        <v>1.1057319999999999</v>
      </c>
      <c r="I196" s="147">
        <v>1.4272659999999999</v>
      </c>
      <c r="J196" s="147">
        <v>2.4468050000000003</v>
      </c>
      <c r="K196" s="147">
        <v>2.7883469999999999</v>
      </c>
      <c r="L196" s="147">
        <v>2.6402829999999997</v>
      </c>
      <c r="M196" s="147">
        <v>1.72932</v>
      </c>
      <c r="N196" s="147">
        <v>2.1170800000000001</v>
      </c>
      <c r="O196" s="147">
        <v>2.4971680000000003</v>
      </c>
      <c r="P196" s="147">
        <v>3.6366779999999999</v>
      </c>
      <c r="Q196" s="147">
        <v>7.2010949999999987</v>
      </c>
      <c r="R196" s="147">
        <v>3.8611769999999996</v>
      </c>
      <c r="S196" s="147">
        <v>6.2401850000000003</v>
      </c>
      <c r="T196" s="147">
        <v>8.2370820000000009</v>
      </c>
      <c r="U196" s="147">
        <v>7.4864979999999992</v>
      </c>
      <c r="V196" s="147">
        <v>9.2098409999999991</v>
      </c>
      <c r="W196" s="147">
        <v>8.899208999999999</v>
      </c>
      <c r="X196" s="147">
        <v>9.2246400000000008</v>
      </c>
      <c r="Y196" s="147">
        <v>11.232216000000001</v>
      </c>
      <c r="Z196" s="147">
        <v>13.009999999999998</v>
      </c>
      <c r="AA196" s="147">
        <v>11.649999999999999</v>
      </c>
      <c r="AB196" s="147">
        <v>14.469999999999994</v>
      </c>
      <c r="AC196" s="147">
        <v>14.469999999999994</v>
      </c>
      <c r="AD196" s="147">
        <v>14.469999999999994</v>
      </c>
      <c r="AE196" s="147">
        <v>14.469999999999994</v>
      </c>
      <c r="AF196" s="147">
        <v>14.469999999999994</v>
      </c>
      <c r="AG196" s="147">
        <v>14.469999999999994</v>
      </c>
    </row>
    <row r="197" spans="1:33" x14ac:dyDescent="0.2">
      <c r="A197" s="133" t="str">
        <f t="shared" si="2"/>
        <v>MAPTaiwan</v>
      </c>
      <c r="B197" s="129" t="s">
        <v>270</v>
      </c>
      <c r="C197" s="129" t="s">
        <v>274</v>
      </c>
      <c r="D197" s="129" t="s">
        <v>284</v>
      </c>
      <c r="E197" s="147">
        <v>2.9685649999999999</v>
      </c>
      <c r="F197" s="147">
        <v>2.8186400000000003</v>
      </c>
      <c r="G197" s="147">
        <v>2.6310900000000004</v>
      </c>
      <c r="H197" s="147">
        <v>2.5686499999999999</v>
      </c>
      <c r="I197" s="147">
        <v>4.0408900000000001</v>
      </c>
      <c r="J197" s="147">
        <v>4.66221</v>
      </c>
      <c r="K197" s="147">
        <v>2.1655100000000003</v>
      </c>
      <c r="L197" s="147">
        <v>3.0422700000000003</v>
      </c>
      <c r="M197" s="147">
        <v>1.6605300000000001</v>
      </c>
      <c r="N197" s="147">
        <v>2.4085200000000002</v>
      </c>
      <c r="O197" s="147">
        <v>3.7557900000000002</v>
      </c>
      <c r="P197" s="147">
        <v>4.59985</v>
      </c>
      <c r="Q197" s="147">
        <v>4.5808499999999999</v>
      </c>
      <c r="R197" s="147">
        <v>3.6124299999999998</v>
      </c>
      <c r="S197" s="147">
        <v>5.3437999999999999</v>
      </c>
      <c r="T197" s="147">
        <v>4.7885</v>
      </c>
      <c r="U197" s="147">
        <v>5.6456200000000001</v>
      </c>
      <c r="V197" s="147">
        <v>6.1453600000000002</v>
      </c>
      <c r="W197" s="147">
        <v>7.0132900000000014</v>
      </c>
      <c r="X197" s="147">
        <v>5.4191100000000008</v>
      </c>
      <c r="Y197" s="147">
        <v>5.6319378000000011</v>
      </c>
      <c r="Z197" s="147">
        <v>6.9499999999999993</v>
      </c>
      <c r="AA197" s="147">
        <v>4.1599999999999993</v>
      </c>
      <c r="AB197" s="147">
        <v>3.85</v>
      </c>
      <c r="AC197" s="147">
        <v>3.85</v>
      </c>
      <c r="AD197" s="147">
        <v>3.85</v>
      </c>
      <c r="AE197" s="147">
        <v>3.85</v>
      </c>
      <c r="AF197" s="147">
        <v>3.85</v>
      </c>
      <c r="AG197" s="147">
        <v>3.85</v>
      </c>
    </row>
    <row r="198" spans="1:33" s="133" customFormat="1" x14ac:dyDescent="0.2">
      <c r="A198" s="133" t="str">
        <f t="shared" ref="A198:A209" si="3">CONCATENATE("MAP",D198)</f>
        <v>MAPOceania Total</v>
      </c>
      <c r="B198" s="137" t="s">
        <v>228</v>
      </c>
      <c r="C198" s="137" t="s">
        <v>228</v>
      </c>
      <c r="D198" s="137" t="s">
        <v>228</v>
      </c>
      <c r="E198" s="145">
        <v>4.8194330000000001</v>
      </c>
      <c r="F198" s="145">
        <v>3.0797540000000003</v>
      </c>
      <c r="G198" s="145">
        <v>3.2199069999999996</v>
      </c>
      <c r="H198" s="145">
        <v>2.3061919999999998</v>
      </c>
      <c r="I198" s="145">
        <v>3.1683520000000001</v>
      </c>
      <c r="J198" s="145">
        <v>2.7059280000000001</v>
      </c>
      <c r="K198" s="145">
        <v>2.2326280000000001</v>
      </c>
      <c r="L198" s="145">
        <v>2.2850050000000004</v>
      </c>
      <c r="M198" s="145">
        <v>3.1103129999999997</v>
      </c>
      <c r="N198" s="145">
        <v>3.4482559999999998</v>
      </c>
      <c r="O198" s="145">
        <v>5.3602230000000004</v>
      </c>
      <c r="P198" s="145">
        <v>8.9519390000000012</v>
      </c>
      <c r="Q198" s="145">
        <v>8.6363040000000009</v>
      </c>
      <c r="R198" s="145">
        <v>6.4770249999999994</v>
      </c>
      <c r="S198" s="145">
        <v>8.5823039999999988</v>
      </c>
      <c r="T198" s="145">
        <v>11.043377</v>
      </c>
      <c r="U198" s="145">
        <v>9.4902650000000008</v>
      </c>
      <c r="V198" s="145">
        <v>9.9013999999999989</v>
      </c>
      <c r="W198" s="145">
        <v>8.8528821022512965</v>
      </c>
      <c r="X198" s="145">
        <v>5.2580500000000008</v>
      </c>
      <c r="Y198" s="145">
        <v>5.4649770000000002</v>
      </c>
      <c r="Z198" s="145">
        <v>7.2399999999999993</v>
      </c>
      <c r="AA198" s="145">
        <v>6.6799999999999979</v>
      </c>
      <c r="AB198" s="145">
        <v>5.15</v>
      </c>
      <c r="AC198" s="145">
        <v>5.24798845119855</v>
      </c>
      <c r="AD198" s="145">
        <v>5.3483021947680722</v>
      </c>
      <c r="AE198" s="145">
        <v>5.453037060261801</v>
      </c>
      <c r="AF198" s="145">
        <v>5.5621740408126126</v>
      </c>
      <c r="AG198" s="145">
        <v>5.6733168766920308</v>
      </c>
    </row>
    <row r="199" spans="1:33" s="133" customFormat="1" x14ac:dyDescent="0.2">
      <c r="A199" s="133" t="str">
        <f t="shared" si="3"/>
        <v>MAPOceania Total</v>
      </c>
      <c r="B199" s="140" t="s">
        <v>228</v>
      </c>
      <c r="C199" s="140" t="s">
        <v>228</v>
      </c>
      <c r="D199" s="140" t="s">
        <v>228</v>
      </c>
      <c r="E199" s="146">
        <v>4.8194330000000001</v>
      </c>
      <c r="F199" s="146">
        <v>3.0797540000000003</v>
      </c>
      <c r="G199" s="146">
        <v>3.2199069999999996</v>
      </c>
      <c r="H199" s="146">
        <v>2.3061919999999998</v>
      </c>
      <c r="I199" s="146">
        <v>3.1683520000000001</v>
      </c>
      <c r="J199" s="146">
        <v>2.7059280000000001</v>
      </c>
      <c r="K199" s="146">
        <v>2.2326280000000001</v>
      </c>
      <c r="L199" s="146">
        <v>2.2850050000000004</v>
      </c>
      <c r="M199" s="146">
        <v>3.1103129999999997</v>
      </c>
      <c r="N199" s="146">
        <v>3.4482559999999998</v>
      </c>
      <c r="O199" s="146">
        <v>5.3602230000000004</v>
      </c>
      <c r="P199" s="146">
        <v>8.9519390000000012</v>
      </c>
      <c r="Q199" s="146">
        <v>8.6363040000000009</v>
      </c>
      <c r="R199" s="146">
        <v>6.4770249999999994</v>
      </c>
      <c r="S199" s="146">
        <v>8.5823039999999988</v>
      </c>
      <c r="T199" s="146">
        <v>11.043377</v>
      </c>
      <c r="U199" s="146">
        <v>9.4902650000000008</v>
      </c>
      <c r="V199" s="146">
        <v>9.9013999999999989</v>
      </c>
      <c r="W199" s="146">
        <v>8.8528821022512965</v>
      </c>
      <c r="X199" s="146">
        <v>5.2580500000000008</v>
      </c>
      <c r="Y199" s="146">
        <v>5.4649770000000002</v>
      </c>
      <c r="Z199" s="146">
        <v>7.2399999999999993</v>
      </c>
      <c r="AA199" s="146">
        <v>6.6799999999999979</v>
      </c>
      <c r="AB199" s="146">
        <v>5.15</v>
      </c>
      <c r="AC199" s="146">
        <v>5.24798845119855</v>
      </c>
      <c r="AD199" s="146">
        <v>5.3483021947680722</v>
      </c>
      <c r="AE199" s="146">
        <v>5.453037060261801</v>
      </c>
      <c r="AF199" s="146">
        <v>5.5621740408126126</v>
      </c>
      <c r="AG199" s="146">
        <v>5.6733168766920308</v>
      </c>
    </row>
    <row r="200" spans="1:33" x14ac:dyDescent="0.2">
      <c r="A200" s="133" t="str">
        <f t="shared" si="3"/>
        <v>MAPAustralia</v>
      </c>
      <c r="B200" s="129" t="s">
        <v>275</v>
      </c>
      <c r="C200" s="129" t="s">
        <v>275</v>
      </c>
      <c r="D200" s="129" t="s">
        <v>229</v>
      </c>
      <c r="E200" s="147">
        <v>1.1340949999999999</v>
      </c>
      <c r="F200" s="147">
        <v>1.280764</v>
      </c>
      <c r="G200" s="147">
        <v>0.80489900000000003</v>
      </c>
      <c r="H200" s="147">
        <v>0.97044200000000003</v>
      </c>
      <c r="I200" s="147">
        <v>1.1345340000000002</v>
      </c>
      <c r="J200" s="147">
        <v>2.1603850000000002</v>
      </c>
      <c r="K200" s="147">
        <v>1.4782770000000001</v>
      </c>
      <c r="L200" s="147">
        <v>1.5370640000000002</v>
      </c>
      <c r="M200" s="147">
        <v>2.0960369999999999</v>
      </c>
      <c r="N200" s="147">
        <v>2.5103189999999995</v>
      </c>
      <c r="O200" s="147">
        <v>3.9785539999999999</v>
      </c>
      <c r="P200" s="147">
        <v>6.9890740000000005</v>
      </c>
      <c r="Q200" s="147">
        <v>7.4330390000000008</v>
      </c>
      <c r="R200" s="147">
        <v>5.9799089999999993</v>
      </c>
      <c r="S200" s="147">
        <v>6.8094770000000002</v>
      </c>
      <c r="T200" s="147">
        <v>10.183214</v>
      </c>
      <c r="U200" s="147">
        <v>7.7676299999999996</v>
      </c>
      <c r="V200" s="147">
        <v>9.0996799999999993</v>
      </c>
      <c r="W200" s="147">
        <v>7.2253536314148912</v>
      </c>
      <c r="X200" s="147">
        <v>4.3671199999999999</v>
      </c>
      <c r="Y200" s="147">
        <v>4.3721300000000003</v>
      </c>
      <c r="Z200" s="147">
        <v>6.2799999999999994</v>
      </c>
      <c r="AA200" s="147">
        <v>5.9899999999999984</v>
      </c>
      <c r="AB200" s="147">
        <v>4.55</v>
      </c>
      <c r="AC200" s="147">
        <v>4.6479884511985503</v>
      </c>
      <c r="AD200" s="147">
        <v>4.7483021947680726</v>
      </c>
      <c r="AE200" s="147">
        <v>4.8530370602618005</v>
      </c>
      <c r="AF200" s="147">
        <v>4.962174040812612</v>
      </c>
      <c r="AG200" s="147">
        <v>5.0733168766920302</v>
      </c>
    </row>
    <row r="201" spans="1:33" x14ac:dyDescent="0.2">
      <c r="A201" s="133" t="str">
        <f t="shared" si="3"/>
        <v>MAPChristmas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MAPFiji</v>
      </c>
      <c r="B202" s="129" t="s">
        <v>275</v>
      </c>
      <c r="C202" s="129" t="s">
        <v>275</v>
      </c>
      <c r="D202" s="129" t="s">
        <v>231</v>
      </c>
      <c r="E202" s="147">
        <v>0</v>
      </c>
      <c r="F202" s="147">
        <v>0</v>
      </c>
      <c r="G202" s="147">
        <v>8.5398000000000002E-2</v>
      </c>
      <c r="H202" s="147">
        <v>7.7445E-2</v>
      </c>
      <c r="I202" s="147">
        <v>7.2999999999999995E-2</v>
      </c>
      <c r="J202" s="147">
        <v>1.545E-2</v>
      </c>
      <c r="K202" s="147">
        <v>2.7224999999999999E-2</v>
      </c>
      <c r="L202" s="147">
        <v>0.02</v>
      </c>
      <c r="M202" s="147">
        <v>6.8890999999999994E-2</v>
      </c>
      <c r="N202" s="147">
        <v>3.1900000000000001E-3</v>
      </c>
      <c r="O202" s="147">
        <v>1.2E-2</v>
      </c>
      <c r="P202" s="147">
        <v>2.6987000000000001E-2</v>
      </c>
      <c r="Q202" s="147">
        <v>0</v>
      </c>
      <c r="R202" s="147">
        <v>1.6743000000000001E-2</v>
      </c>
      <c r="S202" s="147">
        <v>5.4029000000000001E-2</v>
      </c>
      <c r="T202" s="147">
        <v>2.8166E-2</v>
      </c>
      <c r="U202" s="147">
        <v>0</v>
      </c>
      <c r="V202" s="147">
        <v>0</v>
      </c>
      <c r="W202" s="147">
        <v>1.0097259999999999</v>
      </c>
      <c r="X202" s="147">
        <v>0</v>
      </c>
      <c r="Y202" s="147">
        <v>0</v>
      </c>
      <c r="Z202" s="147">
        <v>0</v>
      </c>
      <c r="AA202" s="147">
        <v>0</v>
      </c>
      <c r="AB202" s="147">
        <v>0</v>
      </c>
      <c r="AC202" s="147">
        <v>0</v>
      </c>
      <c r="AD202" s="147">
        <v>0</v>
      </c>
      <c r="AE202" s="147">
        <v>0</v>
      </c>
      <c r="AF202" s="147">
        <v>0</v>
      </c>
      <c r="AG202" s="147">
        <v>0</v>
      </c>
    </row>
    <row r="203" spans="1:33" x14ac:dyDescent="0.2">
      <c r="A203" s="133" t="str">
        <f t="shared" si="3"/>
        <v>MAPNauru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MAPNew Caledonia</v>
      </c>
      <c r="B204" s="129" t="s">
        <v>275</v>
      </c>
      <c r="C204" s="129" t="s">
        <v>275</v>
      </c>
      <c r="D204" s="129" t="s">
        <v>233</v>
      </c>
      <c r="E204" s="147">
        <v>0.39762500000000001</v>
      </c>
      <c r="F204" s="147">
        <v>0.41769899999999999</v>
      </c>
      <c r="G204" s="147">
        <v>0.48831200000000002</v>
      </c>
      <c r="H204" s="147">
        <v>0.17380000000000001</v>
      </c>
      <c r="I204" s="147">
        <v>0.20219999999999999</v>
      </c>
      <c r="J204" s="147">
        <v>0.18943199999999999</v>
      </c>
      <c r="K204" s="147">
        <v>0.21163499999999999</v>
      </c>
      <c r="L204" s="147">
        <v>0.21945000000000001</v>
      </c>
      <c r="M204" s="147">
        <v>0.71099999999999997</v>
      </c>
      <c r="N204" s="147">
        <v>0.65200000000000002</v>
      </c>
      <c r="O204" s="147">
        <v>0.82899999999999996</v>
      </c>
      <c r="P204" s="147">
        <v>0.89856099999999994</v>
      </c>
      <c r="Q204" s="147">
        <v>0.267179</v>
      </c>
      <c r="R204" s="147">
        <v>1.9689999999999999E-2</v>
      </c>
      <c r="S204" s="147">
        <v>9.5228999999999994E-2</v>
      </c>
      <c r="T204" s="147">
        <v>6.5000000000000002E-2</v>
      </c>
      <c r="U204" s="147">
        <v>0.11645000000000001</v>
      </c>
      <c r="V204" s="147">
        <v>7.4999999999999997E-2</v>
      </c>
      <c r="W204" s="147">
        <v>3.9600000000000003E-2</v>
      </c>
      <c r="X204" s="147">
        <v>0.7399</v>
      </c>
      <c r="Y204" s="147">
        <v>1.0073970000000001</v>
      </c>
      <c r="Z204" s="147">
        <v>0</v>
      </c>
      <c r="AA204" s="147">
        <v>0</v>
      </c>
      <c r="AB204" s="147">
        <v>0</v>
      </c>
      <c r="AC204" s="147">
        <v>0</v>
      </c>
      <c r="AD204" s="147">
        <v>0</v>
      </c>
      <c r="AE204" s="147">
        <v>0</v>
      </c>
      <c r="AF204" s="147">
        <v>0</v>
      </c>
      <c r="AG204" s="147">
        <v>0</v>
      </c>
    </row>
    <row r="205" spans="1:33" x14ac:dyDescent="0.2">
      <c r="A205" s="133" t="str">
        <f t="shared" si="3"/>
        <v>MAPNew Zealand</v>
      </c>
      <c r="B205" s="129" t="s">
        <v>275</v>
      </c>
      <c r="C205" s="129" t="s">
        <v>275</v>
      </c>
      <c r="D205" s="129" t="s">
        <v>234</v>
      </c>
      <c r="E205" s="147">
        <v>0.39077499999999998</v>
      </c>
      <c r="F205" s="147">
        <v>0.36716500000000002</v>
      </c>
      <c r="G205" s="147">
        <v>0.23933099999999999</v>
      </c>
      <c r="H205" s="147">
        <v>0.189943</v>
      </c>
      <c r="I205" s="147">
        <v>0.40002299999999996</v>
      </c>
      <c r="J205" s="147">
        <v>0.34066099999999994</v>
      </c>
      <c r="K205" s="147">
        <v>0.51549100000000003</v>
      </c>
      <c r="L205" s="147">
        <v>0.49649100000000002</v>
      </c>
      <c r="M205" s="147">
        <v>0.23438499999999998</v>
      </c>
      <c r="N205" s="147">
        <v>0.26774700000000001</v>
      </c>
      <c r="O205" s="147">
        <v>0.50866900000000004</v>
      </c>
      <c r="P205" s="147">
        <v>0.61124100000000003</v>
      </c>
      <c r="Q205" s="147">
        <v>0.54952699999999999</v>
      </c>
      <c r="R205" s="147">
        <v>0.46068300000000006</v>
      </c>
      <c r="S205" s="147">
        <v>1.5785689999999999</v>
      </c>
      <c r="T205" s="147">
        <v>0.75194700000000014</v>
      </c>
      <c r="U205" s="147">
        <v>1.5488789999999999</v>
      </c>
      <c r="V205" s="147">
        <v>0.72671999999999992</v>
      </c>
      <c r="W205" s="147">
        <v>0.57820247083640486</v>
      </c>
      <c r="X205" s="147">
        <v>0.14127000000000001</v>
      </c>
      <c r="Y205" s="147">
        <v>6.1149999999999996E-2</v>
      </c>
      <c r="Z205" s="147">
        <v>0.95000000000000018</v>
      </c>
      <c r="AA205" s="147">
        <v>0.68</v>
      </c>
      <c r="AB205" s="147">
        <v>0.60000000000000009</v>
      </c>
      <c r="AC205" s="147">
        <v>0.60000000000000009</v>
      </c>
      <c r="AD205" s="147">
        <v>0.60000000000000009</v>
      </c>
      <c r="AE205" s="147">
        <v>0.60000000000000009</v>
      </c>
      <c r="AF205" s="147">
        <v>0.60000000000000009</v>
      </c>
      <c r="AG205" s="147">
        <v>0.60000000000000009</v>
      </c>
    </row>
    <row r="206" spans="1:33" x14ac:dyDescent="0.2">
      <c r="A206" s="133" t="str">
        <f t="shared" si="3"/>
        <v>MAPPapua New Guinea</v>
      </c>
      <c r="B206" s="129" t="s">
        <v>275</v>
      </c>
      <c r="C206" s="129" t="s">
        <v>275</v>
      </c>
      <c r="D206" s="129" t="s">
        <v>235</v>
      </c>
      <c r="E206" s="147">
        <v>2.896938</v>
      </c>
      <c r="F206" s="147">
        <v>1.0141260000000001</v>
      </c>
      <c r="G206" s="147">
        <v>1.5819669999999999</v>
      </c>
      <c r="H206" s="147">
        <v>0.89456199999999997</v>
      </c>
      <c r="I206" s="147">
        <v>1.358595</v>
      </c>
      <c r="J206" s="147">
        <v>0</v>
      </c>
      <c r="K206" s="147">
        <v>0</v>
      </c>
      <c r="L206" s="147">
        <v>0</v>
      </c>
      <c r="M206" s="147">
        <v>0</v>
      </c>
      <c r="N206" s="147">
        <v>0</v>
      </c>
      <c r="O206" s="147">
        <v>0</v>
      </c>
      <c r="P206" s="147">
        <v>0.42607600000000001</v>
      </c>
      <c r="Q206" s="147">
        <v>0.38655899999999999</v>
      </c>
      <c r="R206" s="147">
        <v>0</v>
      </c>
      <c r="S206" s="147">
        <v>4.4999999999999998E-2</v>
      </c>
      <c r="T206" s="147">
        <v>1.5049999999999999E-2</v>
      </c>
      <c r="U206" s="147">
        <v>5.7306000000000003E-2</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3"/>
        <v>MAPPolynesia</v>
      </c>
      <c r="B207" s="129" t="s">
        <v>275</v>
      </c>
      <c r="C207" s="129" t="s">
        <v>275</v>
      </c>
      <c r="D207" s="129" t="s">
        <v>236</v>
      </c>
      <c r="E207" s="147">
        <v>0</v>
      </c>
      <c r="F207" s="147">
        <v>0</v>
      </c>
      <c r="G207" s="147">
        <v>0.02</v>
      </c>
      <c r="H207" s="147">
        <v>0</v>
      </c>
      <c r="I207" s="147">
        <v>0</v>
      </c>
      <c r="J207" s="147">
        <v>0</v>
      </c>
      <c r="K207" s="147">
        <v>0</v>
      </c>
      <c r="L207" s="147">
        <v>1.2E-2</v>
      </c>
      <c r="M207" s="147">
        <v>0</v>
      </c>
      <c r="N207" s="147">
        <v>1.4999999999999999E-2</v>
      </c>
      <c r="O207" s="147">
        <v>3.2000000000000001E-2</v>
      </c>
      <c r="P207" s="147">
        <v>0</v>
      </c>
      <c r="Q207" s="147">
        <v>0</v>
      </c>
      <c r="R207" s="147">
        <v>0</v>
      </c>
      <c r="S207" s="147">
        <v>0</v>
      </c>
      <c r="T207" s="147">
        <v>0</v>
      </c>
      <c r="U207" s="147">
        <v>0</v>
      </c>
      <c r="V207" s="147">
        <v>0</v>
      </c>
      <c r="W207" s="147">
        <v>0</v>
      </c>
      <c r="X207" s="147">
        <v>9.7600000000000013E-3</v>
      </c>
      <c r="Y207" s="147">
        <v>2.4300000000000002E-2</v>
      </c>
      <c r="Z207" s="147">
        <v>0.01</v>
      </c>
      <c r="AA207" s="147">
        <v>0.01</v>
      </c>
      <c r="AB207" s="147">
        <v>0</v>
      </c>
      <c r="AC207" s="147">
        <v>0</v>
      </c>
      <c r="AD207" s="147">
        <v>0</v>
      </c>
      <c r="AE207" s="147">
        <v>0</v>
      </c>
      <c r="AF207" s="147">
        <v>0</v>
      </c>
      <c r="AG207" s="147">
        <v>0</v>
      </c>
    </row>
    <row r="208" spans="1:33" x14ac:dyDescent="0.2">
      <c r="A208" s="133" t="str">
        <f t="shared" si="3"/>
        <v>MAPSolomon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MAPVanuatu</v>
      </c>
      <c r="B209" s="129" t="s">
        <v>275</v>
      </c>
      <c r="C209" s="129" t="s">
        <v>275</v>
      </c>
      <c r="D209" s="129" t="s">
        <v>238</v>
      </c>
      <c r="E209" s="147">
        <v>0</v>
      </c>
      <c r="F209" s="147">
        <v>0</v>
      </c>
      <c r="G209" s="147">
        <v>0</v>
      </c>
      <c r="H209" s="147">
        <v>0</v>
      </c>
      <c r="I209" s="147">
        <v>0</v>
      </c>
      <c r="J209" s="147">
        <v>0</v>
      </c>
      <c r="K209" s="147">
        <v>1.4999999999999999E-4</v>
      </c>
      <c r="L209" s="147">
        <v>3.6000000000000001E-5</v>
      </c>
      <c r="M209" s="147">
        <v>0</v>
      </c>
      <c r="N209" s="147">
        <v>0</v>
      </c>
      <c r="O209" s="147">
        <v>1.65E-4</v>
      </c>
      <c r="P209" s="147">
        <v>4.2900000000000002E-4</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H1:AN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AQ209"/>
  <sheetViews>
    <sheetView showGridLines="0" workbookViewId="0">
      <pane xSplit="4" ySplit="6" topLeftCell="E7" activePane="bottomRight" state="frozen"/>
      <selection pane="topRight"/>
      <selection pane="bottomLeft"/>
      <selection pane="bottomRight" activeCell="E4" sqref="E4"/>
    </sheetView>
  </sheetViews>
  <sheetFormatPr defaultColWidth="9.33203125" defaultRowHeight="11.25" x14ac:dyDescent="0.2"/>
  <cols>
    <col min="1" max="1" width="0" style="128" hidden="1" customWidth="1"/>
    <col min="2" max="4" width="28.6640625" style="128" customWidth="1"/>
    <col min="5" max="16384" width="9.33203125" style="128"/>
  </cols>
  <sheetData>
    <row r="1" spans="1:43" s="129" customFormat="1" ht="18.75" customHeight="1" x14ac:dyDescent="0.3">
      <c r="A1" s="126"/>
      <c r="B1" s="150" t="s">
        <v>297</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2"/>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CONCATENATE("MAP",D4)</f>
        <v>MAPWorld Total</v>
      </c>
      <c r="B4" s="134" t="s">
        <v>26</v>
      </c>
      <c r="C4" s="134" t="s">
        <v>26</v>
      </c>
      <c r="D4" s="134" t="s">
        <v>26</v>
      </c>
      <c r="E4" s="135">
        <v>795.30325999999968</v>
      </c>
      <c r="F4" s="135">
        <v>817.32591599999978</v>
      </c>
      <c r="G4" s="135">
        <v>833.55527600000016</v>
      </c>
      <c r="H4" s="135">
        <v>1013.8346510000001</v>
      </c>
      <c r="I4" s="135">
        <v>1036.7587049999997</v>
      </c>
      <c r="J4" s="135">
        <v>1080.9407270000004</v>
      </c>
      <c r="K4" s="135">
        <v>986.73589800000002</v>
      </c>
      <c r="L4" s="135">
        <v>1003.878641</v>
      </c>
      <c r="M4" s="135">
        <v>840.57682899999998</v>
      </c>
      <c r="N4" s="135">
        <v>645.9245430000002</v>
      </c>
      <c r="O4" s="135">
        <v>896.71787299999971</v>
      </c>
      <c r="P4" s="135">
        <v>824.53516199999979</v>
      </c>
      <c r="Q4" s="135">
        <v>817.2570599999998</v>
      </c>
      <c r="R4" s="135">
        <v>814.77454500000022</v>
      </c>
      <c r="S4" s="135">
        <v>802.95508100000018</v>
      </c>
      <c r="T4" s="135">
        <v>743.99182599999983</v>
      </c>
      <c r="U4" s="135">
        <v>742.05551499999933</v>
      </c>
      <c r="V4" s="135">
        <v>817.14212899999995</v>
      </c>
      <c r="W4" s="135">
        <v>837.26358151202203</v>
      </c>
      <c r="X4" s="135">
        <v>834.22849999999994</v>
      </c>
      <c r="Y4" s="135">
        <v>875.27198890000011</v>
      </c>
      <c r="Z4" s="135">
        <v>1003.98</v>
      </c>
      <c r="AA4" s="135">
        <v>871.45999999999981</v>
      </c>
      <c r="AB4" s="135">
        <v>774.9899999999999</v>
      </c>
      <c r="AC4" s="135">
        <v>774.17142788621902</v>
      </c>
      <c r="AD4" s="135">
        <v>777.2887516291546</v>
      </c>
      <c r="AE4" s="135">
        <v>780.75089514141291</v>
      </c>
      <c r="AF4" s="135">
        <v>784.63370220402226</v>
      </c>
      <c r="AG4" s="135">
        <v>788.66450189935244</v>
      </c>
    </row>
    <row r="5" spans="1:43" s="133" customFormat="1" x14ac:dyDescent="0.2">
      <c r="A5" s="133" t="str">
        <f t="shared" ref="A5:A69" si="0">CONCATENATE("MAP",D5)</f>
        <v>MAPEurope &amp; CIS Total</v>
      </c>
      <c r="B5" s="137" t="s">
        <v>29</v>
      </c>
      <c r="C5" s="137" t="s">
        <v>29</v>
      </c>
      <c r="D5" s="137" t="s">
        <v>29</v>
      </c>
      <c r="E5" s="145">
        <v>662.93009999999958</v>
      </c>
      <c r="F5" s="145">
        <v>623.52154900000005</v>
      </c>
      <c r="G5" s="145">
        <v>658.28895499999999</v>
      </c>
      <c r="H5" s="145">
        <v>747.5497519999999</v>
      </c>
      <c r="I5" s="145">
        <v>705.49223599999993</v>
      </c>
      <c r="J5" s="145">
        <v>717.65258799999992</v>
      </c>
      <c r="K5" s="145">
        <v>672.63169499999992</v>
      </c>
      <c r="L5" s="145">
        <v>664.36963399999968</v>
      </c>
      <c r="M5" s="145">
        <v>545.79005700000016</v>
      </c>
      <c r="N5" s="145">
        <v>418.42850000000004</v>
      </c>
      <c r="O5" s="145">
        <v>561.68870180000022</v>
      </c>
      <c r="P5" s="145">
        <v>516.61829399999999</v>
      </c>
      <c r="Q5" s="145">
        <v>539.3321269999999</v>
      </c>
      <c r="R5" s="145">
        <v>564.43217300000015</v>
      </c>
      <c r="S5" s="145">
        <v>530.94499399999995</v>
      </c>
      <c r="T5" s="145">
        <v>507.85083900000001</v>
      </c>
      <c r="U5" s="145">
        <v>501.18127200000004</v>
      </c>
      <c r="V5" s="145">
        <v>560.72023258762874</v>
      </c>
      <c r="W5" s="145">
        <v>555.20111635640171</v>
      </c>
      <c r="X5" s="145">
        <v>587.38328000000013</v>
      </c>
      <c r="Y5" s="145">
        <v>605.63060340000004</v>
      </c>
      <c r="Z5" s="145">
        <v>681.93000000000006</v>
      </c>
      <c r="AA5" s="145">
        <v>533.56999999999994</v>
      </c>
      <c r="AB5" s="145">
        <v>514.61</v>
      </c>
      <c r="AC5" s="145">
        <v>514.04254514963361</v>
      </c>
      <c r="AD5" s="145">
        <v>516.09012798972617</v>
      </c>
      <c r="AE5" s="145">
        <v>518.36699237259415</v>
      </c>
      <c r="AF5" s="145">
        <v>520.92389893241443</v>
      </c>
      <c r="AG5" s="145">
        <v>523.57885138668689</v>
      </c>
    </row>
    <row r="6" spans="1:43" s="133" customFormat="1" x14ac:dyDescent="0.2">
      <c r="A6" s="133" t="str">
        <f t="shared" si="0"/>
        <v>MAPWest Europe Total</v>
      </c>
      <c r="B6" s="140" t="s">
        <v>37</v>
      </c>
      <c r="C6" s="140" t="s">
        <v>37</v>
      </c>
      <c r="D6" s="140" t="s">
        <v>37</v>
      </c>
      <c r="E6" s="146">
        <v>588.07609999999966</v>
      </c>
      <c r="F6" s="146">
        <v>537.42905100000007</v>
      </c>
      <c r="G6" s="146">
        <v>599.19475499999999</v>
      </c>
      <c r="H6" s="146">
        <v>665.03207900000018</v>
      </c>
      <c r="I6" s="146">
        <v>656.70872599999996</v>
      </c>
      <c r="J6" s="146">
        <v>658.40891199999999</v>
      </c>
      <c r="K6" s="146">
        <v>627.67739100000006</v>
      </c>
      <c r="L6" s="146">
        <v>632.86482899999987</v>
      </c>
      <c r="M6" s="146">
        <v>494.55608000000018</v>
      </c>
      <c r="N6" s="146">
        <v>406.33505000000002</v>
      </c>
      <c r="O6" s="146">
        <v>543.07406600000002</v>
      </c>
      <c r="P6" s="146">
        <v>499.55393200000003</v>
      </c>
      <c r="Q6" s="146">
        <v>511.88102700000007</v>
      </c>
      <c r="R6" s="146">
        <v>531.49410100000011</v>
      </c>
      <c r="S6" s="146">
        <v>500.58117100000004</v>
      </c>
      <c r="T6" s="146">
        <v>460.49349100000006</v>
      </c>
      <c r="U6" s="146">
        <v>447.09094499999992</v>
      </c>
      <c r="V6" s="146">
        <v>459.39868858762878</v>
      </c>
      <c r="W6" s="146">
        <v>447.52735154672541</v>
      </c>
      <c r="X6" s="146">
        <v>514.54513000000009</v>
      </c>
      <c r="Y6" s="146">
        <v>533.25883510000006</v>
      </c>
      <c r="Z6" s="146">
        <v>595.49</v>
      </c>
      <c r="AA6" s="146">
        <v>458.67999999999995</v>
      </c>
      <c r="AB6" s="146">
        <v>468.65000000000003</v>
      </c>
      <c r="AC6" s="146">
        <v>468.13108974291782</v>
      </c>
      <c r="AD6" s="146">
        <v>469.9938028437553</v>
      </c>
      <c r="AE6" s="146">
        <v>472.06534829886505</v>
      </c>
      <c r="AF6" s="146">
        <v>474.3919889035148</v>
      </c>
      <c r="AG6" s="146">
        <v>476.80789884885513</v>
      </c>
    </row>
    <row r="7" spans="1:43" x14ac:dyDescent="0.2">
      <c r="A7" s="133" t="str">
        <f t="shared" si="0"/>
        <v>MAPAustria</v>
      </c>
      <c r="B7" s="129" t="s">
        <v>254</v>
      </c>
      <c r="C7" s="129" t="s">
        <v>255</v>
      </c>
      <c r="D7" s="129" t="s">
        <v>40</v>
      </c>
      <c r="E7" s="147">
        <v>18.776450000000001</v>
      </c>
      <c r="F7" s="147">
        <v>18.134</v>
      </c>
      <c r="G7" s="147">
        <v>28.929000000000002</v>
      </c>
      <c r="H7" s="147">
        <v>29.155000000000001</v>
      </c>
      <c r="I7" s="147">
        <v>20.677</v>
      </c>
      <c r="J7" s="147">
        <v>28.323</v>
      </c>
      <c r="K7" s="147">
        <v>20.710999999999999</v>
      </c>
      <c r="L7" s="147">
        <v>25.904130000000002</v>
      </c>
      <c r="M7" s="147">
        <v>7.8143099999999999</v>
      </c>
      <c r="N7" s="147">
        <v>1.4715499999999999</v>
      </c>
      <c r="O7" s="147">
        <v>14.489000000000001</v>
      </c>
      <c r="P7" s="147">
        <v>10.820068000000001</v>
      </c>
      <c r="Q7" s="147">
        <v>13.09</v>
      </c>
      <c r="R7" s="147">
        <v>7.2780000000000005</v>
      </c>
      <c r="S7" s="147">
        <v>6.5000529999999994</v>
      </c>
      <c r="T7" s="147">
        <v>4.1515250000000004</v>
      </c>
      <c r="U7" s="147">
        <v>3.7109800000000002</v>
      </c>
      <c r="V7" s="147">
        <v>6.3840000000000003</v>
      </c>
      <c r="W7" s="147">
        <v>8.7673010317879552</v>
      </c>
      <c r="X7" s="147">
        <v>8.5318199999999997</v>
      </c>
      <c r="Y7" s="147">
        <v>3.9818699999999998</v>
      </c>
      <c r="Z7" s="147">
        <v>6.4</v>
      </c>
      <c r="AA7" s="147">
        <v>10.49</v>
      </c>
      <c r="AB7" s="147">
        <v>4.09</v>
      </c>
      <c r="AC7" s="147">
        <v>4.0856799959414127</v>
      </c>
      <c r="AD7" s="147">
        <v>4.1021316328768647</v>
      </c>
      <c r="AE7" s="147">
        <v>4.1204030518179309</v>
      </c>
      <c r="AF7" s="147">
        <v>4.1408945173672578</v>
      </c>
      <c r="AG7" s="147">
        <v>4.162167012178676</v>
      </c>
    </row>
    <row r="8" spans="1:43" x14ac:dyDescent="0.2">
      <c r="A8" s="133" t="str">
        <f t="shared" si="0"/>
        <v>MAPBelgium</v>
      </c>
      <c r="B8" s="129" t="s">
        <v>254</v>
      </c>
      <c r="C8" s="129" t="s">
        <v>255</v>
      </c>
      <c r="D8" s="129" t="s">
        <v>42</v>
      </c>
      <c r="E8" s="147">
        <v>272.76364199999966</v>
      </c>
      <c r="F8" s="147">
        <v>240.46062400000002</v>
      </c>
      <c r="G8" s="147">
        <v>236.17500000000001</v>
      </c>
      <c r="H8" s="147">
        <v>261.51032200000003</v>
      </c>
      <c r="I8" s="147">
        <v>273.33894499999997</v>
      </c>
      <c r="J8" s="147">
        <v>225.85959500000004</v>
      </c>
      <c r="K8" s="147">
        <v>257.93110300000001</v>
      </c>
      <c r="L8" s="147">
        <v>220.58448300000003</v>
      </c>
      <c r="M8" s="147">
        <v>195.4868350000001</v>
      </c>
      <c r="N8" s="147">
        <v>185.329341</v>
      </c>
      <c r="O8" s="147">
        <v>199.44546599999998</v>
      </c>
      <c r="P8" s="147">
        <v>130.35420000000002</v>
      </c>
      <c r="Q8" s="147">
        <v>91.199200000000005</v>
      </c>
      <c r="R8" s="147">
        <v>98.107371000000043</v>
      </c>
      <c r="S8" s="147">
        <v>97.54737999999999</v>
      </c>
      <c r="T8" s="147">
        <v>80.350560000000002</v>
      </c>
      <c r="U8" s="147">
        <v>83.649700000000024</v>
      </c>
      <c r="V8" s="147">
        <v>103.96934</v>
      </c>
      <c r="W8" s="147">
        <v>101.29080999999999</v>
      </c>
      <c r="X8" s="147">
        <v>96.192960000000028</v>
      </c>
      <c r="Y8" s="147">
        <v>100.80197510000002</v>
      </c>
      <c r="Z8" s="147">
        <v>111.53999999999999</v>
      </c>
      <c r="AA8" s="147">
        <v>95.070000000000022</v>
      </c>
      <c r="AB8" s="147">
        <v>66.34</v>
      </c>
      <c r="AC8" s="147">
        <v>66.269929322922579</v>
      </c>
      <c r="AD8" s="147">
        <v>66.536775678496639</v>
      </c>
      <c r="AE8" s="147">
        <v>66.833138987188647</v>
      </c>
      <c r="AF8" s="147">
        <v>67.165511560426381</v>
      </c>
      <c r="AG8" s="147">
        <v>67.510552466487383</v>
      </c>
    </row>
    <row r="9" spans="1:43" x14ac:dyDescent="0.2">
      <c r="A9" s="133" t="str">
        <f t="shared" si="0"/>
        <v>MAPCyprus</v>
      </c>
      <c r="B9" s="129" t="s">
        <v>254</v>
      </c>
      <c r="C9" s="129" t="s">
        <v>255</v>
      </c>
      <c r="D9" s="129" t="s">
        <v>44</v>
      </c>
      <c r="E9" s="147">
        <v>0</v>
      </c>
      <c r="F9" s="147">
        <v>0</v>
      </c>
      <c r="G9" s="147">
        <v>0</v>
      </c>
      <c r="H9" s="147">
        <v>0</v>
      </c>
      <c r="I9" s="147">
        <v>0</v>
      </c>
      <c r="J9" s="147">
        <v>0</v>
      </c>
      <c r="K9" s="147">
        <v>0</v>
      </c>
      <c r="L9" s="147">
        <v>0</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row>
    <row r="10" spans="1:43" x14ac:dyDescent="0.2">
      <c r="A10" s="133" t="str">
        <f t="shared" si="0"/>
        <v>MAPDenmark</v>
      </c>
      <c r="B10" s="129" t="s">
        <v>254</v>
      </c>
      <c r="C10" s="129" t="s">
        <v>255</v>
      </c>
      <c r="D10" s="129" t="s">
        <v>46</v>
      </c>
      <c r="E10" s="147">
        <v>1.8699999999999999</v>
      </c>
      <c r="F10" s="147">
        <v>6.6530000000000005</v>
      </c>
      <c r="G10" s="147">
        <v>0.10200000000000001</v>
      </c>
      <c r="H10" s="147">
        <v>0.66</v>
      </c>
      <c r="I10" s="147">
        <v>0.28800000000000003</v>
      </c>
      <c r="J10" s="147">
        <v>0.191</v>
      </c>
      <c r="K10" s="147">
        <v>0.191</v>
      </c>
      <c r="L10" s="147">
        <v>0.184</v>
      </c>
      <c r="M10" s="147">
        <v>0.20500000000000002</v>
      </c>
      <c r="N10" s="147">
        <v>0.1</v>
      </c>
      <c r="O10" s="147">
        <v>0.58000000000000007</v>
      </c>
      <c r="P10" s="147">
        <v>0.191</v>
      </c>
      <c r="Q10" s="147">
        <v>6.625</v>
      </c>
      <c r="R10" s="147">
        <v>4.7700000000000005</v>
      </c>
      <c r="S10" s="147">
        <v>7.6660000000000004</v>
      </c>
      <c r="T10" s="147">
        <v>6.0209999999999999</v>
      </c>
      <c r="U10" s="147">
        <v>7.2630000000000008</v>
      </c>
      <c r="V10" s="147">
        <v>7.2249999999999996</v>
      </c>
      <c r="W10" s="147">
        <v>5</v>
      </c>
      <c r="X10" s="147">
        <v>7.3629199999999999</v>
      </c>
      <c r="Y10" s="147">
        <v>17.087600000000002</v>
      </c>
      <c r="Z10" s="147">
        <v>0.29000000000000004</v>
      </c>
      <c r="AA10" s="147">
        <v>0.78</v>
      </c>
      <c r="AB10" s="147">
        <v>7.79</v>
      </c>
      <c r="AC10" s="147">
        <v>7.7899999999999991</v>
      </c>
      <c r="AD10" s="147">
        <v>7.7899999999999991</v>
      </c>
      <c r="AE10" s="147">
        <v>7.7899999999999991</v>
      </c>
      <c r="AF10" s="147">
        <v>7.7899999999999991</v>
      </c>
      <c r="AG10" s="147">
        <v>7.7899999999999991</v>
      </c>
    </row>
    <row r="11" spans="1:43" x14ac:dyDescent="0.2">
      <c r="A11" s="133" t="str">
        <f t="shared" si="0"/>
        <v>MAPFinland</v>
      </c>
      <c r="B11" s="129" t="s">
        <v>254</v>
      </c>
      <c r="C11" s="129" t="s">
        <v>255</v>
      </c>
      <c r="D11" s="129" t="s">
        <v>49</v>
      </c>
      <c r="E11" s="147">
        <v>0.26</v>
      </c>
      <c r="F11" s="147">
        <v>0.32100000000000001</v>
      </c>
      <c r="G11" s="147">
        <v>0.151</v>
      </c>
      <c r="H11" s="147">
        <v>0.17800000000000002</v>
      </c>
      <c r="I11" s="147">
        <v>7.8E-2</v>
      </c>
      <c r="J11" s="147">
        <v>0.122</v>
      </c>
      <c r="K11" s="147">
        <v>0.20300000000000001</v>
      </c>
      <c r="L11" s="147">
        <v>0.11</v>
      </c>
      <c r="M11" s="147">
        <v>0.11</v>
      </c>
      <c r="N11" s="147">
        <v>1E-3</v>
      </c>
      <c r="O11" s="147">
        <v>2E-3</v>
      </c>
      <c r="P11" s="147">
        <v>6.8000000000000005E-2</v>
      </c>
      <c r="Q11" s="147">
        <v>7.400000000000001E-2</v>
      </c>
      <c r="R11" s="147">
        <v>5.5000000000000007E-2</v>
      </c>
      <c r="S11" s="147">
        <v>0.08</v>
      </c>
      <c r="T11" s="147">
        <v>0.08</v>
      </c>
      <c r="U11" s="147">
        <v>0.08</v>
      </c>
      <c r="V11" s="147">
        <v>4.5000000000000005E-2</v>
      </c>
      <c r="W11" s="147">
        <v>2.7038999999999997E-2</v>
      </c>
      <c r="X11" s="147">
        <v>0</v>
      </c>
      <c r="Y11" s="147">
        <v>0</v>
      </c>
      <c r="Z11" s="147">
        <v>0</v>
      </c>
      <c r="AA11" s="147">
        <v>0</v>
      </c>
      <c r="AB11" s="147">
        <v>0</v>
      </c>
      <c r="AC11" s="147">
        <v>0</v>
      </c>
      <c r="AD11" s="147">
        <v>0</v>
      </c>
      <c r="AE11" s="147">
        <v>0</v>
      </c>
      <c r="AF11" s="147">
        <v>0</v>
      </c>
      <c r="AG11" s="147">
        <v>0</v>
      </c>
    </row>
    <row r="12" spans="1:43" x14ac:dyDescent="0.2">
      <c r="A12" s="133" t="str">
        <f t="shared" si="0"/>
        <v>MAPFrance</v>
      </c>
      <c r="B12" s="129" t="s">
        <v>254</v>
      </c>
      <c r="C12" s="129" t="s">
        <v>255</v>
      </c>
      <c r="D12" s="129" t="s">
        <v>31</v>
      </c>
      <c r="E12" s="147">
        <v>23.741329</v>
      </c>
      <c r="F12" s="147">
        <v>19.825059</v>
      </c>
      <c r="G12" s="147">
        <v>19.432236999999997</v>
      </c>
      <c r="H12" s="147">
        <v>17.214561000000003</v>
      </c>
      <c r="I12" s="147">
        <v>13.793301</v>
      </c>
      <c r="J12" s="147">
        <v>16.552958999999998</v>
      </c>
      <c r="K12" s="147">
        <v>26.607834999999998</v>
      </c>
      <c r="L12" s="147">
        <v>20.962667000000003</v>
      </c>
      <c r="M12" s="147">
        <v>24.855999999999998</v>
      </c>
      <c r="N12" s="147">
        <v>4.7119999999999989</v>
      </c>
      <c r="O12" s="147">
        <v>8.8689999999999998</v>
      </c>
      <c r="P12" s="147">
        <v>11.072999999999999</v>
      </c>
      <c r="Q12" s="147">
        <v>10.500999999999999</v>
      </c>
      <c r="R12" s="147">
        <v>10.745999999999999</v>
      </c>
      <c r="S12" s="147">
        <v>29.991000000000003</v>
      </c>
      <c r="T12" s="147">
        <v>21.613999999999997</v>
      </c>
      <c r="U12" s="147">
        <v>10.443</v>
      </c>
      <c r="V12" s="147">
        <v>7.859</v>
      </c>
      <c r="W12" s="147">
        <v>8.7115770000000019</v>
      </c>
      <c r="X12" s="147">
        <v>11.82789</v>
      </c>
      <c r="Y12" s="147">
        <v>7.7986999999999993</v>
      </c>
      <c r="Z12" s="147">
        <v>13.359999999999998</v>
      </c>
      <c r="AA12" s="147">
        <v>14.04</v>
      </c>
      <c r="AB12" s="147">
        <v>6.01</v>
      </c>
      <c r="AC12" s="147">
        <v>6.003652023376012</v>
      </c>
      <c r="AD12" s="147">
        <v>6.0278266781393537</v>
      </c>
      <c r="AE12" s="147">
        <v>6.0546753891016536</v>
      </c>
      <c r="AF12" s="147">
        <v>6.084786320141129</v>
      </c>
      <c r="AG12" s="147">
        <v>6.1160449249862685</v>
      </c>
    </row>
    <row r="13" spans="1:43" x14ac:dyDescent="0.2">
      <c r="A13" s="133" t="str">
        <f t="shared" si="0"/>
        <v>MAPGermany</v>
      </c>
      <c r="B13" s="129" t="s">
        <v>254</v>
      </c>
      <c r="C13" s="129" t="s">
        <v>255</v>
      </c>
      <c r="D13" s="129" t="s">
        <v>32</v>
      </c>
      <c r="E13" s="147">
        <v>42.477000000000011</v>
      </c>
      <c r="F13" s="147">
        <v>48.823774999999998</v>
      </c>
      <c r="G13" s="147">
        <v>65.641000000000005</v>
      </c>
      <c r="H13" s="147">
        <v>57.164000000000001</v>
      </c>
      <c r="I13" s="147">
        <v>67.02800000000002</v>
      </c>
      <c r="J13" s="147">
        <v>60.170000000000009</v>
      </c>
      <c r="K13" s="147">
        <v>56.362999999999978</v>
      </c>
      <c r="L13" s="147">
        <v>88.153000000000006</v>
      </c>
      <c r="M13" s="147">
        <v>89.074999999999989</v>
      </c>
      <c r="N13" s="147">
        <v>36.447999999999979</v>
      </c>
      <c r="O13" s="147">
        <v>59.878</v>
      </c>
      <c r="P13" s="147">
        <v>47.843680000000013</v>
      </c>
      <c r="Q13" s="147">
        <v>60.393000000000015</v>
      </c>
      <c r="R13" s="147">
        <v>64.128999999999991</v>
      </c>
      <c r="S13" s="147">
        <v>40.734999999999999</v>
      </c>
      <c r="T13" s="147">
        <v>39.026071000000002</v>
      </c>
      <c r="U13" s="147">
        <v>38.661000000000001</v>
      </c>
      <c r="V13" s="147">
        <v>35.11699999999999</v>
      </c>
      <c r="W13" s="147">
        <v>65.632728999999998</v>
      </c>
      <c r="X13" s="147">
        <v>82.744309999999956</v>
      </c>
      <c r="Y13" s="147">
        <v>56.554340000000018</v>
      </c>
      <c r="Z13" s="147">
        <v>79.129999999999967</v>
      </c>
      <c r="AA13" s="147">
        <v>35.589999999999996</v>
      </c>
      <c r="AB13" s="147">
        <v>72.940000000000012</v>
      </c>
      <c r="AC13" s="147">
        <v>72.862958167229024</v>
      </c>
      <c r="AD13" s="147">
        <v>73.156352396586456</v>
      </c>
      <c r="AE13" s="147">
        <v>73.482200146601443</v>
      </c>
      <c r="AF13" s="147">
        <v>73.847639632461551</v>
      </c>
      <c r="AG13" s="147">
        <v>74.227007791763469</v>
      </c>
    </row>
    <row r="14" spans="1:43" x14ac:dyDescent="0.2">
      <c r="A14" s="133" t="str">
        <f t="shared" si="0"/>
        <v>MAPGreece</v>
      </c>
      <c r="B14" s="129" t="s">
        <v>254</v>
      </c>
      <c r="C14" s="129" t="s">
        <v>255</v>
      </c>
      <c r="D14" s="129" t="s">
        <v>33</v>
      </c>
      <c r="E14" s="147">
        <v>4.4000000000000004E-2</v>
      </c>
      <c r="F14" s="147">
        <v>1.2E-2</v>
      </c>
      <c r="G14" s="147">
        <v>0.84900000000000009</v>
      </c>
      <c r="H14" s="147">
        <v>8.0000000000000002E-3</v>
      </c>
      <c r="I14" s="147">
        <v>0</v>
      </c>
      <c r="J14" s="147">
        <v>0.192</v>
      </c>
      <c r="K14" s="147">
        <v>1.72E-2</v>
      </c>
      <c r="L14" s="147">
        <v>0.30499999999999999</v>
      </c>
      <c r="M14" s="147">
        <v>1.4000000000000002E-2</v>
      </c>
      <c r="N14" s="147">
        <v>2E-3</v>
      </c>
      <c r="O14" s="147">
        <v>5.0000000000000001E-3</v>
      </c>
      <c r="P14" s="147">
        <v>6.0000000000000001E-3</v>
      </c>
      <c r="Q14" s="147">
        <v>1.7000000000000001E-2</v>
      </c>
      <c r="R14" s="147">
        <v>1.4000000000000002E-2</v>
      </c>
      <c r="S14" s="147">
        <v>1.4000000000000002E-2</v>
      </c>
      <c r="T14" s="147">
        <v>0.01</v>
      </c>
      <c r="U14" s="147">
        <v>5.1999999999999998E-2</v>
      </c>
      <c r="V14" s="147">
        <v>0.21300000000000002</v>
      </c>
      <c r="W14" s="147">
        <v>6.5373000000000014E-2</v>
      </c>
      <c r="X14" s="147">
        <v>0</v>
      </c>
      <c r="Y14" s="147">
        <v>0</v>
      </c>
      <c r="Z14" s="147">
        <v>0</v>
      </c>
      <c r="AA14" s="147">
        <v>0</v>
      </c>
      <c r="AB14" s="147">
        <v>0</v>
      </c>
      <c r="AC14" s="147">
        <v>0</v>
      </c>
      <c r="AD14" s="147">
        <v>0</v>
      </c>
      <c r="AE14" s="147">
        <v>0</v>
      </c>
      <c r="AF14" s="147">
        <v>0</v>
      </c>
      <c r="AG14" s="147">
        <v>0</v>
      </c>
    </row>
    <row r="15" spans="1:43" x14ac:dyDescent="0.2">
      <c r="A15" s="133" t="str">
        <f t="shared" si="0"/>
        <v>MAPIceland</v>
      </c>
      <c r="B15" s="129" t="s">
        <v>254</v>
      </c>
      <c r="C15" s="129" t="s">
        <v>255</v>
      </c>
      <c r="D15" s="129" t="s">
        <v>34</v>
      </c>
      <c r="E15" s="147">
        <v>0</v>
      </c>
      <c r="F15" s="147">
        <v>0</v>
      </c>
      <c r="G15" s="147">
        <v>0</v>
      </c>
      <c r="H15" s="147">
        <v>0</v>
      </c>
      <c r="I15" s="147">
        <v>0</v>
      </c>
      <c r="J15" s="147">
        <v>0</v>
      </c>
      <c r="K15" s="147">
        <v>0</v>
      </c>
      <c r="L15" s="147">
        <v>0</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row>
    <row r="16" spans="1:43" x14ac:dyDescent="0.2">
      <c r="A16" s="133" t="str">
        <f t="shared" si="0"/>
        <v>MAPIreland</v>
      </c>
      <c r="B16" s="129" t="s">
        <v>254</v>
      </c>
      <c r="C16" s="129" t="s">
        <v>255</v>
      </c>
      <c r="D16" s="129" t="s">
        <v>256</v>
      </c>
      <c r="E16" s="147">
        <v>0</v>
      </c>
      <c r="F16" s="147">
        <v>0</v>
      </c>
      <c r="G16" s="147">
        <v>0</v>
      </c>
      <c r="H16" s="147">
        <v>0</v>
      </c>
      <c r="I16" s="147">
        <v>0</v>
      </c>
      <c r="J16" s="147">
        <v>0</v>
      </c>
      <c r="K16" s="147">
        <v>0</v>
      </c>
      <c r="L16" s="147">
        <v>0</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row>
    <row r="17" spans="1:33" x14ac:dyDescent="0.2">
      <c r="A17" s="133" t="str">
        <f t="shared" si="0"/>
        <v>MAPItaly</v>
      </c>
      <c r="B17" s="129" t="s">
        <v>254</v>
      </c>
      <c r="C17" s="129" t="s">
        <v>255</v>
      </c>
      <c r="D17" s="129" t="s">
        <v>35</v>
      </c>
      <c r="E17" s="147">
        <v>0.75700000000000012</v>
      </c>
      <c r="F17" s="147">
        <v>0.34000000000000008</v>
      </c>
      <c r="G17" s="147">
        <v>1.1789999999999998</v>
      </c>
      <c r="H17" s="147">
        <v>2.0609999999999999</v>
      </c>
      <c r="I17" s="147">
        <v>3.3380000000000001</v>
      </c>
      <c r="J17" s="147">
        <v>2.202</v>
      </c>
      <c r="K17" s="147">
        <v>7.5479999999999992</v>
      </c>
      <c r="L17" s="147">
        <v>7.4253010000000002</v>
      </c>
      <c r="M17" s="147">
        <v>2.5229999999999992</v>
      </c>
      <c r="N17" s="147">
        <v>5.4929999999999986</v>
      </c>
      <c r="O17" s="147">
        <v>7.056</v>
      </c>
      <c r="P17" s="147">
        <v>9.5454089999999994</v>
      </c>
      <c r="Q17" s="147">
        <v>6.4859999999999998</v>
      </c>
      <c r="R17" s="147">
        <v>9.9219999999999988</v>
      </c>
      <c r="S17" s="147">
        <v>7.8799999999999981</v>
      </c>
      <c r="T17" s="147">
        <v>14.792999999999997</v>
      </c>
      <c r="U17" s="147">
        <v>15.638999999999994</v>
      </c>
      <c r="V17" s="147">
        <v>18.823</v>
      </c>
      <c r="W17" s="147">
        <v>13.359327999999991</v>
      </c>
      <c r="X17" s="147">
        <v>9.3722600000000007</v>
      </c>
      <c r="Y17" s="147">
        <v>5.0968299999999997</v>
      </c>
      <c r="Z17" s="147">
        <v>5.2599999999999989</v>
      </c>
      <c r="AA17" s="147">
        <v>5.73</v>
      </c>
      <c r="AB17" s="147">
        <v>7.1499999999999995</v>
      </c>
      <c r="AC17" s="147">
        <v>7.1424479146653068</v>
      </c>
      <c r="AD17" s="147">
        <v>7.171208111263959</v>
      </c>
      <c r="AE17" s="147">
        <v>7.2031495893638668</v>
      </c>
      <c r="AF17" s="147">
        <v>7.2389720780381177</v>
      </c>
      <c r="AG17" s="147">
        <v>7.2761599357157802</v>
      </c>
    </row>
    <row r="18" spans="1:33" x14ac:dyDescent="0.2">
      <c r="A18" s="133"/>
      <c r="B18" s="129" t="s">
        <v>254</v>
      </c>
      <c r="C18" s="129" t="s">
        <v>255</v>
      </c>
      <c r="D18" s="129" t="s">
        <v>36</v>
      </c>
      <c r="E18" s="147">
        <v>0.29299999999999998</v>
      </c>
      <c r="F18" s="147">
        <v>5.7999999999999996E-2</v>
      </c>
      <c r="G18" s="147">
        <v>1E-3</v>
      </c>
      <c r="H18" s="147">
        <v>1.2890000000000001</v>
      </c>
      <c r="I18" s="147">
        <v>0.41100000000000003</v>
      </c>
      <c r="J18" s="147">
        <v>0.84700000000000009</v>
      </c>
      <c r="K18" s="147">
        <v>0.79200000000000004</v>
      </c>
      <c r="L18" s="147">
        <v>1.0169999999999999</v>
      </c>
      <c r="M18" s="147">
        <v>0.43899999999999995</v>
      </c>
      <c r="N18" s="147">
        <v>0.193</v>
      </c>
      <c r="O18" s="147">
        <v>1.37</v>
      </c>
      <c r="P18" s="147">
        <v>1.3359999999999999</v>
      </c>
      <c r="Q18" s="147">
        <v>0.41700000000000004</v>
      </c>
      <c r="R18" s="147">
        <v>0.66300000000000003</v>
      </c>
      <c r="S18" s="147">
        <v>1.1850000000000001</v>
      </c>
      <c r="T18" s="147">
        <v>0.60399999999999998</v>
      </c>
      <c r="U18" s="147">
        <v>0.38900000000000001</v>
      </c>
      <c r="V18" s="147">
        <v>0.63400000000000001</v>
      </c>
      <c r="W18" s="147">
        <v>0.79019299999999992</v>
      </c>
      <c r="X18" s="147">
        <v>0</v>
      </c>
      <c r="Y18" s="147">
        <v>0</v>
      </c>
      <c r="Z18" s="147">
        <v>0</v>
      </c>
      <c r="AA18" s="147">
        <v>0</v>
      </c>
      <c r="AB18" s="147">
        <v>0</v>
      </c>
      <c r="AC18" s="147">
        <v>0</v>
      </c>
      <c r="AD18" s="147">
        <v>0</v>
      </c>
      <c r="AE18" s="147">
        <v>0</v>
      </c>
      <c r="AF18" s="147">
        <v>0</v>
      </c>
      <c r="AG18" s="147">
        <v>0</v>
      </c>
    </row>
    <row r="19" spans="1:33" x14ac:dyDescent="0.2">
      <c r="A19" s="133" t="str">
        <f t="shared" si="0"/>
        <v>MAPMalta</v>
      </c>
      <c r="B19" s="129" t="s">
        <v>254</v>
      </c>
      <c r="C19" s="129" t="s">
        <v>255</v>
      </c>
      <c r="D19" s="129" t="s">
        <v>50</v>
      </c>
      <c r="E19" s="147">
        <v>0</v>
      </c>
      <c r="F19" s="147">
        <v>0</v>
      </c>
      <c r="G19" s="147">
        <v>0</v>
      </c>
      <c r="H19" s="147">
        <v>0</v>
      </c>
      <c r="I19" s="147">
        <v>0</v>
      </c>
      <c r="J19" s="147">
        <v>0</v>
      </c>
      <c r="K19" s="147">
        <v>0</v>
      </c>
      <c r="L19" s="147">
        <v>0</v>
      </c>
      <c r="M19" s="147">
        <v>0</v>
      </c>
      <c r="N19" s="147">
        <v>0</v>
      </c>
      <c r="O19" s="147">
        <v>0</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row>
    <row r="20" spans="1:33" x14ac:dyDescent="0.2">
      <c r="A20" s="133" t="str">
        <f t="shared" si="0"/>
        <v>MAPNetherlands</v>
      </c>
      <c r="B20" s="129" t="s">
        <v>254</v>
      </c>
      <c r="C20" s="129" t="s">
        <v>255</v>
      </c>
      <c r="D20" s="129" t="s">
        <v>51</v>
      </c>
      <c r="E20" s="147">
        <v>213.01400000000004</v>
      </c>
      <c r="F20" s="147">
        <v>190.94899999999993</v>
      </c>
      <c r="G20" s="147">
        <v>231.04099999999994</v>
      </c>
      <c r="H20" s="147">
        <v>278.06400000000008</v>
      </c>
      <c r="I20" s="147">
        <v>258.83799999999991</v>
      </c>
      <c r="J20" s="147">
        <v>299.07499999999993</v>
      </c>
      <c r="K20" s="147">
        <v>234.22200000000001</v>
      </c>
      <c r="L20" s="147">
        <v>248.029</v>
      </c>
      <c r="M20" s="147">
        <v>160.887</v>
      </c>
      <c r="N20" s="147">
        <v>154.51400000000001</v>
      </c>
      <c r="O20" s="147">
        <v>245.38300000000007</v>
      </c>
      <c r="P20" s="147">
        <v>283</v>
      </c>
      <c r="Q20" s="147">
        <v>313.40214000000014</v>
      </c>
      <c r="R20" s="147">
        <v>325.06039900000007</v>
      </c>
      <c r="S20" s="147">
        <v>302.32600000000002</v>
      </c>
      <c r="T20" s="147">
        <v>286.18600000000004</v>
      </c>
      <c r="U20" s="147">
        <v>278.38999999999993</v>
      </c>
      <c r="V20" s="147">
        <v>269.47934858762875</v>
      </c>
      <c r="W20" s="147">
        <v>230.98457400000004</v>
      </c>
      <c r="X20" s="147">
        <v>277.60137000000009</v>
      </c>
      <c r="Y20" s="147">
        <v>335.13171999999997</v>
      </c>
      <c r="Z20" s="147">
        <v>333.5</v>
      </c>
      <c r="AA20" s="147">
        <v>258.07</v>
      </c>
      <c r="AB20" s="147">
        <v>273.39</v>
      </c>
      <c r="AC20" s="147">
        <v>273.06910225168633</v>
      </c>
      <c r="AD20" s="147">
        <v>274.17773506492256</v>
      </c>
      <c r="AE20" s="147">
        <v>275.41178836627154</v>
      </c>
      <c r="AF20" s="147">
        <v>276.79917834829729</v>
      </c>
      <c r="AG20" s="147">
        <v>278.24003826862622</v>
      </c>
    </row>
    <row r="21" spans="1:33" x14ac:dyDescent="0.2">
      <c r="A21" s="133" t="str">
        <f t="shared" si="0"/>
        <v>MAPNorway</v>
      </c>
      <c r="B21" s="129" t="s">
        <v>254</v>
      </c>
      <c r="C21" s="129" t="s">
        <v>255</v>
      </c>
      <c r="D21" s="129" t="s">
        <v>52</v>
      </c>
      <c r="E21" s="147">
        <v>8.4419999999999999E-3</v>
      </c>
      <c r="F21" s="147">
        <v>2.3134999999999999E-2</v>
      </c>
      <c r="G21" s="147">
        <v>0</v>
      </c>
      <c r="H21" s="147">
        <v>3.8509999999999998E-3</v>
      </c>
      <c r="I21" s="147">
        <v>5.6100000000000004E-3</v>
      </c>
      <c r="J21" s="147">
        <v>1.4480000000000001E-3</v>
      </c>
      <c r="K21" s="147">
        <v>2.8000000000000001E-2</v>
      </c>
      <c r="L21" s="147">
        <v>9.6000000000000002E-5</v>
      </c>
      <c r="M21" s="147">
        <v>0</v>
      </c>
      <c r="N21" s="147">
        <v>0</v>
      </c>
      <c r="O21" s="147">
        <v>0</v>
      </c>
      <c r="P21" s="147">
        <v>0.42012500000000003</v>
      </c>
      <c r="Q21" s="147">
        <v>4.2629000000000001</v>
      </c>
      <c r="R21" s="147">
        <v>2.7738</v>
      </c>
      <c r="S21" s="147">
        <v>9.2299999999999999E-4</v>
      </c>
      <c r="T21" s="147">
        <v>0</v>
      </c>
      <c r="U21" s="147">
        <v>1.562E-2</v>
      </c>
      <c r="V21" s="147">
        <v>0.90300000000000002</v>
      </c>
      <c r="W21" s="147">
        <v>1.058424</v>
      </c>
      <c r="X21" s="147">
        <v>0</v>
      </c>
      <c r="Y21" s="147">
        <v>0</v>
      </c>
      <c r="Z21" s="147">
        <v>0</v>
      </c>
      <c r="AA21" s="147">
        <v>0</v>
      </c>
      <c r="AB21" s="147">
        <v>0</v>
      </c>
      <c r="AC21" s="147">
        <v>0</v>
      </c>
      <c r="AD21" s="147">
        <v>0</v>
      </c>
      <c r="AE21" s="147">
        <v>0</v>
      </c>
      <c r="AF21" s="147">
        <v>0</v>
      </c>
      <c r="AG21" s="147">
        <v>0</v>
      </c>
    </row>
    <row r="22" spans="1:33" x14ac:dyDescent="0.2">
      <c r="A22" s="133" t="str">
        <f t="shared" si="0"/>
        <v>MAPPortugal</v>
      </c>
      <c r="B22" s="129" t="s">
        <v>254</v>
      </c>
      <c r="C22" s="129" t="s">
        <v>255</v>
      </c>
      <c r="D22" s="129" t="s">
        <v>53</v>
      </c>
      <c r="E22" s="147">
        <v>2.8000000000000001E-2</v>
      </c>
      <c r="F22" s="147">
        <v>3.0000000000000001E-3</v>
      </c>
      <c r="G22" s="147">
        <v>2E-3</v>
      </c>
      <c r="H22" s="147">
        <v>3.2000000000000001E-2</v>
      </c>
      <c r="I22" s="147">
        <v>3.0000000000000001E-3</v>
      </c>
      <c r="J22" s="147">
        <v>4.0000000000000001E-3</v>
      </c>
      <c r="K22" s="147">
        <v>4.7999999999999994E-2</v>
      </c>
      <c r="L22" s="147">
        <v>4.9000000000000002E-2</v>
      </c>
      <c r="M22" s="147">
        <v>8.1000000000000003E-2</v>
      </c>
      <c r="N22" s="147">
        <v>0.13900000000000001</v>
      </c>
      <c r="O22" s="147">
        <v>0.27999999999999997</v>
      </c>
      <c r="P22" s="147">
        <v>6.6000000000000003E-2</v>
      </c>
      <c r="Q22" s="147">
        <v>0</v>
      </c>
      <c r="R22" s="147">
        <v>0</v>
      </c>
      <c r="S22" s="147">
        <v>0.214</v>
      </c>
      <c r="T22" s="147">
        <v>0.02</v>
      </c>
      <c r="U22" s="147">
        <v>0</v>
      </c>
      <c r="V22" s="147">
        <v>0</v>
      </c>
      <c r="W22" s="147">
        <v>0</v>
      </c>
      <c r="X22" s="147">
        <v>0</v>
      </c>
      <c r="Y22" s="147">
        <v>0</v>
      </c>
      <c r="Z22" s="147">
        <v>0</v>
      </c>
      <c r="AA22" s="147">
        <v>0</v>
      </c>
      <c r="AB22" s="147">
        <v>0</v>
      </c>
      <c r="AC22" s="147">
        <v>0</v>
      </c>
      <c r="AD22" s="147">
        <v>0</v>
      </c>
      <c r="AE22" s="147">
        <v>0</v>
      </c>
      <c r="AF22" s="147">
        <v>0</v>
      </c>
      <c r="AG22" s="147">
        <v>0</v>
      </c>
    </row>
    <row r="23" spans="1:33" x14ac:dyDescent="0.2">
      <c r="A23" s="133" t="str">
        <f t="shared" si="0"/>
        <v>MAPSpain</v>
      </c>
      <c r="B23" s="129" t="s">
        <v>254</v>
      </c>
      <c r="C23" s="129" t="s">
        <v>255</v>
      </c>
      <c r="D23" s="129" t="s">
        <v>54</v>
      </c>
      <c r="E23" s="147">
        <v>12.227999999999996</v>
      </c>
      <c r="F23" s="147">
        <v>10.324</v>
      </c>
      <c r="G23" s="147">
        <v>10.783000000000001</v>
      </c>
      <c r="H23" s="147">
        <v>13.870000000000001</v>
      </c>
      <c r="I23" s="147">
        <v>14.006999999999998</v>
      </c>
      <c r="J23" s="147">
        <v>8.9099999999999984</v>
      </c>
      <c r="K23" s="147">
        <v>2.9619999999999993</v>
      </c>
      <c r="L23" s="147">
        <v>4.4850000000000003</v>
      </c>
      <c r="M23" s="147">
        <v>8.8370000000000015</v>
      </c>
      <c r="N23" s="147">
        <v>16.141000000000002</v>
      </c>
      <c r="O23" s="147">
        <v>3.1729999999999992</v>
      </c>
      <c r="P23" s="147">
        <v>1.857999999999999</v>
      </c>
      <c r="Q23" s="147">
        <v>2.1849999999999992</v>
      </c>
      <c r="R23" s="147">
        <v>3.5599999999999987</v>
      </c>
      <c r="S23" s="147">
        <v>3.5529999999999995</v>
      </c>
      <c r="T23" s="147">
        <v>4.2419999999999991</v>
      </c>
      <c r="U23" s="147">
        <v>4.9369999999999994</v>
      </c>
      <c r="V23" s="147">
        <v>4.3509999999999991</v>
      </c>
      <c r="W23" s="147">
        <v>5.0545920000000004</v>
      </c>
      <c r="X23" s="147">
        <v>7.677760000000001</v>
      </c>
      <c r="Y23" s="147">
        <v>6.2102599999999999</v>
      </c>
      <c r="Z23" s="147">
        <v>16.099999999999998</v>
      </c>
      <c r="AA23" s="147">
        <v>15.64</v>
      </c>
      <c r="AB23" s="147">
        <v>16.63</v>
      </c>
      <c r="AC23" s="147">
        <v>16.612434800123641</v>
      </c>
      <c r="AD23" s="147">
        <v>16.679327397247498</v>
      </c>
      <c r="AE23" s="147">
        <v>16.753619254702244</v>
      </c>
      <c r="AF23" s="147">
        <v>16.836937854234101</v>
      </c>
      <c r="AG23" s="147">
        <v>16.923432130203267</v>
      </c>
    </row>
    <row r="24" spans="1:33" x14ac:dyDescent="0.2">
      <c r="A24" s="133" t="str">
        <f t="shared" si="0"/>
        <v>MAPSweden</v>
      </c>
      <c r="B24" s="129" t="s">
        <v>254</v>
      </c>
      <c r="C24" s="129" t="s">
        <v>255</v>
      </c>
      <c r="D24" s="129" t="s">
        <v>55</v>
      </c>
      <c r="E24" s="147">
        <v>2.2237E-2</v>
      </c>
      <c r="F24" s="147">
        <v>7.4457999999999996E-2</v>
      </c>
      <c r="G24" s="147">
        <v>2.6186000000000001E-2</v>
      </c>
      <c r="H24" s="147">
        <v>5.5344999999999998E-2</v>
      </c>
      <c r="I24" s="147">
        <v>0.74487000000000003</v>
      </c>
      <c r="J24" s="147">
        <v>2.8910000000000002E-2</v>
      </c>
      <c r="K24" s="147">
        <v>4.4253000000000001E-2</v>
      </c>
      <c r="L24" s="147">
        <v>3.9151999999999999E-2</v>
      </c>
      <c r="M24" s="147">
        <v>0.15693500000000002</v>
      </c>
      <c r="N24" s="147">
        <v>3.7158999999999998E-2</v>
      </c>
      <c r="O24" s="147">
        <v>0.10059999999999999</v>
      </c>
      <c r="P24" s="147">
        <v>0.22244999999999998</v>
      </c>
      <c r="Q24" s="147">
        <v>0.393787</v>
      </c>
      <c r="R24" s="147">
        <v>0.14153100000000002</v>
      </c>
      <c r="S24" s="147">
        <v>0.41049500000000005</v>
      </c>
      <c r="T24" s="147">
        <v>0.5387900000000001</v>
      </c>
      <c r="U24" s="147">
        <v>0.53863400000000006</v>
      </c>
      <c r="V24" s="147">
        <v>0.60699999999999998</v>
      </c>
      <c r="W24" s="147">
        <v>0.98443304611161797</v>
      </c>
      <c r="X24" s="147">
        <v>0</v>
      </c>
      <c r="Y24" s="147">
        <v>0</v>
      </c>
      <c r="Z24" s="147">
        <v>0</v>
      </c>
      <c r="AA24" s="147">
        <v>0</v>
      </c>
      <c r="AB24" s="147">
        <v>0</v>
      </c>
      <c r="AC24" s="147">
        <v>0</v>
      </c>
      <c r="AD24" s="147">
        <v>0</v>
      </c>
      <c r="AE24" s="147">
        <v>0</v>
      </c>
      <c r="AF24" s="147">
        <v>0</v>
      </c>
      <c r="AG24" s="147">
        <v>0</v>
      </c>
    </row>
    <row r="25" spans="1:33" x14ac:dyDescent="0.2">
      <c r="A25" s="133" t="str">
        <f t="shared" si="0"/>
        <v>MAPSwitzerland</v>
      </c>
      <c r="B25" s="129" t="s">
        <v>254</v>
      </c>
      <c r="C25" s="129" t="s">
        <v>255</v>
      </c>
      <c r="D25" s="129" t="s">
        <v>56</v>
      </c>
      <c r="E25" s="147">
        <v>0</v>
      </c>
      <c r="F25" s="147">
        <v>0</v>
      </c>
      <c r="G25" s="147">
        <v>0</v>
      </c>
      <c r="H25" s="147">
        <v>0</v>
      </c>
      <c r="I25" s="147">
        <v>0</v>
      </c>
      <c r="J25" s="147">
        <v>0</v>
      </c>
      <c r="K25" s="147">
        <v>0</v>
      </c>
      <c r="L25" s="147">
        <v>0</v>
      </c>
      <c r="M25" s="147">
        <v>0</v>
      </c>
      <c r="N25" s="147">
        <v>0</v>
      </c>
      <c r="O25" s="147">
        <v>0</v>
      </c>
      <c r="P25" s="147">
        <v>0</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row>
    <row r="26" spans="1:33" x14ac:dyDescent="0.2">
      <c r="A26" s="133" t="str">
        <f t="shared" si="0"/>
        <v>MAPUnited Kingdom</v>
      </c>
      <c r="B26" s="129" t="s">
        <v>254</v>
      </c>
      <c r="C26" s="129" t="s">
        <v>255</v>
      </c>
      <c r="D26" s="129" t="s">
        <v>57</v>
      </c>
      <c r="E26" s="147">
        <v>1.7930000000000001</v>
      </c>
      <c r="F26" s="147">
        <v>1.4279999999999997</v>
      </c>
      <c r="G26" s="147">
        <v>4.8833320000000002</v>
      </c>
      <c r="H26" s="147">
        <v>3.7669999999999986</v>
      </c>
      <c r="I26" s="147">
        <v>4.1579999999999995</v>
      </c>
      <c r="J26" s="147">
        <v>15.930000000000001</v>
      </c>
      <c r="K26" s="147">
        <v>20.009</v>
      </c>
      <c r="L26" s="147">
        <v>15.617000000000001</v>
      </c>
      <c r="M26" s="147">
        <v>4.0709999999999997</v>
      </c>
      <c r="N26" s="147">
        <v>1.754</v>
      </c>
      <c r="O26" s="147">
        <v>2.4429999999999992</v>
      </c>
      <c r="P26" s="147">
        <v>2.75</v>
      </c>
      <c r="Q26" s="147">
        <v>2.835</v>
      </c>
      <c r="R26" s="147">
        <v>4.274</v>
      </c>
      <c r="S26" s="147">
        <v>2.4783199999999996</v>
      </c>
      <c r="T26" s="147">
        <v>2.8565449999999997</v>
      </c>
      <c r="U26" s="147">
        <v>3.3220109999999998</v>
      </c>
      <c r="V26" s="147">
        <v>3.7889999999999993</v>
      </c>
      <c r="W26" s="147">
        <v>5.8009784688258073</v>
      </c>
      <c r="X26" s="147">
        <v>13.233840000000001</v>
      </c>
      <c r="Y26" s="147">
        <v>0.59553999999999985</v>
      </c>
      <c r="Z26" s="147">
        <v>29.91</v>
      </c>
      <c r="AA26" s="147">
        <v>23.269999999999996</v>
      </c>
      <c r="AB26" s="147">
        <v>14.309999999999995</v>
      </c>
      <c r="AC26" s="147">
        <v>14.294885266973498</v>
      </c>
      <c r="AD26" s="147">
        <v>14.352445884221986</v>
      </c>
      <c r="AE26" s="147">
        <v>14.416373513817744</v>
      </c>
      <c r="AF26" s="147">
        <v>14.488068592549006</v>
      </c>
      <c r="AG26" s="147">
        <v>14.562496318894091</v>
      </c>
    </row>
    <row r="27" spans="1:33" s="133" customFormat="1" x14ac:dyDescent="0.2">
      <c r="A27" s="133" t="str">
        <f t="shared" si="0"/>
        <v>MAPEast Europe Total</v>
      </c>
      <c r="B27" s="140" t="s">
        <v>58</v>
      </c>
      <c r="C27" s="140" t="s">
        <v>58</v>
      </c>
      <c r="D27" s="140" t="s">
        <v>58</v>
      </c>
      <c r="E27" s="146">
        <v>74.734000000000009</v>
      </c>
      <c r="F27" s="146">
        <v>86.031999999999996</v>
      </c>
      <c r="G27" s="146">
        <v>59.090999999999987</v>
      </c>
      <c r="H27" s="146">
        <v>82.262898999999777</v>
      </c>
      <c r="I27" s="146">
        <v>33.616509999999998</v>
      </c>
      <c r="J27" s="146">
        <v>2.7016020000000003</v>
      </c>
      <c r="K27" s="146">
        <v>7.4035139999999995</v>
      </c>
      <c r="L27" s="146">
        <v>8.8399350000000023</v>
      </c>
      <c r="M27" s="146">
        <v>25.064814999999999</v>
      </c>
      <c r="N27" s="146">
        <v>8.4259610000000009</v>
      </c>
      <c r="O27" s="146">
        <v>14.239000000000001</v>
      </c>
      <c r="P27" s="146">
        <v>15.72045</v>
      </c>
      <c r="Q27" s="146">
        <v>23.743550000000006</v>
      </c>
      <c r="R27" s="146">
        <v>26.977255000000003</v>
      </c>
      <c r="S27" s="146">
        <v>27.661721999999997</v>
      </c>
      <c r="T27" s="146">
        <v>41.597665999999997</v>
      </c>
      <c r="U27" s="146">
        <v>48.441676999999999</v>
      </c>
      <c r="V27" s="146">
        <v>58.203273999999993</v>
      </c>
      <c r="W27" s="146">
        <v>70.635079938281692</v>
      </c>
      <c r="X27" s="146">
        <v>58.235259999999997</v>
      </c>
      <c r="Y27" s="146">
        <v>57.813020000000002</v>
      </c>
      <c r="Z27" s="146">
        <v>76.23</v>
      </c>
      <c r="AA27" s="146">
        <v>63.49</v>
      </c>
      <c r="AB27" s="146">
        <v>38.11</v>
      </c>
      <c r="AC27" s="146">
        <v>38.06974685704823</v>
      </c>
      <c r="AD27" s="146">
        <v>38.223040716121595</v>
      </c>
      <c r="AE27" s="146">
        <v>38.393291028063899</v>
      </c>
      <c r="AF27" s="146">
        <v>38.584227397766796</v>
      </c>
      <c r="AG27" s="146">
        <v>38.782441279738222</v>
      </c>
    </row>
    <row r="28" spans="1:33" x14ac:dyDescent="0.2">
      <c r="A28" s="133" t="str">
        <f t="shared" si="0"/>
        <v>MAPAlbania</v>
      </c>
      <c r="B28" s="129" t="s">
        <v>254</v>
      </c>
      <c r="C28" s="129" t="s">
        <v>257</v>
      </c>
      <c r="D28" s="129" t="s">
        <v>59</v>
      </c>
      <c r="E28" s="147">
        <v>0</v>
      </c>
      <c r="F28" s="147">
        <v>0</v>
      </c>
      <c r="G28" s="147">
        <v>0</v>
      </c>
      <c r="H28" s="147">
        <v>0</v>
      </c>
      <c r="I28" s="147">
        <v>0</v>
      </c>
      <c r="J28" s="147">
        <v>0</v>
      </c>
      <c r="K28" s="147">
        <v>0</v>
      </c>
      <c r="L28" s="147">
        <v>0</v>
      </c>
      <c r="M28" s="147">
        <v>0</v>
      </c>
      <c r="N28" s="147">
        <v>0</v>
      </c>
      <c r="O28" s="147">
        <v>0</v>
      </c>
      <c r="P28" s="147">
        <v>0</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row>
    <row r="29" spans="1:33" x14ac:dyDescent="0.2">
      <c r="A29" s="133" t="str">
        <f t="shared" si="0"/>
        <v>MAPBosnia &amp; Herzegovina</v>
      </c>
      <c r="B29" s="129" t="s">
        <v>254</v>
      </c>
      <c r="C29" s="129" t="s">
        <v>257</v>
      </c>
      <c r="D29" s="129" t="s">
        <v>60</v>
      </c>
      <c r="E29" s="147">
        <v>0</v>
      </c>
      <c r="F29" s="147">
        <v>0</v>
      </c>
      <c r="G29" s="147">
        <v>0</v>
      </c>
      <c r="H29" s="147">
        <v>0</v>
      </c>
      <c r="I29" s="147">
        <v>0</v>
      </c>
      <c r="J29" s="147">
        <v>0</v>
      </c>
      <c r="K29" s="147">
        <v>0</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row>
    <row r="30" spans="1:33" x14ac:dyDescent="0.2">
      <c r="A30" s="133" t="str">
        <f t="shared" si="0"/>
        <v>MAPBulgaria</v>
      </c>
      <c r="B30" s="129" t="s">
        <v>254</v>
      </c>
      <c r="C30" s="129" t="s">
        <v>257</v>
      </c>
      <c r="D30" s="129" t="s">
        <v>61</v>
      </c>
      <c r="E30" s="147">
        <v>16.888999999999999</v>
      </c>
      <c r="F30" s="147">
        <v>21.382000000000001</v>
      </c>
      <c r="G30" s="147">
        <v>8.7259999999999991</v>
      </c>
      <c r="H30" s="147">
        <v>2.0270000000000001</v>
      </c>
      <c r="I30" s="147">
        <v>0</v>
      </c>
      <c r="J30" s="147">
        <v>0</v>
      </c>
      <c r="K30" s="147">
        <v>0</v>
      </c>
      <c r="L30" s="147">
        <v>0</v>
      </c>
      <c r="M30" s="147">
        <v>4.3999999999999997E-2</v>
      </c>
      <c r="N30" s="147">
        <v>0.112</v>
      </c>
      <c r="O30" s="147">
        <v>0.20100000000000001</v>
      </c>
      <c r="P30" s="147">
        <v>0.55230000000000001</v>
      </c>
      <c r="Q30" s="147">
        <v>2.8210000000000002</v>
      </c>
      <c r="R30" s="147">
        <v>2.2650000000000001</v>
      </c>
      <c r="S30" s="147">
        <v>1.0209999999999999</v>
      </c>
      <c r="T30" s="147">
        <v>0.748</v>
      </c>
      <c r="U30" s="147">
        <v>0.36899999999999999</v>
      </c>
      <c r="V30" s="147">
        <v>0.56100000000000005</v>
      </c>
      <c r="W30" s="147">
        <v>0.42804800007628091</v>
      </c>
      <c r="X30" s="147">
        <v>0</v>
      </c>
      <c r="Y30" s="147">
        <v>0</v>
      </c>
      <c r="Z30" s="147">
        <v>0</v>
      </c>
      <c r="AA30" s="147">
        <v>0</v>
      </c>
      <c r="AB30" s="147">
        <v>0</v>
      </c>
      <c r="AC30" s="147">
        <v>0</v>
      </c>
      <c r="AD30" s="147">
        <v>0</v>
      </c>
      <c r="AE30" s="147">
        <v>0</v>
      </c>
      <c r="AF30" s="147">
        <v>0</v>
      </c>
      <c r="AG30" s="147">
        <v>0</v>
      </c>
    </row>
    <row r="31" spans="1:33" x14ac:dyDescent="0.2">
      <c r="A31" s="133" t="str">
        <f t="shared" si="0"/>
        <v>MAPCroatia</v>
      </c>
      <c r="B31" s="129" t="s">
        <v>254</v>
      </c>
      <c r="C31" s="129" t="s">
        <v>257</v>
      </c>
      <c r="D31" s="129" t="s">
        <v>62</v>
      </c>
      <c r="E31" s="147">
        <v>0</v>
      </c>
      <c r="F31" s="147">
        <v>0</v>
      </c>
      <c r="G31" s="147">
        <v>0</v>
      </c>
      <c r="H31" s="147">
        <v>0</v>
      </c>
      <c r="I31" s="147">
        <v>0</v>
      </c>
      <c r="J31" s="147">
        <v>0</v>
      </c>
      <c r="K31" s="147">
        <v>2.4E-2</v>
      </c>
      <c r="L31" s="147">
        <v>4.8000000000000001E-2</v>
      </c>
      <c r="M31" s="147">
        <v>0</v>
      </c>
      <c r="N31" s="147">
        <v>0</v>
      </c>
      <c r="O31" s="147">
        <v>0.23799999999999999</v>
      </c>
      <c r="P31" s="147">
        <v>4.7E-2</v>
      </c>
      <c r="Q31" s="147">
        <v>7.3999999999999996E-2</v>
      </c>
      <c r="R31" s="147">
        <v>1.5760000000000001</v>
      </c>
      <c r="S31" s="147">
        <v>0.40400000000000003</v>
      </c>
      <c r="T31" s="147">
        <v>3.5920000000000001</v>
      </c>
      <c r="U31" s="147">
        <v>1.802</v>
      </c>
      <c r="V31" s="147">
        <v>1.2889999999999999</v>
      </c>
      <c r="W31" s="147">
        <v>1.4048499999999999</v>
      </c>
      <c r="X31" s="147">
        <v>1.3717300000000001</v>
      </c>
      <c r="Y31" s="147">
        <v>0.83260000000000001</v>
      </c>
      <c r="Z31" s="147">
        <v>2.46</v>
      </c>
      <c r="AA31" s="147">
        <v>2.41</v>
      </c>
      <c r="AB31" s="147">
        <v>1.36</v>
      </c>
      <c r="AC31" s="147">
        <v>1.3585635194328416</v>
      </c>
      <c r="AD31" s="147">
        <v>1.3640339903942633</v>
      </c>
      <c r="AE31" s="147">
        <v>1.3701095722426373</v>
      </c>
      <c r="AF31" s="147">
        <v>1.376923360298159</v>
      </c>
      <c r="AG31" s="147">
        <v>1.3839968549053787</v>
      </c>
    </row>
    <row r="32" spans="1:33" x14ac:dyDescent="0.2">
      <c r="A32" s="133" t="str">
        <f t="shared" si="0"/>
        <v>MAPCzech Republic</v>
      </c>
      <c r="B32" s="129" t="s">
        <v>254</v>
      </c>
      <c r="C32" s="129" t="s">
        <v>257</v>
      </c>
      <c r="D32" s="129" t="s">
        <v>63</v>
      </c>
      <c r="E32" s="147">
        <v>1.3000000000000001E-2</v>
      </c>
      <c r="F32" s="147">
        <v>8.9999999999999993E-3</v>
      </c>
      <c r="G32" s="147">
        <v>8.0000000000000002E-3</v>
      </c>
      <c r="H32" s="147">
        <v>4.0000000000000001E-3</v>
      </c>
      <c r="I32" s="147">
        <v>4.7E-2</v>
      </c>
      <c r="J32" s="147">
        <v>1.7000000000000001E-2</v>
      </c>
      <c r="K32" s="147">
        <v>1E-3</v>
      </c>
      <c r="L32" s="147">
        <v>2E-3</v>
      </c>
      <c r="M32" s="147">
        <v>2.0149999999999997</v>
      </c>
      <c r="N32" s="147">
        <v>1.8839999999999999</v>
      </c>
      <c r="O32" s="147">
        <v>0</v>
      </c>
      <c r="P32" s="147">
        <v>5.0000000000000001E-3</v>
      </c>
      <c r="Q32" s="147">
        <v>2E-3</v>
      </c>
      <c r="R32" s="147">
        <v>3.0000000000000001E-3</v>
      </c>
      <c r="S32" s="147">
        <v>7.6999999999999999E-2</v>
      </c>
      <c r="T32" s="147">
        <v>0.76</v>
      </c>
      <c r="U32" s="147">
        <v>5.2999999999999999E-2</v>
      </c>
      <c r="V32" s="147">
        <v>5.0000000000000001E-3</v>
      </c>
      <c r="W32" s="147">
        <v>4.1184999999999999E-2</v>
      </c>
      <c r="X32" s="147">
        <v>0</v>
      </c>
      <c r="Y32" s="147">
        <v>0</v>
      </c>
      <c r="Z32" s="147">
        <v>0</v>
      </c>
      <c r="AA32" s="147">
        <v>0</v>
      </c>
      <c r="AB32" s="147">
        <v>0</v>
      </c>
      <c r="AC32" s="147">
        <v>0</v>
      </c>
      <c r="AD32" s="147">
        <v>0</v>
      </c>
      <c r="AE32" s="147">
        <v>0</v>
      </c>
      <c r="AF32" s="147">
        <v>0</v>
      </c>
      <c r="AG32" s="147">
        <v>0</v>
      </c>
    </row>
    <row r="33" spans="1:33" x14ac:dyDescent="0.2">
      <c r="A33" s="133" t="str">
        <f t="shared" si="0"/>
        <v>MAPEstonia</v>
      </c>
      <c r="B33" s="129" t="s">
        <v>254</v>
      </c>
      <c r="C33" s="129" t="s">
        <v>257</v>
      </c>
      <c r="D33" s="129" t="s">
        <v>64</v>
      </c>
      <c r="E33" s="147">
        <v>0</v>
      </c>
      <c r="F33" s="147">
        <v>0</v>
      </c>
      <c r="G33" s="147">
        <v>0</v>
      </c>
      <c r="H33" s="147">
        <v>0</v>
      </c>
      <c r="I33" s="147">
        <v>0</v>
      </c>
      <c r="J33" s="147">
        <v>0</v>
      </c>
      <c r="K33" s="147">
        <v>0</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row>
    <row r="34" spans="1:33" x14ac:dyDescent="0.2">
      <c r="A34" s="133" t="str">
        <f t="shared" si="0"/>
        <v>MAPGeorgia</v>
      </c>
      <c r="B34" s="129" t="s">
        <v>254</v>
      </c>
      <c r="C34" s="129" t="s">
        <v>257</v>
      </c>
      <c r="D34" s="129" t="s">
        <v>65</v>
      </c>
      <c r="E34" s="147">
        <v>0</v>
      </c>
      <c r="F34" s="147">
        <v>0</v>
      </c>
      <c r="G34" s="147">
        <v>0</v>
      </c>
      <c r="H34" s="147">
        <v>0</v>
      </c>
      <c r="I34" s="147">
        <v>0</v>
      </c>
      <c r="J34" s="147">
        <v>0</v>
      </c>
      <c r="K34" s="147">
        <v>0</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row>
    <row r="35" spans="1:33" x14ac:dyDescent="0.2">
      <c r="A35" s="133" t="str">
        <f t="shared" si="0"/>
        <v>MAPHungary</v>
      </c>
      <c r="B35" s="129" t="s">
        <v>254</v>
      </c>
      <c r="C35" s="129" t="s">
        <v>257</v>
      </c>
      <c r="D35" s="129" t="s">
        <v>66</v>
      </c>
      <c r="E35" s="147">
        <v>0</v>
      </c>
      <c r="F35" s="147">
        <v>0</v>
      </c>
      <c r="G35" s="147">
        <v>0</v>
      </c>
      <c r="H35" s="147">
        <v>0</v>
      </c>
      <c r="I35" s="147">
        <v>0</v>
      </c>
      <c r="J35" s="147">
        <v>0</v>
      </c>
      <c r="K35" s="147">
        <v>0</v>
      </c>
      <c r="L35" s="147">
        <v>0</v>
      </c>
      <c r="M35" s="147">
        <v>0</v>
      </c>
      <c r="N35" s="147">
        <v>0</v>
      </c>
      <c r="O35" s="147">
        <v>0</v>
      </c>
      <c r="P35" s="147">
        <v>0</v>
      </c>
      <c r="Q35" s="147">
        <v>0</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row>
    <row r="36" spans="1:33" x14ac:dyDescent="0.2">
      <c r="A36" s="133" t="str">
        <f t="shared" si="0"/>
        <v>MAPLatvia</v>
      </c>
      <c r="B36" s="129" t="s">
        <v>254</v>
      </c>
      <c r="C36" s="129" t="s">
        <v>257</v>
      </c>
      <c r="D36" s="129" t="s">
        <v>67</v>
      </c>
      <c r="E36" s="147">
        <v>4.5</v>
      </c>
      <c r="F36" s="147">
        <v>3.0000000000000001E-3</v>
      </c>
      <c r="G36" s="147">
        <v>1.0999999999999999E-2</v>
      </c>
      <c r="H36" s="147">
        <v>0</v>
      </c>
      <c r="I36" s="147">
        <v>0</v>
      </c>
      <c r="J36" s="147">
        <v>0</v>
      </c>
      <c r="K36" s="147">
        <v>6.4000000000000001E-2</v>
      </c>
      <c r="L36" s="147">
        <v>0.31</v>
      </c>
      <c r="M36" s="147">
        <v>8.9999999999999993E-3</v>
      </c>
      <c r="N36" s="147">
        <v>1.2999999999999999E-2</v>
      </c>
      <c r="O36" s="147">
        <v>4.0000000000000001E-3</v>
      </c>
      <c r="P36" s="147">
        <v>2E-3</v>
      </c>
      <c r="Q36" s="147">
        <v>2.6000000000000002E-2</v>
      </c>
      <c r="R36" s="147">
        <v>3.0000000000000001E-3</v>
      </c>
      <c r="S36" s="147">
        <v>0.28799999999999998</v>
      </c>
      <c r="T36" s="147">
        <v>1E-3</v>
      </c>
      <c r="U36" s="147">
        <v>0</v>
      </c>
      <c r="V36" s="147">
        <v>0</v>
      </c>
      <c r="W36" s="147">
        <v>0</v>
      </c>
      <c r="X36" s="147">
        <v>0</v>
      </c>
      <c r="Y36" s="147">
        <v>0</v>
      </c>
      <c r="Z36" s="147">
        <v>0</v>
      </c>
      <c r="AA36" s="147">
        <v>0</v>
      </c>
      <c r="AB36" s="147">
        <v>0</v>
      </c>
      <c r="AC36" s="147">
        <v>0</v>
      </c>
      <c r="AD36" s="147">
        <v>0</v>
      </c>
      <c r="AE36" s="147">
        <v>0</v>
      </c>
      <c r="AF36" s="147">
        <v>0</v>
      </c>
      <c r="AG36" s="147">
        <v>0</v>
      </c>
    </row>
    <row r="37" spans="1:33" x14ac:dyDescent="0.2">
      <c r="A37" s="133" t="str">
        <f t="shared" si="0"/>
        <v>MAPLithuania</v>
      </c>
      <c r="B37" s="129" t="s">
        <v>254</v>
      </c>
      <c r="C37" s="129" t="s">
        <v>257</v>
      </c>
      <c r="D37" s="129" t="s">
        <v>68</v>
      </c>
      <c r="E37" s="147">
        <v>21.377000000000002</v>
      </c>
      <c r="F37" s="147">
        <v>48.808</v>
      </c>
      <c r="G37" s="147">
        <v>20.970999999999997</v>
      </c>
      <c r="H37" s="147">
        <v>1.093</v>
      </c>
      <c r="I37" s="147">
        <v>3.2100000000000004</v>
      </c>
      <c r="J37" s="147">
        <v>1.2509999999999999</v>
      </c>
      <c r="K37" s="147">
        <v>3.3230000000000004</v>
      </c>
      <c r="L37" s="147">
        <v>1.179</v>
      </c>
      <c r="M37" s="147">
        <v>0.14000000000000001</v>
      </c>
      <c r="N37" s="147">
        <v>0.108</v>
      </c>
      <c r="O37" s="147">
        <v>2.6999999999999996E-2</v>
      </c>
      <c r="P37" s="147">
        <v>6.8000000000000005E-2</v>
      </c>
      <c r="Q37" s="147">
        <v>0.104</v>
      </c>
      <c r="R37" s="147">
        <v>7.8E-2</v>
      </c>
      <c r="S37" s="147">
        <v>0.09</v>
      </c>
      <c r="T37" s="147">
        <v>6.8999999999999992E-2</v>
      </c>
      <c r="U37" s="147">
        <v>9.799999999999999E-2</v>
      </c>
      <c r="V37" s="147">
        <v>0.14299999999999999</v>
      </c>
      <c r="W37" s="147">
        <v>0.91707499999999997</v>
      </c>
      <c r="X37" s="147">
        <v>0</v>
      </c>
      <c r="Y37" s="147">
        <v>0</v>
      </c>
      <c r="Z37" s="147">
        <v>0</v>
      </c>
      <c r="AA37" s="147">
        <v>0</v>
      </c>
      <c r="AB37" s="147">
        <v>0</v>
      </c>
      <c r="AC37" s="147">
        <v>0</v>
      </c>
      <c r="AD37" s="147">
        <v>0</v>
      </c>
      <c r="AE37" s="147">
        <v>0</v>
      </c>
      <c r="AF37" s="147">
        <v>0</v>
      </c>
      <c r="AG37" s="147">
        <v>0</v>
      </c>
    </row>
    <row r="38" spans="1:33" x14ac:dyDescent="0.2">
      <c r="A38" s="133" t="str">
        <f t="shared" si="0"/>
        <v>MAPMacedonia</v>
      </c>
      <c r="B38" s="129" t="s">
        <v>254</v>
      </c>
      <c r="C38" s="129" t="s">
        <v>257</v>
      </c>
      <c r="D38" s="129" t="s">
        <v>69</v>
      </c>
      <c r="E38" s="147">
        <v>0</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row>
    <row r="39" spans="1:33" x14ac:dyDescent="0.2">
      <c r="A39" s="133" t="str">
        <f t="shared" si="0"/>
        <v>MAPMoldova</v>
      </c>
      <c r="B39" s="129" t="s">
        <v>254</v>
      </c>
      <c r="C39" s="129" t="s">
        <v>257</v>
      </c>
      <c r="D39" s="129" t="s">
        <v>70</v>
      </c>
      <c r="E39" s="147">
        <v>0</v>
      </c>
      <c r="F39" s="147">
        <v>0</v>
      </c>
      <c r="G39" s="147">
        <v>0</v>
      </c>
      <c r="H39" s="147">
        <v>0</v>
      </c>
      <c r="I39" s="147">
        <v>0</v>
      </c>
      <c r="J39" s="147">
        <v>0</v>
      </c>
      <c r="K39" s="147">
        <v>0</v>
      </c>
      <c r="L39" s="147">
        <v>0</v>
      </c>
      <c r="M39" s="147">
        <v>0</v>
      </c>
      <c r="N39" s="147">
        <v>0</v>
      </c>
      <c r="O39" s="147">
        <v>0</v>
      </c>
      <c r="P39" s="147">
        <v>0</v>
      </c>
      <c r="Q39" s="147">
        <v>0</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row>
    <row r="40" spans="1:33" x14ac:dyDescent="0.2">
      <c r="A40" s="133" t="str">
        <f t="shared" si="0"/>
        <v>MAPMontenegro</v>
      </c>
      <c r="B40" s="129" t="s">
        <v>254</v>
      </c>
      <c r="C40" s="129" t="s">
        <v>257</v>
      </c>
      <c r="D40" s="129" t="s">
        <v>71</v>
      </c>
      <c r="E40" s="147">
        <v>0</v>
      </c>
      <c r="F40" s="147">
        <v>0</v>
      </c>
      <c r="G40" s="147">
        <v>0</v>
      </c>
      <c r="H40" s="147">
        <v>0</v>
      </c>
      <c r="I40" s="147">
        <v>0</v>
      </c>
      <c r="J40" s="147">
        <v>0</v>
      </c>
      <c r="K40" s="147">
        <v>0</v>
      </c>
      <c r="L40" s="147">
        <v>0</v>
      </c>
      <c r="M40" s="147">
        <v>0</v>
      </c>
      <c r="N40" s="147">
        <v>0</v>
      </c>
      <c r="O40" s="147">
        <v>0</v>
      </c>
      <c r="P40" s="147">
        <v>0</v>
      </c>
      <c r="Q40" s="147">
        <v>0</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row>
    <row r="41" spans="1:33" x14ac:dyDescent="0.2">
      <c r="A41" s="133" t="str">
        <f t="shared" si="0"/>
        <v>MAPPoland</v>
      </c>
      <c r="B41" s="129" t="s">
        <v>254</v>
      </c>
      <c r="C41" s="129" t="s">
        <v>257</v>
      </c>
      <c r="D41" s="129" t="s">
        <v>72</v>
      </c>
      <c r="E41" s="147">
        <v>31.954000000000001</v>
      </c>
      <c r="F41" s="147">
        <v>15.806999999999999</v>
      </c>
      <c r="G41" s="147">
        <v>29.355999999999998</v>
      </c>
      <c r="H41" s="147">
        <v>79.122898999999776</v>
      </c>
      <c r="I41" s="147">
        <v>29.884599999999999</v>
      </c>
      <c r="J41" s="147">
        <v>1.1165020000000001</v>
      </c>
      <c r="K41" s="147">
        <v>3.8153139999999999</v>
      </c>
      <c r="L41" s="147">
        <v>7.109935000000001</v>
      </c>
      <c r="M41" s="147">
        <v>22.573815</v>
      </c>
      <c r="N41" s="147">
        <v>6.2525610000000009</v>
      </c>
      <c r="O41" s="147">
        <v>13.651999999999999</v>
      </c>
      <c r="P41" s="147">
        <v>14.905999999999999</v>
      </c>
      <c r="Q41" s="147">
        <v>20.509000000000004</v>
      </c>
      <c r="R41" s="147">
        <v>20.390000000000004</v>
      </c>
      <c r="S41" s="147">
        <v>20.068541999999997</v>
      </c>
      <c r="T41" s="147">
        <v>30.238165999999996</v>
      </c>
      <c r="U41" s="147">
        <v>29.346192000000002</v>
      </c>
      <c r="V41" s="147">
        <v>41.802999999999997</v>
      </c>
      <c r="W41" s="147">
        <v>44.358434938122286</v>
      </c>
      <c r="X41" s="147">
        <v>31.652450000000002</v>
      </c>
      <c r="Y41" s="147">
        <v>30.189250000000001</v>
      </c>
      <c r="Z41" s="147">
        <v>45.27</v>
      </c>
      <c r="AA41" s="147">
        <v>33.589999999999996</v>
      </c>
      <c r="AB41" s="147">
        <v>26.300000000000004</v>
      </c>
      <c r="AC41" s="147">
        <v>26.272221000796865</v>
      </c>
      <c r="AD41" s="147">
        <v>26.378010255418474</v>
      </c>
      <c r="AE41" s="147">
        <v>26.495501286750997</v>
      </c>
      <c r="AF41" s="147">
        <v>26.627267923412926</v>
      </c>
      <c r="AG41" s="147">
        <v>26.76405682647901</v>
      </c>
    </row>
    <row r="42" spans="1:33" x14ac:dyDescent="0.2">
      <c r="A42" s="133" t="str">
        <f t="shared" si="0"/>
        <v>MAPRomania</v>
      </c>
      <c r="B42" s="129" t="s">
        <v>254</v>
      </c>
      <c r="C42" s="129" t="s">
        <v>257</v>
      </c>
      <c r="D42" s="129" t="s">
        <v>73</v>
      </c>
      <c r="E42" s="147">
        <v>0</v>
      </c>
      <c r="F42" s="147">
        <v>0</v>
      </c>
      <c r="G42" s="147">
        <v>0</v>
      </c>
      <c r="H42" s="147">
        <v>1.6E-2</v>
      </c>
      <c r="I42" s="147">
        <v>0</v>
      </c>
      <c r="J42" s="147">
        <v>0</v>
      </c>
      <c r="K42" s="147">
        <v>0</v>
      </c>
      <c r="L42" s="147">
        <v>0</v>
      </c>
      <c r="M42" s="147">
        <v>0</v>
      </c>
      <c r="N42" s="147">
        <v>0</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row>
    <row r="43" spans="1:33" x14ac:dyDescent="0.2">
      <c r="A43" s="133" t="str">
        <f t="shared" si="0"/>
        <v>MAPSerbia</v>
      </c>
      <c r="B43" s="129" t="s">
        <v>254</v>
      </c>
      <c r="C43" s="129" t="s">
        <v>257</v>
      </c>
      <c r="D43" s="129" t="s">
        <v>74</v>
      </c>
      <c r="E43" s="147">
        <v>0</v>
      </c>
      <c r="F43" s="147">
        <v>0</v>
      </c>
      <c r="G43" s="147">
        <v>0</v>
      </c>
      <c r="H43" s="147">
        <v>0</v>
      </c>
      <c r="I43" s="147">
        <v>0</v>
      </c>
      <c r="J43" s="147">
        <v>0</v>
      </c>
      <c r="K43" s="147">
        <v>0.12820000000000001</v>
      </c>
      <c r="L43" s="147">
        <v>9.5000000000000001E-2</v>
      </c>
      <c r="M43" s="147">
        <v>0</v>
      </c>
      <c r="N43" s="147">
        <v>0</v>
      </c>
      <c r="O43" s="147">
        <v>0.05</v>
      </c>
      <c r="P43" s="147">
        <v>2.4150000000000001E-2</v>
      </c>
      <c r="Q43" s="147">
        <v>0.14505000000000001</v>
      </c>
      <c r="R43" s="147">
        <v>2.6112549999999999</v>
      </c>
      <c r="S43" s="147">
        <v>5.5671799999999996</v>
      </c>
      <c r="T43" s="147">
        <v>6.1544999999999996</v>
      </c>
      <c r="U43" s="147">
        <v>16.643325000000001</v>
      </c>
      <c r="V43" s="147">
        <v>14.003575</v>
      </c>
      <c r="W43" s="147">
        <v>22.506989999999998</v>
      </c>
      <c r="X43" s="147">
        <v>25.211079999999995</v>
      </c>
      <c r="Y43" s="147">
        <v>26.791170000000001</v>
      </c>
      <c r="Z43" s="147">
        <v>28.500000000000004</v>
      </c>
      <c r="AA43" s="147">
        <v>27.490000000000002</v>
      </c>
      <c r="AB43" s="147">
        <v>10.45</v>
      </c>
      <c r="AC43" s="147">
        <v>10.438962336818525</v>
      </c>
      <c r="AD43" s="147">
        <v>10.480996470308861</v>
      </c>
      <c r="AE43" s="147">
        <v>10.527680169070264</v>
      </c>
      <c r="AF43" s="147">
        <v>10.580036114055707</v>
      </c>
      <c r="AG43" s="147">
        <v>10.634387598353829</v>
      </c>
    </row>
    <row r="44" spans="1:33" x14ac:dyDescent="0.2">
      <c r="A44" s="133" t="str">
        <f t="shared" si="0"/>
        <v>MAPSlovakia</v>
      </c>
      <c r="B44" s="129" t="s">
        <v>254</v>
      </c>
      <c r="C44" s="129" t="s">
        <v>257</v>
      </c>
      <c r="D44" s="129" t="s">
        <v>75</v>
      </c>
      <c r="E44" s="147">
        <v>0</v>
      </c>
      <c r="F44" s="147">
        <v>2.1000000000000001E-2</v>
      </c>
      <c r="G44" s="147">
        <v>0</v>
      </c>
      <c r="H44" s="147">
        <v>0</v>
      </c>
      <c r="I44" s="147">
        <v>0</v>
      </c>
      <c r="J44" s="147">
        <v>0</v>
      </c>
      <c r="K44" s="147">
        <v>0</v>
      </c>
      <c r="L44" s="147">
        <v>0</v>
      </c>
      <c r="M44" s="147">
        <v>0</v>
      </c>
      <c r="N44" s="147">
        <v>0</v>
      </c>
      <c r="O44" s="147">
        <v>0</v>
      </c>
      <c r="P44" s="147">
        <v>0</v>
      </c>
      <c r="Q44" s="147">
        <v>0</v>
      </c>
      <c r="R44" s="147">
        <v>3.0000000000000001E-3</v>
      </c>
      <c r="S44" s="147">
        <v>0.14599999999999999</v>
      </c>
      <c r="T44" s="147">
        <v>2E-3</v>
      </c>
      <c r="U44" s="147">
        <v>5.9000000000000004E-2</v>
      </c>
      <c r="V44" s="147">
        <v>3.0000000000000001E-3</v>
      </c>
      <c r="W44" s="147">
        <v>1.80200008312054E-3</v>
      </c>
      <c r="X44" s="147">
        <v>0</v>
      </c>
      <c r="Y44" s="147">
        <v>0</v>
      </c>
      <c r="Z44" s="147">
        <v>0</v>
      </c>
      <c r="AA44" s="147">
        <v>0</v>
      </c>
      <c r="AB44" s="147">
        <v>0</v>
      </c>
      <c r="AC44" s="147">
        <v>0</v>
      </c>
      <c r="AD44" s="147">
        <v>0</v>
      </c>
      <c r="AE44" s="147">
        <v>0</v>
      </c>
      <c r="AF44" s="147">
        <v>0</v>
      </c>
      <c r="AG44" s="147">
        <v>0</v>
      </c>
    </row>
    <row r="45" spans="1:33" x14ac:dyDescent="0.2">
      <c r="A45" s="133" t="str">
        <f t="shared" si="0"/>
        <v>MAPSlovenia</v>
      </c>
      <c r="B45" s="129" t="s">
        <v>254</v>
      </c>
      <c r="C45" s="129" t="s">
        <v>257</v>
      </c>
      <c r="D45" s="129" t="s">
        <v>76</v>
      </c>
      <c r="E45" s="147">
        <v>1E-3</v>
      </c>
      <c r="F45" s="147">
        <v>2E-3</v>
      </c>
      <c r="G45" s="147">
        <v>1.9E-2</v>
      </c>
      <c r="H45" s="147">
        <v>0</v>
      </c>
      <c r="I45" s="147">
        <v>1.2E-2</v>
      </c>
      <c r="J45" s="147">
        <v>4.7E-2</v>
      </c>
      <c r="K45" s="147">
        <v>4.8000000000000001E-2</v>
      </c>
      <c r="L45" s="147">
        <v>9.6000000000000002E-2</v>
      </c>
      <c r="M45" s="147">
        <v>0.28300000000000003</v>
      </c>
      <c r="N45" s="147">
        <v>4.8000000000000001E-2</v>
      </c>
      <c r="O45" s="147">
        <v>6.7000000000000004E-2</v>
      </c>
      <c r="P45" s="147">
        <v>0.11600000000000001</v>
      </c>
      <c r="Q45" s="147">
        <v>5.2000000000000005E-2</v>
      </c>
      <c r="R45" s="147">
        <v>4.8000000000000001E-2</v>
      </c>
      <c r="S45" s="147">
        <v>0</v>
      </c>
      <c r="T45" s="147">
        <v>3.3000000000000002E-2</v>
      </c>
      <c r="U45" s="147">
        <v>5.7000000000000002E-2</v>
      </c>
      <c r="V45" s="147">
        <v>0.17699999999999999</v>
      </c>
      <c r="W45" s="147">
        <v>2.6053E-2</v>
      </c>
      <c r="X45" s="147">
        <v>0</v>
      </c>
      <c r="Y45" s="147">
        <v>0</v>
      </c>
      <c r="Z45" s="147">
        <v>0</v>
      </c>
      <c r="AA45" s="147">
        <v>0</v>
      </c>
      <c r="AB45" s="147">
        <v>0</v>
      </c>
      <c r="AC45" s="147">
        <v>0</v>
      </c>
      <c r="AD45" s="147">
        <v>0</v>
      </c>
      <c r="AE45" s="147">
        <v>0</v>
      </c>
      <c r="AF45" s="147">
        <v>0</v>
      </c>
      <c r="AG45" s="147">
        <v>0</v>
      </c>
    </row>
    <row r="46" spans="1:33" x14ac:dyDescent="0.2">
      <c r="A46" s="133" t="str">
        <f t="shared" si="0"/>
        <v>MAPUkraine</v>
      </c>
      <c r="B46" s="129" t="s">
        <v>254</v>
      </c>
      <c r="C46" s="129" t="s">
        <v>257</v>
      </c>
      <c r="D46" s="129" t="s">
        <v>77</v>
      </c>
      <c r="E46" s="147">
        <v>0</v>
      </c>
      <c r="F46" s="147">
        <v>0</v>
      </c>
      <c r="G46" s="147">
        <v>0</v>
      </c>
      <c r="H46" s="147">
        <v>0</v>
      </c>
      <c r="I46" s="147">
        <v>0.46290999999999999</v>
      </c>
      <c r="J46" s="147">
        <v>0.27010000000000001</v>
      </c>
      <c r="K46" s="147">
        <v>0</v>
      </c>
      <c r="L46" s="147">
        <v>0</v>
      </c>
      <c r="M46" s="147">
        <v>0</v>
      </c>
      <c r="N46" s="147">
        <v>8.3999999999999995E-3</v>
      </c>
      <c r="O46" s="147">
        <v>0</v>
      </c>
      <c r="P46" s="147">
        <v>0</v>
      </c>
      <c r="Q46" s="147">
        <v>1.0500000000000001E-2</v>
      </c>
      <c r="R46" s="147">
        <v>0</v>
      </c>
      <c r="S46" s="147">
        <v>0</v>
      </c>
      <c r="T46" s="147">
        <v>0</v>
      </c>
      <c r="U46" s="147">
        <v>1.4160000000000001E-2</v>
      </c>
      <c r="V46" s="147">
        <v>0.218699</v>
      </c>
      <c r="W46" s="147">
        <v>0.95064199999999999</v>
      </c>
      <c r="X46" s="147">
        <v>0</v>
      </c>
      <c r="Y46" s="147">
        <v>0</v>
      </c>
      <c r="Z46" s="147">
        <v>0</v>
      </c>
      <c r="AA46" s="147">
        <v>0</v>
      </c>
      <c r="AB46" s="147">
        <v>0</v>
      </c>
      <c r="AC46" s="147">
        <v>0</v>
      </c>
      <c r="AD46" s="147">
        <v>0</v>
      </c>
      <c r="AE46" s="147">
        <v>0</v>
      </c>
      <c r="AF46" s="147">
        <v>0</v>
      </c>
      <c r="AG46" s="147">
        <v>0</v>
      </c>
    </row>
    <row r="47" spans="1:33" s="133" customFormat="1" x14ac:dyDescent="0.2">
      <c r="A47" s="133" t="str">
        <f t="shared" si="0"/>
        <v>MAPCIS Total</v>
      </c>
      <c r="B47" s="140" t="s">
        <v>78</v>
      </c>
      <c r="C47" s="140" t="s">
        <v>78</v>
      </c>
      <c r="D47" s="140" t="s">
        <v>78</v>
      </c>
      <c r="E47" s="146">
        <v>0.12</v>
      </c>
      <c r="F47" s="146">
        <v>6.0497999999999996E-2</v>
      </c>
      <c r="G47" s="146">
        <v>3.2000000000000002E-3</v>
      </c>
      <c r="H47" s="146">
        <v>0.254774</v>
      </c>
      <c r="I47" s="146">
        <v>15.167</v>
      </c>
      <c r="J47" s="146">
        <v>56.542074</v>
      </c>
      <c r="K47" s="146">
        <v>37.550789999999999</v>
      </c>
      <c r="L47" s="146">
        <v>22.664870000000001</v>
      </c>
      <c r="M47" s="146">
        <v>26.169162</v>
      </c>
      <c r="N47" s="146">
        <v>3.6674889999999998</v>
      </c>
      <c r="O47" s="146">
        <v>4.3756358000000004</v>
      </c>
      <c r="P47" s="146">
        <v>1.343912</v>
      </c>
      <c r="Q47" s="146">
        <v>3.7075500000000003</v>
      </c>
      <c r="R47" s="146">
        <v>5.9608169999998699</v>
      </c>
      <c r="S47" s="146">
        <v>2.7021009999999999</v>
      </c>
      <c r="T47" s="146">
        <v>5.7596820000000006</v>
      </c>
      <c r="U47" s="146">
        <v>5.6486500000000008</v>
      </c>
      <c r="V47" s="146">
        <v>43.118269999999995</v>
      </c>
      <c r="W47" s="146">
        <v>37.038684871394544</v>
      </c>
      <c r="X47" s="146">
        <v>14.602890000000002</v>
      </c>
      <c r="Y47" s="146">
        <v>14.558748300000001</v>
      </c>
      <c r="Z47" s="146">
        <v>10.209999999999999</v>
      </c>
      <c r="AA47" s="146">
        <v>11.4</v>
      </c>
      <c r="AB47" s="146">
        <v>7.8500000000000005</v>
      </c>
      <c r="AC47" s="146">
        <v>7.8417085496675059</v>
      </c>
      <c r="AD47" s="146">
        <v>7.8732844298492415</v>
      </c>
      <c r="AE47" s="146">
        <v>7.9083530456652227</v>
      </c>
      <c r="AF47" s="146">
        <v>7.9476826311327571</v>
      </c>
      <c r="AG47" s="146">
        <v>7.9885112580935473</v>
      </c>
    </row>
    <row r="48" spans="1:33" x14ac:dyDescent="0.2">
      <c r="A48" s="133" t="str">
        <f t="shared" si="0"/>
        <v>MAPArmenia</v>
      </c>
      <c r="B48" s="129" t="s">
        <v>254</v>
      </c>
      <c r="C48" s="129" t="s">
        <v>258</v>
      </c>
      <c r="D48" s="129" t="s">
        <v>79</v>
      </c>
      <c r="E48" s="147">
        <v>0</v>
      </c>
      <c r="F48" s="147">
        <v>0</v>
      </c>
      <c r="G48" s="147">
        <v>0</v>
      </c>
      <c r="H48" s="147">
        <v>0</v>
      </c>
      <c r="I48" s="147">
        <v>0</v>
      </c>
      <c r="J48" s="147">
        <v>0</v>
      </c>
      <c r="K48" s="147">
        <v>0</v>
      </c>
      <c r="L48" s="147">
        <v>0</v>
      </c>
      <c r="M48" s="147">
        <v>0</v>
      </c>
      <c r="N48" s="147">
        <v>0</v>
      </c>
      <c r="O48" s="147">
        <v>0</v>
      </c>
      <c r="P48" s="147">
        <v>0</v>
      </c>
      <c r="Q48" s="147">
        <v>0</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row>
    <row r="49" spans="1:33" x14ac:dyDescent="0.2">
      <c r="A49" s="133" t="str">
        <f t="shared" si="0"/>
        <v>MAPAzerbaijan</v>
      </c>
      <c r="B49" s="129" t="s">
        <v>254</v>
      </c>
      <c r="C49" s="129" t="s">
        <v>258</v>
      </c>
      <c r="D49" s="129" t="s">
        <v>80</v>
      </c>
      <c r="E49" s="147">
        <v>0</v>
      </c>
      <c r="F49" s="147">
        <v>0</v>
      </c>
      <c r="G49" s="147">
        <v>0</v>
      </c>
      <c r="H49" s="147">
        <v>0</v>
      </c>
      <c r="I49" s="147">
        <v>0</v>
      </c>
      <c r="J49" s="147">
        <v>0</v>
      </c>
      <c r="K49" s="147">
        <v>0</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row>
    <row r="50" spans="1:33" x14ac:dyDescent="0.2">
      <c r="A50" s="133" t="str">
        <f t="shared" si="0"/>
        <v>MAPBelarus</v>
      </c>
      <c r="B50" s="129" t="s">
        <v>254</v>
      </c>
      <c r="C50" s="129" t="s">
        <v>258</v>
      </c>
      <c r="D50" s="129" t="s">
        <v>81</v>
      </c>
      <c r="E50" s="147">
        <v>0</v>
      </c>
      <c r="F50" s="147">
        <v>0</v>
      </c>
      <c r="G50" s="147">
        <v>0</v>
      </c>
      <c r="H50" s="147">
        <v>0</v>
      </c>
      <c r="I50" s="147">
        <v>0</v>
      </c>
      <c r="J50" s="147">
        <v>0</v>
      </c>
      <c r="K50" s="147">
        <v>0</v>
      </c>
      <c r="L50" s="147">
        <v>0</v>
      </c>
      <c r="M50" s="147">
        <v>0</v>
      </c>
      <c r="N50" s="147">
        <v>0</v>
      </c>
      <c r="O50" s="147">
        <v>0</v>
      </c>
      <c r="P50" s="147">
        <v>0</v>
      </c>
      <c r="Q50" s="147">
        <v>0</v>
      </c>
      <c r="R50" s="147">
        <v>0</v>
      </c>
      <c r="S50" s="147">
        <v>0</v>
      </c>
      <c r="T50" s="147">
        <v>0</v>
      </c>
      <c r="U50" s="147">
        <v>0</v>
      </c>
      <c r="V50" s="147">
        <v>0</v>
      </c>
      <c r="W50" s="147">
        <v>0</v>
      </c>
      <c r="X50" s="147">
        <v>0</v>
      </c>
      <c r="Y50" s="147">
        <v>0</v>
      </c>
      <c r="Z50" s="147">
        <v>0</v>
      </c>
      <c r="AA50" s="147">
        <v>0</v>
      </c>
      <c r="AB50" s="147">
        <v>0</v>
      </c>
      <c r="AC50" s="147">
        <v>0</v>
      </c>
      <c r="AD50" s="147">
        <v>0</v>
      </c>
      <c r="AE50" s="147">
        <v>0</v>
      </c>
      <c r="AF50" s="147">
        <v>0</v>
      </c>
      <c r="AG50" s="147">
        <v>0</v>
      </c>
    </row>
    <row r="51" spans="1:33" x14ac:dyDescent="0.2">
      <c r="A51" s="133" t="str">
        <f t="shared" si="0"/>
        <v>MAPKazakhstan</v>
      </c>
      <c r="B51" s="129" t="s">
        <v>254</v>
      </c>
      <c r="C51" s="129" t="s">
        <v>258</v>
      </c>
      <c r="D51" s="129" t="s">
        <v>82</v>
      </c>
      <c r="E51" s="147">
        <v>0</v>
      </c>
      <c r="F51" s="147">
        <v>0</v>
      </c>
      <c r="G51" s="147">
        <v>0</v>
      </c>
      <c r="H51" s="147">
        <v>0</v>
      </c>
      <c r="I51" s="147">
        <v>0</v>
      </c>
      <c r="J51" s="147">
        <v>0</v>
      </c>
      <c r="K51" s="147">
        <v>0</v>
      </c>
      <c r="L51" s="147">
        <v>0</v>
      </c>
      <c r="M51" s="147">
        <v>0</v>
      </c>
      <c r="N51" s="147">
        <v>0</v>
      </c>
      <c r="O51" s="147">
        <v>0</v>
      </c>
      <c r="P51" s="147">
        <v>0</v>
      </c>
      <c r="Q51" s="147">
        <v>0</v>
      </c>
      <c r="R51" s="147">
        <v>0</v>
      </c>
      <c r="S51" s="147">
        <v>5.8000000000000003E-2</v>
      </c>
      <c r="T51" s="147">
        <v>0</v>
      </c>
      <c r="U51" s="147">
        <v>0</v>
      </c>
      <c r="V51" s="147">
        <v>0</v>
      </c>
      <c r="W51" s="147">
        <v>0</v>
      </c>
      <c r="X51" s="147">
        <v>0</v>
      </c>
      <c r="Y51" s="147">
        <v>0</v>
      </c>
      <c r="Z51" s="147">
        <v>0</v>
      </c>
      <c r="AA51" s="147">
        <v>0</v>
      </c>
      <c r="AB51" s="147">
        <v>0</v>
      </c>
      <c r="AC51" s="147">
        <v>0</v>
      </c>
      <c r="AD51" s="147">
        <v>0</v>
      </c>
      <c r="AE51" s="147">
        <v>0</v>
      </c>
      <c r="AF51" s="147">
        <v>0</v>
      </c>
      <c r="AG51" s="147">
        <v>0</v>
      </c>
    </row>
    <row r="52" spans="1:33" x14ac:dyDescent="0.2">
      <c r="A52" s="133" t="str">
        <f t="shared" si="0"/>
        <v>MAPKyrgyzstan</v>
      </c>
      <c r="B52" s="129" t="s">
        <v>254</v>
      </c>
      <c r="C52" s="129" t="s">
        <v>258</v>
      </c>
      <c r="D52" s="129" t="s">
        <v>83</v>
      </c>
      <c r="E52" s="147">
        <v>0</v>
      </c>
      <c r="F52" s="147">
        <v>0</v>
      </c>
      <c r="G52" s="147">
        <v>0</v>
      </c>
      <c r="H52" s="147">
        <v>0</v>
      </c>
      <c r="I52" s="147">
        <v>0</v>
      </c>
      <c r="J52" s="147">
        <v>0</v>
      </c>
      <c r="K52" s="147">
        <v>0</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row>
    <row r="53" spans="1:33" x14ac:dyDescent="0.2">
      <c r="A53" s="133" t="str">
        <f t="shared" si="0"/>
        <v>MAPRussia</v>
      </c>
      <c r="B53" s="129" t="s">
        <v>254</v>
      </c>
      <c r="C53" s="129" t="s">
        <v>258</v>
      </c>
      <c r="D53" s="129" t="s">
        <v>84</v>
      </c>
      <c r="E53" s="147">
        <v>0.12</v>
      </c>
      <c r="F53" s="147">
        <v>6.0497999999999996E-2</v>
      </c>
      <c r="G53" s="147">
        <v>3.2000000000000002E-3</v>
      </c>
      <c r="H53" s="147">
        <v>0.254774</v>
      </c>
      <c r="I53" s="147">
        <v>15.167</v>
      </c>
      <c r="J53" s="147">
        <v>56.542074</v>
      </c>
      <c r="K53" s="147">
        <v>37.550789999999999</v>
      </c>
      <c r="L53" s="147">
        <v>22.664870000000001</v>
      </c>
      <c r="M53" s="147">
        <v>26.169162</v>
      </c>
      <c r="N53" s="147">
        <v>3.6674889999999998</v>
      </c>
      <c r="O53" s="147">
        <v>4.3756358000000004</v>
      </c>
      <c r="P53" s="147">
        <v>1.343912</v>
      </c>
      <c r="Q53" s="147">
        <v>3.7075500000000003</v>
      </c>
      <c r="R53" s="147">
        <v>5.9608169999998699</v>
      </c>
      <c r="S53" s="147">
        <v>2.644101</v>
      </c>
      <c r="T53" s="147">
        <v>5.7596820000000006</v>
      </c>
      <c r="U53" s="147">
        <v>5.6486500000000008</v>
      </c>
      <c r="V53" s="147">
        <v>43.118269999999995</v>
      </c>
      <c r="W53" s="147">
        <v>37.038684871394544</v>
      </c>
      <c r="X53" s="147">
        <v>14.602890000000002</v>
      </c>
      <c r="Y53" s="147">
        <v>14.558748300000001</v>
      </c>
      <c r="Z53" s="147">
        <v>10.209999999999999</v>
      </c>
      <c r="AA53" s="147">
        <v>11.4</v>
      </c>
      <c r="AB53" s="147">
        <v>7.8500000000000005</v>
      </c>
      <c r="AC53" s="147">
        <v>7.8417085496675059</v>
      </c>
      <c r="AD53" s="147">
        <v>7.8732844298492415</v>
      </c>
      <c r="AE53" s="147">
        <v>7.9083530456652227</v>
      </c>
      <c r="AF53" s="147">
        <v>7.9476826311327571</v>
      </c>
      <c r="AG53" s="147">
        <v>7.9885112580935473</v>
      </c>
    </row>
    <row r="54" spans="1:33" x14ac:dyDescent="0.2">
      <c r="A54" s="133" t="str">
        <f t="shared" si="0"/>
        <v>MAPTajikistan</v>
      </c>
      <c r="B54" s="129" t="s">
        <v>254</v>
      </c>
      <c r="C54" s="129" t="s">
        <v>258</v>
      </c>
      <c r="D54" s="129" t="s">
        <v>85</v>
      </c>
      <c r="E54" s="147">
        <v>0</v>
      </c>
      <c r="F54" s="147">
        <v>0</v>
      </c>
      <c r="G54" s="147">
        <v>0</v>
      </c>
      <c r="H54" s="147">
        <v>0</v>
      </c>
      <c r="I54" s="147">
        <v>0</v>
      </c>
      <c r="J54" s="147">
        <v>0</v>
      </c>
      <c r="K54" s="147">
        <v>0</v>
      </c>
      <c r="L54" s="147">
        <v>0</v>
      </c>
      <c r="M54" s="147">
        <v>0</v>
      </c>
      <c r="N54" s="147">
        <v>0</v>
      </c>
      <c r="O54" s="147">
        <v>0</v>
      </c>
      <c r="P54" s="147">
        <v>0</v>
      </c>
      <c r="Q54" s="147">
        <v>0</v>
      </c>
      <c r="R54" s="147">
        <v>0</v>
      </c>
      <c r="S54" s="147">
        <v>0</v>
      </c>
      <c r="T54" s="147">
        <v>0</v>
      </c>
      <c r="U54" s="147">
        <v>0</v>
      </c>
      <c r="V54" s="147">
        <v>0</v>
      </c>
      <c r="W54" s="147">
        <v>0</v>
      </c>
      <c r="X54" s="147">
        <v>0</v>
      </c>
      <c r="Y54" s="147">
        <v>0</v>
      </c>
      <c r="Z54" s="147">
        <v>0</v>
      </c>
      <c r="AA54" s="147">
        <v>0</v>
      </c>
      <c r="AB54" s="147">
        <v>0</v>
      </c>
      <c r="AC54" s="147">
        <v>0</v>
      </c>
      <c r="AD54" s="147">
        <v>0</v>
      </c>
      <c r="AE54" s="147">
        <v>0</v>
      </c>
      <c r="AF54" s="147">
        <v>0</v>
      </c>
      <c r="AG54" s="147">
        <v>0</v>
      </c>
    </row>
    <row r="55" spans="1:33" x14ac:dyDescent="0.2">
      <c r="A55" s="133" t="str">
        <f t="shared" si="0"/>
        <v>MAPTurkmenistan</v>
      </c>
      <c r="B55" s="129" t="s">
        <v>254</v>
      </c>
      <c r="C55" s="129" t="s">
        <v>258</v>
      </c>
      <c r="D55" s="129" t="s">
        <v>86</v>
      </c>
      <c r="E55" s="147">
        <v>0</v>
      </c>
      <c r="F55" s="147">
        <v>0</v>
      </c>
      <c r="G55" s="147">
        <v>0</v>
      </c>
      <c r="H55" s="147">
        <v>0</v>
      </c>
      <c r="I55" s="147">
        <v>0</v>
      </c>
      <c r="J55" s="147">
        <v>0</v>
      </c>
      <c r="K55" s="147">
        <v>0</v>
      </c>
      <c r="L55" s="147">
        <v>0</v>
      </c>
      <c r="M55" s="147">
        <v>0</v>
      </c>
      <c r="N55" s="147">
        <v>0</v>
      </c>
      <c r="O55" s="147">
        <v>0</v>
      </c>
      <c r="P55" s="147">
        <v>0</v>
      </c>
      <c r="Q55" s="147">
        <v>0</v>
      </c>
      <c r="R55" s="147">
        <v>0</v>
      </c>
      <c r="S55" s="147">
        <v>0</v>
      </c>
      <c r="T55" s="147">
        <v>0</v>
      </c>
      <c r="U55" s="147">
        <v>0</v>
      </c>
      <c r="V55" s="147">
        <v>0</v>
      </c>
      <c r="W55" s="147">
        <v>0</v>
      </c>
      <c r="X55" s="147">
        <v>0</v>
      </c>
      <c r="Y55" s="147">
        <v>0</v>
      </c>
      <c r="Z55" s="147">
        <v>0</v>
      </c>
      <c r="AA55" s="147">
        <v>0</v>
      </c>
      <c r="AB55" s="147">
        <v>0</v>
      </c>
      <c r="AC55" s="147">
        <v>0</v>
      </c>
      <c r="AD55" s="147">
        <v>0</v>
      </c>
      <c r="AE55" s="147">
        <v>0</v>
      </c>
      <c r="AF55" s="147">
        <v>0</v>
      </c>
      <c r="AG55" s="147">
        <v>0</v>
      </c>
    </row>
    <row r="56" spans="1:33" x14ac:dyDescent="0.2">
      <c r="A56" s="133" t="str">
        <f t="shared" si="0"/>
        <v>MAPUzbekistan</v>
      </c>
      <c r="B56" s="129" t="s">
        <v>254</v>
      </c>
      <c r="C56" s="129" t="s">
        <v>258</v>
      </c>
      <c r="D56" s="129" t="s">
        <v>87</v>
      </c>
      <c r="E56" s="147">
        <v>0</v>
      </c>
      <c r="F56" s="147">
        <v>0</v>
      </c>
      <c r="G56" s="147">
        <v>0</v>
      </c>
      <c r="H56" s="147">
        <v>0</v>
      </c>
      <c r="I56" s="147">
        <v>0</v>
      </c>
      <c r="J56" s="147">
        <v>0</v>
      </c>
      <c r="K56" s="147">
        <v>0</v>
      </c>
      <c r="L56" s="147">
        <v>0</v>
      </c>
      <c r="M56" s="147">
        <v>0</v>
      </c>
      <c r="N56" s="147">
        <v>0</v>
      </c>
      <c r="O56" s="147">
        <v>0</v>
      </c>
      <c r="P56" s="147">
        <v>0</v>
      </c>
      <c r="Q56" s="147">
        <v>0</v>
      </c>
      <c r="R56" s="147">
        <v>0</v>
      </c>
      <c r="S56" s="147">
        <v>0</v>
      </c>
      <c r="T56" s="147">
        <v>0</v>
      </c>
      <c r="U56" s="147">
        <v>0</v>
      </c>
      <c r="V56" s="147">
        <v>0</v>
      </c>
      <c r="W56" s="147">
        <v>0</v>
      </c>
      <c r="X56" s="147">
        <v>0</v>
      </c>
      <c r="Y56" s="147">
        <v>0</v>
      </c>
      <c r="Z56" s="147">
        <v>0</v>
      </c>
      <c r="AA56" s="147">
        <v>0</v>
      </c>
      <c r="AB56" s="147">
        <v>0</v>
      </c>
      <c r="AC56" s="147">
        <v>0</v>
      </c>
      <c r="AD56" s="147">
        <v>0</v>
      </c>
      <c r="AE56" s="147">
        <v>0</v>
      </c>
      <c r="AF56" s="147">
        <v>0</v>
      </c>
      <c r="AG56" s="147">
        <v>0</v>
      </c>
    </row>
    <row r="57" spans="1:33" s="133" customFormat="1" x14ac:dyDescent="0.2">
      <c r="A57" s="133" t="str">
        <f t="shared" si="0"/>
        <v>MAPAfrica Total</v>
      </c>
      <c r="B57" s="137" t="s">
        <v>88</v>
      </c>
      <c r="C57" s="137" t="s">
        <v>88</v>
      </c>
      <c r="D57" s="137" t="s">
        <v>88</v>
      </c>
      <c r="E57" s="145">
        <v>1.2851520000000001</v>
      </c>
      <c r="F57" s="145">
        <v>0.60832100000000011</v>
      </c>
      <c r="G57" s="145">
        <v>4.2555000000000003E-2</v>
      </c>
      <c r="H57" s="145">
        <v>7.6730000000000007E-2</v>
      </c>
      <c r="I57" s="145">
        <v>2.5240580000000006</v>
      </c>
      <c r="J57" s="145">
        <v>5.7706E-2</v>
      </c>
      <c r="K57" s="145">
        <v>2.4590000000000001E-2</v>
      </c>
      <c r="L57" s="145">
        <v>0.133992</v>
      </c>
      <c r="M57" s="145">
        <v>5.9899999999999995E-2</v>
      </c>
      <c r="N57" s="145">
        <v>7.6860999999999999E-2</v>
      </c>
      <c r="O57" s="145">
        <v>0.17307999999999998</v>
      </c>
      <c r="P57" s="145">
        <v>0.29720400000000002</v>
      </c>
      <c r="Q57" s="145">
        <v>1.2057090000000001</v>
      </c>
      <c r="R57" s="145">
        <v>1.1998329999999999</v>
      </c>
      <c r="S57" s="145">
        <v>3.4222250000000001</v>
      </c>
      <c r="T57" s="145">
        <v>0.87362899999999999</v>
      </c>
      <c r="U57" s="145">
        <v>0.37761699999999998</v>
      </c>
      <c r="V57" s="145">
        <v>4.4453929999999993</v>
      </c>
      <c r="W57" s="145">
        <v>4.2601482023433741</v>
      </c>
      <c r="X57" s="145">
        <v>0.70245000000000002</v>
      </c>
      <c r="Y57" s="145">
        <v>1.50386</v>
      </c>
      <c r="Z57" s="145">
        <v>1.5900000000000003</v>
      </c>
      <c r="AA57" s="145">
        <v>0.67</v>
      </c>
      <c r="AB57" s="145">
        <v>3.0199999999999996</v>
      </c>
      <c r="AC57" s="145">
        <v>3.0199999999999996</v>
      </c>
      <c r="AD57" s="145">
        <v>3.0199999999999996</v>
      </c>
      <c r="AE57" s="145">
        <v>3.0199999999999996</v>
      </c>
      <c r="AF57" s="145">
        <v>3.0199999999999996</v>
      </c>
      <c r="AG57" s="145">
        <v>3.0199999999999996</v>
      </c>
    </row>
    <row r="58" spans="1:33" s="133" customFormat="1" x14ac:dyDescent="0.2">
      <c r="A58" s="133" t="str">
        <f t="shared" si="0"/>
        <v>MAPNorth Africa Total</v>
      </c>
      <c r="B58" s="140" t="s">
        <v>89</v>
      </c>
      <c r="C58" s="140" t="s">
        <v>89</v>
      </c>
      <c r="D58" s="140" t="s">
        <v>89</v>
      </c>
      <c r="E58" s="146">
        <v>1.2</v>
      </c>
      <c r="F58" s="146">
        <v>0</v>
      </c>
      <c r="G58" s="146">
        <v>0</v>
      </c>
      <c r="H58" s="146">
        <v>2.5000000000000001E-5</v>
      </c>
      <c r="I58" s="146">
        <v>0</v>
      </c>
      <c r="J58" s="146">
        <v>4.2399999999999998E-3</v>
      </c>
      <c r="K58" s="146">
        <v>0</v>
      </c>
      <c r="L58" s="146">
        <v>0</v>
      </c>
      <c r="M58" s="146">
        <v>5.2999999999999999E-2</v>
      </c>
      <c r="N58" s="146">
        <v>1.6E-2</v>
      </c>
      <c r="O58" s="146">
        <v>2.4813999999999999E-2</v>
      </c>
      <c r="P58" s="146">
        <v>4.2151999999999995E-2</v>
      </c>
      <c r="Q58" s="146">
        <v>0.56224600000000002</v>
      </c>
      <c r="R58" s="146">
        <v>0</v>
      </c>
      <c r="S58" s="146">
        <v>4.5314E-2</v>
      </c>
      <c r="T58" s="146">
        <v>3.0999999999999999E-3</v>
      </c>
      <c r="U58" s="146">
        <v>7.0860000000000003E-3</v>
      </c>
      <c r="V58" s="146">
        <v>5.3930000000000002E-3</v>
      </c>
      <c r="W58" s="146">
        <v>5.8999999999999998E-5</v>
      </c>
      <c r="X58" s="146">
        <v>0</v>
      </c>
      <c r="Y58" s="146">
        <v>0</v>
      </c>
      <c r="Z58" s="146">
        <v>0</v>
      </c>
      <c r="AA58" s="146">
        <v>0</v>
      </c>
      <c r="AB58" s="146">
        <v>0</v>
      </c>
      <c r="AC58" s="146">
        <v>0</v>
      </c>
      <c r="AD58" s="146">
        <v>0</v>
      </c>
      <c r="AE58" s="146">
        <v>0</v>
      </c>
      <c r="AF58" s="146">
        <v>0</v>
      </c>
      <c r="AG58" s="146">
        <v>0</v>
      </c>
    </row>
    <row r="59" spans="1:33" x14ac:dyDescent="0.2">
      <c r="A59" s="133" t="str">
        <f t="shared" si="0"/>
        <v>MAPAlgeria</v>
      </c>
      <c r="B59" s="129" t="s">
        <v>259</v>
      </c>
      <c r="C59" s="129" t="s">
        <v>260</v>
      </c>
      <c r="D59" s="129" t="s">
        <v>90</v>
      </c>
      <c r="E59" s="147">
        <v>0</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row>
    <row r="60" spans="1:33" x14ac:dyDescent="0.2">
      <c r="A60" s="133" t="str">
        <f t="shared" si="0"/>
        <v>MAPEgypt</v>
      </c>
      <c r="B60" s="129" t="s">
        <v>259</v>
      </c>
      <c r="C60" s="129" t="s">
        <v>260</v>
      </c>
      <c r="D60" s="129" t="s">
        <v>91</v>
      </c>
      <c r="E60" s="147">
        <v>0</v>
      </c>
      <c r="F60" s="147">
        <v>0</v>
      </c>
      <c r="G60" s="147">
        <v>0</v>
      </c>
      <c r="H60" s="147">
        <v>0</v>
      </c>
      <c r="I60" s="147">
        <v>0</v>
      </c>
      <c r="J60" s="147">
        <v>0</v>
      </c>
      <c r="K60" s="147">
        <v>0</v>
      </c>
      <c r="L60" s="147">
        <v>0</v>
      </c>
      <c r="M60" s="147">
        <v>5.2999999999999999E-2</v>
      </c>
      <c r="N60" s="147">
        <v>0</v>
      </c>
      <c r="O60" s="147">
        <v>1.618E-2</v>
      </c>
      <c r="P60" s="147">
        <v>2.52E-2</v>
      </c>
      <c r="Q60" s="147">
        <v>0.55500000000000005</v>
      </c>
      <c r="R60" s="147">
        <v>0</v>
      </c>
      <c r="S60" s="147">
        <v>0</v>
      </c>
      <c r="T60" s="147">
        <v>0</v>
      </c>
      <c r="U60" s="147">
        <v>0</v>
      </c>
      <c r="V60" s="147">
        <v>0</v>
      </c>
      <c r="W60" s="147">
        <v>5.8999999999999998E-5</v>
      </c>
      <c r="X60" s="147">
        <v>0</v>
      </c>
      <c r="Y60" s="147">
        <v>0</v>
      </c>
      <c r="Z60" s="147">
        <v>0</v>
      </c>
      <c r="AA60" s="147">
        <v>0</v>
      </c>
      <c r="AB60" s="147">
        <v>0</v>
      </c>
      <c r="AC60" s="147">
        <v>0</v>
      </c>
      <c r="AD60" s="147">
        <v>0</v>
      </c>
      <c r="AE60" s="147">
        <v>0</v>
      </c>
      <c r="AF60" s="147">
        <v>0</v>
      </c>
      <c r="AG60" s="147">
        <v>0</v>
      </c>
    </row>
    <row r="61" spans="1:33" x14ac:dyDescent="0.2">
      <c r="A61" s="133" t="str">
        <f t="shared" si="0"/>
        <v>MAPLibya</v>
      </c>
      <c r="B61" s="129" t="s">
        <v>259</v>
      </c>
      <c r="C61" s="129" t="s">
        <v>260</v>
      </c>
      <c r="D61" s="129" t="s">
        <v>92</v>
      </c>
      <c r="E61" s="147">
        <v>0</v>
      </c>
      <c r="F61" s="147">
        <v>0</v>
      </c>
      <c r="G61" s="147">
        <v>0</v>
      </c>
      <c r="H61" s="147">
        <v>0</v>
      </c>
      <c r="I61" s="147">
        <v>0</v>
      </c>
      <c r="J61" s="147">
        <v>0</v>
      </c>
      <c r="K61" s="147">
        <v>0</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row>
    <row r="62" spans="1:33" x14ac:dyDescent="0.2">
      <c r="A62" s="133" t="str">
        <f t="shared" si="0"/>
        <v>MAPMorocco</v>
      </c>
      <c r="B62" s="129" t="s">
        <v>259</v>
      </c>
      <c r="C62" s="129" t="s">
        <v>260</v>
      </c>
      <c r="D62" s="129" t="s">
        <v>93</v>
      </c>
      <c r="E62" s="147">
        <v>1.2</v>
      </c>
      <c r="F62" s="147">
        <v>0</v>
      </c>
      <c r="G62" s="147">
        <v>0</v>
      </c>
      <c r="H62" s="147">
        <v>2.5000000000000001E-5</v>
      </c>
      <c r="I62" s="147">
        <v>0</v>
      </c>
      <c r="J62" s="147">
        <v>4.2399999999999998E-3</v>
      </c>
      <c r="K62" s="147">
        <v>0</v>
      </c>
      <c r="L62" s="147">
        <v>0</v>
      </c>
      <c r="M62" s="147">
        <v>0</v>
      </c>
      <c r="N62" s="147">
        <v>6.0000000000000001E-3</v>
      </c>
      <c r="O62" s="147">
        <v>8.6339999999999993E-3</v>
      </c>
      <c r="P62" s="147">
        <v>1.6951999999999998E-2</v>
      </c>
      <c r="Q62" s="147">
        <v>7.2459999999999998E-3</v>
      </c>
      <c r="R62" s="147">
        <v>0</v>
      </c>
      <c r="S62" s="147">
        <v>2.6064E-2</v>
      </c>
      <c r="T62" s="147">
        <v>3.0999999999999999E-3</v>
      </c>
      <c r="U62" s="147">
        <v>5.4980000000000003E-3</v>
      </c>
      <c r="V62" s="147">
        <v>5.3930000000000002E-3</v>
      </c>
      <c r="W62" s="147">
        <v>0</v>
      </c>
      <c r="X62" s="147">
        <v>0</v>
      </c>
      <c r="Y62" s="147">
        <v>0</v>
      </c>
      <c r="Z62" s="147">
        <v>0</v>
      </c>
      <c r="AA62" s="147">
        <v>0</v>
      </c>
      <c r="AB62" s="147">
        <v>0</v>
      </c>
      <c r="AC62" s="147">
        <v>0</v>
      </c>
      <c r="AD62" s="147">
        <v>0</v>
      </c>
      <c r="AE62" s="147">
        <v>0</v>
      </c>
      <c r="AF62" s="147">
        <v>0</v>
      </c>
      <c r="AG62" s="147">
        <v>0</v>
      </c>
    </row>
    <row r="63" spans="1:33" x14ac:dyDescent="0.2">
      <c r="A63" s="133" t="str">
        <f t="shared" si="0"/>
        <v>MAPSudan</v>
      </c>
      <c r="B63" s="129" t="s">
        <v>259</v>
      </c>
      <c r="C63" s="129" t="s">
        <v>260</v>
      </c>
      <c r="D63" s="129" t="s">
        <v>94</v>
      </c>
      <c r="E63" s="147">
        <v>0</v>
      </c>
      <c r="F63" s="147">
        <v>0</v>
      </c>
      <c r="G63" s="147">
        <v>0</v>
      </c>
      <c r="H63" s="147">
        <v>0</v>
      </c>
      <c r="I63" s="147">
        <v>0</v>
      </c>
      <c r="J63" s="147">
        <v>0</v>
      </c>
      <c r="K63" s="147">
        <v>0</v>
      </c>
      <c r="L63" s="147">
        <v>0</v>
      </c>
      <c r="M63" s="147">
        <v>0</v>
      </c>
      <c r="N63" s="147">
        <v>0</v>
      </c>
      <c r="O63" s="147">
        <v>0</v>
      </c>
      <c r="P63" s="147">
        <v>0</v>
      </c>
      <c r="Q63" s="147">
        <v>0</v>
      </c>
      <c r="R63" s="147">
        <v>0</v>
      </c>
      <c r="S63" s="147">
        <v>0</v>
      </c>
      <c r="T63" s="147">
        <v>0</v>
      </c>
      <c r="U63" s="147">
        <v>0</v>
      </c>
      <c r="V63" s="147">
        <v>0</v>
      </c>
      <c r="W63" s="147">
        <v>0</v>
      </c>
      <c r="X63" s="147">
        <v>0</v>
      </c>
      <c r="Y63" s="147">
        <v>0</v>
      </c>
      <c r="Z63" s="147">
        <v>0</v>
      </c>
      <c r="AA63" s="147">
        <v>0</v>
      </c>
      <c r="AB63" s="147">
        <v>0</v>
      </c>
      <c r="AC63" s="147">
        <v>0</v>
      </c>
      <c r="AD63" s="147">
        <v>0</v>
      </c>
      <c r="AE63" s="147">
        <v>0</v>
      </c>
      <c r="AF63" s="147">
        <v>0</v>
      </c>
      <c r="AG63" s="147">
        <v>0</v>
      </c>
    </row>
    <row r="64" spans="1:33" x14ac:dyDescent="0.2">
      <c r="A64" s="133" t="str">
        <f t="shared" si="0"/>
        <v>MAPTunisia</v>
      </c>
      <c r="B64" s="129" t="s">
        <v>259</v>
      </c>
      <c r="C64" s="129" t="s">
        <v>260</v>
      </c>
      <c r="D64" s="129" t="s">
        <v>95</v>
      </c>
      <c r="E64" s="147">
        <v>0</v>
      </c>
      <c r="F64" s="147">
        <v>0</v>
      </c>
      <c r="G64" s="147">
        <v>0</v>
      </c>
      <c r="H64" s="147">
        <v>0</v>
      </c>
      <c r="I64" s="147">
        <v>0</v>
      </c>
      <c r="J64" s="147">
        <v>0</v>
      </c>
      <c r="K64" s="147">
        <v>0</v>
      </c>
      <c r="L64" s="147">
        <v>0</v>
      </c>
      <c r="M64" s="147">
        <v>0</v>
      </c>
      <c r="N64" s="147">
        <v>0.01</v>
      </c>
      <c r="O64" s="147">
        <v>0</v>
      </c>
      <c r="P64" s="147">
        <v>0</v>
      </c>
      <c r="Q64" s="147">
        <v>0</v>
      </c>
      <c r="R64" s="147">
        <v>0</v>
      </c>
      <c r="S64" s="147">
        <v>1.925E-2</v>
      </c>
      <c r="T64" s="147">
        <v>0</v>
      </c>
      <c r="U64" s="147">
        <v>1.588E-3</v>
      </c>
      <c r="V64" s="147">
        <v>0</v>
      </c>
      <c r="W64" s="147">
        <v>0</v>
      </c>
      <c r="X64" s="147">
        <v>0</v>
      </c>
      <c r="Y64" s="147">
        <v>0</v>
      </c>
      <c r="Z64" s="147">
        <v>0</v>
      </c>
      <c r="AA64" s="147">
        <v>0</v>
      </c>
      <c r="AB64" s="147">
        <v>0</v>
      </c>
      <c r="AC64" s="147">
        <v>0</v>
      </c>
      <c r="AD64" s="147">
        <v>0</v>
      </c>
      <c r="AE64" s="147">
        <v>0</v>
      </c>
      <c r="AF64" s="147">
        <v>0</v>
      </c>
      <c r="AG64" s="147">
        <v>0</v>
      </c>
    </row>
    <row r="65" spans="1:33" s="133" customFormat="1" x14ac:dyDescent="0.2">
      <c r="A65" s="133" t="str">
        <f t="shared" si="0"/>
        <v>MAPEast Africa Total</v>
      </c>
      <c r="B65" s="140" t="s">
        <v>96</v>
      </c>
      <c r="C65" s="140" t="s">
        <v>96</v>
      </c>
      <c r="D65" s="140" t="s">
        <v>96</v>
      </c>
      <c r="E65" s="146">
        <v>7.0000000000000007E-2</v>
      </c>
      <c r="F65" s="146">
        <v>0.56000000000000005</v>
      </c>
      <c r="G65" s="146">
        <v>0</v>
      </c>
      <c r="H65" s="146">
        <v>0</v>
      </c>
      <c r="I65" s="146">
        <v>0</v>
      </c>
      <c r="J65" s="146">
        <v>0</v>
      </c>
      <c r="K65" s="146">
        <v>1.6008000000000001E-2</v>
      </c>
      <c r="L65" s="146">
        <v>2.07E-2</v>
      </c>
      <c r="M65" s="146">
        <v>5.0000000000000001E-3</v>
      </c>
      <c r="N65" s="146">
        <v>2.0299999999999999E-2</v>
      </c>
      <c r="O65" s="146">
        <v>5.1500000000000005E-4</v>
      </c>
      <c r="P65" s="146">
        <v>7.4999999999999997E-3</v>
      </c>
      <c r="Q65" s="146">
        <v>5.934E-3</v>
      </c>
      <c r="R65" s="146">
        <v>1.9026000000000001E-2</v>
      </c>
      <c r="S65" s="146">
        <v>0.03</v>
      </c>
      <c r="T65" s="146">
        <v>3.5720000000000001E-3</v>
      </c>
      <c r="U65" s="146">
        <v>0</v>
      </c>
      <c r="V65" s="146">
        <v>0</v>
      </c>
      <c r="W65" s="146">
        <v>0</v>
      </c>
      <c r="X65" s="146">
        <v>0</v>
      </c>
      <c r="Y65" s="146">
        <v>0</v>
      </c>
      <c r="Z65" s="146">
        <v>0</v>
      </c>
      <c r="AA65" s="146">
        <v>0</v>
      </c>
      <c r="AB65" s="146">
        <v>0</v>
      </c>
      <c r="AC65" s="146">
        <v>0</v>
      </c>
      <c r="AD65" s="146">
        <v>0</v>
      </c>
      <c r="AE65" s="146">
        <v>0</v>
      </c>
      <c r="AF65" s="146">
        <v>0</v>
      </c>
      <c r="AG65" s="146">
        <v>0</v>
      </c>
    </row>
    <row r="66" spans="1:33" x14ac:dyDescent="0.2">
      <c r="A66" s="133" t="str">
        <f t="shared" si="0"/>
        <v>MAPBurundi</v>
      </c>
      <c r="B66" s="129" t="s">
        <v>259</v>
      </c>
      <c r="C66" s="129" t="s">
        <v>261</v>
      </c>
      <c r="D66" s="129" t="s">
        <v>97</v>
      </c>
      <c r="E66" s="147">
        <v>0</v>
      </c>
      <c r="F66" s="147">
        <v>0</v>
      </c>
      <c r="G66" s="147">
        <v>0</v>
      </c>
      <c r="H66" s="147">
        <v>0</v>
      </c>
      <c r="I66" s="147">
        <v>0</v>
      </c>
      <c r="J66" s="147">
        <v>0</v>
      </c>
      <c r="K66" s="147">
        <v>0</v>
      </c>
      <c r="L66" s="147">
        <v>0</v>
      </c>
      <c r="M66" s="147">
        <v>0</v>
      </c>
      <c r="N66" s="147">
        <v>0</v>
      </c>
      <c r="O66" s="147">
        <v>0</v>
      </c>
      <c r="P66" s="147">
        <v>0</v>
      </c>
      <c r="Q66" s="147">
        <v>0</v>
      </c>
      <c r="R66" s="147">
        <v>0</v>
      </c>
      <c r="S66" s="147">
        <v>0</v>
      </c>
      <c r="T66" s="147">
        <v>0</v>
      </c>
      <c r="U66" s="147">
        <v>0</v>
      </c>
      <c r="V66" s="147">
        <v>0</v>
      </c>
      <c r="W66" s="147">
        <v>0</v>
      </c>
      <c r="X66" s="147">
        <v>0</v>
      </c>
      <c r="Y66" s="147">
        <v>0</v>
      </c>
      <c r="Z66" s="147">
        <v>0</v>
      </c>
      <c r="AA66" s="147">
        <v>0</v>
      </c>
      <c r="AB66" s="147">
        <v>0</v>
      </c>
      <c r="AC66" s="147">
        <v>0</v>
      </c>
      <c r="AD66" s="147">
        <v>0</v>
      </c>
      <c r="AE66" s="147">
        <v>0</v>
      </c>
      <c r="AF66" s="147">
        <v>0</v>
      </c>
      <c r="AG66" s="147">
        <v>0</v>
      </c>
    </row>
    <row r="67" spans="1:33" x14ac:dyDescent="0.2">
      <c r="A67" s="133" t="str">
        <f t="shared" si="0"/>
        <v>MAPComoros</v>
      </c>
      <c r="B67" s="129" t="s">
        <v>259</v>
      </c>
      <c r="C67" s="129" t="s">
        <v>261</v>
      </c>
      <c r="D67" s="129" t="s">
        <v>98</v>
      </c>
      <c r="E67" s="147">
        <v>0</v>
      </c>
      <c r="F67" s="147">
        <v>0</v>
      </c>
      <c r="G67" s="147">
        <v>0</v>
      </c>
      <c r="H67" s="147">
        <v>0</v>
      </c>
      <c r="I67" s="147">
        <v>0</v>
      </c>
      <c r="J67" s="147">
        <v>0</v>
      </c>
      <c r="K67" s="147">
        <v>0</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row>
    <row r="68" spans="1:33" x14ac:dyDescent="0.2">
      <c r="A68" s="133" t="str">
        <f t="shared" si="0"/>
        <v>MAPDjibouti</v>
      </c>
      <c r="B68" s="129" t="s">
        <v>259</v>
      </c>
      <c r="C68" s="129" t="s">
        <v>261</v>
      </c>
      <c r="D68" s="129" t="s">
        <v>99</v>
      </c>
      <c r="E68" s="147">
        <v>0</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row>
    <row r="69" spans="1:33" x14ac:dyDescent="0.2">
      <c r="A69" s="133" t="str">
        <f t="shared" si="0"/>
        <v>MAPEritrea</v>
      </c>
      <c r="B69" s="129" t="s">
        <v>259</v>
      </c>
      <c r="C69" s="129" t="s">
        <v>261</v>
      </c>
      <c r="D69" s="129" t="s">
        <v>100</v>
      </c>
      <c r="E69" s="147">
        <v>0</v>
      </c>
      <c r="F69" s="147">
        <v>0</v>
      </c>
      <c r="G69" s="147">
        <v>0</v>
      </c>
      <c r="H69" s="147">
        <v>0</v>
      </c>
      <c r="I69" s="147">
        <v>0</v>
      </c>
      <c r="J69" s="147">
        <v>0</v>
      </c>
      <c r="K69" s="147">
        <v>0</v>
      </c>
      <c r="L69" s="147">
        <v>0</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row>
    <row r="70" spans="1:33" x14ac:dyDescent="0.2">
      <c r="A70" s="133" t="str">
        <f t="shared" ref="A70:A133" si="1">CONCATENATE("MAP",D70)</f>
        <v>MAPEthiopia</v>
      </c>
      <c r="B70" s="129" t="s">
        <v>259</v>
      </c>
      <c r="C70" s="129" t="s">
        <v>261</v>
      </c>
      <c r="D70" s="129" t="s">
        <v>101</v>
      </c>
      <c r="E70" s="147">
        <v>0</v>
      </c>
      <c r="F70" s="147">
        <v>0</v>
      </c>
      <c r="G70" s="147">
        <v>0</v>
      </c>
      <c r="H70" s="147">
        <v>0</v>
      </c>
      <c r="I70" s="147">
        <v>0</v>
      </c>
      <c r="J70" s="147">
        <v>0</v>
      </c>
      <c r="K70" s="147">
        <v>0</v>
      </c>
      <c r="L70" s="147">
        <v>0</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row>
    <row r="71" spans="1:33" x14ac:dyDescent="0.2">
      <c r="A71" s="133" t="str">
        <f t="shared" si="1"/>
        <v>MAPKenya</v>
      </c>
      <c r="B71" s="129" t="s">
        <v>259</v>
      </c>
      <c r="C71" s="129" t="s">
        <v>261</v>
      </c>
      <c r="D71" s="129" t="s">
        <v>102</v>
      </c>
      <c r="E71" s="147">
        <v>0</v>
      </c>
      <c r="F71" s="147">
        <v>0</v>
      </c>
      <c r="G71" s="147">
        <v>0</v>
      </c>
      <c r="H71" s="147">
        <v>0</v>
      </c>
      <c r="I71" s="147">
        <v>0</v>
      </c>
      <c r="J71" s="147">
        <v>0</v>
      </c>
      <c r="K71" s="147">
        <v>0</v>
      </c>
      <c r="L71" s="147">
        <v>0</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row>
    <row r="72" spans="1:33" x14ac:dyDescent="0.2">
      <c r="A72" s="133" t="str">
        <f t="shared" si="1"/>
        <v>MAPMadagascar</v>
      </c>
      <c r="B72" s="129" t="s">
        <v>259</v>
      </c>
      <c r="C72" s="129" t="s">
        <v>261</v>
      </c>
      <c r="D72" s="129" t="s">
        <v>103</v>
      </c>
      <c r="E72" s="147">
        <v>0</v>
      </c>
      <c r="F72" s="147">
        <v>0</v>
      </c>
      <c r="G72" s="147">
        <v>0</v>
      </c>
      <c r="H72" s="147">
        <v>0</v>
      </c>
      <c r="I72" s="147">
        <v>0</v>
      </c>
      <c r="J72" s="147">
        <v>0</v>
      </c>
      <c r="K72" s="147">
        <v>0</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row>
    <row r="73" spans="1:33" x14ac:dyDescent="0.2">
      <c r="A73" s="133" t="str">
        <f t="shared" si="1"/>
        <v>MAPMalawi</v>
      </c>
      <c r="B73" s="129" t="s">
        <v>259</v>
      </c>
      <c r="C73" s="129" t="s">
        <v>261</v>
      </c>
      <c r="D73" s="129" t="s">
        <v>104</v>
      </c>
      <c r="E73" s="147">
        <v>0</v>
      </c>
      <c r="F73" s="147">
        <v>0</v>
      </c>
      <c r="G73" s="147">
        <v>0</v>
      </c>
      <c r="H73" s="147">
        <v>0</v>
      </c>
      <c r="I73" s="147">
        <v>0</v>
      </c>
      <c r="J73" s="147">
        <v>0</v>
      </c>
      <c r="K73" s="147">
        <v>0</v>
      </c>
      <c r="L73" s="147">
        <v>0</v>
      </c>
      <c r="M73" s="147">
        <v>0</v>
      </c>
      <c r="N73" s="147">
        <v>0</v>
      </c>
      <c r="O73" s="147">
        <v>0</v>
      </c>
      <c r="P73" s="147">
        <v>0</v>
      </c>
      <c r="Q73" s="147">
        <v>0</v>
      </c>
      <c r="R73" s="147">
        <v>0</v>
      </c>
      <c r="S73" s="147">
        <v>0</v>
      </c>
      <c r="T73" s="147">
        <v>2E-3</v>
      </c>
      <c r="U73" s="147">
        <v>0</v>
      </c>
      <c r="V73" s="147">
        <v>0</v>
      </c>
      <c r="W73" s="147">
        <v>0</v>
      </c>
      <c r="X73" s="147">
        <v>0</v>
      </c>
      <c r="Y73" s="147">
        <v>0</v>
      </c>
      <c r="Z73" s="147">
        <v>0</v>
      </c>
      <c r="AA73" s="147">
        <v>0</v>
      </c>
      <c r="AB73" s="147">
        <v>0</v>
      </c>
      <c r="AC73" s="147">
        <v>0</v>
      </c>
      <c r="AD73" s="147">
        <v>0</v>
      </c>
      <c r="AE73" s="147">
        <v>0</v>
      </c>
      <c r="AF73" s="147">
        <v>0</v>
      </c>
      <c r="AG73" s="147">
        <v>0</v>
      </c>
    </row>
    <row r="74" spans="1:33" x14ac:dyDescent="0.2">
      <c r="A74" s="133" t="str">
        <f t="shared" si="1"/>
        <v>MAPMauritius</v>
      </c>
      <c r="B74" s="129" t="s">
        <v>259</v>
      </c>
      <c r="C74" s="129" t="s">
        <v>261</v>
      </c>
      <c r="D74" s="129" t="s">
        <v>105</v>
      </c>
      <c r="E74" s="147">
        <v>0</v>
      </c>
      <c r="F74" s="147">
        <v>0</v>
      </c>
      <c r="G74" s="147">
        <v>0</v>
      </c>
      <c r="H74" s="147">
        <v>0</v>
      </c>
      <c r="I74" s="147">
        <v>0</v>
      </c>
      <c r="J74" s="147">
        <v>0</v>
      </c>
      <c r="K74" s="147">
        <v>1.6008000000000001E-2</v>
      </c>
      <c r="L74" s="147">
        <v>2.07E-2</v>
      </c>
      <c r="M74" s="147">
        <v>5.0000000000000001E-3</v>
      </c>
      <c r="N74" s="147">
        <v>2.0299999999999999E-2</v>
      </c>
      <c r="O74" s="147">
        <v>5.1500000000000005E-4</v>
      </c>
      <c r="P74" s="147">
        <v>0</v>
      </c>
      <c r="Q74" s="147">
        <v>1.7340000000000001E-3</v>
      </c>
      <c r="R74" s="147">
        <v>1.8026E-2</v>
      </c>
      <c r="S74" s="147">
        <v>0</v>
      </c>
      <c r="T74" s="147">
        <v>5.7200000000000003E-4</v>
      </c>
      <c r="U74" s="147">
        <v>0</v>
      </c>
      <c r="V74" s="147">
        <v>0</v>
      </c>
      <c r="W74" s="147">
        <v>0</v>
      </c>
      <c r="X74" s="147">
        <v>0</v>
      </c>
      <c r="Y74" s="147">
        <v>0</v>
      </c>
      <c r="Z74" s="147">
        <v>0</v>
      </c>
      <c r="AA74" s="147">
        <v>0</v>
      </c>
      <c r="AB74" s="147">
        <v>0</v>
      </c>
      <c r="AC74" s="147">
        <v>0</v>
      </c>
      <c r="AD74" s="147">
        <v>0</v>
      </c>
      <c r="AE74" s="147">
        <v>0</v>
      </c>
      <c r="AF74" s="147">
        <v>0</v>
      </c>
      <c r="AG74" s="147">
        <v>0</v>
      </c>
    </row>
    <row r="75" spans="1:33" x14ac:dyDescent="0.2">
      <c r="A75" s="133" t="str">
        <f t="shared" si="1"/>
        <v>MAPMozambique</v>
      </c>
      <c r="B75" s="129" t="s">
        <v>259</v>
      </c>
      <c r="C75" s="129" t="s">
        <v>261</v>
      </c>
      <c r="D75" s="129" t="s">
        <v>106</v>
      </c>
      <c r="E75" s="147">
        <v>0</v>
      </c>
      <c r="F75" s="147">
        <v>0</v>
      </c>
      <c r="G75" s="147">
        <v>0</v>
      </c>
      <c r="H75" s="147">
        <v>0</v>
      </c>
      <c r="I75" s="147">
        <v>0</v>
      </c>
      <c r="J75" s="147">
        <v>0</v>
      </c>
      <c r="K75" s="147">
        <v>0</v>
      </c>
      <c r="L75" s="147">
        <v>0</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row>
    <row r="76" spans="1:33" x14ac:dyDescent="0.2">
      <c r="A76" s="133" t="str">
        <f t="shared" si="1"/>
        <v>MAPReunion</v>
      </c>
      <c r="B76" s="129" t="s">
        <v>259</v>
      </c>
      <c r="C76" s="129" t="s">
        <v>261</v>
      </c>
      <c r="D76" s="129" t="s">
        <v>107</v>
      </c>
      <c r="E76" s="147">
        <v>0</v>
      </c>
      <c r="F76" s="147">
        <v>0</v>
      </c>
      <c r="G76" s="147">
        <v>0</v>
      </c>
      <c r="H76" s="147">
        <v>0</v>
      </c>
      <c r="I76" s="147">
        <v>0</v>
      </c>
      <c r="J76" s="147">
        <v>0</v>
      </c>
      <c r="K76" s="147">
        <v>0</v>
      </c>
      <c r="L76" s="147">
        <v>0</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row>
    <row r="77" spans="1:33" x14ac:dyDescent="0.2">
      <c r="A77" s="133" t="str">
        <f t="shared" si="1"/>
        <v>MAPRwanda</v>
      </c>
      <c r="B77" s="129" t="s">
        <v>259</v>
      </c>
      <c r="C77" s="129" t="s">
        <v>261</v>
      </c>
      <c r="D77" s="129" t="s">
        <v>108</v>
      </c>
      <c r="E77" s="147">
        <v>0</v>
      </c>
      <c r="F77" s="147">
        <v>0</v>
      </c>
      <c r="G77" s="147">
        <v>0</v>
      </c>
      <c r="H77" s="147">
        <v>0</v>
      </c>
      <c r="I77" s="147">
        <v>0</v>
      </c>
      <c r="J77" s="147">
        <v>0</v>
      </c>
      <c r="K77" s="147">
        <v>0</v>
      </c>
      <c r="L77" s="147">
        <v>0</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row>
    <row r="78" spans="1:33" x14ac:dyDescent="0.2">
      <c r="A78" s="133" t="str">
        <f t="shared" si="1"/>
        <v>MAPSeychelles</v>
      </c>
      <c r="B78" s="129" t="s">
        <v>259</v>
      </c>
      <c r="C78" s="129" t="s">
        <v>261</v>
      </c>
      <c r="D78" s="129" t="s">
        <v>109</v>
      </c>
      <c r="E78" s="147">
        <v>0</v>
      </c>
      <c r="F78" s="147">
        <v>0</v>
      </c>
      <c r="G78" s="147">
        <v>0</v>
      </c>
      <c r="H78" s="147">
        <v>0</v>
      </c>
      <c r="I78" s="147">
        <v>0</v>
      </c>
      <c r="J78" s="147">
        <v>0</v>
      </c>
      <c r="K78" s="147">
        <v>0</v>
      </c>
      <c r="L78" s="147">
        <v>0</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row>
    <row r="79" spans="1:33" x14ac:dyDescent="0.2">
      <c r="A79" s="133" t="str">
        <f t="shared" si="1"/>
        <v>MAPSomalia</v>
      </c>
      <c r="B79" s="129" t="s">
        <v>259</v>
      </c>
      <c r="C79" s="129" t="s">
        <v>261</v>
      </c>
      <c r="D79" s="129" t="s">
        <v>110</v>
      </c>
      <c r="E79" s="147">
        <v>0</v>
      </c>
      <c r="F79" s="147">
        <v>0</v>
      </c>
      <c r="G79" s="147">
        <v>0</v>
      </c>
      <c r="H79" s="147">
        <v>0</v>
      </c>
      <c r="I79" s="147">
        <v>0</v>
      </c>
      <c r="J79" s="147">
        <v>0</v>
      </c>
      <c r="K79" s="147">
        <v>0</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row>
    <row r="80" spans="1:33" x14ac:dyDescent="0.2">
      <c r="A80" s="133" t="str">
        <f t="shared" si="1"/>
        <v>MAPTanzania</v>
      </c>
      <c r="B80" s="129" t="s">
        <v>259</v>
      </c>
      <c r="C80" s="129" t="s">
        <v>261</v>
      </c>
      <c r="D80" s="129" t="s">
        <v>111</v>
      </c>
      <c r="E80" s="147">
        <v>0</v>
      </c>
      <c r="F80" s="147">
        <v>0.56000000000000005</v>
      </c>
      <c r="G80" s="147">
        <v>0</v>
      </c>
      <c r="H80" s="147">
        <v>0</v>
      </c>
      <c r="I80" s="147">
        <v>0</v>
      </c>
      <c r="J80" s="147">
        <v>0</v>
      </c>
      <c r="K80" s="147">
        <v>0</v>
      </c>
      <c r="L80" s="147">
        <v>0</v>
      </c>
      <c r="M80" s="147">
        <v>0</v>
      </c>
      <c r="N80" s="147">
        <v>0</v>
      </c>
      <c r="O80" s="147">
        <v>0</v>
      </c>
      <c r="P80" s="147">
        <v>0</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row>
    <row r="81" spans="1:33" x14ac:dyDescent="0.2">
      <c r="A81" s="133" t="str">
        <f t="shared" si="1"/>
        <v>MAPUganda</v>
      </c>
      <c r="B81" s="129" t="s">
        <v>259</v>
      </c>
      <c r="C81" s="129" t="s">
        <v>261</v>
      </c>
      <c r="D81" s="129" t="s">
        <v>112</v>
      </c>
      <c r="E81" s="147">
        <v>0</v>
      </c>
      <c r="F81" s="147">
        <v>0</v>
      </c>
      <c r="G81" s="147">
        <v>0</v>
      </c>
      <c r="H81" s="147">
        <v>0</v>
      </c>
      <c r="I81" s="147">
        <v>0</v>
      </c>
      <c r="J81" s="147">
        <v>0</v>
      </c>
      <c r="K81" s="147">
        <v>0</v>
      </c>
      <c r="L81" s="147">
        <v>0</v>
      </c>
      <c r="M81" s="147">
        <v>0</v>
      </c>
      <c r="N81" s="147">
        <v>0</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row>
    <row r="82" spans="1:33" x14ac:dyDescent="0.2">
      <c r="A82" s="133" t="str">
        <f t="shared" si="1"/>
        <v>MAPZambia</v>
      </c>
      <c r="B82" s="129" t="s">
        <v>259</v>
      </c>
      <c r="C82" s="129" t="s">
        <v>261</v>
      </c>
      <c r="D82" s="129" t="s">
        <v>113</v>
      </c>
      <c r="E82" s="147">
        <v>7.0000000000000007E-2</v>
      </c>
      <c r="F82" s="147">
        <v>0</v>
      </c>
      <c r="G82" s="147">
        <v>0</v>
      </c>
      <c r="H82" s="147">
        <v>0</v>
      </c>
      <c r="I82" s="147">
        <v>0</v>
      </c>
      <c r="J82" s="147">
        <v>0</v>
      </c>
      <c r="K82" s="147">
        <v>0</v>
      </c>
      <c r="L82" s="147">
        <v>0</v>
      </c>
      <c r="M82" s="147">
        <v>0</v>
      </c>
      <c r="N82" s="147">
        <v>0</v>
      </c>
      <c r="O82" s="147">
        <v>0</v>
      </c>
      <c r="P82" s="147">
        <v>7.4999999999999997E-3</v>
      </c>
      <c r="Q82" s="147">
        <v>4.1999999999999997E-3</v>
      </c>
      <c r="R82" s="147">
        <v>1E-3</v>
      </c>
      <c r="S82" s="147">
        <v>0.03</v>
      </c>
      <c r="T82" s="147">
        <v>1E-3</v>
      </c>
      <c r="U82" s="147">
        <v>0</v>
      </c>
      <c r="V82" s="147">
        <v>0</v>
      </c>
      <c r="W82" s="147">
        <v>0</v>
      </c>
      <c r="X82" s="147">
        <v>0</v>
      </c>
      <c r="Y82" s="147">
        <v>0</v>
      </c>
      <c r="Z82" s="147">
        <v>0</v>
      </c>
      <c r="AA82" s="147">
        <v>0</v>
      </c>
      <c r="AB82" s="147">
        <v>0</v>
      </c>
      <c r="AC82" s="147">
        <v>0</v>
      </c>
      <c r="AD82" s="147">
        <v>0</v>
      </c>
      <c r="AE82" s="147">
        <v>0</v>
      </c>
      <c r="AF82" s="147">
        <v>0</v>
      </c>
      <c r="AG82" s="147">
        <v>0</v>
      </c>
    </row>
    <row r="83" spans="1:33" x14ac:dyDescent="0.2">
      <c r="A83" s="133" t="str">
        <f t="shared" si="1"/>
        <v>MAPZimbabwe</v>
      </c>
      <c r="B83" s="129" t="s">
        <v>259</v>
      </c>
      <c r="C83" s="129" t="s">
        <v>261</v>
      </c>
      <c r="D83" s="129" t="s">
        <v>114</v>
      </c>
      <c r="E83" s="147">
        <v>0</v>
      </c>
      <c r="F83" s="147">
        <v>0</v>
      </c>
      <c r="G83" s="147">
        <v>0</v>
      </c>
      <c r="H83" s="147">
        <v>0</v>
      </c>
      <c r="I83" s="147">
        <v>0</v>
      </c>
      <c r="J83" s="147">
        <v>0</v>
      </c>
      <c r="K83" s="147">
        <v>0</v>
      </c>
      <c r="L83" s="147">
        <v>0</v>
      </c>
      <c r="M83" s="147">
        <v>0</v>
      </c>
      <c r="N83" s="147">
        <v>0</v>
      </c>
      <c r="O83" s="147">
        <v>0</v>
      </c>
      <c r="P83" s="147">
        <v>0</v>
      </c>
      <c r="Q83" s="147">
        <v>0</v>
      </c>
      <c r="R83" s="147">
        <v>0</v>
      </c>
      <c r="S83" s="147">
        <v>0</v>
      </c>
      <c r="T83" s="147">
        <v>0</v>
      </c>
      <c r="U83" s="147">
        <v>0</v>
      </c>
      <c r="V83" s="147">
        <v>0</v>
      </c>
      <c r="W83" s="147">
        <v>0</v>
      </c>
      <c r="X83" s="147">
        <v>0</v>
      </c>
      <c r="Y83" s="147">
        <v>0</v>
      </c>
      <c r="Z83" s="147">
        <v>0</v>
      </c>
      <c r="AA83" s="147">
        <v>0</v>
      </c>
      <c r="AB83" s="147">
        <v>0</v>
      </c>
      <c r="AC83" s="147">
        <v>0</v>
      </c>
      <c r="AD83" s="147">
        <v>0</v>
      </c>
      <c r="AE83" s="147">
        <v>0</v>
      </c>
      <c r="AF83" s="147">
        <v>0</v>
      </c>
      <c r="AG83" s="147">
        <v>0</v>
      </c>
    </row>
    <row r="84" spans="1:33" s="133" customFormat="1" x14ac:dyDescent="0.2">
      <c r="A84" s="133" t="str">
        <f t="shared" si="1"/>
        <v>MAPWest Africa Total</v>
      </c>
      <c r="B84" s="140" t="s">
        <v>115</v>
      </c>
      <c r="C84" s="140" t="s">
        <v>115</v>
      </c>
      <c r="D84" s="140" t="s">
        <v>115</v>
      </c>
      <c r="E84" s="146">
        <v>0</v>
      </c>
      <c r="F84" s="146">
        <v>0</v>
      </c>
      <c r="G84" s="146">
        <v>0</v>
      </c>
      <c r="H84" s="146">
        <v>0</v>
      </c>
      <c r="I84" s="146">
        <v>0</v>
      </c>
      <c r="J84" s="146">
        <v>0</v>
      </c>
      <c r="K84" s="146">
        <v>0</v>
      </c>
      <c r="L84" s="146">
        <v>0</v>
      </c>
      <c r="M84" s="146">
        <v>0</v>
      </c>
      <c r="N84" s="146">
        <v>0</v>
      </c>
      <c r="O84" s="146">
        <v>0</v>
      </c>
      <c r="P84" s="146">
        <v>0</v>
      </c>
      <c r="Q84" s="146">
        <v>0.53805000000000003</v>
      </c>
      <c r="R84" s="146">
        <v>0.53</v>
      </c>
      <c r="S84" s="146">
        <v>0.68</v>
      </c>
      <c r="T84" s="146">
        <v>0</v>
      </c>
      <c r="U84" s="146">
        <v>4.1869999999999997E-2</v>
      </c>
      <c r="V84" s="146">
        <v>0</v>
      </c>
      <c r="W84" s="146">
        <v>0</v>
      </c>
      <c r="X84" s="146">
        <v>0</v>
      </c>
      <c r="Y84" s="146">
        <v>0</v>
      </c>
      <c r="Z84" s="146">
        <v>0</v>
      </c>
      <c r="AA84" s="146">
        <v>0</v>
      </c>
      <c r="AB84" s="146">
        <v>0</v>
      </c>
      <c r="AC84" s="146">
        <v>0</v>
      </c>
      <c r="AD84" s="146">
        <v>0</v>
      </c>
      <c r="AE84" s="146">
        <v>0</v>
      </c>
      <c r="AF84" s="146">
        <v>0</v>
      </c>
      <c r="AG84" s="146">
        <v>0</v>
      </c>
    </row>
    <row r="85" spans="1:33" x14ac:dyDescent="0.2">
      <c r="A85" s="133" t="str">
        <f t="shared" si="1"/>
        <v>MAPBenin</v>
      </c>
      <c r="B85" s="129" t="s">
        <v>259</v>
      </c>
      <c r="C85" s="129" t="s">
        <v>262</v>
      </c>
      <c r="D85" s="129" t="s">
        <v>116</v>
      </c>
      <c r="E85" s="147">
        <v>0</v>
      </c>
      <c r="F85" s="147">
        <v>0</v>
      </c>
      <c r="G85" s="147">
        <v>0</v>
      </c>
      <c r="H85" s="147">
        <v>0</v>
      </c>
      <c r="I85" s="147">
        <v>0</v>
      </c>
      <c r="J85" s="147">
        <v>0</v>
      </c>
      <c r="K85" s="147">
        <v>0</v>
      </c>
      <c r="L85" s="147">
        <v>0</v>
      </c>
      <c r="M85" s="147">
        <v>0</v>
      </c>
      <c r="N85" s="147">
        <v>0</v>
      </c>
      <c r="O85" s="147">
        <v>0</v>
      </c>
      <c r="P85" s="147">
        <v>0</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row>
    <row r="86" spans="1:33" x14ac:dyDescent="0.2">
      <c r="A86" s="133" t="str">
        <f t="shared" si="1"/>
        <v>MAPBurkina Faso</v>
      </c>
      <c r="B86" s="129" t="s">
        <v>259</v>
      </c>
      <c r="C86" s="129" t="s">
        <v>262</v>
      </c>
      <c r="D86" s="129" t="s">
        <v>117</v>
      </c>
      <c r="E86" s="147">
        <v>0</v>
      </c>
      <c r="F86" s="147">
        <v>0</v>
      </c>
      <c r="G86" s="147">
        <v>0</v>
      </c>
      <c r="H86" s="147">
        <v>0</v>
      </c>
      <c r="I86" s="147">
        <v>0</v>
      </c>
      <c r="J86" s="147">
        <v>0</v>
      </c>
      <c r="K86" s="147">
        <v>0</v>
      </c>
      <c r="L86" s="147">
        <v>0</v>
      </c>
      <c r="M86" s="147">
        <v>0</v>
      </c>
      <c r="N86" s="147">
        <v>0</v>
      </c>
      <c r="O86" s="147">
        <v>0</v>
      </c>
      <c r="P86" s="147">
        <v>0</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row>
    <row r="87" spans="1:33" x14ac:dyDescent="0.2">
      <c r="A87" s="133" t="str">
        <f t="shared" si="1"/>
        <v>MAPCape Verde</v>
      </c>
      <c r="B87" s="129" t="s">
        <v>259</v>
      </c>
      <c r="C87" s="129" t="s">
        <v>262</v>
      </c>
      <c r="D87" s="129" t="s">
        <v>118</v>
      </c>
      <c r="E87" s="147">
        <v>0</v>
      </c>
      <c r="F87" s="147">
        <v>0</v>
      </c>
      <c r="G87" s="147">
        <v>0</v>
      </c>
      <c r="H87" s="147">
        <v>0</v>
      </c>
      <c r="I87" s="147">
        <v>0</v>
      </c>
      <c r="J87" s="147">
        <v>0</v>
      </c>
      <c r="K87" s="147">
        <v>0</v>
      </c>
      <c r="L87" s="147">
        <v>0</v>
      </c>
      <c r="M87" s="147">
        <v>0</v>
      </c>
      <c r="N87" s="147">
        <v>0</v>
      </c>
      <c r="O87" s="147">
        <v>0</v>
      </c>
      <c r="P87" s="147">
        <v>0</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row>
    <row r="88" spans="1:33" x14ac:dyDescent="0.2">
      <c r="A88" s="133" t="str">
        <f t="shared" si="1"/>
        <v>MAPCote d'Ivoire</v>
      </c>
      <c r="B88" s="129" t="s">
        <v>259</v>
      </c>
      <c r="C88" s="129" t="s">
        <v>262</v>
      </c>
      <c r="D88" s="129" t="s">
        <v>119</v>
      </c>
      <c r="E88" s="147">
        <v>0</v>
      </c>
      <c r="F88" s="147">
        <v>0</v>
      </c>
      <c r="G88" s="147">
        <v>0</v>
      </c>
      <c r="H88" s="147">
        <v>0</v>
      </c>
      <c r="I88" s="147">
        <v>0</v>
      </c>
      <c r="J88" s="147">
        <v>0</v>
      </c>
      <c r="K88" s="147">
        <v>0</v>
      </c>
      <c r="L88" s="147">
        <v>0</v>
      </c>
      <c r="M88" s="147">
        <v>0</v>
      </c>
      <c r="N88" s="147">
        <v>0</v>
      </c>
      <c r="O88" s="147">
        <v>0</v>
      </c>
      <c r="P88" s="147">
        <v>0</v>
      </c>
      <c r="Q88" s="147">
        <v>0.53805000000000003</v>
      </c>
      <c r="R88" s="147">
        <v>0.53</v>
      </c>
      <c r="S88" s="147">
        <v>0.68</v>
      </c>
      <c r="T88" s="147">
        <v>0</v>
      </c>
      <c r="U88" s="147">
        <v>0</v>
      </c>
      <c r="V88" s="147">
        <v>0</v>
      </c>
      <c r="W88" s="147">
        <v>0</v>
      </c>
      <c r="X88" s="147">
        <v>0</v>
      </c>
      <c r="Y88" s="147">
        <v>0</v>
      </c>
      <c r="Z88" s="147">
        <v>0</v>
      </c>
      <c r="AA88" s="147">
        <v>0</v>
      </c>
      <c r="AB88" s="147">
        <v>0</v>
      </c>
      <c r="AC88" s="147">
        <v>0</v>
      </c>
      <c r="AD88" s="147">
        <v>0</v>
      </c>
      <c r="AE88" s="147">
        <v>0</v>
      </c>
      <c r="AF88" s="147">
        <v>0</v>
      </c>
      <c r="AG88" s="147">
        <v>0</v>
      </c>
    </row>
    <row r="89" spans="1:33" x14ac:dyDescent="0.2">
      <c r="A89" s="133" t="str">
        <f t="shared" si="1"/>
        <v>MAPGambia</v>
      </c>
      <c r="B89" s="129" t="s">
        <v>259</v>
      </c>
      <c r="C89" s="129" t="s">
        <v>262</v>
      </c>
      <c r="D89" s="129" t="s">
        <v>120</v>
      </c>
      <c r="E89" s="147">
        <v>0</v>
      </c>
      <c r="F89" s="147">
        <v>0</v>
      </c>
      <c r="G89" s="147">
        <v>0</v>
      </c>
      <c r="H89" s="147">
        <v>0</v>
      </c>
      <c r="I89" s="147">
        <v>0</v>
      </c>
      <c r="J89" s="147">
        <v>0</v>
      </c>
      <c r="K89" s="147">
        <v>0</v>
      </c>
      <c r="L89" s="147">
        <v>0</v>
      </c>
      <c r="M89" s="147">
        <v>0</v>
      </c>
      <c r="N89" s="147">
        <v>0</v>
      </c>
      <c r="O89" s="147">
        <v>0</v>
      </c>
      <c r="P89" s="147">
        <v>0</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row>
    <row r="90" spans="1:33" x14ac:dyDescent="0.2">
      <c r="A90" s="133" t="str">
        <f t="shared" si="1"/>
        <v>MAPGhana</v>
      </c>
      <c r="B90" s="129" t="s">
        <v>259</v>
      </c>
      <c r="C90" s="129" t="s">
        <v>262</v>
      </c>
      <c r="D90" s="129" t="s">
        <v>121</v>
      </c>
      <c r="E90" s="147">
        <v>0</v>
      </c>
      <c r="F90" s="147">
        <v>0</v>
      </c>
      <c r="G90" s="147">
        <v>0</v>
      </c>
      <c r="H90" s="147">
        <v>0</v>
      </c>
      <c r="I90" s="147">
        <v>0</v>
      </c>
      <c r="J90" s="147">
        <v>0</v>
      </c>
      <c r="K90" s="147">
        <v>0</v>
      </c>
      <c r="L90" s="147">
        <v>0</v>
      </c>
      <c r="M90" s="147">
        <v>0</v>
      </c>
      <c r="N90" s="147">
        <v>0</v>
      </c>
      <c r="O90" s="147">
        <v>0</v>
      </c>
      <c r="P90" s="147">
        <v>0</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row>
    <row r="91" spans="1:33" x14ac:dyDescent="0.2">
      <c r="A91" s="133" t="str">
        <f t="shared" si="1"/>
        <v>MAPGuinea</v>
      </c>
      <c r="B91" s="129" t="s">
        <v>259</v>
      </c>
      <c r="C91" s="129" t="s">
        <v>262</v>
      </c>
      <c r="D91" s="129" t="s">
        <v>122</v>
      </c>
      <c r="E91" s="147">
        <v>0</v>
      </c>
      <c r="F91" s="147">
        <v>0</v>
      </c>
      <c r="G91" s="147">
        <v>0</v>
      </c>
      <c r="H91" s="147">
        <v>0</v>
      </c>
      <c r="I91" s="147">
        <v>0</v>
      </c>
      <c r="J91" s="147">
        <v>0</v>
      </c>
      <c r="K91" s="147">
        <v>0</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row>
    <row r="92" spans="1:33" x14ac:dyDescent="0.2">
      <c r="A92" s="133" t="str">
        <f t="shared" si="1"/>
        <v>MAPGuinea-Bissau</v>
      </c>
      <c r="B92" s="129" t="s">
        <v>259</v>
      </c>
      <c r="C92" s="129" t="s">
        <v>262</v>
      </c>
      <c r="D92" s="129" t="s">
        <v>123</v>
      </c>
      <c r="E92" s="147">
        <v>0</v>
      </c>
      <c r="F92" s="147">
        <v>0</v>
      </c>
      <c r="G92" s="147">
        <v>0</v>
      </c>
      <c r="H92" s="147">
        <v>0</v>
      </c>
      <c r="I92" s="147">
        <v>0</v>
      </c>
      <c r="J92" s="147">
        <v>0</v>
      </c>
      <c r="K92" s="147">
        <v>0</v>
      </c>
      <c r="L92" s="147">
        <v>0</v>
      </c>
      <c r="M92" s="147">
        <v>0</v>
      </c>
      <c r="N92" s="147">
        <v>0</v>
      </c>
      <c r="O92" s="147">
        <v>0</v>
      </c>
      <c r="P92" s="147">
        <v>0</v>
      </c>
      <c r="Q92" s="147">
        <v>0</v>
      </c>
      <c r="R92" s="147">
        <v>0</v>
      </c>
      <c r="S92" s="147">
        <v>0</v>
      </c>
      <c r="T92" s="147">
        <v>0</v>
      </c>
      <c r="U92" s="147">
        <v>0</v>
      </c>
      <c r="V92" s="147">
        <v>0</v>
      </c>
      <c r="W92" s="147">
        <v>0</v>
      </c>
      <c r="X92" s="147">
        <v>0</v>
      </c>
      <c r="Y92" s="147">
        <v>0</v>
      </c>
      <c r="Z92" s="147">
        <v>0</v>
      </c>
      <c r="AA92" s="147">
        <v>0</v>
      </c>
      <c r="AB92" s="147">
        <v>0</v>
      </c>
      <c r="AC92" s="147">
        <v>0</v>
      </c>
      <c r="AD92" s="147">
        <v>0</v>
      </c>
      <c r="AE92" s="147">
        <v>0</v>
      </c>
      <c r="AF92" s="147">
        <v>0</v>
      </c>
      <c r="AG92" s="147">
        <v>0</v>
      </c>
    </row>
    <row r="93" spans="1:33" x14ac:dyDescent="0.2">
      <c r="A93" s="133" t="str">
        <f t="shared" si="1"/>
        <v>MAPLiberia</v>
      </c>
      <c r="B93" s="129" t="s">
        <v>259</v>
      </c>
      <c r="C93" s="129" t="s">
        <v>262</v>
      </c>
      <c r="D93" s="129" t="s">
        <v>124</v>
      </c>
      <c r="E93" s="147">
        <v>0</v>
      </c>
      <c r="F93" s="147">
        <v>0</v>
      </c>
      <c r="G93" s="147">
        <v>0</v>
      </c>
      <c r="H93" s="147">
        <v>0</v>
      </c>
      <c r="I93" s="147">
        <v>0</v>
      </c>
      <c r="J93" s="147">
        <v>0</v>
      </c>
      <c r="K93" s="147">
        <v>0</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row>
    <row r="94" spans="1:33" x14ac:dyDescent="0.2">
      <c r="A94" s="133" t="str">
        <f t="shared" si="1"/>
        <v>MAPMali</v>
      </c>
      <c r="B94" s="129" t="s">
        <v>259</v>
      </c>
      <c r="C94" s="129" t="s">
        <v>262</v>
      </c>
      <c r="D94" s="129" t="s">
        <v>125</v>
      </c>
      <c r="E94" s="147">
        <v>0</v>
      </c>
      <c r="F94" s="147">
        <v>0</v>
      </c>
      <c r="G94" s="147">
        <v>0</v>
      </c>
      <c r="H94" s="147">
        <v>0</v>
      </c>
      <c r="I94" s="147">
        <v>0</v>
      </c>
      <c r="J94" s="147">
        <v>0</v>
      </c>
      <c r="K94" s="147">
        <v>0</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row>
    <row r="95" spans="1:33" x14ac:dyDescent="0.2">
      <c r="A95" s="133" t="str">
        <f t="shared" si="1"/>
        <v>MAPMauritania</v>
      </c>
      <c r="B95" s="129" t="s">
        <v>259</v>
      </c>
      <c r="C95" s="129" t="s">
        <v>262</v>
      </c>
      <c r="D95" s="129" t="s">
        <v>126</v>
      </c>
      <c r="E95" s="147">
        <v>0</v>
      </c>
      <c r="F95" s="147">
        <v>0</v>
      </c>
      <c r="G95" s="147">
        <v>0</v>
      </c>
      <c r="H95" s="147">
        <v>0</v>
      </c>
      <c r="I95" s="147">
        <v>0</v>
      </c>
      <c r="J95" s="147">
        <v>0</v>
      </c>
      <c r="K95" s="147">
        <v>0</v>
      </c>
      <c r="L95" s="147">
        <v>0</v>
      </c>
      <c r="M95" s="147">
        <v>0</v>
      </c>
      <c r="N95" s="147">
        <v>0</v>
      </c>
      <c r="O95" s="147">
        <v>0</v>
      </c>
      <c r="P95" s="147">
        <v>0</v>
      </c>
      <c r="Q95" s="147">
        <v>0</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row>
    <row r="96" spans="1:33" x14ac:dyDescent="0.2">
      <c r="A96" s="133" t="str">
        <f t="shared" si="1"/>
        <v>MAPNiger</v>
      </c>
      <c r="B96" s="129" t="s">
        <v>259</v>
      </c>
      <c r="C96" s="129" t="s">
        <v>262</v>
      </c>
      <c r="D96" s="129" t="s">
        <v>127</v>
      </c>
      <c r="E96" s="147">
        <v>0</v>
      </c>
      <c r="F96" s="147">
        <v>0</v>
      </c>
      <c r="G96" s="147">
        <v>0</v>
      </c>
      <c r="H96" s="147">
        <v>0</v>
      </c>
      <c r="I96" s="147">
        <v>0</v>
      </c>
      <c r="J96" s="147">
        <v>0</v>
      </c>
      <c r="K96" s="147">
        <v>0</v>
      </c>
      <c r="L96" s="147">
        <v>0</v>
      </c>
      <c r="M96" s="147">
        <v>0</v>
      </c>
      <c r="N96" s="147">
        <v>0</v>
      </c>
      <c r="O96" s="147">
        <v>0</v>
      </c>
      <c r="P96" s="147">
        <v>0</v>
      </c>
      <c r="Q96" s="147">
        <v>0</v>
      </c>
      <c r="R96" s="147">
        <v>0</v>
      </c>
      <c r="S96" s="147">
        <v>0</v>
      </c>
      <c r="T96" s="147">
        <v>0</v>
      </c>
      <c r="U96" s="147">
        <v>0.04</v>
      </c>
      <c r="V96" s="147">
        <v>0</v>
      </c>
      <c r="W96" s="147">
        <v>0</v>
      </c>
      <c r="X96" s="147">
        <v>0</v>
      </c>
      <c r="Y96" s="147">
        <v>0</v>
      </c>
      <c r="Z96" s="147">
        <v>0</v>
      </c>
      <c r="AA96" s="147">
        <v>0</v>
      </c>
      <c r="AB96" s="147">
        <v>0</v>
      </c>
      <c r="AC96" s="147">
        <v>0</v>
      </c>
      <c r="AD96" s="147">
        <v>0</v>
      </c>
      <c r="AE96" s="147">
        <v>0</v>
      </c>
      <c r="AF96" s="147">
        <v>0</v>
      </c>
      <c r="AG96" s="147">
        <v>0</v>
      </c>
    </row>
    <row r="97" spans="1:33" x14ac:dyDescent="0.2">
      <c r="A97" s="133" t="str">
        <f t="shared" si="1"/>
        <v>MAPNigeria</v>
      </c>
      <c r="B97" s="129" t="s">
        <v>259</v>
      </c>
      <c r="C97" s="129" t="s">
        <v>262</v>
      </c>
      <c r="D97" s="129" t="s">
        <v>128</v>
      </c>
      <c r="E97" s="147">
        <v>0</v>
      </c>
      <c r="F97" s="147">
        <v>0</v>
      </c>
      <c r="G97" s="147">
        <v>0</v>
      </c>
      <c r="H97" s="147">
        <v>0</v>
      </c>
      <c r="I97" s="147">
        <v>0</v>
      </c>
      <c r="J97" s="147">
        <v>0</v>
      </c>
      <c r="K97" s="147">
        <v>0</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row>
    <row r="98" spans="1:33" x14ac:dyDescent="0.2">
      <c r="A98" s="133" t="str">
        <f t="shared" si="1"/>
        <v>MAPSenegal</v>
      </c>
      <c r="B98" s="129" t="s">
        <v>259</v>
      </c>
      <c r="C98" s="129" t="s">
        <v>262</v>
      </c>
      <c r="D98" s="129" t="s">
        <v>129</v>
      </c>
      <c r="E98" s="147">
        <v>0</v>
      </c>
      <c r="F98" s="147">
        <v>0</v>
      </c>
      <c r="G98" s="147">
        <v>0</v>
      </c>
      <c r="H98" s="147">
        <v>0</v>
      </c>
      <c r="I98" s="147">
        <v>0</v>
      </c>
      <c r="J98" s="147">
        <v>0</v>
      </c>
      <c r="K98" s="147">
        <v>0</v>
      </c>
      <c r="L98" s="147">
        <v>0</v>
      </c>
      <c r="M98" s="147">
        <v>0</v>
      </c>
      <c r="N98" s="147">
        <v>0</v>
      </c>
      <c r="O98" s="147">
        <v>0</v>
      </c>
      <c r="P98" s="147">
        <v>0</v>
      </c>
      <c r="Q98" s="147">
        <v>0</v>
      </c>
      <c r="R98" s="147">
        <v>0</v>
      </c>
      <c r="S98" s="147">
        <v>0</v>
      </c>
      <c r="T98" s="147">
        <v>0</v>
      </c>
      <c r="U98" s="147">
        <v>1.8699999999999999E-3</v>
      </c>
      <c r="V98" s="147">
        <v>0</v>
      </c>
      <c r="W98" s="147">
        <v>0</v>
      </c>
      <c r="X98" s="147">
        <v>0</v>
      </c>
      <c r="Y98" s="147">
        <v>0</v>
      </c>
      <c r="Z98" s="147">
        <v>0</v>
      </c>
      <c r="AA98" s="147">
        <v>0</v>
      </c>
      <c r="AB98" s="147">
        <v>0</v>
      </c>
      <c r="AC98" s="147">
        <v>0</v>
      </c>
      <c r="AD98" s="147">
        <v>0</v>
      </c>
      <c r="AE98" s="147">
        <v>0</v>
      </c>
      <c r="AF98" s="147">
        <v>0</v>
      </c>
      <c r="AG98" s="147">
        <v>0</v>
      </c>
    </row>
    <row r="99" spans="1:33" x14ac:dyDescent="0.2">
      <c r="A99" s="133" t="str">
        <f t="shared" si="1"/>
        <v>MAPSierra Leone</v>
      </c>
      <c r="B99" s="129" t="s">
        <v>259</v>
      </c>
      <c r="C99" s="129" t="s">
        <v>262</v>
      </c>
      <c r="D99" s="129" t="s">
        <v>130</v>
      </c>
      <c r="E99" s="147">
        <v>0</v>
      </c>
      <c r="F99" s="147">
        <v>0</v>
      </c>
      <c r="G99" s="147">
        <v>0</v>
      </c>
      <c r="H99" s="147">
        <v>0</v>
      </c>
      <c r="I99" s="147">
        <v>0</v>
      </c>
      <c r="J99" s="147">
        <v>0</v>
      </c>
      <c r="K99" s="147">
        <v>0</v>
      </c>
      <c r="L99" s="147">
        <v>0</v>
      </c>
      <c r="M99" s="147">
        <v>0</v>
      </c>
      <c r="N99" s="147">
        <v>0</v>
      </c>
      <c r="O99" s="147">
        <v>0</v>
      </c>
      <c r="P99" s="147">
        <v>0</v>
      </c>
      <c r="Q99" s="147">
        <v>0</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row>
    <row r="100" spans="1:33" x14ac:dyDescent="0.2">
      <c r="A100" s="133" t="str">
        <f t="shared" si="1"/>
        <v>MAPTogo</v>
      </c>
      <c r="B100" s="129" t="s">
        <v>259</v>
      </c>
      <c r="C100" s="129" t="s">
        <v>262</v>
      </c>
      <c r="D100" s="129" t="s">
        <v>131</v>
      </c>
      <c r="E100" s="147">
        <v>0</v>
      </c>
      <c r="F100" s="147">
        <v>0</v>
      </c>
      <c r="G100" s="147">
        <v>0</v>
      </c>
      <c r="H100" s="147">
        <v>0</v>
      </c>
      <c r="I100" s="147">
        <v>0</v>
      </c>
      <c r="J100" s="147">
        <v>0</v>
      </c>
      <c r="K100" s="147">
        <v>0</v>
      </c>
      <c r="L100" s="147">
        <v>0</v>
      </c>
      <c r="M100" s="147">
        <v>0</v>
      </c>
      <c r="N100" s="147">
        <v>0</v>
      </c>
      <c r="O100" s="147">
        <v>0</v>
      </c>
      <c r="P100" s="147">
        <v>0</v>
      </c>
      <c r="Q100" s="147">
        <v>0</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row>
    <row r="101" spans="1:33" s="133" customFormat="1" x14ac:dyDescent="0.2">
      <c r="A101" s="133" t="str">
        <f t="shared" si="1"/>
        <v>MAPCentral Africa Total</v>
      </c>
      <c r="B101" s="140" t="s">
        <v>132</v>
      </c>
      <c r="C101" s="140" t="s">
        <v>132</v>
      </c>
      <c r="D101" s="140" t="s">
        <v>132</v>
      </c>
      <c r="E101" s="146">
        <v>0</v>
      </c>
      <c r="F101" s="146">
        <v>0</v>
      </c>
      <c r="G101" s="146">
        <v>0</v>
      </c>
      <c r="H101" s="146">
        <v>0</v>
      </c>
      <c r="I101" s="146">
        <v>0</v>
      </c>
      <c r="J101" s="146">
        <v>0</v>
      </c>
      <c r="K101" s="146">
        <v>0</v>
      </c>
      <c r="L101" s="146">
        <v>0</v>
      </c>
      <c r="M101" s="146">
        <v>0</v>
      </c>
      <c r="N101" s="146">
        <v>0</v>
      </c>
      <c r="O101" s="146">
        <v>0</v>
      </c>
      <c r="P101" s="146">
        <v>2.0279999999999999E-3</v>
      </c>
      <c r="Q101" s="146">
        <v>1.5488999999999999E-2</v>
      </c>
      <c r="R101" s="146">
        <v>1.2999999999999999E-2</v>
      </c>
      <c r="S101" s="146">
        <v>0</v>
      </c>
      <c r="T101" s="146">
        <v>0</v>
      </c>
      <c r="U101" s="146">
        <v>0</v>
      </c>
      <c r="V101" s="146">
        <v>0</v>
      </c>
      <c r="W101" s="146">
        <v>0</v>
      </c>
      <c r="X101" s="146">
        <v>0</v>
      </c>
      <c r="Y101" s="146">
        <v>0</v>
      </c>
      <c r="Z101" s="146">
        <v>0</v>
      </c>
      <c r="AA101" s="146">
        <v>0</v>
      </c>
      <c r="AB101" s="146">
        <v>0</v>
      </c>
      <c r="AC101" s="146">
        <v>0</v>
      </c>
      <c r="AD101" s="146">
        <v>0</v>
      </c>
      <c r="AE101" s="146">
        <v>0</v>
      </c>
      <c r="AF101" s="146">
        <v>0</v>
      </c>
      <c r="AG101" s="146">
        <v>0</v>
      </c>
    </row>
    <row r="102" spans="1:33" x14ac:dyDescent="0.2">
      <c r="A102" s="133" t="str">
        <f t="shared" si="1"/>
        <v>MAPAngola</v>
      </c>
      <c r="B102" s="129" t="s">
        <v>259</v>
      </c>
      <c r="C102" s="129" t="s">
        <v>263</v>
      </c>
      <c r="D102" s="129" t="s">
        <v>133</v>
      </c>
      <c r="E102" s="147">
        <v>0</v>
      </c>
      <c r="F102" s="147">
        <v>0</v>
      </c>
      <c r="G102" s="147">
        <v>0</v>
      </c>
      <c r="H102" s="147">
        <v>0</v>
      </c>
      <c r="I102" s="147">
        <v>0</v>
      </c>
      <c r="J102" s="147">
        <v>0</v>
      </c>
      <c r="K102" s="147">
        <v>0</v>
      </c>
      <c r="L102" s="147">
        <v>0</v>
      </c>
      <c r="M102" s="147">
        <v>0</v>
      </c>
      <c r="N102" s="147">
        <v>0</v>
      </c>
      <c r="O102" s="147">
        <v>0</v>
      </c>
      <c r="P102" s="147">
        <v>0</v>
      </c>
      <c r="Q102" s="147">
        <v>0</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row>
    <row r="103" spans="1:33" x14ac:dyDescent="0.2">
      <c r="A103" s="133" t="str">
        <f t="shared" si="1"/>
        <v>MAPCameroon</v>
      </c>
      <c r="B103" s="129" t="s">
        <v>259</v>
      </c>
      <c r="C103" s="129" t="s">
        <v>263</v>
      </c>
      <c r="D103" s="129" t="s">
        <v>134</v>
      </c>
      <c r="E103" s="147">
        <v>0</v>
      </c>
      <c r="F103" s="147">
        <v>0</v>
      </c>
      <c r="G103" s="147">
        <v>0</v>
      </c>
      <c r="H103" s="147">
        <v>0</v>
      </c>
      <c r="I103" s="147">
        <v>0</v>
      </c>
      <c r="J103" s="147">
        <v>0</v>
      </c>
      <c r="K103" s="147">
        <v>0</v>
      </c>
      <c r="L103" s="147">
        <v>0</v>
      </c>
      <c r="M103" s="147">
        <v>0</v>
      </c>
      <c r="N103" s="147">
        <v>0</v>
      </c>
      <c r="O103" s="147">
        <v>0</v>
      </c>
      <c r="P103" s="147">
        <v>2.0279999999999999E-3</v>
      </c>
      <c r="Q103" s="147">
        <v>1.5488999999999999E-2</v>
      </c>
      <c r="R103" s="147">
        <v>1.2999999999999999E-2</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row>
    <row r="104" spans="1:33" x14ac:dyDescent="0.2">
      <c r="A104" s="133" t="str">
        <f t="shared" si="1"/>
        <v>MAPCentral African Republic</v>
      </c>
      <c r="B104" s="129" t="s">
        <v>259</v>
      </c>
      <c r="C104" s="129" t="s">
        <v>263</v>
      </c>
      <c r="D104" s="129" t="s">
        <v>135</v>
      </c>
      <c r="E104" s="147">
        <v>0</v>
      </c>
      <c r="F104" s="147">
        <v>0</v>
      </c>
      <c r="G104" s="147">
        <v>0</v>
      </c>
      <c r="H104" s="147">
        <v>0</v>
      </c>
      <c r="I104" s="147">
        <v>0</v>
      </c>
      <c r="J104" s="147">
        <v>0</v>
      </c>
      <c r="K104" s="147">
        <v>0</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row>
    <row r="105" spans="1:33" x14ac:dyDescent="0.2">
      <c r="A105" s="133" t="str">
        <f t="shared" si="1"/>
        <v>MAPChad</v>
      </c>
      <c r="B105" s="129" t="s">
        <v>259</v>
      </c>
      <c r="C105" s="129" t="s">
        <v>263</v>
      </c>
      <c r="D105" s="129" t="s">
        <v>136</v>
      </c>
      <c r="E105" s="147">
        <v>0</v>
      </c>
      <c r="F105" s="147">
        <v>0</v>
      </c>
      <c r="G105" s="147">
        <v>0</v>
      </c>
      <c r="H105" s="147">
        <v>0</v>
      </c>
      <c r="I105" s="147">
        <v>0</v>
      </c>
      <c r="J105" s="147">
        <v>0</v>
      </c>
      <c r="K105" s="147">
        <v>0</v>
      </c>
      <c r="L105" s="147">
        <v>0</v>
      </c>
      <c r="M105" s="147">
        <v>0</v>
      </c>
      <c r="N105" s="147">
        <v>0</v>
      </c>
      <c r="O105" s="147">
        <v>0</v>
      </c>
      <c r="P105" s="147">
        <v>0</v>
      </c>
      <c r="Q105" s="147">
        <v>0</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row>
    <row r="106" spans="1:33" x14ac:dyDescent="0.2">
      <c r="A106" s="133" t="str">
        <f t="shared" si="1"/>
        <v>MAPCongo</v>
      </c>
      <c r="B106" s="129" t="s">
        <v>259</v>
      </c>
      <c r="C106" s="129" t="s">
        <v>263</v>
      </c>
      <c r="D106" s="129" t="s">
        <v>137</v>
      </c>
      <c r="E106" s="147">
        <v>0</v>
      </c>
      <c r="F106" s="147">
        <v>0</v>
      </c>
      <c r="G106" s="147">
        <v>0</v>
      </c>
      <c r="H106" s="147">
        <v>0</v>
      </c>
      <c r="I106" s="147">
        <v>0</v>
      </c>
      <c r="J106" s="147">
        <v>0</v>
      </c>
      <c r="K106" s="147">
        <v>0</v>
      </c>
      <c r="L106" s="147">
        <v>0</v>
      </c>
      <c r="M106" s="147">
        <v>0</v>
      </c>
      <c r="N106" s="147">
        <v>0</v>
      </c>
      <c r="O106" s="147">
        <v>0</v>
      </c>
      <c r="P106" s="147">
        <v>0</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row>
    <row r="107" spans="1:33" x14ac:dyDescent="0.2">
      <c r="A107" s="133" t="str">
        <f t="shared" si="1"/>
        <v>MAPDR Congo</v>
      </c>
      <c r="B107" s="129" t="s">
        <v>259</v>
      </c>
      <c r="C107" s="129" t="s">
        <v>263</v>
      </c>
      <c r="D107" s="129" t="s">
        <v>138</v>
      </c>
      <c r="E107" s="147">
        <v>0</v>
      </c>
      <c r="F107" s="147">
        <v>0</v>
      </c>
      <c r="G107" s="147">
        <v>0</v>
      </c>
      <c r="H107" s="147">
        <v>0</v>
      </c>
      <c r="I107" s="147">
        <v>0</v>
      </c>
      <c r="J107" s="147">
        <v>0</v>
      </c>
      <c r="K107" s="147">
        <v>0</v>
      </c>
      <c r="L107" s="147">
        <v>0</v>
      </c>
      <c r="M107" s="147">
        <v>0</v>
      </c>
      <c r="N107" s="147">
        <v>0</v>
      </c>
      <c r="O107" s="147">
        <v>0</v>
      </c>
      <c r="P107" s="147">
        <v>0</v>
      </c>
      <c r="Q107" s="147">
        <v>0</v>
      </c>
      <c r="R107" s="147">
        <v>0</v>
      </c>
      <c r="S107" s="147">
        <v>0</v>
      </c>
      <c r="T107" s="147">
        <v>0</v>
      </c>
      <c r="U107" s="147">
        <v>0</v>
      </c>
      <c r="V107" s="147">
        <v>0</v>
      </c>
      <c r="W107" s="147">
        <v>0</v>
      </c>
      <c r="X107" s="147">
        <v>0</v>
      </c>
      <c r="Y107" s="147">
        <v>0</v>
      </c>
      <c r="Z107" s="147">
        <v>0</v>
      </c>
      <c r="AA107" s="147">
        <v>0</v>
      </c>
      <c r="AB107" s="147">
        <v>0</v>
      </c>
      <c r="AC107" s="147">
        <v>0</v>
      </c>
      <c r="AD107" s="147">
        <v>0</v>
      </c>
      <c r="AE107" s="147">
        <v>0</v>
      </c>
      <c r="AF107" s="147">
        <v>0</v>
      </c>
      <c r="AG107" s="147">
        <v>0</v>
      </c>
    </row>
    <row r="108" spans="1:33" x14ac:dyDescent="0.2">
      <c r="A108" s="133" t="str">
        <f t="shared" si="1"/>
        <v>MAPEquatorial Guinea</v>
      </c>
      <c r="B108" s="129" t="s">
        <v>259</v>
      </c>
      <c r="C108" s="129" t="s">
        <v>263</v>
      </c>
      <c r="D108" s="129" t="s">
        <v>139</v>
      </c>
      <c r="E108" s="147">
        <v>0</v>
      </c>
      <c r="F108" s="147">
        <v>0</v>
      </c>
      <c r="G108" s="147">
        <v>0</v>
      </c>
      <c r="H108" s="147">
        <v>0</v>
      </c>
      <c r="I108" s="147">
        <v>0</v>
      </c>
      <c r="J108" s="147">
        <v>0</v>
      </c>
      <c r="K108" s="147">
        <v>0</v>
      </c>
      <c r="L108" s="147">
        <v>0</v>
      </c>
      <c r="M108" s="147">
        <v>0</v>
      </c>
      <c r="N108" s="147">
        <v>0</v>
      </c>
      <c r="O108" s="147">
        <v>0</v>
      </c>
      <c r="P108" s="147">
        <v>0</v>
      </c>
      <c r="Q108" s="147">
        <v>0</v>
      </c>
      <c r="R108" s="147">
        <v>0</v>
      </c>
      <c r="S108" s="147">
        <v>0</v>
      </c>
      <c r="T108" s="147">
        <v>0</v>
      </c>
      <c r="U108" s="147">
        <v>0</v>
      </c>
      <c r="V108" s="147">
        <v>0</v>
      </c>
      <c r="W108" s="147">
        <v>0</v>
      </c>
      <c r="X108" s="147">
        <v>0</v>
      </c>
      <c r="Y108" s="147">
        <v>0</v>
      </c>
      <c r="Z108" s="147">
        <v>0</v>
      </c>
      <c r="AA108" s="147">
        <v>0</v>
      </c>
      <c r="AB108" s="147">
        <v>0</v>
      </c>
      <c r="AC108" s="147">
        <v>0</v>
      </c>
      <c r="AD108" s="147">
        <v>0</v>
      </c>
      <c r="AE108" s="147">
        <v>0</v>
      </c>
      <c r="AF108" s="147">
        <v>0</v>
      </c>
      <c r="AG108" s="147">
        <v>0</v>
      </c>
    </row>
    <row r="109" spans="1:33" x14ac:dyDescent="0.2">
      <c r="A109" s="133" t="str">
        <f t="shared" si="1"/>
        <v>MAPGabon</v>
      </c>
      <c r="B109" s="129" t="s">
        <v>259</v>
      </c>
      <c r="C109" s="129" t="s">
        <v>263</v>
      </c>
      <c r="D109" s="129" t="s">
        <v>140</v>
      </c>
      <c r="E109" s="147">
        <v>0</v>
      </c>
      <c r="F109" s="147">
        <v>0</v>
      </c>
      <c r="G109" s="147">
        <v>0</v>
      </c>
      <c r="H109" s="147">
        <v>0</v>
      </c>
      <c r="I109" s="147">
        <v>0</v>
      </c>
      <c r="J109" s="147">
        <v>0</v>
      </c>
      <c r="K109" s="147">
        <v>0</v>
      </c>
      <c r="L109" s="147">
        <v>0</v>
      </c>
      <c r="M109" s="147">
        <v>0</v>
      </c>
      <c r="N109" s="147">
        <v>0</v>
      </c>
      <c r="O109" s="147">
        <v>0</v>
      </c>
      <c r="P109" s="147">
        <v>0</v>
      </c>
      <c r="Q109" s="147">
        <v>0</v>
      </c>
      <c r="R109" s="147">
        <v>0</v>
      </c>
      <c r="S109" s="147">
        <v>0</v>
      </c>
      <c r="T109" s="147">
        <v>0</v>
      </c>
      <c r="U109" s="147">
        <v>0</v>
      </c>
      <c r="V109" s="147">
        <v>0</v>
      </c>
      <c r="W109" s="147">
        <v>0</v>
      </c>
      <c r="X109" s="147">
        <v>0</v>
      </c>
      <c r="Y109" s="147">
        <v>0</v>
      </c>
      <c r="Z109" s="147">
        <v>0</v>
      </c>
      <c r="AA109" s="147">
        <v>0</v>
      </c>
      <c r="AB109" s="147">
        <v>0</v>
      </c>
      <c r="AC109" s="147">
        <v>0</v>
      </c>
      <c r="AD109" s="147">
        <v>0</v>
      </c>
      <c r="AE109" s="147">
        <v>0</v>
      </c>
      <c r="AF109" s="147">
        <v>0</v>
      </c>
      <c r="AG109" s="147">
        <v>0</v>
      </c>
    </row>
    <row r="110" spans="1:33" x14ac:dyDescent="0.2">
      <c r="A110" s="133" t="str">
        <f t="shared" si="1"/>
        <v>MAPSouth Sudan</v>
      </c>
      <c r="B110" s="129" t="s">
        <v>259</v>
      </c>
      <c r="C110" s="129" t="s">
        <v>263</v>
      </c>
      <c r="D110" s="129" t="s">
        <v>141</v>
      </c>
      <c r="E110" s="147">
        <v>0</v>
      </c>
      <c r="F110" s="147">
        <v>0</v>
      </c>
      <c r="G110" s="147">
        <v>0</v>
      </c>
      <c r="H110" s="147">
        <v>0</v>
      </c>
      <c r="I110" s="147">
        <v>0</v>
      </c>
      <c r="J110" s="147">
        <v>0</v>
      </c>
      <c r="K110" s="147">
        <v>0</v>
      </c>
      <c r="L110" s="147">
        <v>0</v>
      </c>
      <c r="M110" s="147">
        <v>0</v>
      </c>
      <c r="N110" s="147">
        <v>0</v>
      </c>
      <c r="O110" s="147">
        <v>0</v>
      </c>
      <c r="P110" s="147">
        <v>0</v>
      </c>
      <c r="Q110" s="147">
        <v>0</v>
      </c>
      <c r="R110" s="147">
        <v>0</v>
      </c>
      <c r="S110" s="147">
        <v>0</v>
      </c>
      <c r="T110" s="147">
        <v>0</v>
      </c>
      <c r="U110" s="147">
        <v>0</v>
      </c>
      <c r="V110" s="147">
        <v>0</v>
      </c>
      <c r="W110" s="147">
        <v>0</v>
      </c>
      <c r="X110" s="147">
        <v>0</v>
      </c>
      <c r="Y110" s="147">
        <v>0</v>
      </c>
      <c r="Z110" s="147">
        <v>0</v>
      </c>
      <c r="AA110" s="147">
        <v>0</v>
      </c>
      <c r="AB110" s="147">
        <v>0</v>
      </c>
      <c r="AC110" s="147">
        <v>0</v>
      </c>
      <c r="AD110" s="147">
        <v>0</v>
      </c>
      <c r="AE110" s="147">
        <v>0</v>
      </c>
      <c r="AF110" s="147">
        <v>0</v>
      </c>
      <c r="AG110" s="147">
        <v>0</v>
      </c>
    </row>
    <row r="111" spans="1:33" s="133" customFormat="1" x14ac:dyDescent="0.2">
      <c r="A111" s="133" t="str">
        <f t="shared" si="1"/>
        <v>MAPSouthern Africa Total</v>
      </c>
      <c r="B111" s="140" t="s">
        <v>142</v>
      </c>
      <c r="C111" s="140" t="s">
        <v>142</v>
      </c>
      <c r="D111" s="140" t="s">
        <v>142</v>
      </c>
      <c r="E111" s="146">
        <v>1.5151999999999999E-2</v>
      </c>
      <c r="F111" s="146">
        <v>4.8321000000000003E-2</v>
      </c>
      <c r="G111" s="146">
        <v>4.2555000000000003E-2</v>
      </c>
      <c r="H111" s="146">
        <v>7.6705000000000009E-2</v>
      </c>
      <c r="I111" s="146">
        <v>2.5240580000000006</v>
      </c>
      <c r="J111" s="146">
        <v>5.3466E-2</v>
      </c>
      <c r="K111" s="146">
        <v>8.5819999999999994E-3</v>
      </c>
      <c r="L111" s="146">
        <v>0.113292</v>
      </c>
      <c r="M111" s="146">
        <v>1.9E-3</v>
      </c>
      <c r="N111" s="146">
        <v>4.0561E-2</v>
      </c>
      <c r="O111" s="146">
        <v>0.14775099999999999</v>
      </c>
      <c r="P111" s="146">
        <v>0.24552400000000002</v>
      </c>
      <c r="Q111" s="146">
        <v>8.3989999999999995E-2</v>
      </c>
      <c r="R111" s="146">
        <v>0.63780700000000001</v>
      </c>
      <c r="S111" s="146">
        <v>2.6669109999999998</v>
      </c>
      <c r="T111" s="146">
        <v>0.86695699999999998</v>
      </c>
      <c r="U111" s="146">
        <v>0.32866099999999998</v>
      </c>
      <c r="V111" s="146">
        <v>4.4399999999999995</v>
      </c>
      <c r="W111" s="146">
        <v>4.2600892023433738</v>
      </c>
      <c r="X111" s="146">
        <v>0.70245000000000002</v>
      </c>
      <c r="Y111" s="146">
        <v>1.50386</v>
      </c>
      <c r="Z111" s="146">
        <v>1.5900000000000003</v>
      </c>
      <c r="AA111" s="146">
        <v>0.67</v>
      </c>
      <c r="AB111" s="146">
        <v>3.0199999999999996</v>
      </c>
      <c r="AC111" s="146">
        <v>3.0199999999999996</v>
      </c>
      <c r="AD111" s="146">
        <v>3.0199999999999996</v>
      </c>
      <c r="AE111" s="146">
        <v>3.0199999999999996</v>
      </c>
      <c r="AF111" s="146">
        <v>3.0199999999999996</v>
      </c>
      <c r="AG111" s="146">
        <v>3.0199999999999996</v>
      </c>
    </row>
    <row r="112" spans="1:33" x14ac:dyDescent="0.2">
      <c r="A112" s="133" t="str">
        <f t="shared" si="1"/>
        <v>MAPBotswana</v>
      </c>
      <c r="B112" s="129" t="s">
        <v>259</v>
      </c>
      <c r="C112" s="129" t="s">
        <v>264</v>
      </c>
      <c r="D112" s="129" t="s">
        <v>143</v>
      </c>
      <c r="E112" s="147">
        <v>0</v>
      </c>
      <c r="F112" s="147">
        <v>0</v>
      </c>
      <c r="G112" s="147">
        <v>0</v>
      </c>
      <c r="H112" s="147">
        <v>0</v>
      </c>
      <c r="I112" s="147">
        <v>0</v>
      </c>
      <c r="J112" s="147">
        <v>0</v>
      </c>
      <c r="K112" s="147">
        <v>0</v>
      </c>
      <c r="L112" s="147">
        <v>0</v>
      </c>
      <c r="M112" s="147">
        <v>0</v>
      </c>
      <c r="N112" s="147">
        <v>0</v>
      </c>
      <c r="O112" s="147">
        <v>0</v>
      </c>
      <c r="P112" s="147">
        <v>0</v>
      </c>
      <c r="Q112" s="147">
        <v>0</v>
      </c>
      <c r="R112" s="147">
        <v>0</v>
      </c>
      <c r="S112" s="147">
        <v>0</v>
      </c>
      <c r="T112" s="147">
        <v>0</v>
      </c>
      <c r="U112" s="147">
        <v>0</v>
      </c>
      <c r="V112" s="147">
        <v>0</v>
      </c>
      <c r="W112" s="147">
        <v>0</v>
      </c>
      <c r="X112" s="147">
        <v>0</v>
      </c>
      <c r="Y112" s="147">
        <v>0</v>
      </c>
      <c r="Z112" s="147">
        <v>0</v>
      </c>
      <c r="AA112" s="147">
        <v>0</v>
      </c>
      <c r="AB112" s="147">
        <v>0</v>
      </c>
      <c r="AC112" s="147">
        <v>0</v>
      </c>
      <c r="AD112" s="147">
        <v>0</v>
      </c>
      <c r="AE112" s="147">
        <v>0</v>
      </c>
      <c r="AF112" s="147">
        <v>0</v>
      </c>
      <c r="AG112" s="147">
        <v>0</v>
      </c>
    </row>
    <row r="113" spans="1:33" x14ac:dyDescent="0.2">
      <c r="A113" s="133" t="str">
        <f t="shared" si="1"/>
        <v>MAPLesotho</v>
      </c>
      <c r="B113" s="129" t="s">
        <v>259</v>
      </c>
      <c r="C113" s="129" t="s">
        <v>264</v>
      </c>
      <c r="D113" s="129" t="s">
        <v>144</v>
      </c>
      <c r="E113" s="147">
        <v>0</v>
      </c>
      <c r="F113" s="147">
        <v>0</v>
      </c>
      <c r="G113" s="147">
        <v>0</v>
      </c>
      <c r="H113" s="147">
        <v>0</v>
      </c>
      <c r="I113" s="147">
        <v>0</v>
      </c>
      <c r="J113" s="147">
        <v>0</v>
      </c>
      <c r="K113" s="147">
        <v>0</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row>
    <row r="114" spans="1:33" x14ac:dyDescent="0.2">
      <c r="A114" s="133" t="str">
        <f t="shared" si="1"/>
        <v>MAPNamibia</v>
      </c>
      <c r="B114" s="129" t="s">
        <v>259</v>
      </c>
      <c r="C114" s="129" t="s">
        <v>264</v>
      </c>
      <c r="D114" s="129" t="s">
        <v>145</v>
      </c>
      <c r="E114" s="147">
        <v>0</v>
      </c>
      <c r="F114" s="147">
        <v>0</v>
      </c>
      <c r="G114" s="147">
        <v>0</v>
      </c>
      <c r="H114" s="147">
        <v>0</v>
      </c>
      <c r="I114" s="147">
        <v>0</v>
      </c>
      <c r="J114" s="147">
        <v>0</v>
      </c>
      <c r="K114" s="147">
        <v>0</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row>
    <row r="115" spans="1:33" x14ac:dyDescent="0.2">
      <c r="A115" s="133" t="str">
        <f t="shared" si="1"/>
        <v>MAPSouth Africa</v>
      </c>
      <c r="B115" s="129" t="s">
        <v>259</v>
      </c>
      <c r="C115" s="129" t="s">
        <v>264</v>
      </c>
      <c r="D115" s="129" t="s">
        <v>146</v>
      </c>
      <c r="E115" s="147">
        <v>1.5151999999999999E-2</v>
      </c>
      <c r="F115" s="147">
        <v>4.8321000000000003E-2</v>
      </c>
      <c r="G115" s="147">
        <v>4.2555000000000003E-2</v>
      </c>
      <c r="H115" s="147">
        <v>7.6705000000000009E-2</v>
      </c>
      <c r="I115" s="147">
        <v>2.5240580000000006</v>
      </c>
      <c r="J115" s="147">
        <v>5.3466E-2</v>
      </c>
      <c r="K115" s="147">
        <v>8.5819999999999994E-3</v>
      </c>
      <c r="L115" s="147">
        <v>0.113292</v>
      </c>
      <c r="M115" s="147">
        <v>1.9E-3</v>
      </c>
      <c r="N115" s="147">
        <v>4.0561E-2</v>
      </c>
      <c r="O115" s="147">
        <v>0.14775099999999999</v>
      </c>
      <c r="P115" s="147">
        <v>0.24552400000000002</v>
      </c>
      <c r="Q115" s="147">
        <v>8.3989999999999995E-2</v>
      </c>
      <c r="R115" s="147">
        <v>0.63780700000000001</v>
      </c>
      <c r="S115" s="147">
        <v>2.6669109999999998</v>
      </c>
      <c r="T115" s="147">
        <v>0.86695699999999998</v>
      </c>
      <c r="U115" s="147">
        <v>0.32866099999999998</v>
      </c>
      <c r="V115" s="147">
        <v>4.4399999999999995</v>
      </c>
      <c r="W115" s="147">
        <v>4.2600892023433738</v>
      </c>
      <c r="X115" s="147">
        <v>0.70245000000000002</v>
      </c>
      <c r="Y115" s="147">
        <v>1.50386</v>
      </c>
      <c r="Z115" s="147">
        <v>1.5900000000000003</v>
      </c>
      <c r="AA115" s="147">
        <v>0.67</v>
      </c>
      <c r="AB115" s="147">
        <v>3.0199999999999996</v>
      </c>
      <c r="AC115" s="147">
        <v>3.0199999999999996</v>
      </c>
      <c r="AD115" s="147">
        <v>3.0199999999999996</v>
      </c>
      <c r="AE115" s="147">
        <v>3.0199999999999996</v>
      </c>
      <c r="AF115" s="147">
        <v>3.0199999999999996</v>
      </c>
      <c r="AG115" s="147">
        <v>3.0199999999999996</v>
      </c>
    </row>
    <row r="116" spans="1:33" x14ac:dyDescent="0.2">
      <c r="A116" s="133" t="str">
        <f t="shared" si="1"/>
        <v>MAPSwaziland</v>
      </c>
      <c r="B116" s="129" t="s">
        <v>259</v>
      </c>
      <c r="C116" s="129" t="s">
        <v>264</v>
      </c>
      <c r="D116" s="129" t="s">
        <v>147</v>
      </c>
      <c r="E116" s="147">
        <v>0</v>
      </c>
      <c r="F116" s="147">
        <v>0</v>
      </c>
      <c r="G116" s="147">
        <v>0</v>
      </c>
      <c r="H116" s="147">
        <v>0</v>
      </c>
      <c r="I116" s="147">
        <v>0</v>
      </c>
      <c r="J116" s="147">
        <v>0</v>
      </c>
      <c r="K116" s="147">
        <v>0</v>
      </c>
      <c r="L116" s="147">
        <v>0</v>
      </c>
      <c r="M116" s="147">
        <v>0</v>
      </c>
      <c r="N116" s="147">
        <v>0</v>
      </c>
      <c r="O116" s="147">
        <v>0</v>
      </c>
      <c r="P116" s="147">
        <v>0</v>
      </c>
      <c r="Q116" s="147">
        <v>0</v>
      </c>
      <c r="R116" s="147">
        <v>0</v>
      </c>
      <c r="S116" s="147">
        <v>0</v>
      </c>
      <c r="T116" s="147">
        <v>0</v>
      </c>
      <c r="U116" s="147">
        <v>0</v>
      </c>
      <c r="V116" s="147">
        <v>0</v>
      </c>
      <c r="W116" s="147">
        <v>0</v>
      </c>
      <c r="X116" s="147">
        <v>0</v>
      </c>
      <c r="Y116" s="147">
        <v>0</v>
      </c>
      <c r="Z116" s="147">
        <v>0</v>
      </c>
      <c r="AA116" s="147">
        <v>0</v>
      </c>
      <c r="AB116" s="147">
        <v>0</v>
      </c>
      <c r="AC116" s="147">
        <v>0</v>
      </c>
      <c r="AD116" s="147">
        <v>0</v>
      </c>
      <c r="AE116" s="147">
        <v>0</v>
      </c>
      <c r="AF116" s="147">
        <v>0</v>
      </c>
      <c r="AG116" s="147">
        <v>0</v>
      </c>
    </row>
    <row r="117" spans="1:33" s="133" customFormat="1" x14ac:dyDescent="0.2">
      <c r="A117" s="133" t="str">
        <f t="shared" si="1"/>
        <v>MAPNorth America Total</v>
      </c>
      <c r="B117" s="137" t="s">
        <v>148</v>
      </c>
      <c r="C117" s="137" t="s">
        <v>148</v>
      </c>
      <c r="D117" s="137" t="s">
        <v>148</v>
      </c>
      <c r="E117" s="145">
        <v>4.6468860000000003</v>
      </c>
      <c r="F117" s="145">
        <v>4.6341999999999999</v>
      </c>
      <c r="G117" s="145">
        <v>2.5899399999999999</v>
      </c>
      <c r="H117" s="145">
        <v>3.0777450000000002</v>
      </c>
      <c r="I117" s="145">
        <v>3.7212600000000005</v>
      </c>
      <c r="J117" s="145">
        <v>4.8745399999999997</v>
      </c>
      <c r="K117" s="145">
        <v>5.0532900000000005</v>
      </c>
      <c r="L117" s="145">
        <v>5.69076</v>
      </c>
      <c r="M117" s="145">
        <v>5.2489799999999995</v>
      </c>
      <c r="N117" s="145">
        <v>6.9237900000000003</v>
      </c>
      <c r="O117" s="145">
        <v>6.18032</v>
      </c>
      <c r="P117" s="145">
        <v>5.5613200000000003</v>
      </c>
      <c r="Q117" s="145">
        <v>5.5213200000000002</v>
      </c>
      <c r="R117" s="145">
        <v>6.4892799999999999</v>
      </c>
      <c r="S117" s="145">
        <v>8.3789100000000012</v>
      </c>
      <c r="T117" s="145">
        <v>6.4101900000000001</v>
      </c>
      <c r="U117" s="145">
        <v>6.2389799999999997</v>
      </c>
      <c r="V117" s="145">
        <v>8.2603504123711335</v>
      </c>
      <c r="W117" s="145">
        <v>12.789075757399489</v>
      </c>
      <c r="X117" s="145">
        <v>9.7545199999999994</v>
      </c>
      <c r="Y117" s="145">
        <v>11.3430164</v>
      </c>
      <c r="Z117" s="145">
        <v>16.969999999999992</v>
      </c>
      <c r="AA117" s="145">
        <v>10.649999999999999</v>
      </c>
      <c r="AB117" s="145">
        <v>11.659999999999998</v>
      </c>
      <c r="AC117" s="145">
        <v>11.647684291608035</v>
      </c>
      <c r="AD117" s="145">
        <v>11.694585535291989</v>
      </c>
      <c r="AE117" s="145">
        <v>11.746674714962605</v>
      </c>
      <c r="AF117" s="145">
        <v>11.805092927262152</v>
      </c>
      <c r="AG117" s="145">
        <v>11.865737741321109</v>
      </c>
    </row>
    <row r="118" spans="1:33" s="133" customFormat="1" x14ac:dyDescent="0.2">
      <c r="A118" s="133" t="str">
        <f t="shared" si="1"/>
        <v>MAPNorth America Total</v>
      </c>
      <c r="B118" s="140" t="s">
        <v>148</v>
      </c>
      <c r="C118" s="140" t="s">
        <v>148</v>
      </c>
      <c r="D118" s="140" t="s">
        <v>148</v>
      </c>
      <c r="E118" s="146">
        <v>4.6468860000000003</v>
      </c>
      <c r="F118" s="146">
        <v>4.6341999999999999</v>
      </c>
      <c r="G118" s="146">
        <v>2.5899399999999999</v>
      </c>
      <c r="H118" s="146">
        <v>3.0777450000000002</v>
      </c>
      <c r="I118" s="146">
        <v>3.7212600000000005</v>
      </c>
      <c r="J118" s="146">
        <v>4.8745399999999997</v>
      </c>
      <c r="K118" s="146">
        <v>5.0532900000000005</v>
      </c>
      <c r="L118" s="146">
        <v>5.69076</v>
      </c>
      <c r="M118" s="146">
        <v>5.2489799999999995</v>
      </c>
      <c r="N118" s="146">
        <v>6.9237900000000003</v>
      </c>
      <c r="O118" s="146">
        <v>6.18032</v>
      </c>
      <c r="P118" s="146">
        <v>5.5613200000000003</v>
      </c>
      <c r="Q118" s="146">
        <v>5.5213200000000002</v>
      </c>
      <c r="R118" s="146">
        <v>6.4892799999999999</v>
      </c>
      <c r="S118" s="146">
        <v>8.3789100000000012</v>
      </c>
      <c r="T118" s="146">
        <v>6.4101900000000001</v>
      </c>
      <c r="U118" s="146">
        <v>6.2389799999999997</v>
      </c>
      <c r="V118" s="146">
        <v>8.2603504123711335</v>
      </c>
      <c r="W118" s="146">
        <v>12.789075757399489</v>
      </c>
      <c r="X118" s="146">
        <v>9.7545199999999994</v>
      </c>
      <c r="Y118" s="146">
        <v>11.3430164</v>
      </c>
      <c r="Z118" s="146">
        <v>16.969999999999992</v>
      </c>
      <c r="AA118" s="146">
        <v>10.649999999999999</v>
      </c>
      <c r="AB118" s="146">
        <v>11.659999999999998</v>
      </c>
      <c r="AC118" s="146">
        <v>11.647684291608035</v>
      </c>
      <c r="AD118" s="146">
        <v>11.694585535291989</v>
      </c>
      <c r="AE118" s="146">
        <v>11.746674714962605</v>
      </c>
      <c r="AF118" s="146">
        <v>11.805092927262152</v>
      </c>
      <c r="AG118" s="146">
        <v>11.865737741321109</v>
      </c>
    </row>
    <row r="119" spans="1:33" x14ac:dyDescent="0.2">
      <c r="A119" s="133" t="str">
        <f t="shared" si="1"/>
        <v>MAPCanada</v>
      </c>
      <c r="B119" s="129" t="s">
        <v>265</v>
      </c>
      <c r="C119" s="129" t="s">
        <v>265</v>
      </c>
      <c r="D119" s="129" t="s">
        <v>149</v>
      </c>
      <c r="E119" s="147">
        <v>0</v>
      </c>
      <c r="F119" s="147">
        <v>0</v>
      </c>
      <c r="G119" s="147">
        <v>0</v>
      </c>
      <c r="H119" s="147">
        <v>0</v>
      </c>
      <c r="I119" s="147">
        <v>0</v>
      </c>
      <c r="J119" s="147">
        <v>0</v>
      </c>
      <c r="K119" s="147">
        <v>0</v>
      </c>
      <c r="L119" s="147">
        <v>0</v>
      </c>
      <c r="M119" s="147">
        <v>0</v>
      </c>
      <c r="N119" s="147">
        <v>0</v>
      </c>
      <c r="O119" s="147">
        <v>0</v>
      </c>
      <c r="P119" s="147">
        <v>0</v>
      </c>
      <c r="Q119" s="147">
        <v>0</v>
      </c>
      <c r="R119" s="147">
        <v>0</v>
      </c>
      <c r="S119" s="147">
        <v>0</v>
      </c>
      <c r="T119" s="147">
        <v>0</v>
      </c>
      <c r="U119" s="147">
        <v>0</v>
      </c>
      <c r="V119" s="147">
        <v>0</v>
      </c>
      <c r="W119" s="147">
        <v>0</v>
      </c>
      <c r="X119" s="147">
        <v>0</v>
      </c>
      <c r="Y119" s="147">
        <v>0</v>
      </c>
      <c r="Z119" s="147">
        <v>0</v>
      </c>
      <c r="AA119" s="147">
        <v>0</v>
      </c>
      <c r="AB119" s="147">
        <v>0</v>
      </c>
      <c r="AC119" s="147">
        <v>0</v>
      </c>
      <c r="AD119" s="147">
        <v>0</v>
      </c>
      <c r="AE119" s="147">
        <v>0</v>
      </c>
      <c r="AF119" s="147">
        <v>0</v>
      </c>
      <c r="AG119" s="147">
        <v>0</v>
      </c>
    </row>
    <row r="120" spans="1:33" x14ac:dyDescent="0.2">
      <c r="A120" s="133" t="str">
        <f t="shared" si="1"/>
        <v>MAPUnited States</v>
      </c>
      <c r="B120" s="129" t="s">
        <v>265</v>
      </c>
      <c r="C120" s="129" t="s">
        <v>265</v>
      </c>
      <c r="D120" s="129" t="s">
        <v>150</v>
      </c>
      <c r="E120" s="147">
        <v>4.6468860000000003</v>
      </c>
      <c r="F120" s="147">
        <v>4.6341999999999999</v>
      </c>
      <c r="G120" s="147">
        <v>2.5899399999999999</v>
      </c>
      <c r="H120" s="147">
        <v>3.0777450000000002</v>
      </c>
      <c r="I120" s="147">
        <v>3.7212600000000005</v>
      </c>
      <c r="J120" s="147">
        <v>4.8745399999999997</v>
      </c>
      <c r="K120" s="147">
        <v>5.0532900000000005</v>
      </c>
      <c r="L120" s="147">
        <v>5.69076</v>
      </c>
      <c r="M120" s="147">
        <v>5.2489799999999995</v>
      </c>
      <c r="N120" s="147">
        <v>6.9237900000000003</v>
      </c>
      <c r="O120" s="147">
        <v>6.18032</v>
      </c>
      <c r="P120" s="147">
        <v>5.5613200000000003</v>
      </c>
      <c r="Q120" s="147">
        <v>5.5213200000000002</v>
      </c>
      <c r="R120" s="147">
        <v>6.4892799999999999</v>
      </c>
      <c r="S120" s="147">
        <v>8.3789100000000012</v>
      </c>
      <c r="T120" s="147">
        <v>6.4101900000000001</v>
      </c>
      <c r="U120" s="147">
        <v>6.2389799999999997</v>
      </c>
      <c r="V120" s="147">
        <v>8.2603504123711335</v>
      </c>
      <c r="W120" s="147">
        <v>12.789075757399489</v>
      </c>
      <c r="X120" s="147">
        <v>9.7545199999999994</v>
      </c>
      <c r="Y120" s="147">
        <v>11.3430164</v>
      </c>
      <c r="Z120" s="147">
        <v>16.969999999999992</v>
      </c>
      <c r="AA120" s="147">
        <v>10.649999999999999</v>
      </c>
      <c r="AB120" s="147">
        <v>11.659999999999998</v>
      </c>
      <c r="AC120" s="147">
        <v>11.647684291608035</v>
      </c>
      <c r="AD120" s="147">
        <v>11.694585535291989</v>
      </c>
      <c r="AE120" s="147">
        <v>11.746674714962605</v>
      </c>
      <c r="AF120" s="147">
        <v>11.805092927262152</v>
      </c>
      <c r="AG120" s="147">
        <v>11.865737741321109</v>
      </c>
    </row>
    <row r="121" spans="1:33" s="133" customFormat="1" x14ac:dyDescent="0.2">
      <c r="A121" s="133" t="str">
        <f t="shared" si="1"/>
        <v>MAPCentral &amp; South America Total</v>
      </c>
      <c r="B121" s="137" t="s">
        <v>151</v>
      </c>
      <c r="C121" s="137" t="s">
        <v>151</v>
      </c>
      <c r="D121" s="137" t="s">
        <v>151</v>
      </c>
      <c r="E121" s="145">
        <v>66.758255999999989</v>
      </c>
      <c r="F121" s="145">
        <v>101.66685500000001</v>
      </c>
      <c r="G121" s="145">
        <v>113.99245000000001</v>
      </c>
      <c r="H121" s="145">
        <v>202.59931199999997</v>
      </c>
      <c r="I121" s="145">
        <v>251.66947900000002</v>
      </c>
      <c r="J121" s="145">
        <v>205.19344999999998</v>
      </c>
      <c r="K121" s="145">
        <v>212.60176300000001</v>
      </c>
      <c r="L121" s="145">
        <v>234.85573500000001</v>
      </c>
      <c r="M121" s="145">
        <v>220.09034000000005</v>
      </c>
      <c r="N121" s="145">
        <v>118.62529700000002</v>
      </c>
      <c r="O121" s="145">
        <v>166.54025000000001</v>
      </c>
      <c r="P121" s="145">
        <v>136.13046300000002</v>
      </c>
      <c r="Q121" s="145">
        <v>78.980112999999989</v>
      </c>
      <c r="R121" s="145">
        <v>79.110061000000002</v>
      </c>
      <c r="S121" s="145">
        <v>59.791251999999993</v>
      </c>
      <c r="T121" s="145">
        <v>32.042788000000002</v>
      </c>
      <c r="U121" s="145">
        <v>18.771757000000001</v>
      </c>
      <c r="V121" s="145">
        <v>23.695620999999999</v>
      </c>
      <c r="W121" s="145">
        <v>12.893105476588058</v>
      </c>
      <c r="X121" s="145">
        <v>7.5456199999999995</v>
      </c>
      <c r="Y121" s="145">
        <v>10.742100000000001</v>
      </c>
      <c r="Z121" s="145">
        <v>15.259999999999998</v>
      </c>
      <c r="AA121" s="145">
        <v>7.75</v>
      </c>
      <c r="AB121" s="145">
        <v>6.51</v>
      </c>
      <c r="AC121" s="145">
        <v>6.5249227066683444</v>
      </c>
      <c r="AD121" s="145">
        <v>6.5874375371454583</v>
      </c>
      <c r="AE121" s="145">
        <v>6.6539410717670453</v>
      </c>
      <c r="AF121" s="145">
        <v>6.7249809222917483</v>
      </c>
      <c r="AG121" s="145">
        <v>6.7980917540437593</v>
      </c>
    </row>
    <row r="122" spans="1:33" s="133" customFormat="1" x14ac:dyDescent="0.2">
      <c r="A122" s="133" t="str">
        <f t="shared" si="1"/>
        <v>MAPCaribbean Total</v>
      </c>
      <c r="B122" s="140" t="s">
        <v>152</v>
      </c>
      <c r="C122" s="140" t="s">
        <v>152</v>
      </c>
      <c r="D122" s="140" t="s">
        <v>152</v>
      </c>
      <c r="E122" s="146">
        <v>0</v>
      </c>
      <c r="F122" s="146">
        <v>0</v>
      </c>
      <c r="G122" s="146">
        <v>0</v>
      </c>
      <c r="H122" s="146">
        <v>0</v>
      </c>
      <c r="I122" s="146">
        <v>0</v>
      </c>
      <c r="J122" s="146">
        <v>0</v>
      </c>
      <c r="K122" s="146">
        <v>0</v>
      </c>
      <c r="L122" s="146">
        <v>0</v>
      </c>
      <c r="M122" s="146">
        <v>0</v>
      </c>
      <c r="N122" s="146">
        <v>0</v>
      </c>
      <c r="O122" s="146">
        <v>0</v>
      </c>
      <c r="P122" s="146">
        <v>0</v>
      </c>
      <c r="Q122" s="146">
        <v>0</v>
      </c>
      <c r="R122" s="146">
        <v>0</v>
      </c>
      <c r="S122" s="146">
        <v>0</v>
      </c>
      <c r="T122" s="146">
        <v>0</v>
      </c>
      <c r="U122" s="146">
        <v>0</v>
      </c>
      <c r="V122" s="146">
        <v>0</v>
      </c>
      <c r="W122" s="146">
        <v>0</v>
      </c>
      <c r="X122" s="146">
        <v>0</v>
      </c>
      <c r="Y122" s="146">
        <v>0</v>
      </c>
      <c r="Z122" s="146">
        <v>0</v>
      </c>
      <c r="AA122" s="146">
        <v>0</v>
      </c>
      <c r="AB122" s="146">
        <v>0</v>
      </c>
      <c r="AC122" s="146">
        <v>0</v>
      </c>
      <c r="AD122" s="146">
        <v>0</v>
      </c>
      <c r="AE122" s="146">
        <v>0</v>
      </c>
      <c r="AF122" s="146">
        <v>0</v>
      </c>
      <c r="AG122" s="146">
        <v>0</v>
      </c>
    </row>
    <row r="123" spans="1:33" x14ac:dyDescent="0.2">
      <c r="A123" s="133" t="str">
        <f t="shared" si="1"/>
        <v>MAPBahamas</v>
      </c>
      <c r="B123" s="129" t="s">
        <v>266</v>
      </c>
      <c r="C123" s="129" t="s">
        <v>267</v>
      </c>
      <c r="D123" s="129" t="s">
        <v>153</v>
      </c>
      <c r="E123" s="147">
        <v>0</v>
      </c>
      <c r="F123" s="147">
        <v>0</v>
      </c>
      <c r="G123" s="147">
        <v>0</v>
      </c>
      <c r="H123" s="147">
        <v>0</v>
      </c>
      <c r="I123" s="147">
        <v>0</v>
      </c>
      <c r="J123" s="147">
        <v>0</v>
      </c>
      <c r="K123" s="147">
        <v>0</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row>
    <row r="124" spans="1:33" x14ac:dyDescent="0.2">
      <c r="A124" s="133" t="str">
        <f t="shared" si="1"/>
        <v>MAPCuba</v>
      </c>
      <c r="B124" s="129" t="s">
        <v>266</v>
      </c>
      <c r="C124" s="129" t="s">
        <v>267</v>
      </c>
      <c r="D124" s="129" t="s">
        <v>154</v>
      </c>
      <c r="E124" s="147">
        <v>0</v>
      </c>
      <c r="F124" s="147">
        <v>0</v>
      </c>
      <c r="G124" s="147">
        <v>0</v>
      </c>
      <c r="H124" s="147">
        <v>0</v>
      </c>
      <c r="I124" s="147">
        <v>0</v>
      </c>
      <c r="J124" s="147">
        <v>0</v>
      </c>
      <c r="K124" s="147">
        <v>0</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row>
    <row r="125" spans="1:33" x14ac:dyDescent="0.2">
      <c r="A125" s="133" t="str">
        <f t="shared" si="1"/>
        <v>MAPDominican Republic</v>
      </c>
      <c r="B125" s="129" t="s">
        <v>266</v>
      </c>
      <c r="C125" s="129" t="s">
        <v>267</v>
      </c>
      <c r="D125" s="129" t="s">
        <v>155</v>
      </c>
      <c r="E125" s="147">
        <v>0</v>
      </c>
      <c r="F125" s="147">
        <v>0</v>
      </c>
      <c r="G125" s="147">
        <v>0</v>
      </c>
      <c r="H125" s="147">
        <v>0</v>
      </c>
      <c r="I125" s="147">
        <v>0</v>
      </c>
      <c r="J125" s="147">
        <v>0</v>
      </c>
      <c r="K125" s="147">
        <v>0</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row>
    <row r="126" spans="1:33" x14ac:dyDescent="0.2">
      <c r="A126" s="133" t="str">
        <f t="shared" si="1"/>
        <v>MAPHaiti</v>
      </c>
      <c r="B126" s="129" t="s">
        <v>266</v>
      </c>
      <c r="C126" s="129" t="s">
        <v>267</v>
      </c>
      <c r="D126" s="129" t="s">
        <v>156</v>
      </c>
      <c r="E126" s="147">
        <v>0</v>
      </c>
      <c r="F126" s="147">
        <v>0</v>
      </c>
      <c r="G126" s="147">
        <v>0</v>
      </c>
      <c r="H126" s="147">
        <v>0</v>
      </c>
      <c r="I126" s="147">
        <v>0</v>
      </c>
      <c r="J126" s="147">
        <v>0</v>
      </c>
      <c r="K126" s="147">
        <v>0</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row>
    <row r="127" spans="1:33" x14ac:dyDescent="0.2">
      <c r="A127" s="133" t="str">
        <f t="shared" si="1"/>
        <v>MAPJamaica</v>
      </c>
      <c r="B127" s="129" t="s">
        <v>266</v>
      </c>
      <c r="C127" s="129" t="s">
        <v>267</v>
      </c>
      <c r="D127" s="129" t="s">
        <v>157</v>
      </c>
      <c r="E127" s="147">
        <v>0</v>
      </c>
      <c r="F127" s="147">
        <v>0</v>
      </c>
      <c r="G127" s="147">
        <v>0</v>
      </c>
      <c r="H127" s="147">
        <v>0</v>
      </c>
      <c r="I127" s="147">
        <v>0</v>
      </c>
      <c r="J127" s="147">
        <v>0</v>
      </c>
      <c r="K127" s="147">
        <v>0</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row>
    <row r="128" spans="1:33" x14ac:dyDescent="0.2">
      <c r="A128" s="133" t="str">
        <f t="shared" si="1"/>
        <v>MAPLesser Antilles</v>
      </c>
      <c r="B128" s="129" t="s">
        <v>266</v>
      </c>
      <c r="C128" s="129" t="s">
        <v>267</v>
      </c>
      <c r="D128" s="129" t="s">
        <v>158</v>
      </c>
      <c r="E128" s="147">
        <v>0</v>
      </c>
      <c r="F128" s="147">
        <v>0</v>
      </c>
      <c r="G128" s="147">
        <v>0</v>
      </c>
      <c r="H128" s="147">
        <v>0</v>
      </c>
      <c r="I128" s="147">
        <v>0</v>
      </c>
      <c r="J128" s="147">
        <v>0</v>
      </c>
      <c r="K128" s="147">
        <v>0</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row>
    <row r="129" spans="1:33" x14ac:dyDescent="0.2">
      <c r="A129" s="133" t="str">
        <f t="shared" si="1"/>
        <v>MAPPuerto Rico</v>
      </c>
      <c r="B129" s="129" t="s">
        <v>266</v>
      </c>
      <c r="C129" s="129" t="s">
        <v>267</v>
      </c>
      <c r="D129" s="129" t="s">
        <v>159</v>
      </c>
      <c r="E129" s="147">
        <v>0</v>
      </c>
      <c r="F129" s="147">
        <v>0</v>
      </c>
      <c r="G129" s="147">
        <v>0</v>
      </c>
      <c r="H129" s="147">
        <v>0</v>
      </c>
      <c r="I129" s="147">
        <v>0</v>
      </c>
      <c r="J129" s="147">
        <v>0</v>
      </c>
      <c r="K129" s="147">
        <v>0</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row>
    <row r="130" spans="1:33" x14ac:dyDescent="0.2">
      <c r="A130" s="133" t="str">
        <f t="shared" si="1"/>
        <v>MAPTrinidad</v>
      </c>
      <c r="B130" s="129" t="s">
        <v>266</v>
      </c>
      <c r="C130" s="129" t="s">
        <v>267</v>
      </c>
      <c r="D130" s="129" t="s">
        <v>160</v>
      </c>
      <c r="E130" s="147">
        <v>0</v>
      </c>
      <c r="F130" s="147">
        <v>0</v>
      </c>
      <c r="G130" s="147">
        <v>0</v>
      </c>
      <c r="H130" s="147">
        <v>0</v>
      </c>
      <c r="I130" s="147">
        <v>0</v>
      </c>
      <c r="J130" s="147">
        <v>0</v>
      </c>
      <c r="K130" s="147">
        <v>0</v>
      </c>
      <c r="L130" s="147">
        <v>0</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row>
    <row r="131" spans="1:33" s="133" customFormat="1" x14ac:dyDescent="0.2">
      <c r="A131" s="133" t="str">
        <f t="shared" si="1"/>
        <v>MAPCentral America Total</v>
      </c>
      <c r="B131" s="140" t="s">
        <v>161</v>
      </c>
      <c r="C131" s="140" t="s">
        <v>161</v>
      </c>
      <c r="D131" s="140" t="s">
        <v>161</v>
      </c>
      <c r="E131" s="146">
        <v>1.1779590000000002</v>
      </c>
      <c r="F131" s="146">
        <v>0.96617100000000011</v>
      </c>
      <c r="G131" s="146">
        <v>1.492977</v>
      </c>
      <c r="H131" s="146">
        <v>0.76926799999999995</v>
      </c>
      <c r="I131" s="146">
        <v>0.37795800000000002</v>
      </c>
      <c r="J131" s="146">
        <v>5.8484289999999994</v>
      </c>
      <c r="K131" s="146">
        <v>6.3167449999999992</v>
      </c>
      <c r="L131" s="146">
        <v>7.6962299999999999</v>
      </c>
      <c r="M131" s="146">
        <v>3.791658</v>
      </c>
      <c r="N131" s="146">
        <v>0.88813600000000004</v>
      </c>
      <c r="O131" s="146">
        <v>5.7959650000000007</v>
      </c>
      <c r="P131" s="146">
        <v>6.1495499999999987</v>
      </c>
      <c r="Q131" s="146">
        <v>6.7546169999999996</v>
      </c>
      <c r="R131" s="146">
        <v>7.5780089999999998</v>
      </c>
      <c r="S131" s="146">
        <v>10.321949999999999</v>
      </c>
      <c r="T131" s="146">
        <v>8.6776649999999993</v>
      </c>
      <c r="U131" s="146">
        <v>4.4321989999999998</v>
      </c>
      <c r="V131" s="146">
        <v>3.8434949999999999</v>
      </c>
      <c r="W131" s="146">
        <v>3.7171071780248139</v>
      </c>
      <c r="X131" s="146">
        <v>4.1050599999999999</v>
      </c>
      <c r="Y131" s="146">
        <v>5.661179999999999</v>
      </c>
      <c r="Z131" s="146">
        <v>8.9699999999999989</v>
      </c>
      <c r="AA131" s="146">
        <v>7.1</v>
      </c>
      <c r="AB131" s="146">
        <v>5.29</v>
      </c>
      <c r="AC131" s="146">
        <v>5.2844125130880384</v>
      </c>
      <c r="AD131" s="146">
        <v>5.3056910361659213</v>
      </c>
      <c r="AE131" s="146">
        <v>5.3293232626202585</v>
      </c>
      <c r="AF131" s="146">
        <v>5.3558268941009279</v>
      </c>
      <c r="AG131" s="146">
        <v>5.3833407076834225</v>
      </c>
    </row>
    <row r="132" spans="1:33" x14ac:dyDescent="0.2">
      <c r="A132" s="133" t="str">
        <f t="shared" si="1"/>
        <v>MAPBelize</v>
      </c>
      <c r="B132" s="129" t="s">
        <v>266</v>
      </c>
      <c r="C132" s="129" t="s">
        <v>268</v>
      </c>
      <c r="D132" s="129" t="s">
        <v>162</v>
      </c>
      <c r="E132" s="147">
        <v>0</v>
      </c>
      <c r="F132" s="147">
        <v>0</v>
      </c>
      <c r="G132" s="147">
        <v>0</v>
      </c>
      <c r="H132" s="147">
        <v>0</v>
      </c>
      <c r="I132" s="147">
        <v>0</v>
      </c>
      <c r="J132" s="147">
        <v>0</v>
      </c>
      <c r="K132" s="147">
        <v>0</v>
      </c>
      <c r="L132" s="147">
        <v>0</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row>
    <row r="133" spans="1:33" x14ac:dyDescent="0.2">
      <c r="A133" s="133" t="str">
        <f t="shared" si="1"/>
        <v>MAPCosta Rica</v>
      </c>
      <c r="B133" s="129" t="s">
        <v>266</v>
      </c>
      <c r="C133" s="129" t="s">
        <v>268</v>
      </c>
      <c r="D133" s="129" t="s">
        <v>163</v>
      </c>
      <c r="E133" s="147">
        <v>2.6234E-2</v>
      </c>
      <c r="F133" s="147">
        <v>4.4099999999999999E-3</v>
      </c>
      <c r="G133" s="147">
        <v>0.115054</v>
      </c>
      <c r="H133" s="147">
        <v>0</v>
      </c>
      <c r="I133" s="147">
        <v>0</v>
      </c>
      <c r="J133" s="147">
        <v>5.3555999999999999E-2</v>
      </c>
      <c r="K133" s="147">
        <v>6.4099999999999997E-4</v>
      </c>
      <c r="L133" s="147">
        <v>4.8099999999999998E-4</v>
      </c>
      <c r="M133" s="147">
        <v>1E-4</v>
      </c>
      <c r="N133" s="147">
        <v>4.4818999999999998E-2</v>
      </c>
      <c r="O133" s="147">
        <v>1.2509999999999999E-3</v>
      </c>
      <c r="P133" s="147">
        <v>2.627E-3</v>
      </c>
      <c r="Q133" s="147">
        <v>0.11795600000000001</v>
      </c>
      <c r="R133" s="147">
        <v>2.545E-2</v>
      </c>
      <c r="S133" s="147">
        <v>8.4308999999999995E-2</v>
      </c>
      <c r="T133" s="147">
        <v>0.111204</v>
      </c>
      <c r="U133" s="147">
        <v>0.142842</v>
      </c>
      <c r="V133" s="147">
        <v>0.42563299999999998</v>
      </c>
      <c r="W133" s="147">
        <v>3.6008001710288243E-2</v>
      </c>
      <c r="X133" s="147">
        <v>0</v>
      </c>
      <c r="Y133" s="147">
        <v>0</v>
      </c>
      <c r="Z133" s="147">
        <v>0</v>
      </c>
      <c r="AA133" s="147">
        <v>0</v>
      </c>
      <c r="AB133" s="147">
        <v>0</v>
      </c>
      <c r="AC133" s="147">
        <v>0</v>
      </c>
      <c r="AD133" s="147">
        <v>0</v>
      </c>
      <c r="AE133" s="147">
        <v>0</v>
      </c>
      <c r="AF133" s="147">
        <v>0</v>
      </c>
      <c r="AG133" s="147">
        <v>0</v>
      </c>
    </row>
    <row r="134" spans="1:33" x14ac:dyDescent="0.2">
      <c r="A134" s="133" t="str">
        <f t="shared" ref="A134:A197" si="2">CONCATENATE("MAP",D134)</f>
        <v>MAPEl Salvador</v>
      </c>
      <c r="B134" s="129" t="s">
        <v>266</v>
      </c>
      <c r="C134" s="129" t="s">
        <v>268</v>
      </c>
      <c r="D134" s="129" t="s">
        <v>164</v>
      </c>
      <c r="E134" s="147">
        <v>0</v>
      </c>
      <c r="F134" s="147">
        <v>0</v>
      </c>
      <c r="G134" s="147">
        <v>0</v>
      </c>
      <c r="H134" s="147">
        <v>0</v>
      </c>
      <c r="I134" s="147">
        <v>0</v>
      </c>
      <c r="J134" s="147">
        <v>0</v>
      </c>
      <c r="K134" s="147">
        <v>0</v>
      </c>
      <c r="L134" s="147">
        <v>1.0089000000000001E-2</v>
      </c>
      <c r="M134" s="147">
        <v>3.6999999999999999E-4</v>
      </c>
      <c r="N134" s="147">
        <v>1.7700000000000001E-3</v>
      </c>
      <c r="O134" s="147">
        <v>6.1300000000000005E-4</v>
      </c>
      <c r="P134" s="147">
        <v>0</v>
      </c>
      <c r="Q134" s="147">
        <v>0</v>
      </c>
      <c r="R134" s="147">
        <v>4.44E-4</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row>
    <row r="135" spans="1:33" x14ac:dyDescent="0.2">
      <c r="A135" s="133" t="str">
        <f t="shared" si="2"/>
        <v>MAPGuatemala</v>
      </c>
      <c r="B135" s="129" t="s">
        <v>266</v>
      </c>
      <c r="C135" s="129" t="s">
        <v>268</v>
      </c>
      <c r="D135" s="129" t="s">
        <v>165</v>
      </c>
      <c r="E135" s="147">
        <v>0</v>
      </c>
      <c r="F135" s="147">
        <v>0</v>
      </c>
      <c r="G135" s="147">
        <v>0</v>
      </c>
      <c r="H135" s="147">
        <v>2.2490000000000001E-3</v>
      </c>
      <c r="I135" s="147">
        <v>1.952E-3</v>
      </c>
      <c r="J135" s="147">
        <v>2.1919999999999999E-3</v>
      </c>
      <c r="K135" s="147">
        <v>4.4289999999999998E-3</v>
      </c>
      <c r="L135" s="147">
        <v>1.434E-2</v>
      </c>
      <c r="M135" s="147">
        <v>2.0736000000000001E-2</v>
      </c>
      <c r="N135" s="147">
        <v>9.3716999999999995E-2</v>
      </c>
      <c r="O135" s="147">
        <v>6.1228999999999999E-2</v>
      </c>
      <c r="P135" s="147">
        <v>6.3825999999999994E-2</v>
      </c>
      <c r="Q135" s="147">
        <v>4.13E-3</v>
      </c>
      <c r="R135" s="147">
        <v>3.4120000000000001E-3</v>
      </c>
      <c r="S135" s="147">
        <v>3.4644000000000001E-2</v>
      </c>
      <c r="T135" s="147">
        <v>5.9280000000000001E-3</v>
      </c>
      <c r="U135" s="147">
        <v>1.1089999999999999E-2</v>
      </c>
      <c r="V135" s="147">
        <v>9.2991000000000004E-2</v>
      </c>
      <c r="W135" s="147">
        <v>8.805411587330747E-2</v>
      </c>
      <c r="X135" s="147">
        <v>0</v>
      </c>
      <c r="Y135" s="147">
        <v>0</v>
      </c>
      <c r="Z135" s="147">
        <v>0</v>
      </c>
      <c r="AA135" s="147">
        <v>0</v>
      </c>
      <c r="AB135" s="147">
        <v>0</v>
      </c>
      <c r="AC135" s="147">
        <v>0</v>
      </c>
      <c r="AD135" s="147">
        <v>0</v>
      </c>
      <c r="AE135" s="147">
        <v>0</v>
      </c>
      <c r="AF135" s="147">
        <v>0</v>
      </c>
      <c r="AG135" s="147">
        <v>0</v>
      </c>
    </row>
    <row r="136" spans="1:33" x14ac:dyDescent="0.2">
      <c r="A136" s="133" t="str">
        <f t="shared" si="2"/>
        <v>MAPHonduras</v>
      </c>
      <c r="B136" s="129" t="s">
        <v>266</v>
      </c>
      <c r="C136" s="129" t="s">
        <v>268</v>
      </c>
      <c r="D136" s="129" t="s">
        <v>166</v>
      </c>
      <c r="E136" s="147">
        <v>0</v>
      </c>
      <c r="F136" s="147">
        <v>0</v>
      </c>
      <c r="G136" s="147">
        <v>0</v>
      </c>
      <c r="H136" s="147">
        <v>0</v>
      </c>
      <c r="I136" s="147">
        <v>1.4999999999999999E-2</v>
      </c>
      <c r="J136" s="147">
        <v>0</v>
      </c>
      <c r="K136" s="147">
        <v>0</v>
      </c>
      <c r="L136" s="147">
        <v>0</v>
      </c>
      <c r="M136" s="147">
        <v>4.7239999999999997E-2</v>
      </c>
      <c r="N136" s="147">
        <v>2.8065E-2</v>
      </c>
      <c r="O136" s="147">
        <v>0</v>
      </c>
      <c r="P136" s="147">
        <v>0</v>
      </c>
      <c r="Q136" s="147">
        <v>0.18077799999999999</v>
      </c>
      <c r="R136" s="147">
        <v>0</v>
      </c>
      <c r="S136" s="147">
        <v>6.2646999999999994E-2</v>
      </c>
      <c r="T136" s="147">
        <v>2.1597000000000002E-2</v>
      </c>
      <c r="U136" s="147">
        <v>4.1989999999999996E-3</v>
      </c>
      <c r="V136" s="147">
        <v>3.0861E-2</v>
      </c>
      <c r="W136" s="147">
        <v>7.3210003477288399E-3</v>
      </c>
      <c r="X136" s="147">
        <v>0</v>
      </c>
      <c r="Y136" s="147">
        <v>0</v>
      </c>
      <c r="Z136" s="147">
        <v>0</v>
      </c>
      <c r="AA136" s="147">
        <v>0</v>
      </c>
      <c r="AB136" s="147">
        <v>0</v>
      </c>
      <c r="AC136" s="147">
        <v>0</v>
      </c>
      <c r="AD136" s="147">
        <v>0</v>
      </c>
      <c r="AE136" s="147">
        <v>0</v>
      </c>
      <c r="AF136" s="147">
        <v>0</v>
      </c>
      <c r="AG136" s="147">
        <v>0</v>
      </c>
    </row>
    <row r="137" spans="1:33" x14ac:dyDescent="0.2">
      <c r="A137" s="133" t="str">
        <f t="shared" si="2"/>
        <v>MAPMexico</v>
      </c>
      <c r="B137" s="129" t="s">
        <v>266</v>
      </c>
      <c r="C137" s="129" t="s">
        <v>268</v>
      </c>
      <c r="D137" s="129" t="s">
        <v>167</v>
      </c>
      <c r="E137" s="147">
        <v>1.1517250000000001</v>
      </c>
      <c r="F137" s="147">
        <v>0.96176100000000009</v>
      </c>
      <c r="G137" s="147">
        <v>1.377923</v>
      </c>
      <c r="H137" s="147">
        <v>0.76701900000000001</v>
      </c>
      <c r="I137" s="147">
        <v>0.36100599999999999</v>
      </c>
      <c r="J137" s="147">
        <v>5.7926809999999991</v>
      </c>
      <c r="K137" s="147">
        <v>6.3116749999999993</v>
      </c>
      <c r="L137" s="147">
        <v>7.6713199999999997</v>
      </c>
      <c r="M137" s="147">
        <v>3.7232120000000002</v>
      </c>
      <c r="N137" s="147">
        <v>0.71976499999999999</v>
      </c>
      <c r="O137" s="147">
        <v>5.7328720000000004</v>
      </c>
      <c r="P137" s="147">
        <v>6.0830969999999986</v>
      </c>
      <c r="Q137" s="147">
        <v>6.4517529999999992</v>
      </c>
      <c r="R137" s="147">
        <v>7.5487029999999997</v>
      </c>
      <c r="S137" s="147">
        <v>10.14035</v>
      </c>
      <c r="T137" s="147">
        <v>8.5389359999999996</v>
      </c>
      <c r="U137" s="147">
        <v>4.2740679999999998</v>
      </c>
      <c r="V137" s="147">
        <v>3.2940100000000001</v>
      </c>
      <c r="W137" s="147">
        <v>3.5857240600934892</v>
      </c>
      <c r="X137" s="147">
        <v>4.1050599999999999</v>
      </c>
      <c r="Y137" s="147">
        <v>5.661179999999999</v>
      </c>
      <c r="Z137" s="147">
        <v>8.9699999999999989</v>
      </c>
      <c r="AA137" s="147">
        <v>7.1</v>
      </c>
      <c r="AB137" s="147">
        <v>5.29</v>
      </c>
      <c r="AC137" s="147">
        <v>5.2844125130880384</v>
      </c>
      <c r="AD137" s="147">
        <v>5.3056910361659213</v>
      </c>
      <c r="AE137" s="147">
        <v>5.3293232626202585</v>
      </c>
      <c r="AF137" s="147">
        <v>5.3558268941009279</v>
      </c>
      <c r="AG137" s="147">
        <v>5.3833407076834225</v>
      </c>
    </row>
    <row r="138" spans="1:33" x14ac:dyDescent="0.2">
      <c r="A138" s="133" t="str">
        <f t="shared" si="2"/>
        <v>MAPNicaragua</v>
      </c>
      <c r="B138" s="129" t="s">
        <v>266</v>
      </c>
      <c r="C138" s="129" t="s">
        <v>268</v>
      </c>
      <c r="D138" s="129" t="s">
        <v>168</v>
      </c>
      <c r="E138" s="147">
        <v>0</v>
      </c>
      <c r="F138" s="147">
        <v>0</v>
      </c>
      <c r="G138" s="147">
        <v>0</v>
      </c>
      <c r="H138" s="147">
        <v>0</v>
      </c>
      <c r="I138" s="147">
        <v>0</v>
      </c>
      <c r="J138" s="147">
        <v>0</v>
      </c>
      <c r="K138" s="147">
        <v>0</v>
      </c>
      <c r="L138" s="147">
        <v>0</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row>
    <row r="139" spans="1:33" x14ac:dyDescent="0.2">
      <c r="A139" s="133" t="str">
        <f t="shared" si="2"/>
        <v>MAPPanama</v>
      </c>
      <c r="B139" s="129" t="s">
        <v>266</v>
      </c>
      <c r="C139" s="129" t="s">
        <v>268</v>
      </c>
      <c r="D139" s="129" t="s">
        <v>169</v>
      </c>
      <c r="E139" s="147">
        <v>0</v>
      </c>
      <c r="F139" s="147">
        <v>0</v>
      </c>
      <c r="G139" s="147">
        <v>0</v>
      </c>
      <c r="H139" s="147">
        <v>0</v>
      </c>
      <c r="I139" s="147">
        <v>0</v>
      </c>
      <c r="J139" s="147">
        <v>0</v>
      </c>
      <c r="K139" s="147">
        <v>0</v>
      </c>
      <c r="L139" s="147">
        <v>0</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row>
    <row r="140" spans="1:33" s="133" customFormat="1" x14ac:dyDescent="0.2">
      <c r="A140" s="133" t="str">
        <f t="shared" si="2"/>
        <v>MAPSouth America Total</v>
      </c>
      <c r="B140" s="140" t="s">
        <v>170</v>
      </c>
      <c r="C140" s="140" t="s">
        <v>170</v>
      </c>
      <c r="D140" s="140" t="s">
        <v>170</v>
      </c>
      <c r="E140" s="146">
        <v>65.580297000000002</v>
      </c>
      <c r="F140" s="146">
        <v>100.70068400000001</v>
      </c>
      <c r="G140" s="146">
        <v>112.49947300000001</v>
      </c>
      <c r="H140" s="146">
        <v>201.83004399999999</v>
      </c>
      <c r="I140" s="146">
        <v>251.29152100000005</v>
      </c>
      <c r="J140" s="146">
        <v>199.345021</v>
      </c>
      <c r="K140" s="146">
        <v>206.28501800000001</v>
      </c>
      <c r="L140" s="146">
        <v>227.15950500000002</v>
      </c>
      <c r="M140" s="146">
        <v>216.29868200000007</v>
      </c>
      <c r="N140" s="146">
        <v>117.73716100000001</v>
      </c>
      <c r="O140" s="146">
        <v>160.74428500000002</v>
      </c>
      <c r="P140" s="146">
        <v>129.98091300000002</v>
      </c>
      <c r="Q140" s="146">
        <v>72.225495999999993</v>
      </c>
      <c r="R140" s="146">
        <v>71.532052000000007</v>
      </c>
      <c r="S140" s="146">
        <v>49.469301999999992</v>
      </c>
      <c r="T140" s="146">
        <v>23.365123000000004</v>
      </c>
      <c r="U140" s="146">
        <v>14.339558000000002</v>
      </c>
      <c r="V140" s="146">
        <v>19.852125999999998</v>
      </c>
      <c r="W140" s="146">
        <v>9.1759982985632433</v>
      </c>
      <c r="X140" s="146">
        <v>3.4405599999999996</v>
      </c>
      <c r="Y140" s="146">
        <v>5.0809200000000008</v>
      </c>
      <c r="Z140" s="146">
        <v>6.2899999999999991</v>
      </c>
      <c r="AA140" s="146">
        <v>0.65000000000000013</v>
      </c>
      <c r="AB140" s="146">
        <v>1.2200000000000002</v>
      </c>
      <c r="AC140" s="146">
        <v>1.240510193580306</v>
      </c>
      <c r="AD140" s="146">
        <v>1.281746500979537</v>
      </c>
      <c r="AE140" s="146">
        <v>1.3246178091467868</v>
      </c>
      <c r="AF140" s="146">
        <v>1.3691540281908203</v>
      </c>
      <c r="AG140" s="146">
        <v>1.4147510463603368</v>
      </c>
    </row>
    <row r="141" spans="1:33" x14ac:dyDescent="0.2">
      <c r="A141" s="133" t="str">
        <f t="shared" si="2"/>
        <v>MAPArgentina</v>
      </c>
      <c r="B141" s="129" t="s">
        <v>266</v>
      </c>
      <c r="C141" s="129" t="s">
        <v>269</v>
      </c>
      <c r="D141" s="129" t="s">
        <v>171</v>
      </c>
      <c r="E141" s="147">
        <v>0</v>
      </c>
      <c r="F141" s="147">
        <v>6.3E-3</v>
      </c>
      <c r="G141" s="147">
        <v>5.5000000000000002E-5</v>
      </c>
      <c r="H141" s="147">
        <v>3.5999999999999999E-3</v>
      </c>
      <c r="I141" s="147">
        <v>3.9917220000000002</v>
      </c>
      <c r="J141" s="147">
        <v>8.1369199999999999</v>
      </c>
      <c r="K141" s="147">
        <v>1.5200000000000001E-4</v>
      </c>
      <c r="L141" s="147">
        <v>7.3010000000000002E-3</v>
      </c>
      <c r="M141" s="147">
        <v>2.7082440000000001</v>
      </c>
      <c r="N141" s="147">
        <v>0.61041000000000001</v>
      </c>
      <c r="O141" s="147">
        <v>6.0973499999999996</v>
      </c>
      <c r="P141" s="147">
        <v>5.3095999999999997</v>
      </c>
      <c r="Q141" s="147">
        <v>3.3293249999999999</v>
      </c>
      <c r="R141" s="147">
        <v>2.7888E-2</v>
      </c>
      <c r="S141" s="147">
        <v>4.1492000000000001E-2</v>
      </c>
      <c r="T141" s="147">
        <v>4.0230000000000002E-2</v>
      </c>
      <c r="U141" s="147">
        <v>0</v>
      </c>
      <c r="V141" s="147">
        <v>0</v>
      </c>
      <c r="W141" s="147">
        <v>4.3018002043245396E-3</v>
      </c>
      <c r="X141" s="147">
        <v>0</v>
      </c>
      <c r="Y141" s="147">
        <v>0</v>
      </c>
      <c r="Z141" s="147">
        <v>0</v>
      </c>
      <c r="AA141" s="147">
        <v>0</v>
      </c>
      <c r="AB141" s="147">
        <v>0</v>
      </c>
      <c r="AC141" s="147">
        <v>0</v>
      </c>
      <c r="AD141" s="147">
        <v>0</v>
      </c>
      <c r="AE141" s="147">
        <v>0</v>
      </c>
      <c r="AF141" s="147">
        <v>0</v>
      </c>
      <c r="AG141" s="147">
        <v>0</v>
      </c>
    </row>
    <row r="142" spans="1:33" x14ac:dyDescent="0.2">
      <c r="A142" s="133" t="str">
        <f t="shared" si="2"/>
        <v>MAPBolivia</v>
      </c>
      <c r="B142" s="129" t="s">
        <v>266</v>
      </c>
      <c r="C142" s="129" t="s">
        <v>269</v>
      </c>
      <c r="D142" s="129" t="s">
        <v>172</v>
      </c>
      <c r="E142" s="147">
        <v>0</v>
      </c>
      <c r="F142" s="147">
        <v>0</v>
      </c>
      <c r="G142" s="147">
        <v>0</v>
      </c>
      <c r="H142" s="147">
        <v>0</v>
      </c>
      <c r="I142" s="147">
        <v>0</v>
      </c>
      <c r="J142" s="147">
        <v>0</v>
      </c>
      <c r="K142" s="147">
        <v>0</v>
      </c>
      <c r="L142" s="147">
        <v>0</v>
      </c>
      <c r="M142" s="147">
        <v>0</v>
      </c>
      <c r="N142" s="147">
        <v>0</v>
      </c>
      <c r="O142" s="147">
        <v>0</v>
      </c>
      <c r="P142" s="147">
        <v>0</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row>
    <row r="143" spans="1:33" x14ac:dyDescent="0.2">
      <c r="A143" s="133" t="str">
        <f t="shared" si="2"/>
        <v>MAPBrazil</v>
      </c>
      <c r="B143" s="129" t="s">
        <v>266</v>
      </c>
      <c r="C143" s="129" t="s">
        <v>269</v>
      </c>
      <c r="D143" s="129" t="s">
        <v>173</v>
      </c>
      <c r="E143" s="147">
        <v>41.1494</v>
      </c>
      <c r="F143" s="147">
        <v>100.67970000000001</v>
      </c>
      <c r="G143" s="147">
        <v>112.48689800000001</v>
      </c>
      <c r="H143" s="147">
        <v>201.77398099999999</v>
      </c>
      <c r="I143" s="147">
        <v>247.29979900000004</v>
      </c>
      <c r="J143" s="147">
        <v>191.18858999999998</v>
      </c>
      <c r="K143" s="147">
        <v>206.25554599999998</v>
      </c>
      <c r="L143" s="147">
        <v>226.86938300000003</v>
      </c>
      <c r="M143" s="147">
        <v>213.41353100000003</v>
      </c>
      <c r="N143" s="147">
        <v>116.98370100000001</v>
      </c>
      <c r="O143" s="147">
        <v>154.49486899999999</v>
      </c>
      <c r="P143" s="147">
        <v>124.54664999999999</v>
      </c>
      <c r="Q143" s="147">
        <v>68.493433999999993</v>
      </c>
      <c r="R143" s="147">
        <v>71.243276000000009</v>
      </c>
      <c r="S143" s="147">
        <v>49.016538999999995</v>
      </c>
      <c r="T143" s="147">
        <v>23.074291000000002</v>
      </c>
      <c r="U143" s="147">
        <v>14.066693000000003</v>
      </c>
      <c r="V143" s="147">
        <v>19.39</v>
      </c>
      <c r="W143" s="147">
        <v>8.8887574983589186</v>
      </c>
      <c r="X143" s="147">
        <v>3.4405599999999996</v>
      </c>
      <c r="Y143" s="147">
        <v>5.0809200000000008</v>
      </c>
      <c r="Z143" s="147">
        <v>6.2899999999999991</v>
      </c>
      <c r="AA143" s="147">
        <v>0.65000000000000013</v>
      </c>
      <c r="AB143" s="147">
        <v>1.2200000000000002</v>
      </c>
      <c r="AC143" s="147">
        <v>1.240510193580306</v>
      </c>
      <c r="AD143" s="147">
        <v>1.281746500979537</v>
      </c>
      <c r="AE143" s="147">
        <v>1.3246178091467868</v>
      </c>
      <c r="AF143" s="147">
        <v>1.3691540281908203</v>
      </c>
      <c r="AG143" s="147">
        <v>1.4147510463603368</v>
      </c>
    </row>
    <row r="144" spans="1:33" x14ac:dyDescent="0.2">
      <c r="A144" s="133" t="str">
        <f t="shared" si="2"/>
        <v>MAPChile</v>
      </c>
      <c r="B144" s="129" t="s">
        <v>266</v>
      </c>
      <c r="C144" s="129" t="s">
        <v>269</v>
      </c>
      <c r="D144" s="129" t="s">
        <v>174</v>
      </c>
      <c r="E144" s="147">
        <v>0</v>
      </c>
      <c r="F144" s="147">
        <v>0</v>
      </c>
      <c r="G144" s="147">
        <v>0</v>
      </c>
      <c r="H144" s="147">
        <v>0</v>
      </c>
      <c r="I144" s="147">
        <v>0</v>
      </c>
      <c r="J144" s="147">
        <v>3.8900000000000002E-4</v>
      </c>
      <c r="K144" s="147">
        <v>6.4999999999999997E-4</v>
      </c>
      <c r="L144" s="147">
        <v>0.24107799999999999</v>
      </c>
      <c r="M144" s="147">
        <v>2.4074999999999999E-2</v>
      </c>
      <c r="N144" s="147">
        <v>1.2829E-2</v>
      </c>
      <c r="O144" s="147">
        <v>9.7111000000000003E-2</v>
      </c>
      <c r="P144" s="147">
        <v>4.4180999999999998E-2</v>
      </c>
      <c r="Q144" s="147">
        <v>5.4314000000000001E-2</v>
      </c>
      <c r="R144" s="147">
        <v>4.6399000000000003E-2</v>
      </c>
      <c r="S144" s="147">
        <v>5.4953000000000002E-2</v>
      </c>
      <c r="T144" s="147">
        <v>4.9598999999999997E-2</v>
      </c>
      <c r="U144" s="147">
        <v>6.3842999999999997E-2</v>
      </c>
      <c r="V144" s="147">
        <v>3.3940999999999999E-2</v>
      </c>
      <c r="W144" s="147">
        <v>0.104999</v>
      </c>
      <c r="X144" s="147">
        <v>0</v>
      </c>
      <c r="Y144" s="147">
        <v>0</v>
      </c>
      <c r="Z144" s="147">
        <v>0</v>
      </c>
      <c r="AA144" s="147">
        <v>0</v>
      </c>
      <c r="AB144" s="147">
        <v>0</v>
      </c>
      <c r="AC144" s="147">
        <v>0</v>
      </c>
      <c r="AD144" s="147">
        <v>0</v>
      </c>
      <c r="AE144" s="147">
        <v>0</v>
      </c>
      <c r="AF144" s="147">
        <v>0</v>
      </c>
      <c r="AG144" s="147">
        <v>0</v>
      </c>
    </row>
    <row r="145" spans="1:33" x14ac:dyDescent="0.2">
      <c r="A145" s="133" t="str">
        <f t="shared" si="2"/>
        <v>MAPColombia</v>
      </c>
      <c r="B145" s="129" t="s">
        <v>266</v>
      </c>
      <c r="C145" s="129" t="s">
        <v>269</v>
      </c>
      <c r="D145" s="129" t="s">
        <v>175</v>
      </c>
      <c r="E145" s="147">
        <v>1.2009000000000001E-2</v>
      </c>
      <c r="F145" s="147">
        <v>1.4683999999999999E-2</v>
      </c>
      <c r="G145" s="147">
        <v>1.252E-2</v>
      </c>
      <c r="H145" s="147">
        <v>5.2463000000000003E-2</v>
      </c>
      <c r="I145" s="147">
        <v>0</v>
      </c>
      <c r="J145" s="147">
        <v>8.4220000000000007E-3</v>
      </c>
      <c r="K145" s="147">
        <v>2.6700000000000001E-3</v>
      </c>
      <c r="L145" s="147">
        <v>3.5916999999999998E-2</v>
      </c>
      <c r="M145" s="147">
        <v>0.14987500000000001</v>
      </c>
      <c r="N145" s="147">
        <v>0.108198</v>
      </c>
      <c r="O145" s="147">
        <v>5.1468E-2</v>
      </c>
      <c r="P145" s="147">
        <v>4.7459000000000001E-2</v>
      </c>
      <c r="Q145" s="147">
        <v>3.329E-2</v>
      </c>
      <c r="R145" s="147">
        <v>3.9031000000000003E-2</v>
      </c>
      <c r="S145" s="147">
        <v>9.2160000000000006E-2</v>
      </c>
      <c r="T145" s="147">
        <v>0.12990299999999999</v>
      </c>
      <c r="U145" s="147">
        <v>0.10752200000000001</v>
      </c>
      <c r="V145" s="147">
        <v>8.7704000000000004E-2</v>
      </c>
      <c r="W145" s="147">
        <v>0.106673</v>
      </c>
      <c r="X145" s="147">
        <v>0</v>
      </c>
      <c r="Y145" s="147">
        <v>0</v>
      </c>
      <c r="Z145" s="147">
        <v>0</v>
      </c>
      <c r="AA145" s="147">
        <v>0</v>
      </c>
      <c r="AB145" s="147">
        <v>0</v>
      </c>
      <c r="AC145" s="147">
        <v>0</v>
      </c>
      <c r="AD145" s="147">
        <v>0</v>
      </c>
      <c r="AE145" s="147">
        <v>0</v>
      </c>
      <c r="AF145" s="147">
        <v>0</v>
      </c>
      <c r="AG145" s="147">
        <v>0</v>
      </c>
    </row>
    <row r="146" spans="1:33" x14ac:dyDescent="0.2">
      <c r="A146" s="133" t="str">
        <f t="shared" si="2"/>
        <v>MAPEcuador</v>
      </c>
      <c r="B146" s="129" t="s">
        <v>266</v>
      </c>
      <c r="C146" s="129" t="s">
        <v>269</v>
      </c>
      <c r="D146" s="129" t="s">
        <v>176</v>
      </c>
      <c r="E146" s="147">
        <v>1.8887999999999999E-2</v>
      </c>
      <c r="F146" s="147">
        <v>0</v>
      </c>
      <c r="G146" s="147">
        <v>0</v>
      </c>
      <c r="H146" s="147">
        <v>0</v>
      </c>
      <c r="I146" s="147">
        <v>0</v>
      </c>
      <c r="J146" s="147">
        <v>0</v>
      </c>
      <c r="K146" s="147">
        <v>0</v>
      </c>
      <c r="L146" s="147">
        <v>5.7759999999999999E-3</v>
      </c>
      <c r="M146" s="147">
        <v>2.957E-3</v>
      </c>
      <c r="N146" s="147">
        <v>2.2023000000000001E-2</v>
      </c>
      <c r="O146" s="147">
        <v>3.4870000000000001E-3</v>
      </c>
      <c r="P146" s="147">
        <v>2.6023000000000001E-2</v>
      </c>
      <c r="Q146" s="147">
        <v>0.315133</v>
      </c>
      <c r="R146" s="147">
        <v>0.17471500000000001</v>
      </c>
      <c r="S146" s="147">
        <v>0.264158</v>
      </c>
      <c r="T146" s="147">
        <v>7.1099999999999997E-2</v>
      </c>
      <c r="U146" s="147">
        <v>0.10150000000000001</v>
      </c>
      <c r="V146" s="147">
        <v>0.34048099999999998</v>
      </c>
      <c r="W146" s="147">
        <v>7.1266999999999997E-2</v>
      </c>
      <c r="X146" s="147">
        <v>0</v>
      </c>
      <c r="Y146" s="147">
        <v>0</v>
      </c>
      <c r="Z146" s="147">
        <v>0</v>
      </c>
      <c r="AA146" s="147">
        <v>0</v>
      </c>
      <c r="AB146" s="147">
        <v>0</v>
      </c>
      <c r="AC146" s="147">
        <v>0</v>
      </c>
      <c r="AD146" s="147">
        <v>0</v>
      </c>
      <c r="AE146" s="147">
        <v>0</v>
      </c>
      <c r="AF146" s="147">
        <v>0</v>
      </c>
      <c r="AG146" s="147">
        <v>0</v>
      </c>
    </row>
    <row r="147" spans="1:33" x14ac:dyDescent="0.2">
      <c r="A147" s="133" t="str">
        <f t="shared" si="2"/>
        <v>MAPFrench Guiana</v>
      </c>
      <c r="B147" s="129" t="s">
        <v>266</v>
      </c>
      <c r="C147" s="129" t="s">
        <v>269</v>
      </c>
      <c r="D147" s="129" t="s">
        <v>177</v>
      </c>
      <c r="E147" s="147">
        <v>0</v>
      </c>
      <c r="F147" s="147">
        <v>0</v>
      </c>
      <c r="G147" s="147">
        <v>0</v>
      </c>
      <c r="H147" s="147">
        <v>0</v>
      </c>
      <c r="I147" s="147">
        <v>0</v>
      </c>
      <c r="J147" s="147">
        <v>0</v>
      </c>
      <c r="K147" s="147">
        <v>0</v>
      </c>
      <c r="L147" s="147">
        <v>0</v>
      </c>
      <c r="M147" s="147">
        <v>0</v>
      </c>
      <c r="N147" s="147">
        <v>0</v>
      </c>
      <c r="O147" s="147">
        <v>0</v>
      </c>
      <c r="P147" s="147">
        <v>0</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row>
    <row r="148" spans="1:33" x14ac:dyDescent="0.2">
      <c r="A148" s="133" t="str">
        <f t="shared" si="2"/>
        <v>MAPGuyana</v>
      </c>
      <c r="B148" s="129" t="s">
        <v>266</v>
      </c>
      <c r="C148" s="129" t="s">
        <v>269</v>
      </c>
      <c r="D148" s="129" t="s">
        <v>178</v>
      </c>
      <c r="E148" s="147">
        <v>0</v>
      </c>
      <c r="F148" s="147">
        <v>0</v>
      </c>
      <c r="G148" s="147">
        <v>0</v>
      </c>
      <c r="H148" s="147">
        <v>0</v>
      </c>
      <c r="I148" s="147">
        <v>0</v>
      </c>
      <c r="J148" s="147">
        <v>0</v>
      </c>
      <c r="K148" s="147">
        <v>0</v>
      </c>
      <c r="L148" s="147">
        <v>0</v>
      </c>
      <c r="M148" s="147">
        <v>0</v>
      </c>
      <c r="N148" s="147">
        <v>0</v>
      </c>
      <c r="O148" s="147">
        <v>0</v>
      </c>
      <c r="P148" s="147">
        <v>0</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row>
    <row r="149" spans="1:33" x14ac:dyDescent="0.2">
      <c r="A149" s="133" t="str">
        <f t="shared" si="2"/>
        <v>MAPParaguay</v>
      </c>
      <c r="B149" s="129" t="s">
        <v>266</v>
      </c>
      <c r="C149" s="129" t="s">
        <v>269</v>
      </c>
      <c r="D149" s="129" t="s">
        <v>179</v>
      </c>
      <c r="E149" s="147">
        <v>0</v>
      </c>
      <c r="F149" s="147">
        <v>0</v>
      </c>
      <c r="G149" s="147">
        <v>0</v>
      </c>
      <c r="H149" s="147">
        <v>0</v>
      </c>
      <c r="I149" s="147">
        <v>0</v>
      </c>
      <c r="J149" s="147">
        <v>0</v>
      </c>
      <c r="K149" s="147">
        <v>0</v>
      </c>
      <c r="L149" s="147">
        <v>0</v>
      </c>
      <c r="M149" s="147">
        <v>0</v>
      </c>
      <c r="N149" s="147">
        <v>0</v>
      </c>
      <c r="O149" s="147">
        <v>0</v>
      </c>
      <c r="P149" s="147">
        <v>0</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row>
    <row r="150" spans="1:33" x14ac:dyDescent="0.2">
      <c r="A150" s="133" t="str">
        <f t="shared" si="2"/>
        <v>MAPPeru</v>
      </c>
      <c r="B150" s="129" t="s">
        <v>266</v>
      </c>
      <c r="C150" s="129" t="s">
        <v>269</v>
      </c>
      <c r="D150" s="129" t="s">
        <v>180</v>
      </c>
      <c r="E150" s="147">
        <v>0</v>
      </c>
      <c r="F150" s="147">
        <v>0</v>
      </c>
      <c r="G150" s="147">
        <v>0</v>
      </c>
      <c r="H150" s="147">
        <v>0</v>
      </c>
      <c r="I150" s="147">
        <v>0</v>
      </c>
      <c r="J150" s="147">
        <v>0</v>
      </c>
      <c r="K150" s="147">
        <v>0</v>
      </c>
      <c r="L150" s="147">
        <v>0</v>
      </c>
      <c r="M150" s="147">
        <v>0</v>
      </c>
      <c r="N150" s="147">
        <v>0</v>
      </c>
      <c r="O150" s="147">
        <v>0</v>
      </c>
      <c r="P150" s="147">
        <v>0</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row>
    <row r="151" spans="1:33" x14ac:dyDescent="0.2">
      <c r="A151" s="133" t="str">
        <f t="shared" si="2"/>
        <v>MAPSuriname</v>
      </c>
      <c r="B151" s="129" t="s">
        <v>266</v>
      </c>
      <c r="C151" s="129" t="s">
        <v>269</v>
      </c>
      <c r="D151" s="129" t="s">
        <v>181</v>
      </c>
      <c r="E151" s="147">
        <v>0</v>
      </c>
      <c r="F151" s="147">
        <v>0</v>
      </c>
      <c r="G151" s="147">
        <v>0</v>
      </c>
      <c r="H151" s="147">
        <v>0</v>
      </c>
      <c r="I151" s="147">
        <v>0</v>
      </c>
      <c r="J151" s="147">
        <v>0</v>
      </c>
      <c r="K151" s="147">
        <v>0</v>
      </c>
      <c r="L151" s="147">
        <v>0</v>
      </c>
      <c r="M151" s="147">
        <v>0</v>
      </c>
      <c r="N151" s="147">
        <v>0</v>
      </c>
      <c r="O151" s="147">
        <v>0</v>
      </c>
      <c r="P151" s="147">
        <v>0</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row>
    <row r="152" spans="1:33" x14ac:dyDescent="0.2">
      <c r="A152" s="133" t="str">
        <f t="shared" si="2"/>
        <v>MAPUruguay</v>
      </c>
      <c r="B152" s="129" t="s">
        <v>266</v>
      </c>
      <c r="C152" s="129" t="s">
        <v>269</v>
      </c>
      <c r="D152" s="129" t="s">
        <v>182</v>
      </c>
      <c r="E152" s="147">
        <v>0</v>
      </c>
      <c r="F152" s="147">
        <v>0</v>
      </c>
      <c r="G152" s="147">
        <v>0</v>
      </c>
      <c r="H152" s="147">
        <v>0</v>
      </c>
      <c r="I152" s="147">
        <v>0</v>
      </c>
      <c r="J152" s="147">
        <v>0</v>
      </c>
      <c r="K152" s="147">
        <v>0</v>
      </c>
      <c r="L152" s="147">
        <v>0</v>
      </c>
      <c r="M152" s="147">
        <v>0</v>
      </c>
      <c r="N152" s="147">
        <v>0</v>
      </c>
      <c r="O152" s="147">
        <v>0</v>
      </c>
      <c r="P152" s="147">
        <v>0</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row>
    <row r="153" spans="1:33" x14ac:dyDescent="0.2">
      <c r="A153" s="133" t="str">
        <f t="shared" si="2"/>
        <v>MAPVenezuela</v>
      </c>
      <c r="B153" s="129" t="s">
        <v>266</v>
      </c>
      <c r="C153" s="129" t="s">
        <v>269</v>
      </c>
      <c r="D153" s="129" t="s">
        <v>183</v>
      </c>
      <c r="E153" s="147">
        <v>24.4</v>
      </c>
      <c r="F153" s="147">
        <v>0</v>
      </c>
      <c r="G153" s="147">
        <v>0</v>
      </c>
      <c r="H153" s="147">
        <v>0</v>
      </c>
      <c r="I153" s="147">
        <v>0</v>
      </c>
      <c r="J153" s="147">
        <v>1.0699999999999999E-2</v>
      </c>
      <c r="K153" s="147">
        <v>2.5999999999999999E-2</v>
      </c>
      <c r="L153" s="147">
        <v>5.0000000000000002E-5</v>
      </c>
      <c r="M153" s="147">
        <v>0</v>
      </c>
      <c r="N153" s="147">
        <v>0</v>
      </c>
      <c r="O153" s="147">
        <v>0</v>
      </c>
      <c r="P153" s="147">
        <v>7.0000000000000001E-3</v>
      </c>
      <c r="Q153" s="147">
        <v>0</v>
      </c>
      <c r="R153" s="147">
        <v>7.4299999999999995E-4</v>
      </c>
      <c r="S153" s="147">
        <v>0</v>
      </c>
      <c r="T153" s="147">
        <v>0</v>
      </c>
      <c r="U153" s="147">
        <v>0</v>
      </c>
      <c r="V153" s="147">
        <v>0</v>
      </c>
      <c r="W153" s="147">
        <v>0</v>
      </c>
      <c r="X153" s="147">
        <v>0</v>
      </c>
      <c r="Y153" s="147">
        <v>0</v>
      </c>
      <c r="Z153" s="147">
        <v>0</v>
      </c>
      <c r="AA153" s="147">
        <v>0</v>
      </c>
      <c r="AB153" s="147">
        <v>0</v>
      </c>
      <c r="AC153" s="147">
        <v>0</v>
      </c>
      <c r="AD153" s="147">
        <v>0</v>
      </c>
      <c r="AE153" s="147">
        <v>0</v>
      </c>
      <c r="AF153" s="147">
        <v>0</v>
      </c>
      <c r="AG153" s="147">
        <v>0</v>
      </c>
    </row>
    <row r="154" spans="1:33" s="133" customFormat="1" x14ac:dyDescent="0.2">
      <c r="A154" s="133" t="str">
        <f t="shared" si="2"/>
        <v>MAPAsia Total</v>
      </c>
      <c r="B154" s="137" t="s">
        <v>184</v>
      </c>
      <c r="C154" s="137" t="s">
        <v>184</v>
      </c>
      <c r="D154" s="137" t="s">
        <v>184</v>
      </c>
      <c r="E154" s="145">
        <v>58.374604000000019</v>
      </c>
      <c r="F154" s="145">
        <v>85.031731000000079</v>
      </c>
      <c r="G154" s="145">
        <v>57.833855999999798</v>
      </c>
      <c r="H154" s="145">
        <v>59.292844999999907</v>
      </c>
      <c r="I154" s="145">
        <v>72.063944000000035</v>
      </c>
      <c r="J154" s="145">
        <v>151.16547199999997</v>
      </c>
      <c r="K154" s="145">
        <v>96.142673999999971</v>
      </c>
      <c r="L154" s="145">
        <v>97.462481000000125</v>
      </c>
      <c r="M154" s="145">
        <v>67.790732999999889</v>
      </c>
      <c r="N154" s="145">
        <v>101.734936</v>
      </c>
      <c r="O154" s="145">
        <v>160.9994430000001</v>
      </c>
      <c r="P154" s="145">
        <v>161.57538699999986</v>
      </c>
      <c r="Q154" s="145">
        <v>188.17384099999998</v>
      </c>
      <c r="R154" s="145">
        <v>160.28303599999998</v>
      </c>
      <c r="S154" s="145">
        <v>196.33777599999999</v>
      </c>
      <c r="T154" s="145">
        <v>191.501025</v>
      </c>
      <c r="U154" s="145">
        <v>211.07628999999986</v>
      </c>
      <c r="V154" s="145">
        <v>215.62645900000075</v>
      </c>
      <c r="W154" s="145">
        <v>248.01141109101582</v>
      </c>
      <c r="X154" s="145">
        <v>228.84262999999993</v>
      </c>
      <c r="Y154" s="145">
        <v>246.05240910000001</v>
      </c>
      <c r="Z154" s="145">
        <v>288.2299999999999</v>
      </c>
      <c r="AA154" s="145">
        <v>318.82</v>
      </c>
      <c r="AB154" s="145">
        <v>239.18999999999994</v>
      </c>
      <c r="AC154" s="145">
        <v>238.93627573830909</v>
      </c>
      <c r="AD154" s="145">
        <v>239.89660056699111</v>
      </c>
      <c r="AE154" s="145">
        <v>240.96328698208919</v>
      </c>
      <c r="AF154" s="145">
        <v>242.159729422054</v>
      </c>
      <c r="AG154" s="145">
        <v>243.4018210173007</v>
      </c>
    </row>
    <row r="155" spans="1:33" s="133" customFormat="1" x14ac:dyDescent="0.2">
      <c r="A155" s="133" t="str">
        <f t="shared" si="2"/>
        <v>MAPMiddle East Total</v>
      </c>
      <c r="B155" s="140" t="s">
        <v>185</v>
      </c>
      <c r="C155" s="140" t="s">
        <v>185</v>
      </c>
      <c r="D155" s="140" t="s">
        <v>185</v>
      </c>
      <c r="E155" s="146">
        <v>56.601663000000002</v>
      </c>
      <c r="F155" s="146">
        <v>79.33614</v>
      </c>
      <c r="G155" s="146">
        <v>51.796310999999996</v>
      </c>
      <c r="H155" s="146">
        <v>48.451434999999996</v>
      </c>
      <c r="I155" s="146">
        <v>50.994694999999993</v>
      </c>
      <c r="J155" s="146">
        <v>57.693382000000007</v>
      </c>
      <c r="K155" s="146">
        <v>48.404423000000001</v>
      </c>
      <c r="L155" s="146">
        <v>64.441011000000003</v>
      </c>
      <c r="M155" s="146">
        <v>35.16916299999999</v>
      </c>
      <c r="N155" s="146">
        <v>47.574399999999997</v>
      </c>
      <c r="O155" s="146">
        <v>90.507921999999994</v>
      </c>
      <c r="P155" s="146">
        <v>50.168467000000007</v>
      </c>
      <c r="Q155" s="146">
        <v>79.918073000000007</v>
      </c>
      <c r="R155" s="146">
        <v>77.225370000000012</v>
      </c>
      <c r="S155" s="146">
        <v>83.438204999999996</v>
      </c>
      <c r="T155" s="146">
        <v>68.193100000000001</v>
      </c>
      <c r="U155" s="146">
        <v>74.287320000000008</v>
      </c>
      <c r="V155" s="146">
        <v>74.656277000000003</v>
      </c>
      <c r="W155" s="146">
        <v>88.680957195823652</v>
      </c>
      <c r="X155" s="146">
        <v>91.809719999999984</v>
      </c>
      <c r="Y155" s="146">
        <v>97.822439200000019</v>
      </c>
      <c r="Z155" s="146">
        <v>130.80999999999997</v>
      </c>
      <c r="AA155" s="146">
        <v>128.64000000000001</v>
      </c>
      <c r="AB155" s="146">
        <v>75.11999999999999</v>
      </c>
      <c r="AC155" s="146">
        <v>75.040655573378714</v>
      </c>
      <c r="AD155" s="146">
        <v>75.342818645894894</v>
      </c>
      <c r="AE155" s="146">
        <v>75.678405196225668</v>
      </c>
      <c r="AF155" s="146">
        <v>76.054766783527725</v>
      </c>
      <c r="AG155" s="146">
        <v>76.445473338597097</v>
      </c>
    </row>
    <row r="156" spans="1:33" x14ac:dyDescent="0.2">
      <c r="A156" s="133" t="str">
        <f t="shared" si="2"/>
        <v>MAPBahrain</v>
      </c>
      <c r="B156" s="129" t="s">
        <v>270</v>
      </c>
      <c r="C156" s="129" t="s">
        <v>271</v>
      </c>
      <c r="D156" s="129" t="s">
        <v>186</v>
      </c>
      <c r="E156" s="147">
        <v>0</v>
      </c>
      <c r="F156" s="147">
        <v>0</v>
      </c>
      <c r="G156" s="147">
        <v>0</v>
      </c>
      <c r="H156" s="147">
        <v>0</v>
      </c>
      <c r="I156" s="147">
        <v>0</v>
      </c>
      <c r="J156" s="147">
        <v>0</v>
      </c>
      <c r="K156" s="147">
        <v>0</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row>
    <row r="157" spans="1:33" x14ac:dyDescent="0.2">
      <c r="A157" s="133" t="str">
        <f t="shared" si="2"/>
        <v>MAPIran</v>
      </c>
      <c r="B157" s="129" t="s">
        <v>270</v>
      </c>
      <c r="C157" s="129" t="s">
        <v>271</v>
      </c>
      <c r="D157" s="129" t="s">
        <v>187</v>
      </c>
      <c r="E157" s="147">
        <v>0</v>
      </c>
      <c r="F157" s="147">
        <v>0</v>
      </c>
      <c r="G157" s="147">
        <v>0</v>
      </c>
      <c r="H157" s="147">
        <v>0</v>
      </c>
      <c r="I157" s="147">
        <v>0</v>
      </c>
      <c r="J157" s="147">
        <v>0</v>
      </c>
      <c r="K157" s="147">
        <v>0</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row>
    <row r="158" spans="1:33" x14ac:dyDescent="0.2">
      <c r="A158" s="133" t="str">
        <f t="shared" si="2"/>
        <v>MAPIraq</v>
      </c>
      <c r="B158" s="129" t="s">
        <v>270</v>
      </c>
      <c r="C158" s="129" t="s">
        <v>271</v>
      </c>
      <c r="D158" s="129" t="s">
        <v>188</v>
      </c>
      <c r="E158" s="147">
        <v>0</v>
      </c>
      <c r="F158" s="147">
        <v>0</v>
      </c>
      <c r="G158" s="147">
        <v>0</v>
      </c>
      <c r="H158" s="147">
        <v>0</v>
      </c>
      <c r="I158" s="147">
        <v>0</v>
      </c>
      <c r="J158" s="147">
        <v>0</v>
      </c>
      <c r="K158" s="147">
        <v>0</v>
      </c>
      <c r="L158" s="147">
        <v>0</v>
      </c>
      <c r="M158" s="147">
        <v>0</v>
      </c>
      <c r="N158" s="147">
        <v>0</v>
      </c>
      <c r="O158" s="147">
        <v>0</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row>
    <row r="159" spans="1:33" x14ac:dyDescent="0.2">
      <c r="A159" s="133" t="str">
        <f t="shared" si="2"/>
        <v>MAPIsrael</v>
      </c>
      <c r="B159" s="129" t="s">
        <v>270</v>
      </c>
      <c r="C159" s="129" t="s">
        <v>271</v>
      </c>
      <c r="D159" s="129" t="s">
        <v>189</v>
      </c>
      <c r="E159" s="147">
        <v>56.601663000000002</v>
      </c>
      <c r="F159" s="147">
        <v>79.253140000000002</v>
      </c>
      <c r="G159" s="147">
        <v>51.795102999999997</v>
      </c>
      <c r="H159" s="147">
        <v>48.331434999999999</v>
      </c>
      <c r="I159" s="147">
        <v>50.944694999999996</v>
      </c>
      <c r="J159" s="147">
        <v>50.534438000000002</v>
      </c>
      <c r="K159" s="147">
        <v>48.058422999999998</v>
      </c>
      <c r="L159" s="147">
        <v>58.845369000000005</v>
      </c>
      <c r="M159" s="147">
        <v>27.235582999999991</v>
      </c>
      <c r="N159" s="147">
        <v>47.288283999999997</v>
      </c>
      <c r="O159" s="147">
        <v>90.321449000000001</v>
      </c>
      <c r="P159" s="147">
        <v>49.896951000000008</v>
      </c>
      <c r="Q159" s="147">
        <v>79.295410000000004</v>
      </c>
      <c r="R159" s="147">
        <v>76.000592000000012</v>
      </c>
      <c r="S159" s="147">
        <v>81.712555000000009</v>
      </c>
      <c r="T159" s="147">
        <v>66.775496000000004</v>
      </c>
      <c r="U159" s="147">
        <v>72.627461000000011</v>
      </c>
      <c r="V159" s="147">
        <v>73.934449999999998</v>
      </c>
      <c r="W159" s="147">
        <v>88.275903189826579</v>
      </c>
      <c r="X159" s="147">
        <v>91.809719999999984</v>
      </c>
      <c r="Y159" s="147">
        <v>97.822439200000019</v>
      </c>
      <c r="Z159" s="147">
        <v>130.80999999999997</v>
      </c>
      <c r="AA159" s="147">
        <v>128.64000000000001</v>
      </c>
      <c r="AB159" s="147">
        <v>75.11999999999999</v>
      </c>
      <c r="AC159" s="147">
        <v>75.040655573378714</v>
      </c>
      <c r="AD159" s="147">
        <v>75.342818645894894</v>
      </c>
      <c r="AE159" s="147">
        <v>75.678405196225668</v>
      </c>
      <c r="AF159" s="147">
        <v>76.054766783527725</v>
      </c>
      <c r="AG159" s="147">
        <v>76.445473338597097</v>
      </c>
    </row>
    <row r="160" spans="1:33" x14ac:dyDescent="0.2">
      <c r="A160" s="133" t="str">
        <f t="shared" si="2"/>
        <v>MAPJordan</v>
      </c>
      <c r="B160" s="129" t="s">
        <v>270</v>
      </c>
      <c r="C160" s="129" t="s">
        <v>271</v>
      </c>
      <c r="D160" s="129" t="s">
        <v>190</v>
      </c>
      <c r="E160" s="147">
        <v>0</v>
      </c>
      <c r="F160" s="147">
        <v>1.4999999999999999E-2</v>
      </c>
      <c r="G160" s="147">
        <v>0</v>
      </c>
      <c r="H160" s="147">
        <v>0</v>
      </c>
      <c r="I160" s="147">
        <v>0</v>
      </c>
      <c r="J160" s="147">
        <v>0.195799</v>
      </c>
      <c r="K160" s="147">
        <v>0.29632500000000001</v>
      </c>
      <c r="L160" s="147">
        <v>0.187</v>
      </c>
      <c r="M160" s="147">
        <v>0.14699999999999999</v>
      </c>
      <c r="N160" s="147">
        <v>0.21148600000000001</v>
      </c>
      <c r="O160" s="147">
        <v>2.1340000000000001E-2</v>
      </c>
      <c r="P160" s="147">
        <v>0</v>
      </c>
      <c r="Q160" s="147">
        <v>0</v>
      </c>
      <c r="R160" s="147">
        <v>9.6945000000000003E-2</v>
      </c>
      <c r="S160" s="147">
        <v>9.6549999999999997E-2</v>
      </c>
      <c r="T160" s="147">
        <v>0</v>
      </c>
      <c r="U160" s="147">
        <v>0.29182000000000002</v>
      </c>
      <c r="V160" s="147">
        <v>0.26994099999999999</v>
      </c>
      <c r="W160" s="147">
        <v>0.27293299999999998</v>
      </c>
      <c r="X160" s="147">
        <v>0</v>
      </c>
      <c r="Y160" s="147">
        <v>0</v>
      </c>
      <c r="Z160" s="147">
        <v>0</v>
      </c>
      <c r="AA160" s="147">
        <v>0</v>
      </c>
      <c r="AB160" s="147">
        <v>0</v>
      </c>
      <c r="AC160" s="147">
        <v>0</v>
      </c>
      <c r="AD160" s="147">
        <v>0</v>
      </c>
      <c r="AE160" s="147">
        <v>0</v>
      </c>
      <c r="AF160" s="147">
        <v>0</v>
      </c>
      <c r="AG160" s="147">
        <v>0</v>
      </c>
    </row>
    <row r="161" spans="1:33" x14ac:dyDescent="0.2">
      <c r="A161" s="133" t="str">
        <f t="shared" si="2"/>
        <v>MAPKuwait</v>
      </c>
      <c r="B161" s="129" t="s">
        <v>270</v>
      </c>
      <c r="C161" s="129" t="s">
        <v>271</v>
      </c>
      <c r="D161" s="129" t="s">
        <v>191</v>
      </c>
      <c r="E161" s="147">
        <v>0</v>
      </c>
      <c r="F161" s="147">
        <v>0</v>
      </c>
      <c r="G161" s="147">
        <v>0</v>
      </c>
      <c r="H161" s="147">
        <v>0</v>
      </c>
      <c r="I161" s="147">
        <v>0</v>
      </c>
      <c r="J161" s="147">
        <v>0</v>
      </c>
      <c r="K161" s="147">
        <v>0</v>
      </c>
      <c r="L161" s="147">
        <v>0</v>
      </c>
      <c r="M161" s="147">
        <v>0</v>
      </c>
      <c r="N161" s="147">
        <v>0</v>
      </c>
      <c r="O161" s="147">
        <v>0</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row>
    <row r="162" spans="1:33" x14ac:dyDescent="0.2">
      <c r="A162" s="133" t="str">
        <f t="shared" si="2"/>
        <v>MAPLebanon</v>
      </c>
      <c r="B162" s="129" t="s">
        <v>270</v>
      </c>
      <c r="C162" s="129" t="s">
        <v>271</v>
      </c>
      <c r="D162" s="129" t="s">
        <v>192</v>
      </c>
      <c r="E162" s="147">
        <v>0</v>
      </c>
      <c r="F162" s="147">
        <v>0</v>
      </c>
      <c r="G162" s="147">
        <v>0</v>
      </c>
      <c r="H162" s="147">
        <v>0</v>
      </c>
      <c r="I162" s="147">
        <v>0</v>
      </c>
      <c r="J162" s="147">
        <v>0</v>
      </c>
      <c r="K162" s="147">
        <v>0</v>
      </c>
      <c r="L162" s="147">
        <v>0</v>
      </c>
      <c r="M162" s="147">
        <v>0</v>
      </c>
      <c r="N162" s="147">
        <v>0</v>
      </c>
      <c r="O162" s="147">
        <v>0</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row>
    <row r="163" spans="1:33" x14ac:dyDescent="0.2">
      <c r="A163" s="133" t="str">
        <f t="shared" si="2"/>
        <v>MAPOman</v>
      </c>
      <c r="B163" s="129" t="s">
        <v>270</v>
      </c>
      <c r="C163" s="129" t="s">
        <v>271</v>
      </c>
      <c r="D163" s="129" t="s">
        <v>193</v>
      </c>
      <c r="E163" s="147">
        <v>0</v>
      </c>
      <c r="F163" s="147">
        <v>0</v>
      </c>
      <c r="G163" s="147">
        <v>0</v>
      </c>
      <c r="H163" s="147">
        <v>0</v>
      </c>
      <c r="I163" s="147">
        <v>0</v>
      </c>
      <c r="J163" s="147">
        <v>0</v>
      </c>
      <c r="K163" s="147">
        <v>0</v>
      </c>
      <c r="L163" s="147">
        <v>0</v>
      </c>
      <c r="M163" s="147">
        <v>0</v>
      </c>
      <c r="N163" s="147">
        <v>0</v>
      </c>
      <c r="O163" s="147">
        <v>0</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row>
    <row r="164" spans="1:33" x14ac:dyDescent="0.2">
      <c r="A164" s="133" t="str">
        <f t="shared" si="2"/>
        <v>MAPQatar</v>
      </c>
      <c r="B164" s="129" t="s">
        <v>270</v>
      </c>
      <c r="C164" s="129" t="s">
        <v>271</v>
      </c>
      <c r="D164" s="129" t="s">
        <v>194</v>
      </c>
      <c r="E164" s="147">
        <v>0</v>
      </c>
      <c r="F164" s="147">
        <v>0</v>
      </c>
      <c r="G164" s="147">
        <v>0</v>
      </c>
      <c r="H164" s="147">
        <v>0</v>
      </c>
      <c r="I164" s="147">
        <v>0</v>
      </c>
      <c r="J164" s="147">
        <v>0</v>
      </c>
      <c r="K164" s="147">
        <v>0</v>
      </c>
      <c r="L164" s="147">
        <v>0</v>
      </c>
      <c r="M164" s="147">
        <v>0</v>
      </c>
      <c r="N164" s="147">
        <v>0</v>
      </c>
      <c r="O164" s="147">
        <v>0</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row>
    <row r="165" spans="1:33" x14ac:dyDescent="0.2">
      <c r="A165" s="133" t="str">
        <f t="shared" si="2"/>
        <v>MAPSaudi Arabia</v>
      </c>
      <c r="B165" s="129" t="s">
        <v>270</v>
      </c>
      <c r="C165" s="129" t="s">
        <v>271</v>
      </c>
      <c r="D165" s="129" t="s">
        <v>195</v>
      </c>
      <c r="E165" s="147">
        <v>0</v>
      </c>
      <c r="F165" s="147">
        <v>6.8000000000000005E-2</v>
      </c>
      <c r="G165" s="147">
        <v>0</v>
      </c>
      <c r="H165" s="147">
        <v>0.12</v>
      </c>
      <c r="I165" s="147">
        <v>0.05</v>
      </c>
      <c r="J165" s="147">
        <v>0</v>
      </c>
      <c r="K165" s="147">
        <v>0.04</v>
      </c>
      <c r="L165" s="147">
        <v>0.20899999999999999</v>
      </c>
      <c r="M165" s="147">
        <v>0.22600000000000001</v>
      </c>
      <c r="N165" s="147">
        <v>7.3999999999999996E-2</v>
      </c>
      <c r="O165" s="147">
        <v>7.5999999999999998E-2</v>
      </c>
      <c r="P165" s="147">
        <v>0.14099999999999999</v>
      </c>
      <c r="Q165" s="147">
        <v>2.5000000000000001E-2</v>
      </c>
      <c r="R165" s="147">
        <v>0.1</v>
      </c>
      <c r="S165" s="147">
        <v>0</v>
      </c>
      <c r="T165" s="147">
        <v>0</v>
      </c>
      <c r="U165" s="147">
        <v>1.4141000000000001E-2</v>
      </c>
      <c r="V165" s="147">
        <v>0</v>
      </c>
      <c r="W165" s="147">
        <v>0</v>
      </c>
      <c r="X165" s="147">
        <v>0</v>
      </c>
      <c r="Y165" s="147">
        <v>0</v>
      </c>
      <c r="Z165" s="147">
        <v>0</v>
      </c>
      <c r="AA165" s="147">
        <v>0</v>
      </c>
      <c r="AB165" s="147">
        <v>0</v>
      </c>
      <c r="AC165" s="147">
        <v>0</v>
      </c>
      <c r="AD165" s="147">
        <v>0</v>
      </c>
      <c r="AE165" s="147">
        <v>0</v>
      </c>
      <c r="AF165" s="147">
        <v>0</v>
      </c>
      <c r="AG165" s="147">
        <v>0</v>
      </c>
    </row>
    <row r="166" spans="1:33" x14ac:dyDescent="0.2">
      <c r="A166" s="133" t="str">
        <f t="shared" si="2"/>
        <v>MAPSyria</v>
      </c>
      <c r="B166" s="129" t="s">
        <v>270</v>
      </c>
      <c r="C166" s="129" t="s">
        <v>271</v>
      </c>
      <c r="D166" s="129" t="s">
        <v>196</v>
      </c>
      <c r="E166" s="147">
        <v>0</v>
      </c>
      <c r="F166" s="147">
        <v>0</v>
      </c>
      <c r="G166" s="147">
        <v>0</v>
      </c>
      <c r="H166" s="147">
        <v>0</v>
      </c>
      <c r="I166" s="147">
        <v>0</v>
      </c>
      <c r="J166" s="147">
        <v>0</v>
      </c>
      <c r="K166" s="147">
        <v>0</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row>
    <row r="167" spans="1:33" x14ac:dyDescent="0.2">
      <c r="A167" s="133" t="str">
        <f t="shared" si="2"/>
        <v>MAPTurkey</v>
      </c>
      <c r="B167" s="129" t="s">
        <v>270</v>
      </c>
      <c r="C167" s="129" t="s">
        <v>271</v>
      </c>
      <c r="D167" s="129" t="s">
        <v>197</v>
      </c>
      <c r="E167" s="147">
        <v>0</v>
      </c>
      <c r="F167" s="147">
        <v>0</v>
      </c>
      <c r="G167" s="147">
        <v>1.2080000000000001E-3</v>
      </c>
      <c r="H167" s="147">
        <v>0</v>
      </c>
      <c r="I167" s="147">
        <v>0</v>
      </c>
      <c r="J167" s="147">
        <v>2.4500000000000001E-2</v>
      </c>
      <c r="K167" s="147">
        <v>9.6749999999999996E-3</v>
      </c>
      <c r="L167" s="147">
        <v>1.4132E-2</v>
      </c>
      <c r="M167" s="147">
        <v>1.1299999999999999E-3</v>
      </c>
      <c r="N167" s="147">
        <v>6.3000000000000003E-4</v>
      </c>
      <c r="O167" s="147">
        <v>8.9133000000000004E-2</v>
      </c>
      <c r="P167" s="147">
        <v>0.13051599999999999</v>
      </c>
      <c r="Q167" s="147">
        <v>0.16994300000000001</v>
      </c>
      <c r="R167" s="147">
        <v>0.31880500000000001</v>
      </c>
      <c r="S167" s="147">
        <v>0.29585600000000001</v>
      </c>
      <c r="T167" s="147">
        <v>0.29778100000000002</v>
      </c>
      <c r="U167" s="147">
        <v>0.16483</v>
      </c>
      <c r="V167" s="147">
        <v>0.45188600000000001</v>
      </c>
      <c r="W167" s="147">
        <v>0.13212100599707582</v>
      </c>
      <c r="X167" s="147">
        <v>0</v>
      </c>
      <c r="Y167" s="147">
        <v>0</v>
      </c>
      <c r="Z167" s="147">
        <v>0</v>
      </c>
      <c r="AA167" s="147">
        <v>0</v>
      </c>
      <c r="AB167" s="147">
        <v>0</v>
      </c>
      <c r="AC167" s="147">
        <v>0</v>
      </c>
      <c r="AD167" s="147">
        <v>0</v>
      </c>
      <c r="AE167" s="147">
        <v>0</v>
      </c>
      <c r="AF167" s="147">
        <v>0</v>
      </c>
      <c r="AG167" s="147">
        <v>0</v>
      </c>
    </row>
    <row r="168" spans="1:33" x14ac:dyDescent="0.2">
      <c r="A168" s="133" t="str">
        <f t="shared" si="2"/>
        <v>MAPUnited Arab Emirates</v>
      </c>
      <c r="B168" s="129" t="s">
        <v>270</v>
      </c>
      <c r="C168" s="129" t="s">
        <v>271</v>
      </c>
      <c r="D168" s="129" t="s">
        <v>198</v>
      </c>
      <c r="E168" s="147">
        <v>0</v>
      </c>
      <c r="F168" s="147">
        <v>0</v>
      </c>
      <c r="G168" s="147">
        <v>0</v>
      </c>
      <c r="H168" s="147">
        <v>0</v>
      </c>
      <c r="I168" s="147">
        <v>0</v>
      </c>
      <c r="J168" s="147">
        <v>6.9386450000000002</v>
      </c>
      <c r="K168" s="147">
        <v>0</v>
      </c>
      <c r="L168" s="147">
        <v>5.1855099999999998</v>
      </c>
      <c r="M168" s="147">
        <v>7.55945</v>
      </c>
      <c r="N168" s="147">
        <v>0</v>
      </c>
      <c r="O168" s="147">
        <v>0</v>
      </c>
      <c r="P168" s="147">
        <v>0</v>
      </c>
      <c r="Q168" s="147">
        <v>0.42771999999999999</v>
      </c>
      <c r="R168" s="147">
        <v>0.70902799999999999</v>
      </c>
      <c r="S168" s="147">
        <v>1.3332440000000001</v>
      </c>
      <c r="T168" s="147">
        <v>1.119823</v>
      </c>
      <c r="U168" s="147">
        <v>1.189068</v>
      </c>
      <c r="V168" s="147">
        <v>0</v>
      </c>
      <c r="W168" s="147">
        <v>0</v>
      </c>
      <c r="X168" s="147">
        <v>0</v>
      </c>
      <c r="Y168" s="147">
        <v>0</v>
      </c>
      <c r="Z168" s="147">
        <v>0</v>
      </c>
      <c r="AA168" s="147">
        <v>0</v>
      </c>
      <c r="AB168" s="147">
        <v>0</v>
      </c>
      <c r="AC168" s="147">
        <v>0</v>
      </c>
      <c r="AD168" s="147">
        <v>0</v>
      </c>
      <c r="AE168" s="147">
        <v>0</v>
      </c>
      <c r="AF168" s="147">
        <v>0</v>
      </c>
      <c r="AG168" s="147">
        <v>0</v>
      </c>
    </row>
    <row r="169" spans="1:33" x14ac:dyDescent="0.2">
      <c r="A169" s="133" t="str">
        <f t="shared" si="2"/>
        <v>MAPYemen</v>
      </c>
      <c r="B169" s="129" t="s">
        <v>270</v>
      </c>
      <c r="C169" s="129" t="s">
        <v>271</v>
      </c>
      <c r="D169" s="129" t="s">
        <v>199</v>
      </c>
      <c r="E169" s="147">
        <v>0</v>
      </c>
      <c r="F169" s="147">
        <v>0</v>
      </c>
      <c r="G169" s="147">
        <v>0</v>
      </c>
      <c r="H169" s="147">
        <v>0</v>
      </c>
      <c r="I169" s="147">
        <v>0</v>
      </c>
      <c r="J169" s="147">
        <v>0</v>
      </c>
      <c r="K169" s="147">
        <v>0</v>
      </c>
      <c r="L169" s="147">
        <v>0</v>
      </c>
      <c r="M169" s="147">
        <v>0</v>
      </c>
      <c r="N169" s="147">
        <v>0</v>
      </c>
      <c r="O169" s="147">
        <v>0</v>
      </c>
      <c r="P169" s="147">
        <v>0</v>
      </c>
      <c r="Q169" s="147">
        <v>0</v>
      </c>
      <c r="R169" s="147">
        <v>0</v>
      </c>
      <c r="S169" s="147">
        <v>0</v>
      </c>
      <c r="T169" s="147">
        <v>0</v>
      </c>
      <c r="U169" s="147">
        <v>0</v>
      </c>
      <c r="V169" s="147">
        <v>0</v>
      </c>
      <c r="W169" s="147">
        <v>0</v>
      </c>
      <c r="X169" s="147">
        <v>0</v>
      </c>
      <c r="Y169" s="147">
        <v>0</v>
      </c>
      <c r="Z169" s="147">
        <v>0</v>
      </c>
      <c r="AA169" s="147">
        <v>0</v>
      </c>
      <c r="AB169" s="147">
        <v>0</v>
      </c>
      <c r="AC169" s="147">
        <v>0</v>
      </c>
      <c r="AD169" s="147">
        <v>0</v>
      </c>
      <c r="AE169" s="147">
        <v>0</v>
      </c>
      <c r="AF169" s="147">
        <v>0</v>
      </c>
      <c r="AG169" s="147">
        <v>0</v>
      </c>
    </row>
    <row r="170" spans="1:33" s="133" customFormat="1" x14ac:dyDescent="0.2">
      <c r="A170" s="133" t="str">
        <f t="shared" si="2"/>
        <v>MAPSouth Asia Total</v>
      </c>
      <c r="B170" s="140" t="s">
        <v>200</v>
      </c>
      <c r="C170" s="140" t="s">
        <v>200</v>
      </c>
      <c r="D170" s="140" t="s">
        <v>200</v>
      </c>
      <c r="E170" s="146">
        <v>1.6000000000000001E-3</v>
      </c>
      <c r="F170" s="146">
        <v>1.6E-2</v>
      </c>
      <c r="G170" s="146">
        <v>1.618E-2</v>
      </c>
      <c r="H170" s="146">
        <v>1.4999999999999999E-2</v>
      </c>
      <c r="I170" s="146">
        <v>0</v>
      </c>
      <c r="J170" s="146">
        <v>5.4199999999999998E-2</v>
      </c>
      <c r="K170" s="146">
        <v>0.03</v>
      </c>
      <c r="L170" s="146">
        <v>1.899E-2</v>
      </c>
      <c r="M170" s="146">
        <v>4.1999999999999997E-3</v>
      </c>
      <c r="N170" s="146">
        <v>0</v>
      </c>
      <c r="O170" s="146">
        <v>3.3E-3</v>
      </c>
      <c r="P170" s="146">
        <v>4.4999999999999997E-3</v>
      </c>
      <c r="Q170" s="146">
        <v>2E-3</v>
      </c>
      <c r="R170" s="146">
        <v>5.1999999999999998E-3</v>
      </c>
      <c r="S170" s="146">
        <v>0</v>
      </c>
      <c r="T170" s="146">
        <v>0</v>
      </c>
      <c r="U170" s="146">
        <v>0</v>
      </c>
      <c r="V170" s="146">
        <v>0</v>
      </c>
      <c r="W170" s="146">
        <v>6.8525000000000003E-2</v>
      </c>
      <c r="X170" s="146">
        <v>0</v>
      </c>
      <c r="Y170" s="146">
        <v>0</v>
      </c>
      <c r="Z170" s="146">
        <v>0</v>
      </c>
      <c r="AA170" s="146">
        <v>0</v>
      </c>
      <c r="AB170" s="146">
        <v>0</v>
      </c>
      <c r="AC170" s="146">
        <v>0</v>
      </c>
      <c r="AD170" s="146">
        <v>0</v>
      </c>
      <c r="AE170" s="146">
        <v>0</v>
      </c>
      <c r="AF170" s="146">
        <v>0</v>
      </c>
      <c r="AG170" s="146">
        <v>0</v>
      </c>
    </row>
    <row r="171" spans="1:33" x14ac:dyDescent="0.2">
      <c r="A171" s="133" t="str">
        <f t="shared" si="2"/>
        <v>MAPAfghanistan</v>
      </c>
      <c r="B171" s="129" t="s">
        <v>270</v>
      </c>
      <c r="C171" s="129" t="s">
        <v>272</v>
      </c>
      <c r="D171" s="129" t="s">
        <v>201</v>
      </c>
      <c r="E171" s="147">
        <v>0</v>
      </c>
      <c r="F171" s="147">
        <v>0</v>
      </c>
      <c r="G171" s="147">
        <v>0</v>
      </c>
      <c r="H171" s="147">
        <v>0</v>
      </c>
      <c r="I171" s="147">
        <v>0</v>
      </c>
      <c r="J171" s="147">
        <v>0</v>
      </c>
      <c r="K171" s="147">
        <v>0</v>
      </c>
      <c r="L171" s="147">
        <v>0</v>
      </c>
      <c r="M171" s="147">
        <v>0</v>
      </c>
      <c r="N171" s="147">
        <v>0</v>
      </c>
      <c r="O171" s="147">
        <v>0</v>
      </c>
      <c r="P171" s="147">
        <v>0</v>
      </c>
      <c r="Q171" s="147">
        <v>0</v>
      </c>
      <c r="R171" s="147">
        <v>0</v>
      </c>
      <c r="S171" s="147">
        <v>0</v>
      </c>
      <c r="T171" s="147">
        <v>0</v>
      </c>
      <c r="U171" s="147">
        <v>0</v>
      </c>
      <c r="V171" s="147">
        <v>0</v>
      </c>
      <c r="W171" s="147">
        <v>0</v>
      </c>
      <c r="X171" s="147">
        <v>0</v>
      </c>
      <c r="Y171" s="147">
        <v>0</v>
      </c>
      <c r="Z171" s="147">
        <v>0</v>
      </c>
      <c r="AA171" s="147">
        <v>0</v>
      </c>
      <c r="AB171" s="147">
        <v>0</v>
      </c>
      <c r="AC171" s="147">
        <v>0</v>
      </c>
      <c r="AD171" s="147">
        <v>0</v>
      </c>
      <c r="AE171" s="147">
        <v>0</v>
      </c>
      <c r="AF171" s="147">
        <v>0</v>
      </c>
      <c r="AG171" s="147">
        <v>0</v>
      </c>
    </row>
    <row r="172" spans="1:33" x14ac:dyDescent="0.2">
      <c r="A172" s="133" t="str">
        <f t="shared" si="2"/>
        <v>MAPBangladesh</v>
      </c>
      <c r="B172" s="129" t="s">
        <v>270</v>
      </c>
      <c r="C172" s="129" t="s">
        <v>272</v>
      </c>
      <c r="D172" s="129" t="s">
        <v>202</v>
      </c>
      <c r="E172" s="147">
        <v>0</v>
      </c>
      <c r="F172" s="147">
        <v>0</v>
      </c>
      <c r="G172" s="147">
        <v>0</v>
      </c>
      <c r="H172" s="147">
        <v>0</v>
      </c>
      <c r="I172" s="147">
        <v>0</v>
      </c>
      <c r="J172" s="147">
        <v>0</v>
      </c>
      <c r="K172" s="147">
        <v>0</v>
      </c>
      <c r="L172" s="147">
        <v>0</v>
      </c>
      <c r="M172" s="147">
        <v>0</v>
      </c>
      <c r="N172" s="147">
        <v>0</v>
      </c>
      <c r="O172" s="147">
        <v>0</v>
      </c>
      <c r="P172" s="147">
        <v>0</v>
      </c>
      <c r="Q172" s="147">
        <v>0</v>
      </c>
      <c r="R172" s="147">
        <v>0</v>
      </c>
      <c r="S172" s="147">
        <v>0</v>
      </c>
      <c r="T172" s="147">
        <v>0</v>
      </c>
      <c r="U172" s="147">
        <v>0</v>
      </c>
      <c r="V172" s="147">
        <v>0</v>
      </c>
      <c r="W172" s="147">
        <v>0</v>
      </c>
      <c r="X172" s="147">
        <v>0</v>
      </c>
      <c r="Y172" s="147">
        <v>0</v>
      </c>
      <c r="Z172" s="147">
        <v>0</v>
      </c>
      <c r="AA172" s="147">
        <v>0</v>
      </c>
      <c r="AB172" s="147">
        <v>0</v>
      </c>
      <c r="AC172" s="147">
        <v>0</v>
      </c>
      <c r="AD172" s="147">
        <v>0</v>
      </c>
      <c r="AE172" s="147">
        <v>0</v>
      </c>
      <c r="AF172" s="147">
        <v>0</v>
      </c>
      <c r="AG172" s="147">
        <v>0</v>
      </c>
    </row>
    <row r="173" spans="1:33" x14ac:dyDescent="0.2">
      <c r="A173" s="133" t="str">
        <f t="shared" si="2"/>
        <v>MAPBhutan</v>
      </c>
      <c r="B173" s="129" t="s">
        <v>270</v>
      </c>
      <c r="C173" s="129" t="s">
        <v>272</v>
      </c>
      <c r="D173" s="129" t="s">
        <v>203</v>
      </c>
      <c r="E173" s="147">
        <v>0</v>
      </c>
      <c r="F173" s="147">
        <v>0</v>
      </c>
      <c r="G173" s="147">
        <v>0</v>
      </c>
      <c r="H173" s="147">
        <v>0</v>
      </c>
      <c r="I173" s="147">
        <v>0</v>
      </c>
      <c r="J173" s="147">
        <v>0</v>
      </c>
      <c r="K173" s="147">
        <v>0</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row>
    <row r="174" spans="1:33" x14ac:dyDescent="0.2">
      <c r="A174" s="133" t="str">
        <f t="shared" si="2"/>
        <v>MAPIndia</v>
      </c>
      <c r="B174" s="129" t="s">
        <v>270</v>
      </c>
      <c r="C174" s="129" t="s">
        <v>272</v>
      </c>
      <c r="D174" s="129" t="s">
        <v>204</v>
      </c>
      <c r="E174" s="147">
        <v>1.6000000000000001E-3</v>
      </c>
      <c r="F174" s="147">
        <v>1.6E-2</v>
      </c>
      <c r="G174" s="147">
        <v>1.618E-2</v>
      </c>
      <c r="H174" s="147">
        <v>1.4999999999999999E-2</v>
      </c>
      <c r="I174" s="147">
        <v>0</v>
      </c>
      <c r="J174" s="147">
        <v>5.4199999999999998E-2</v>
      </c>
      <c r="K174" s="147">
        <v>0.03</v>
      </c>
      <c r="L174" s="147">
        <v>1.899E-2</v>
      </c>
      <c r="M174" s="147">
        <v>4.1999999999999997E-3</v>
      </c>
      <c r="N174" s="147">
        <v>0</v>
      </c>
      <c r="O174" s="147">
        <v>3.3E-3</v>
      </c>
      <c r="P174" s="147">
        <v>4.4999999999999997E-3</v>
      </c>
      <c r="Q174" s="147">
        <v>2E-3</v>
      </c>
      <c r="R174" s="147">
        <v>5.1999999999999998E-3</v>
      </c>
      <c r="S174" s="147">
        <v>0</v>
      </c>
      <c r="T174" s="147">
        <v>0</v>
      </c>
      <c r="U174" s="147">
        <v>0</v>
      </c>
      <c r="V174" s="147">
        <v>0</v>
      </c>
      <c r="W174" s="147">
        <v>6.8525000000000003E-2</v>
      </c>
      <c r="X174" s="147">
        <v>0</v>
      </c>
      <c r="Y174" s="147">
        <v>0</v>
      </c>
      <c r="Z174" s="147">
        <v>0</v>
      </c>
      <c r="AA174" s="147">
        <v>0</v>
      </c>
      <c r="AB174" s="147">
        <v>0</v>
      </c>
      <c r="AC174" s="147">
        <v>0</v>
      </c>
      <c r="AD174" s="147">
        <v>0</v>
      </c>
      <c r="AE174" s="147">
        <v>0</v>
      </c>
      <c r="AF174" s="147">
        <v>0</v>
      </c>
      <c r="AG174" s="147">
        <v>0</v>
      </c>
    </row>
    <row r="175" spans="1:33" x14ac:dyDescent="0.2">
      <c r="A175" s="133" t="str">
        <f t="shared" si="2"/>
        <v>MAPMaldives</v>
      </c>
      <c r="B175" s="129" t="s">
        <v>270</v>
      </c>
      <c r="C175" s="129" t="s">
        <v>272</v>
      </c>
      <c r="D175" s="129" t="s">
        <v>205</v>
      </c>
      <c r="E175" s="147">
        <v>0</v>
      </c>
      <c r="F175" s="147">
        <v>0</v>
      </c>
      <c r="G175" s="147">
        <v>0</v>
      </c>
      <c r="H175" s="147">
        <v>0</v>
      </c>
      <c r="I175" s="147">
        <v>0</v>
      </c>
      <c r="J175" s="147">
        <v>0</v>
      </c>
      <c r="K175" s="147">
        <v>0</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row>
    <row r="176" spans="1:33" x14ac:dyDescent="0.2">
      <c r="A176" s="133" t="str">
        <f t="shared" si="2"/>
        <v>MAPNepal</v>
      </c>
      <c r="B176" s="129" t="s">
        <v>270</v>
      </c>
      <c r="C176" s="129" t="s">
        <v>272</v>
      </c>
      <c r="D176" s="129" t="s">
        <v>206</v>
      </c>
      <c r="E176" s="147">
        <v>0</v>
      </c>
      <c r="F176" s="147">
        <v>0</v>
      </c>
      <c r="G176" s="147">
        <v>0</v>
      </c>
      <c r="H176" s="147">
        <v>0</v>
      </c>
      <c r="I176" s="147">
        <v>0</v>
      </c>
      <c r="J176" s="147">
        <v>0</v>
      </c>
      <c r="K176" s="147">
        <v>0</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row>
    <row r="177" spans="1:33" x14ac:dyDescent="0.2">
      <c r="A177" s="133" t="str">
        <f t="shared" si="2"/>
        <v>MAPPakistan</v>
      </c>
      <c r="B177" s="129" t="s">
        <v>270</v>
      </c>
      <c r="C177" s="129" t="s">
        <v>272</v>
      </c>
      <c r="D177" s="129" t="s">
        <v>207</v>
      </c>
      <c r="E177" s="147">
        <v>0</v>
      </c>
      <c r="F177" s="147">
        <v>0</v>
      </c>
      <c r="G177" s="147">
        <v>0</v>
      </c>
      <c r="H177" s="147">
        <v>0</v>
      </c>
      <c r="I177" s="147">
        <v>0</v>
      </c>
      <c r="J177" s="147">
        <v>0</v>
      </c>
      <c r="K177" s="147">
        <v>0</v>
      </c>
      <c r="L177" s="147">
        <v>0</v>
      </c>
      <c r="M177" s="147">
        <v>0</v>
      </c>
      <c r="N177" s="147">
        <v>0</v>
      </c>
      <c r="O177" s="147">
        <v>0</v>
      </c>
      <c r="P177" s="147">
        <v>0</v>
      </c>
      <c r="Q177" s="147">
        <v>0</v>
      </c>
      <c r="R177" s="147">
        <v>0</v>
      </c>
      <c r="S177" s="147">
        <v>0</v>
      </c>
      <c r="T177" s="147">
        <v>0</v>
      </c>
      <c r="U177" s="147">
        <v>0</v>
      </c>
      <c r="V177" s="147">
        <v>0</v>
      </c>
      <c r="W177" s="147">
        <v>0</v>
      </c>
      <c r="X177" s="147">
        <v>0</v>
      </c>
      <c r="Y177" s="147">
        <v>0</v>
      </c>
      <c r="Z177" s="147">
        <v>0</v>
      </c>
      <c r="AA177" s="147">
        <v>0</v>
      </c>
      <c r="AB177" s="147">
        <v>0</v>
      </c>
      <c r="AC177" s="147">
        <v>0</v>
      </c>
      <c r="AD177" s="147">
        <v>0</v>
      </c>
      <c r="AE177" s="147">
        <v>0</v>
      </c>
      <c r="AF177" s="147">
        <v>0</v>
      </c>
      <c r="AG177" s="147">
        <v>0</v>
      </c>
    </row>
    <row r="178" spans="1:33" x14ac:dyDescent="0.2">
      <c r="A178" s="133" t="str">
        <f t="shared" si="2"/>
        <v>MAPSri Lanka</v>
      </c>
      <c r="B178" s="129" t="s">
        <v>270</v>
      </c>
      <c r="C178" s="129" t="s">
        <v>272</v>
      </c>
      <c r="D178" s="129" t="s">
        <v>208</v>
      </c>
      <c r="E178" s="147">
        <v>0</v>
      </c>
      <c r="F178" s="147">
        <v>0</v>
      </c>
      <c r="G178" s="147">
        <v>0</v>
      </c>
      <c r="H178" s="147">
        <v>0</v>
      </c>
      <c r="I178" s="147">
        <v>0</v>
      </c>
      <c r="J178" s="147">
        <v>0</v>
      </c>
      <c r="K178" s="147">
        <v>0</v>
      </c>
      <c r="L178" s="147">
        <v>0</v>
      </c>
      <c r="M178" s="147">
        <v>0</v>
      </c>
      <c r="N178" s="147">
        <v>0</v>
      </c>
      <c r="O178" s="147">
        <v>0</v>
      </c>
      <c r="P178" s="147">
        <v>0</v>
      </c>
      <c r="Q178" s="147">
        <v>0</v>
      </c>
      <c r="R178" s="147">
        <v>0</v>
      </c>
      <c r="S178" s="147">
        <v>0</v>
      </c>
      <c r="T178" s="147">
        <v>0</v>
      </c>
      <c r="U178" s="147">
        <v>0</v>
      </c>
      <c r="V178" s="147">
        <v>0</v>
      </c>
      <c r="W178" s="147">
        <v>0</v>
      </c>
      <c r="X178" s="147">
        <v>0</v>
      </c>
      <c r="Y178" s="147">
        <v>0</v>
      </c>
      <c r="Z178" s="147">
        <v>0</v>
      </c>
      <c r="AA178" s="147">
        <v>0</v>
      </c>
      <c r="AB178" s="147">
        <v>0</v>
      </c>
      <c r="AC178" s="147">
        <v>0</v>
      </c>
      <c r="AD178" s="147">
        <v>0</v>
      </c>
      <c r="AE178" s="147">
        <v>0</v>
      </c>
      <c r="AF178" s="147">
        <v>0</v>
      </c>
      <c r="AG178" s="147">
        <v>0</v>
      </c>
    </row>
    <row r="179" spans="1:33" s="133" customFormat="1" x14ac:dyDescent="0.2">
      <c r="A179" s="133" t="str">
        <f t="shared" si="2"/>
        <v>MAPSouth-East Asia Total</v>
      </c>
      <c r="B179" s="140" t="s">
        <v>209</v>
      </c>
      <c r="C179" s="140" t="s">
        <v>209</v>
      </c>
      <c r="D179" s="140" t="s">
        <v>209</v>
      </c>
      <c r="E179" s="146">
        <v>0.66005000000000003</v>
      </c>
      <c r="F179" s="146">
        <v>0.99280000000000002</v>
      </c>
      <c r="G179" s="146">
        <v>0.40291500000000002</v>
      </c>
      <c r="H179" s="146">
        <v>0.73538499999999996</v>
      </c>
      <c r="I179" s="146">
        <v>2.54305</v>
      </c>
      <c r="J179" s="146">
        <v>58.677047000000002</v>
      </c>
      <c r="K179" s="146">
        <v>14.347401</v>
      </c>
      <c r="L179" s="146">
        <v>9.5376010000000004</v>
      </c>
      <c r="M179" s="146">
        <v>0.72348800000000002</v>
      </c>
      <c r="N179" s="146">
        <v>0.375085</v>
      </c>
      <c r="O179" s="146">
        <v>5.9137000000000002E-2</v>
      </c>
      <c r="P179" s="146">
        <v>9.0743449999999992</v>
      </c>
      <c r="Q179" s="146">
        <v>6.7061089999999997</v>
      </c>
      <c r="R179" s="146">
        <v>0.56078499999999998</v>
      </c>
      <c r="S179" s="146">
        <v>0.52083000000000002</v>
      </c>
      <c r="T179" s="146">
        <v>0.9559700000000001</v>
      </c>
      <c r="U179" s="146">
        <v>1.424679</v>
      </c>
      <c r="V179" s="146">
        <v>0.204095</v>
      </c>
      <c r="W179" s="146">
        <v>0.78812500484592751</v>
      </c>
      <c r="X179" s="146">
        <v>0</v>
      </c>
      <c r="Y179" s="146">
        <v>0</v>
      </c>
      <c r="Z179" s="146">
        <v>0</v>
      </c>
      <c r="AA179" s="146">
        <v>0</v>
      </c>
      <c r="AB179" s="146">
        <v>0</v>
      </c>
      <c r="AC179" s="146">
        <v>0</v>
      </c>
      <c r="AD179" s="146">
        <v>0</v>
      </c>
      <c r="AE179" s="146">
        <v>0</v>
      </c>
      <c r="AF179" s="146">
        <v>0</v>
      </c>
      <c r="AG179" s="146">
        <v>0</v>
      </c>
    </row>
    <row r="180" spans="1:33" x14ac:dyDescent="0.2">
      <c r="A180" s="133" t="str">
        <f t="shared" si="2"/>
        <v>MAPBrunei</v>
      </c>
      <c r="B180" s="129" t="s">
        <v>270</v>
      </c>
      <c r="C180" s="129" t="s">
        <v>273</v>
      </c>
      <c r="D180" s="129" t="s">
        <v>210</v>
      </c>
      <c r="E180" s="147">
        <v>0</v>
      </c>
      <c r="F180" s="147">
        <v>0</v>
      </c>
      <c r="G180" s="147">
        <v>0</v>
      </c>
      <c r="H180" s="147">
        <v>0</v>
      </c>
      <c r="I180" s="147">
        <v>0</v>
      </c>
      <c r="J180" s="147">
        <v>0</v>
      </c>
      <c r="K180" s="147">
        <v>0</v>
      </c>
      <c r="L180" s="147">
        <v>0</v>
      </c>
      <c r="M180" s="147">
        <v>0</v>
      </c>
      <c r="N180" s="147">
        <v>0</v>
      </c>
      <c r="O180" s="147">
        <v>0</v>
      </c>
      <c r="P180" s="147">
        <v>0</v>
      </c>
      <c r="Q180" s="147">
        <v>0</v>
      </c>
      <c r="R180" s="147">
        <v>0</v>
      </c>
      <c r="S180" s="147">
        <v>0</v>
      </c>
      <c r="T180" s="147">
        <v>0</v>
      </c>
      <c r="U180" s="147">
        <v>0</v>
      </c>
      <c r="V180" s="147">
        <v>0</v>
      </c>
      <c r="W180" s="147">
        <v>0</v>
      </c>
      <c r="X180" s="147">
        <v>0</v>
      </c>
      <c r="Y180" s="147">
        <v>0</v>
      </c>
      <c r="Z180" s="147">
        <v>0</v>
      </c>
      <c r="AA180" s="147">
        <v>0</v>
      </c>
      <c r="AB180" s="147">
        <v>0</v>
      </c>
      <c r="AC180" s="147">
        <v>0</v>
      </c>
      <c r="AD180" s="147">
        <v>0</v>
      </c>
      <c r="AE180" s="147">
        <v>0</v>
      </c>
      <c r="AF180" s="147">
        <v>0</v>
      </c>
      <c r="AG180" s="147">
        <v>0</v>
      </c>
    </row>
    <row r="181" spans="1:33" x14ac:dyDescent="0.2">
      <c r="A181" s="133" t="str">
        <f t="shared" si="2"/>
        <v>MAPCambodia</v>
      </c>
      <c r="B181" s="129" t="s">
        <v>270</v>
      </c>
      <c r="C181" s="129" t="s">
        <v>273</v>
      </c>
      <c r="D181" s="129" t="s">
        <v>211</v>
      </c>
      <c r="E181" s="147">
        <v>0</v>
      </c>
      <c r="F181" s="147">
        <v>0</v>
      </c>
      <c r="G181" s="147">
        <v>0</v>
      </c>
      <c r="H181" s="147">
        <v>0</v>
      </c>
      <c r="I181" s="147">
        <v>0</v>
      </c>
      <c r="J181" s="147">
        <v>0</v>
      </c>
      <c r="K181" s="147">
        <v>0</v>
      </c>
      <c r="L181" s="147">
        <v>0</v>
      </c>
      <c r="M181" s="147">
        <v>0</v>
      </c>
      <c r="N181" s="147">
        <v>0</v>
      </c>
      <c r="O181" s="147">
        <v>0</v>
      </c>
      <c r="P181" s="147">
        <v>0</v>
      </c>
      <c r="Q181" s="147">
        <v>0</v>
      </c>
      <c r="R181" s="147">
        <v>0</v>
      </c>
      <c r="S181" s="147">
        <v>0</v>
      </c>
      <c r="T181" s="147">
        <v>0</v>
      </c>
      <c r="U181" s="147">
        <v>0</v>
      </c>
      <c r="V181" s="147">
        <v>0</v>
      </c>
      <c r="W181" s="147">
        <v>0</v>
      </c>
      <c r="X181" s="147">
        <v>0</v>
      </c>
      <c r="Y181" s="147">
        <v>0</v>
      </c>
      <c r="Z181" s="147">
        <v>0</v>
      </c>
      <c r="AA181" s="147">
        <v>0</v>
      </c>
      <c r="AB181" s="147">
        <v>0</v>
      </c>
      <c r="AC181" s="147">
        <v>0</v>
      </c>
      <c r="AD181" s="147">
        <v>0</v>
      </c>
      <c r="AE181" s="147">
        <v>0</v>
      </c>
      <c r="AF181" s="147">
        <v>0</v>
      </c>
      <c r="AG181" s="147">
        <v>0</v>
      </c>
    </row>
    <row r="182" spans="1:33" x14ac:dyDescent="0.2">
      <c r="A182" s="133" t="str">
        <f t="shared" si="2"/>
        <v>MAPEast Timor</v>
      </c>
      <c r="B182" s="129" t="s">
        <v>270</v>
      </c>
      <c r="C182" s="129" t="s">
        <v>273</v>
      </c>
      <c r="D182" s="129" t="s">
        <v>212</v>
      </c>
      <c r="E182" s="147">
        <v>0</v>
      </c>
      <c r="F182" s="147">
        <v>0</v>
      </c>
      <c r="G182" s="147">
        <v>0</v>
      </c>
      <c r="H182" s="147">
        <v>0</v>
      </c>
      <c r="I182" s="147">
        <v>0</v>
      </c>
      <c r="J182" s="147">
        <v>0</v>
      </c>
      <c r="K182" s="147">
        <v>0</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row>
    <row r="183" spans="1:33" x14ac:dyDescent="0.2">
      <c r="A183" s="133" t="str">
        <f t="shared" si="2"/>
        <v>MAPIndonesia</v>
      </c>
      <c r="B183" s="129" t="s">
        <v>270</v>
      </c>
      <c r="C183" s="129" t="s">
        <v>273</v>
      </c>
      <c r="D183" s="129" t="s">
        <v>213</v>
      </c>
      <c r="E183" s="147">
        <v>0</v>
      </c>
      <c r="F183" s="147">
        <v>0.02</v>
      </c>
      <c r="G183" s="147">
        <v>0</v>
      </c>
      <c r="H183" s="147">
        <v>0</v>
      </c>
      <c r="I183" s="147">
        <v>0</v>
      </c>
      <c r="J183" s="147">
        <v>0</v>
      </c>
      <c r="K183" s="147">
        <v>0</v>
      </c>
      <c r="L183" s="147">
        <v>0</v>
      </c>
      <c r="M183" s="147">
        <v>0</v>
      </c>
      <c r="N183" s="147">
        <v>0</v>
      </c>
      <c r="O183" s="147">
        <v>0</v>
      </c>
      <c r="P183" s="147">
        <v>7.6200000000000004E-2</v>
      </c>
      <c r="Q183" s="147">
        <v>0.23599999999999999</v>
      </c>
      <c r="R183" s="147">
        <v>0.162191</v>
      </c>
      <c r="S183" s="147">
        <v>0.16514400000000001</v>
      </c>
      <c r="T183" s="147">
        <v>0.11</v>
      </c>
      <c r="U183" s="147">
        <v>0.11106199999999999</v>
      </c>
      <c r="V183" s="147">
        <v>5.7000000000000002E-2</v>
      </c>
      <c r="W183" s="147">
        <v>0</v>
      </c>
      <c r="X183" s="147">
        <v>0</v>
      </c>
      <c r="Y183" s="147">
        <v>0</v>
      </c>
      <c r="Z183" s="147">
        <v>0</v>
      </c>
      <c r="AA183" s="147">
        <v>0</v>
      </c>
      <c r="AB183" s="147">
        <v>0</v>
      </c>
      <c r="AC183" s="147">
        <v>0</v>
      </c>
      <c r="AD183" s="147">
        <v>0</v>
      </c>
      <c r="AE183" s="147">
        <v>0</v>
      </c>
      <c r="AF183" s="147">
        <v>0</v>
      </c>
      <c r="AG183" s="147">
        <v>0</v>
      </c>
    </row>
    <row r="184" spans="1:33" x14ac:dyDescent="0.2">
      <c r="A184" s="133" t="str">
        <f t="shared" si="2"/>
        <v>MAPLaos</v>
      </c>
      <c r="B184" s="129" t="s">
        <v>270</v>
      </c>
      <c r="C184" s="129" t="s">
        <v>273</v>
      </c>
      <c r="D184" s="129" t="s">
        <v>214</v>
      </c>
      <c r="E184" s="147">
        <v>0</v>
      </c>
      <c r="F184" s="147">
        <v>0</v>
      </c>
      <c r="G184" s="147">
        <v>0</v>
      </c>
      <c r="H184" s="147">
        <v>0</v>
      </c>
      <c r="I184" s="147">
        <v>0</v>
      </c>
      <c r="J184" s="147">
        <v>0</v>
      </c>
      <c r="K184" s="147">
        <v>0</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row>
    <row r="185" spans="1:33" x14ac:dyDescent="0.2">
      <c r="A185" s="133" t="str">
        <f t="shared" si="2"/>
        <v>MAPMalaysia</v>
      </c>
      <c r="B185" s="129" t="s">
        <v>270</v>
      </c>
      <c r="C185" s="129" t="s">
        <v>273</v>
      </c>
      <c r="D185" s="129" t="s">
        <v>215</v>
      </c>
      <c r="E185" s="147">
        <v>0.65</v>
      </c>
      <c r="F185" s="147">
        <v>0.84799999999999998</v>
      </c>
      <c r="G185" s="147">
        <v>0.27100000000000002</v>
      </c>
      <c r="H185" s="147">
        <v>0.36099999999999999</v>
      </c>
      <c r="I185" s="147">
        <v>2.1230000000000002</v>
      </c>
      <c r="J185" s="147">
        <v>2.964</v>
      </c>
      <c r="K185" s="147">
        <v>2.0939999999999999</v>
      </c>
      <c r="L185" s="147">
        <v>0.68200000000000005</v>
      </c>
      <c r="M185" s="147">
        <v>0.62361</v>
      </c>
      <c r="N185" s="147">
        <v>0.37095299999999998</v>
      </c>
      <c r="O185" s="147">
        <v>1.3635E-2</v>
      </c>
      <c r="P185" s="147">
        <v>0.110175</v>
      </c>
      <c r="Q185" s="147">
        <v>0.32010100000000002</v>
      </c>
      <c r="R185" s="147">
        <v>0.28449999999999998</v>
      </c>
      <c r="S185" s="147">
        <v>0.34939700000000001</v>
      </c>
      <c r="T185" s="147">
        <v>0.555145</v>
      </c>
      <c r="U185" s="147">
        <v>0.17798800000000001</v>
      </c>
      <c r="V185" s="147">
        <v>0.11909500000000001</v>
      </c>
      <c r="W185" s="147">
        <v>0.68610000000000004</v>
      </c>
      <c r="X185" s="147">
        <v>0</v>
      </c>
      <c r="Y185" s="147">
        <v>0</v>
      </c>
      <c r="Z185" s="147">
        <v>0</v>
      </c>
      <c r="AA185" s="147">
        <v>0</v>
      </c>
      <c r="AB185" s="147">
        <v>0</v>
      </c>
      <c r="AC185" s="147">
        <v>0</v>
      </c>
      <c r="AD185" s="147">
        <v>0</v>
      </c>
      <c r="AE185" s="147">
        <v>0</v>
      </c>
      <c r="AF185" s="147">
        <v>0</v>
      </c>
      <c r="AG185" s="147">
        <v>0</v>
      </c>
    </row>
    <row r="186" spans="1:33" x14ac:dyDescent="0.2">
      <c r="A186" s="133" t="str">
        <f t="shared" si="2"/>
        <v>MAPMyanmar</v>
      </c>
      <c r="B186" s="129" t="s">
        <v>270</v>
      </c>
      <c r="C186" s="129" t="s">
        <v>273</v>
      </c>
      <c r="D186" s="129" t="s">
        <v>216</v>
      </c>
      <c r="E186" s="147">
        <v>0</v>
      </c>
      <c r="F186" s="147">
        <v>0</v>
      </c>
      <c r="G186" s="147">
        <v>0</v>
      </c>
      <c r="H186" s="147">
        <v>0</v>
      </c>
      <c r="I186" s="147">
        <v>0</v>
      </c>
      <c r="J186" s="147">
        <v>0</v>
      </c>
      <c r="K186" s="147">
        <v>0</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row>
    <row r="187" spans="1:33" x14ac:dyDescent="0.2">
      <c r="A187" s="133" t="str">
        <f t="shared" si="2"/>
        <v>MAPPhilippines</v>
      </c>
      <c r="B187" s="129" t="s">
        <v>270</v>
      </c>
      <c r="C187" s="129" t="s">
        <v>273</v>
      </c>
      <c r="D187" s="129" t="s">
        <v>217</v>
      </c>
      <c r="E187" s="147">
        <v>0</v>
      </c>
      <c r="F187" s="147">
        <v>0</v>
      </c>
      <c r="G187" s="147">
        <v>0</v>
      </c>
      <c r="H187" s="147">
        <v>0</v>
      </c>
      <c r="I187" s="147">
        <v>0</v>
      </c>
      <c r="J187" s="147">
        <v>20.4528</v>
      </c>
      <c r="K187" s="147">
        <v>12.001401</v>
      </c>
      <c r="L187" s="147">
        <v>8.5340000000000007</v>
      </c>
      <c r="M187" s="147">
        <v>0</v>
      </c>
      <c r="N187" s="147">
        <v>0</v>
      </c>
      <c r="O187" s="147">
        <v>0</v>
      </c>
      <c r="P187" s="147">
        <v>8.02</v>
      </c>
      <c r="Q187" s="147">
        <v>6</v>
      </c>
      <c r="R187" s="147">
        <v>7.9999999999999996E-6</v>
      </c>
      <c r="S187" s="147">
        <v>0</v>
      </c>
      <c r="T187" s="147">
        <v>0</v>
      </c>
      <c r="U187" s="147">
        <v>0</v>
      </c>
      <c r="V187" s="147">
        <v>0</v>
      </c>
      <c r="W187" s="147">
        <v>0</v>
      </c>
      <c r="X187" s="147">
        <v>0</v>
      </c>
      <c r="Y187" s="147">
        <v>0</v>
      </c>
      <c r="Z187" s="147">
        <v>0</v>
      </c>
      <c r="AA187" s="147">
        <v>0</v>
      </c>
      <c r="AB187" s="147">
        <v>0</v>
      </c>
      <c r="AC187" s="147">
        <v>0</v>
      </c>
      <c r="AD187" s="147">
        <v>0</v>
      </c>
      <c r="AE187" s="147">
        <v>0</v>
      </c>
      <c r="AF187" s="147">
        <v>0</v>
      </c>
      <c r="AG187" s="147">
        <v>0</v>
      </c>
    </row>
    <row r="188" spans="1:33" x14ac:dyDescent="0.2">
      <c r="A188" s="133" t="str">
        <f t="shared" si="2"/>
        <v>MAPSingapore</v>
      </c>
      <c r="B188" s="129" t="s">
        <v>270</v>
      </c>
      <c r="C188" s="129" t="s">
        <v>273</v>
      </c>
      <c r="D188" s="129" t="s">
        <v>218</v>
      </c>
      <c r="E188" s="147">
        <v>0</v>
      </c>
      <c r="F188" s="147">
        <v>0</v>
      </c>
      <c r="G188" s="147">
        <v>0</v>
      </c>
      <c r="H188" s="147">
        <v>0</v>
      </c>
      <c r="I188" s="147">
        <v>0</v>
      </c>
      <c r="J188" s="147">
        <v>0</v>
      </c>
      <c r="K188" s="147">
        <v>0</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row>
    <row r="189" spans="1:33" x14ac:dyDescent="0.2">
      <c r="A189" s="133" t="str">
        <f t="shared" si="2"/>
        <v>MAPThailand</v>
      </c>
      <c r="B189" s="129" t="s">
        <v>270</v>
      </c>
      <c r="C189" s="129" t="s">
        <v>273</v>
      </c>
      <c r="D189" s="129" t="s">
        <v>219</v>
      </c>
      <c r="E189" s="147">
        <v>1.005E-2</v>
      </c>
      <c r="F189" s="147">
        <v>0.12479999999999999</v>
      </c>
      <c r="G189" s="147">
        <v>0.131915</v>
      </c>
      <c r="H189" s="147">
        <v>0.37438500000000002</v>
      </c>
      <c r="I189" s="147">
        <v>0.42004999999999998</v>
      </c>
      <c r="J189" s="147">
        <v>35.260247</v>
      </c>
      <c r="K189" s="147">
        <v>0.252</v>
      </c>
      <c r="L189" s="147">
        <v>0.32160100000000003</v>
      </c>
      <c r="M189" s="147">
        <v>9.9878000000000008E-2</v>
      </c>
      <c r="N189" s="147">
        <v>4.1320000000000003E-3</v>
      </c>
      <c r="O189" s="147">
        <v>4.5502000000000001E-2</v>
      </c>
      <c r="P189" s="147">
        <v>0.86797000000000002</v>
      </c>
      <c r="Q189" s="147">
        <v>0.150008</v>
      </c>
      <c r="R189" s="147">
        <v>0.11408599999999999</v>
      </c>
      <c r="S189" s="147">
        <v>6.2890000000000003E-3</v>
      </c>
      <c r="T189" s="147">
        <v>0.24982500000000002</v>
      </c>
      <c r="U189" s="147">
        <v>3.5535999999999998E-2</v>
      </c>
      <c r="V189" s="147">
        <v>2.7999999999999997E-2</v>
      </c>
      <c r="W189" s="147">
        <v>0.10202500484592744</v>
      </c>
      <c r="X189" s="147">
        <v>0</v>
      </c>
      <c r="Y189" s="147">
        <v>0</v>
      </c>
      <c r="Z189" s="147">
        <v>0</v>
      </c>
      <c r="AA189" s="147">
        <v>0</v>
      </c>
      <c r="AB189" s="147">
        <v>0</v>
      </c>
      <c r="AC189" s="147">
        <v>0</v>
      </c>
      <c r="AD189" s="147">
        <v>0</v>
      </c>
      <c r="AE189" s="147">
        <v>0</v>
      </c>
      <c r="AF189" s="147">
        <v>0</v>
      </c>
      <c r="AG189" s="147">
        <v>0</v>
      </c>
    </row>
    <row r="190" spans="1:33" x14ac:dyDescent="0.2">
      <c r="A190" s="133" t="str">
        <f t="shared" si="2"/>
        <v>MAPVietnam</v>
      </c>
      <c r="B190" s="129" t="s">
        <v>270</v>
      </c>
      <c r="C190" s="129" t="s">
        <v>273</v>
      </c>
      <c r="D190" s="129" t="s">
        <v>220</v>
      </c>
      <c r="E190" s="147">
        <v>0</v>
      </c>
      <c r="F190" s="147">
        <v>0</v>
      </c>
      <c r="G190" s="147">
        <v>0</v>
      </c>
      <c r="H190" s="147">
        <v>0</v>
      </c>
      <c r="I190" s="147">
        <v>0</v>
      </c>
      <c r="J190" s="147">
        <v>0</v>
      </c>
      <c r="K190" s="147">
        <v>0</v>
      </c>
      <c r="L190" s="147">
        <v>0</v>
      </c>
      <c r="M190" s="147">
        <v>0</v>
      </c>
      <c r="N190" s="147">
        <v>0</v>
      </c>
      <c r="O190" s="147">
        <v>0</v>
      </c>
      <c r="P190" s="147">
        <v>0</v>
      </c>
      <c r="Q190" s="147">
        <v>0</v>
      </c>
      <c r="R190" s="147">
        <v>0</v>
      </c>
      <c r="S190" s="147">
        <v>0</v>
      </c>
      <c r="T190" s="147">
        <v>4.1000000000000002E-2</v>
      </c>
      <c r="U190" s="147">
        <v>1.100093</v>
      </c>
      <c r="V190" s="147">
        <v>0</v>
      </c>
      <c r="W190" s="147">
        <v>0</v>
      </c>
      <c r="X190" s="147">
        <v>0</v>
      </c>
      <c r="Y190" s="147">
        <v>0</v>
      </c>
      <c r="Z190" s="147">
        <v>0</v>
      </c>
      <c r="AA190" s="147">
        <v>0</v>
      </c>
      <c r="AB190" s="147">
        <v>0</v>
      </c>
      <c r="AC190" s="147">
        <v>0</v>
      </c>
      <c r="AD190" s="147">
        <v>0</v>
      </c>
      <c r="AE190" s="147">
        <v>0</v>
      </c>
      <c r="AF190" s="147">
        <v>0</v>
      </c>
      <c r="AG190" s="147">
        <v>0</v>
      </c>
    </row>
    <row r="191" spans="1:33" s="133" customFormat="1" x14ac:dyDescent="0.2">
      <c r="A191" s="133" t="str">
        <f t="shared" si="2"/>
        <v>MAPEast Asia Total</v>
      </c>
      <c r="B191" s="140" t="s">
        <v>221</v>
      </c>
      <c r="C191" s="140" t="s">
        <v>221</v>
      </c>
      <c r="D191" s="140" t="s">
        <v>221</v>
      </c>
      <c r="E191" s="146">
        <v>1.11129100000001</v>
      </c>
      <c r="F191" s="146">
        <v>4.6867910000000785</v>
      </c>
      <c r="G191" s="146">
        <v>5.6184499999998003</v>
      </c>
      <c r="H191" s="146">
        <v>10.091024999999915</v>
      </c>
      <c r="I191" s="146">
        <v>18.526199000000055</v>
      </c>
      <c r="J191" s="146">
        <v>34.740842999999956</v>
      </c>
      <c r="K191" s="146">
        <v>33.360849999999957</v>
      </c>
      <c r="L191" s="146">
        <v>23.46487900000011</v>
      </c>
      <c r="M191" s="146">
        <v>31.893881999999913</v>
      </c>
      <c r="N191" s="146">
        <v>53.785451000000009</v>
      </c>
      <c r="O191" s="146">
        <v>70.429084000000088</v>
      </c>
      <c r="P191" s="146">
        <v>102.32807499999987</v>
      </c>
      <c r="Q191" s="146">
        <v>101.54765899999997</v>
      </c>
      <c r="R191" s="146">
        <v>82.491680999999957</v>
      </c>
      <c r="S191" s="146">
        <v>112.37874100000001</v>
      </c>
      <c r="T191" s="146">
        <v>122.35195500000002</v>
      </c>
      <c r="U191" s="146">
        <v>135.36429099999987</v>
      </c>
      <c r="V191" s="146">
        <v>140.76608700000074</v>
      </c>
      <c r="W191" s="146">
        <v>158.47380389034623</v>
      </c>
      <c r="X191" s="146">
        <v>137.03290999999996</v>
      </c>
      <c r="Y191" s="146">
        <v>148.22996989999999</v>
      </c>
      <c r="Z191" s="146">
        <v>157.41999999999996</v>
      </c>
      <c r="AA191" s="146">
        <v>190.17999999999998</v>
      </c>
      <c r="AB191" s="146">
        <v>164.06999999999996</v>
      </c>
      <c r="AC191" s="146">
        <v>163.89562016493039</v>
      </c>
      <c r="AD191" s="146">
        <v>164.5537819210962</v>
      </c>
      <c r="AE191" s="146">
        <v>165.28488178586352</v>
      </c>
      <c r="AF191" s="146">
        <v>166.10496263852627</v>
      </c>
      <c r="AG191" s="146">
        <v>166.95634767870359</v>
      </c>
    </row>
    <row r="192" spans="1:33" x14ac:dyDescent="0.2">
      <c r="A192" s="133" t="str">
        <f t="shared" si="2"/>
        <v>MAPChina</v>
      </c>
      <c r="B192" s="129" t="s">
        <v>270</v>
      </c>
      <c r="C192" s="129" t="s">
        <v>274</v>
      </c>
      <c r="D192" s="129" t="s">
        <v>222</v>
      </c>
      <c r="E192" s="147">
        <v>1.0302910000000101</v>
      </c>
      <c r="F192" s="147">
        <v>4.6237910000000788</v>
      </c>
      <c r="G192" s="147">
        <v>5.5894499999998004</v>
      </c>
      <c r="H192" s="147">
        <v>10.049924999999917</v>
      </c>
      <c r="I192" s="147">
        <v>18.430199000000055</v>
      </c>
      <c r="J192" s="147">
        <v>34.591842999999955</v>
      </c>
      <c r="K192" s="147">
        <v>33.199849999999955</v>
      </c>
      <c r="L192" s="147">
        <v>23.26687900000011</v>
      </c>
      <c r="M192" s="147">
        <v>31.685584999999911</v>
      </c>
      <c r="N192" s="147">
        <v>53.68145100000001</v>
      </c>
      <c r="O192" s="147">
        <v>70.206084000000089</v>
      </c>
      <c r="P192" s="147">
        <v>102.23507099999986</v>
      </c>
      <c r="Q192" s="147">
        <v>99.854196999999971</v>
      </c>
      <c r="R192" s="147">
        <v>77.879663999999963</v>
      </c>
      <c r="S192" s="147">
        <v>112.172741</v>
      </c>
      <c r="T192" s="147">
        <v>122.02695500000002</v>
      </c>
      <c r="U192" s="147">
        <v>133.69926099999986</v>
      </c>
      <c r="V192" s="147">
        <v>139.94506300000074</v>
      </c>
      <c r="W192" s="147">
        <v>156.65297889034622</v>
      </c>
      <c r="X192" s="147">
        <v>136.20790999999997</v>
      </c>
      <c r="Y192" s="147">
        <v>148.09896989999999</v>
      </c>
      <c r="Z192" s="147">
        <v>156.77999999999997</v>
      </c>
      <c r="AA192" s="147">
        <v>189.76</v>
      </c>
      <c r="AB192" s="147">
        <v>163.92999999999998</v>
      </c>
      <c r="AC192" s="147">
        <v>163.75685127987182</v>
      </c>
      <c r="AD192" s="147">
        <v>164.41624415097908</v>
      </c>
      <c r="AE192" s="147">
        <v>165.14857513068785</v>
      </c>
      <c r="AF192" s="147">
        <v>165.96988709829205</v>
      </c>
      <c r="AG192" s="147">
        <v>166.82250325341082</v>
      </c>
    </row>
    <row r="193" spans="1:33" x14ac:dyDescent="0.2">
      <c r="A193" s="133" t="str">
        <f t="shared" si="2"/>
        <v>MAPJapan</v>
      </c>
      <c r="B193" s="129" t="s">
        <v>270</v>
      </c>
      <c r="C193" s="129" t="s">
        <v>274</v>
      </c>
      <c r="D193" s="129" t="s">
        <v>223</v>
      </c>
      <c r="E193" s="147">
        <v>8.1000000000000003E-2</v>
      </c>
      <c r="F193" s="147">
        <v>5.8999999999999997E-2</v>
      </c>
      <c r="G193" s="147">
        <v>2.5999999999999999E-2</v>
      </c>
      <c r="H193" s="147">
        <v>0.04</v>
      </c>
      <c r="I193" s="147">
        <v>7.5999999999999998E-2</v>
      </c>
      <c r="J193" s="147">
        <v>0.11</v>
      </c>
      <c r="K193" s="147">
        <v>0.109</v>
      </c>
      <c r="L193" s="147">
        <v>0.16</v>
      </c>
      <c r="M193" s="147">
        <v>0.183</v>
      </c>
      <c r="N193" s="147">
        <v>0.104</v>
      </c>
      <c r="O193" s="147">
        <v>0.215</v>
      </c>
      <c r="P193" s="147">
        <v>0.08</v>
      </c>
      <c r="Q193" s="147">
        <v>1.693206</v>
      </c>
      <c r="R193" s="147">
        <v>4.6120169999999998</v>
      </c>
      <c r="S193" s="147">
        <v>0.20599999999999999</v>
      </c>
      <c r="T193" s="147">
        <v>0.32100000000000001</v>
      </c>
      <c r="U193" s="147">
        <v>1.659</v>
      </c>
      <c r="V193" s="147">
        <v>0.81899999999999995</v>
      </c>
      <c r="W193" s="147">
        <v>1.8160000000000001</v>
      </c>
      <c r="X193" s="147">
        <v>0.82500000000000018</v>
      </c>
      <c r="Y193" s="147">
        <v>0.13100000000000001</v>
      </c>
      <c r="Z193" s="147">
        <v>0.64000000000000012</v>
      </c>
      <c r="AA193" s="147">
        <v>0.42</v>
      </c>
      <c r="AB193" s="147">
        <v>0.14000000000000001</v>
      </c>
      <c r="AC193" s="147">
        <v>0.13876888505855689</v>
      </c>
      <c r="AD193" s="147">
        <v>0.1375377701171141</v>
      </c>
      <c r="AE193" s="147">
        <v>0.13630665517567131</v>
      </c>
      <c r="AF193" s="147">
        <v>0.13507554023422852</v>
      </c>
      <c r="AG193" s="147">
        <v>0.13384442529278573</v>
      </c>
    </row>
    <row r="194" spans="1:33" x14ac:dyDescent="0.2">
      <c r="A194" s="133" t="str">
        <f t="shared" si="2"/>
        <v>MAPMongolia</v>
      </c>
      <c r="B194" s="129" t="s">
        <v>270</v>
      </c>
      <c r="C194" s="129" t="s">
        <v>274</v>
      </c>
      <c r="D194" s="129" t="s">
        <v>224</v>
      </c>
      <c r="E194" s="147">
        <v>0</v>
      </c>
      <c r="F194" s="147">
        <v>0</v>
      </c>
      <c r="G194" s="147">
        <v>0</v>
      </c>
      <c r="H194" s="147">
        <v>0</v>
      </c>
      <c r="I194" s="147">
        <v>0</v>
      </c>
      <c r="J194" s="147">
        <v>0</v>
      </c>
      <c r="K194" s="147">
        <v>0</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row>
    <row r="195" spans="1:33" x14ac:dyDescent="0.2">
      <c r="A195" s="133" t="str">
        <f t="shared" si="2"/>
        <v>MAPNorth Korea</v>
      </c>
      <c r="B195" s="129" t="s">
        <v>270</v>
      </c>
      <c r="C195" s="129" t="s">
        <v>274</v>
      </c>
      <c r="D195" s="129" t="s">
        <v>225</v>
      </c>
      <c r="E195" s="147">
        <v>0</v>
      </c>
      <c r="F195" s="147">
        <v>0</v>
      </c>
      <c r="G195" s="147">
        <v>0</v>
      </c>
      <c r="H195" s="147">
        <v>0</v>
      </c>
      <c r="I195" s="147">
        <v>0</v>
      </c>
      <c r="J195" s="147">
        <v>0</v>
      </c>
      <c r="K195" s="147">
        <v>0</v>
      </c>
      <c r="L195" s="147">
        <v>0</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row>
    <row r="196" spans="1:33" x14ac:dyDescent="0.2">
      <c r="A196" s="133" t="str">
        <f t="shared" si="2"/>
        <v>MAPSouth Korea</v>
      </c>
      <c r="B196" s="129" t="s">
        <v>270</v>
      </c>
      <c r="C196" s="129" t="s">
        <v>274</v>
      </c>
      <c r="D196" s="129" t="s">
        <v>226</v>
      </c>
      <c r="E196" s="147">
        <v>0</v>
      </c>
      <c r="F196" s="147">
        <v>0</v>
      </c>
      <c r="G196" s="147">
        <v>0</v>
      </c>
      <c r="H196" s="147">
        <v>1E-4</v>
      </c>
      <c r="I196" s="147">
        <v>0</v>
      </c>
      <c r="J196" s="147">
        <v>0</v>
      </c>
      <c r="K196" s="147">
        <v>0</v>
      </c>
      <c r="L196" s="147">
        <v>0</v>
      </c>
      <c r="M196" s="147">
        <v>1.297E-3</v>
      </c>
      <c r="N196" s="147">
        <v>0</v>
      </c>
      <c r="O196" s="147">
        <v>0</v>
      </c>
      <c r="P196" s="147">
        <v>3.9999999999999998E-6</v>
      </c>
      <c r="Q196" s="147">
        <v>2.5599999999999999E-4</v>
      </c>
      <c r="R196" s="147">
        <v>0</v>
      </c>
      <c r="S196" s="147">
        <v>0</v>
      </c>
      <c r="T196" s="147">
        <v>0</v>
      </c>
      <c r="U196" s="147">
        <v>3.0000000000000001E-5</v>
      </c>
      <c r="V196" s="147">
        <v>2.4000000000000001E-5</v>
      </c>
      <c r="W196" s="147">
        <v>4.8250000000000003E-3</v>
      </c>
      <c r="X196" s="147">
        <v>0</v>
      </c>
      <c r="Y196" s="147">
        <v>0</v>
      </c>
      <c r="Z196" s="147">
        <v>0</v>
      </c>
      <c r="AA196" s="147">
        <v>0</v>
      </c>
      <c r="AB196" s="147">
        <v>0</v>
      </c>
      <c r="AC196" s="147">
        <v>0</v>
      </c>
      <c r="AD196" s="147">
        <v>0</v>
      </c>
      <c r="AE196" s="147">
        <v>0</v>
      </c>
      <c r="AF196" s="147">
        <v>0</v>
      </c>
      <c r="AG196" s="147">
        <v>0</v>
      </c>
    </row>
    <row r="197" spans="1:33" x14ac:dyDescent="0.2">
      <c r="A197" s="133" t="str">
        <f t="shared" si="2"/>
        <v>MAPTaiwan</v>
      </c>
      <c r="B197" s="129" t="s">
        <v>270</v>
      </c>
      <c r="C197" s="129" t="s">
        <v>274</v>
      </c>
      <c r="D197" s="129" t="s">
        <v>284</v>
      </c>
      <c r="E197" s="147">
        <v>0</v>
      </c>
      <c r="F197" s="147">
        <v>4.0000000000000001E-3</v>
      </c>
      <c r="G197" s="147">
        <v>3.0000000000000001E-3</v>
      </c>
      <c r="H197" s="147">
        <v>1E-3</v>
      </c>
      <c r="I197" s="147">
        <v>0.02</v>
      </c>
      <c r="J197" s="147">
        <v>3.9E-2</v>
      </c>
      <c r="K197" s="147">
        <v>5.1999999999999998E-2</v>
      </c>
      <c r="L197" s="147">
        <v>3.7999999999999999E-2</v>
      </c>
      <c r="M197" s="147">
        <v>2.4E-2</v>
      </c>
      <c r="N197" s="147">
        <v>0</v>
      </c>
      <c r="O197" s="147">
        <v>8.0000000000000002E-3</v>
      </c>
      <c r="P197" s="147">
        <v>1.2999999999999999E-2</v>
      </c>
      <c r="Q197" s="147">
        <v>0</v>
      </c>
      <c r="R197" s="147">
        <v>0</v>
      </c>
      <c r="S197" s="147">
        <v>0</v>
      </c>
      <c r="T197" s="147">
        <v>4.0000000000000001E-3</v>
      </c>
      <c r="U197" s="147">
        <v>6.0000000000000001E-3</v>
      </c>
      <c r="V197" s="147">
        <v>2E-3</v>
      </c>
      <c r="W197" s="147">
        <v>0</v>
      </c>
      <c r="X197" s="147">
        <v>0</v>
      </c>
      <c r="Y197" s="147">
        <v>0</v>
      </c>
      <c r="Z197" s="147">
        <v>0</v>
      </c>
      <c r="AA197" s="147">
        <v>0</v>
      </c>
      <c r="AB197" s="147">
        <v>0</v>
      </c>
      <c r="AC197" s="147">
        <v>0</v>
      </c>
      <c r="AD197" s="147">
        <v>0</v>
      </c>
      <c r="AE197" s="147">
        <v>0</v>
      </c>
      <c r="AF197" s="147">
        <v>0</v>
      </c>
      <c r="AG197" s="147">
        <v>0</v>
      </c>
    </row>
    <row r="198" spans="1:33" s="133" customFormat="1" x14ac:dyDescent="0.2">
      <c r="A198" s="133" t="str">
        <f t="shared" ref="A198:A209" si="3">CONCATENATE("MAP",D198)</f>
        <v>MAPOceania Total</v>
      </c>
      <c r="B198" s="137" t="s">
        <v>228</v>
      </c>
      <c r="C198" s="137" t="s">
        <v>228</v>
      </c>
      <c r="D198" s="137" t="s">
        <v>228</v>
      </c>
      <c r="E198" s="145">
        <v>1.3082620000000711</v>
      </c>
      <c r="F198" s="145">
        <v>1.8632599999996433</v>
      </c>
      <c r="G198" s="145">
        <v>0.80752000000037349</v>
      </c>
      <c r="H198" s="145">
        <v>1.2382670000003146</v>
      </c>
      <c r="I198" s="145">
        <v>1.2877279999997562</v>
      </c>
      <c r="J198" s="145">
        <v>1.996971000000455</v>
      </c>
      <c r="K198" s="145">
        <v>0.28188600000024167</v>
      </c>
      <c r="L198" s="145">
        <v>1.3660390000001976</v>
      </c>
      <c r="M198" s="145">
        <v>1.596818999999825</v>
      </c>
      <c r="N198" s="145">
        <v>0.135159</v>
      </c>
      <c r="O198" s="145">
        <v>1.1360781999993936</v>
      </c>
      <c r="P198" s="145">
        <v>4.3524939999998189</v>
      </c>
      <c r="Q198" s="145">
        <v>4.0439500000001356</v>
      </c>
      <c r="R198" s="145">
        <v>3.2601620000000189</v>
      </c>
      <c r="S198" s="145">
        <v>4.0799240000002772</v>
      </c>
      <c r="T198" s="145">
        <v>5.3133549999999179</v>
      </c>
      <c r="U198" s="145">
        <v>4.4095989999994218</v>
      </c>
      <c r="V198" s="145">
        <v>4.3940729999994215</v>
      </c>
      <c r="W198" s="145">
        <v>4.108724628273527</v>
      </c>
      <c r="X198" s="145">
        <v>0</v>
      </c>
      <c r="Y198" s="145">
        <v>0</v>
      </c>
      <c r="Z198" s="145">
        <v>0</v>
      </c>
      <c r="AA198" s="145">
        <v>0</v>
      </c>
      <c r="AB198" s="145">
        <v>0</v>
      </c>
      <c r="AC198" s="145">
        <v>0</v>
      </c>
      <c r="AD198" s="145">
        <v>0</v>
      </c>
      <c r="AE198" s="145">
        <v>0</v>
      </c>
      <c r="AF198" s="145">
        <v>0</v>
      </c>
      <c r="AG198" s="145">
        <v>0</v>
      </c>
    </row>
    <row r="199" spans="1:33" s="133" customFormat="1" x14ac:dyDescent="0.2">
      <c r="A199" s="133" t="str">
        <f t="shared" si="3"/>
        <v>MAPOceania Total</v>
      </c>
      <c r="B199" s="140" t="s">
        <v>228</v>
      </c>
      <c r="C199" s="140" t="s">
        <v>228</v>
      </c>
      <c r="D199" s="140" t="s">
        <v>228</v>
      </c>
      <c r="E199" s="146">
        <v>1.3082620000000711</v>
      </c>
      <c r="F199" s="146">
        <v>1.8632599999996433</v>
      </c>
      <c r="G199" s="146">
        <v>0.80752000000037349</v>
      </c>
      <c r="H199" s="146">
        <v>1.2382670000003146</v>
      </c>
      <c r="I199" s="146">
        <v>1.2877279999997562</v>
      </c>
      <c r="J199" s="146">
        <v>1.996971000000455</v>
      </c>
      <c r="K199" s="146">
        <v>0.28188600000024167</v>
      </c>
      <c r="L199" s="146">
        <v>1.3660390000001976</v>
      </c>
      <c r="M199" s="146">
        <v>1.596818999999825</v>
      </c>
      <c r="N199" s="146">
        <v>0.135159</v>
      </c>
      <c r="O199" s="146">
        <v>1.1360781999993936</v>
      </c>
      <c r="P199" s="146">
        <v>4.3524939999998189</v>
      </c>
      <c r="Q199" s="146">
        <v>4.0439500000001356</v>
      </c>
      <c r="R199" s="146">
        <v>3.2601620000000189</v>
      </c>
      <c r="S199" s="146">
        <v>4.0799240000002772</v>
      </c>
      <c r="T199" s="146">
        <v>5.3133549999999179</v>
      </c>
      <c r="U199" s="146">
        <v>4.4095989999994218</v>
      </c>
      <c r="V199" s="146">
        <v>4.3940729999994215</v>
      </c>
      <c r="W199" s="146">
        <v>4.108724628273527</v>
      </c>
      <c r="X199" s="146">
        <v>0</v>
      </c>
      <c r="Y199" s="146">
        <v>0</v>
      </c>
      <c r="Z199" s="146">
        <v>0</v>
      </c>
      <c r="AA199" s="146">
        <v>0</v>
      </c>
      <c r="AB199" s="146">
        <v>0</v>
      </c>
      <c r="AC199" s="146">
        <v>0</v>
      </c>
      <c r="AD199" s="146">
        <v>0</v>
      </c>
      <c r="AE199" s="146">
        <v>0</v>
      </c>
      <c r="AF199" s="146">
        <v>0</v>
      </c>
      <c r="AG199" s="146">
        <v>0</v>
      </c>
    </row>
    <row r="200" spans="1:33" x14ac:dyDescent="0.2">
      <c r="A200" s="133" t="str">
        <f t="shared" si="3"/>
        <v>MAPAustralia</v>
      </c>
      <c r="B200" s="129" t="s">
        <v>275</v>
      </c>
      <c r="C200" s="129" t="s">
        <v>275</v>
      </c>
      <c r="D200" s="129" t="s">
        <v>229</v>
      </c>
      <c r="E200" s="147">
        <v>1.2872620000000712</v>
      </c>
      <c r="F200" s="147">
        <v>1.8632599999996433</v>
      </c>
      <c r="G200" s="147">
        <v>0.80207000000037354</v>
      </c>
      <c r="H200" s="147">
        <v>1.2330670000003146</v>
      </c>
      <c r="I200" s="147">
        <v>1.2877279999997562</v>
      </c>
      <c r="J200" s="147">
        <v>1.9519710000004551</v>
      </c>
      <c r="K200" s="147">
        <v>0.28188600000024167</v>
      </c>
      <c r="L200" s="147">
        <v>1.0537790000001976</v>
      </c>
      <c r="M200" s="147">
        <v>1.1605829999998249</v>
      </c>
      <c r="N200" s="147">
        <v>0</v>
      </c>
      <c r="O200" s="147">
        <v>0.4703871999993936</v>
      </c>
      <c r="P200" s="147">
        <v>3.8480429999998194</v>
      </c>
      <c r="Q200" s="147">
        <v>3.7054690000001358</v>
      </c>
      <c r="R200" s="147">
        <v>2.9613240000000189</v>
      </c>
      <c r="S200" s="147">
        <v>3.675210000000277</v>
      </c>
      <c r="T200" s="147">
        <v>5.1349499999999182</v>
      </c>
      <c r="U200" s="147">
        <v>4.3051979999994217</v>
      </c>
      <c r="V200" s="147">
        <v>4.3051979999994217</v>
      </c>
      <c r="W200" s="147">
        <v>4.0254696282735267</v>
      </c>
      <c r="X200" s="147">
        <v>0</v>
      </c>
      <c r="Y200" s="147">
        <v>0</v>
      </c>
      <c r="Z200" s="147">
        <v>0</v>
      </c>
      <c r="AA200" s="147">
        <v>0</v>
      </c>
      <c r="AB200" s="147">
        <v>0</v>
      </c>
      <c r="AC200" s="147">
        <v>0</v>
      </c>
      <c r="AD200" s="147">
        <v>0</v>
      </c>
      <c r="AE200" s="147">
        <v>0</v>
      </c>
      <c r="AF200" s="147">
        <v>0</v>
      </c>
      <c r="AG200" s="147">
        <v>0</v>
      </c>
    </row>
    <row r="201" spans="1:33" x14ac:dyDescent="0.2">
      <c r="A201" s="133" t="str">
        <f t="shared" si="3"/>
        <v>MAPChristmas Island</v>
      </c>
      <c r="B201" s="129" t="s">
        <v>275</v>
      </c>
      <c r="C201" s="129" t="s">
        <v>275</v>
      </c>
      <c r="D201" s="129" t="s">
        <v>230</v>
      </c>
      <c r="E201" s="147">
        <v>0</v>
      </c>
      <c r="F201" s="147">
        <v>0</v>
      </c>
      <c r="G201" s="147">
        <v>0</v>
      </c>
      <c r="H201" s="147">
        <v>0</v>
      </c>
      <c r="I201" s="147">
        <v>0</v>
      </c>
      <c r="J201" s="147">
        <v>0</v>
      </c>
      <c r="K201" s="147">
        <v>0</v>
      </c>
      <c r="L201" s="147">
        <v>0</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row>
    <row r="202" spans="1:33" x14ac:dyDescent="0.2">
      <c r="A202" s="133" t="str">
        <f t="shared" si="3"/>
        <v>MAPFiji</v>
      </c>
      <c r="B202" s="129" t="s">
        <v>275</v>
      </c>
      <c r="C202" s="129" t="s">
        <v>275</v>
      </c>
      <c r="D202" s="129" t="s">
        <v>231</v>
      </c>
      <c r="E202" s="147">
        <v>0</v>
      </c>
      <c r="F202" s="147">
        <v>0</v>
      </c>
      <c r="G202" s="147">
        <v>0</v>
      </c>
      <c r="H202" s="147">
        <v>0</v>
      </c>
      <c r="I202" s="147">
        <v>0</v>
      </c>
      <c r="J202" s="147">
        <v>0</v>
      </c>
      <c r="K202" s="147">
        <v>0</v>
      </c>
      <c r="L202" s="147">
        <v>0</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row>
    <row r="203" spans="1:33" x14ac:dyDescent="0.2">
      <c r="A203" s="133" t="str">
        <f t="shared" si="3"/>
        <v>MAPNauru</v>
      </c>
      <c r="B203" s="129" t="s">
        <v>275</v>
      </c>
      <c r="C203" s="129" t="s">
        <v>275</v>
      </c>
      <c r="D203" s="129" t="s">
        <v>232</v>
      </c>
      <c r="E203" s="147">
        <v>0</v>
      </c>
      <c r="F203" s="147">
        <v>0</v>
      </c>
      <c r="G203" s="147">
        <v>0</v>
      </c>
      <c r="H203" s="147">
        <v>0</v>
      </c>
      <c r="I203" s="147">
        <v>0</v>
      </c>
      <c r="J203" s="147">
        <v>0</v>
      </c>
      <c r="K203" s="147">
        <v>0</v>
      </c>
      <c r="L203" s="147">
        <v>0</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row>
    <row r="204" spans="1:33" x14ac:dyDescent="0.2">
      <c r="A204" s="133" t="str">
        <f t="shared" si="3"/>
        <v>MAPNew Caledonia</v>
      </c>
      <c r="B204" s="129" t="s">
        <v>275</v>
      </c>
      <c r="C204" s="129" t="s">
        <v>275</v>
      </c>
      <c r="D204" s="129" t="s">
        <v>233</v>
      </c>
      <c r="E204" s="147">
        <v>0</v>
      </c>
      <c r="F204" s="147">
        <v>0</v>
      </c>
      <c r="G204" s="147">
        <v>0</v>
      </c>
      <c r="H204" s="147">
        <v>0</v>
      </c>
      <c r="I204" s="147">
        <v>0</v>
      </c>
      <c r="J204" s="147">
        <v>0</v>
      </c>
      <c r="K204" s="147">
        <v>0</v>
      </c>
      <c r="L204" s="147">
        <v>0</v>
      </c>
      <c r="M204" s="147">
        <v>0</v>
      </c>
      <c r="N204" s="147">
        <v>0</v>
      </c>
      <c r="O204" s="147">
        <v>0</v>
      </c>
      <c r="P204" s="147">
        <v>0</v>
      </c>
      <c r="Q204" s="147">
        <v>0</v>
      </c>
      <c r="R204" s="147">
        <v>0</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row>
    <row r="205" spans="1:33" x14ac:dyDescent="0.2">
      <c r="A205" s="133" t="str">
        <f t="shared" si="3"/>
        <v>MAPNew Zealand</v>
      </c>
      <c r="B205" s="129" t="s">
        <v>275</v>
      </c>
      <c r="C205" s="129" t="s">
        <v>275</v>
      </c>
      <c r="D205" s="129" t="s">
        <v>234</v>
      </c>
      <c r="E205" s="147">
        <v>2.1000000000000001E-2</v>
      </c>
      <c r="F205" s="147">
        <v>0</v>
      </c>
      <c r="G205" s="147">
        <v>5.45E-3</v>
      </c>
      <c r="H205" s="147">
        <v>5.1999999999999998E-3</v>
      </c>
      <c r="I205" s="147">
        <v>0</v>
      </c>
      <c r="J205" s="147">
        <v>4.4999999999999998E-2</v>
      </c>
      <c r="K205" s="147">
        <v>0</v>
      </c>
      <c r="L205" s="147">
        <v>0.31225999999999998</v>
      </c>
      <c r="M205" s="147">
        <v>0.43623600000000001</v>
      </c>
      <c r="N205" s="147">
        <v>0.135159</v>
      </c>
      <c r="O205" s="147">
        <v>0.66569100000000003</v>
      </c>
      <c r="P205" s="147">
        <v>0.50445099999999998</v>
      </c>
      <c r="Q205" s="147">
        <v>0.33848099999999998</v>
      </c>
      <c r="R205" s="147">
        <v>0.29883799999999999</v>
      </c>
      <c r="S205" s="147">
        <v>0.40471400000000002</v>
      </c>
      <c r="T205" s="147">
        <v>0.17840500000000001</v>
      </c>
      <c r="U205" s="147">
        <v>0.10440099999999999</v>
      </c>
      <c r="V205" s="147">
        <v>8.8874999999999996E-2</v>
      </c>
      <c r="W205" s="147">
        <v>8.3254999999999996E-2</v>
      </c>
      <c r="X205" s="147">
        <v>0</v>
      </c>
      <c r="Y205" s="147">
        <v>0</v>
      </c>
      <c r="Z205" s="147">
        <v>0</v>
      </c>
      <c r="AA205" s="147">
        <v>0</v>
      </c>
      <c r="AB205" s="147">
        <v>0</v>
      </c>
      <c r="AC205" s="147">
        <v>0</v>
      </c>
      <c r="AD205" s="147">
        <v>0</v>
      </c>
      <c r="AE205" s="147">
        <v>0</v>
      </c>
      <c r="AF205" s="147">
        <v>0</v>
      </c>
      <c r="AG205" s="147">
        <v>0</v>
      </c>
    </row>
    <row r="206" spans="1:33" x14ac:dyDescent="0.2">
      <c r="A206" s="133" t="str">
        <f t="shared" si="3"/>
        <v>MAPPapua New Guinea</v>
      </c>
      <c r="B206" s="129" t="s">
        <v>275</v>
      </c>
      <c r="C206" s="129" t="s">
        <v>275</v>
      </c>
      <c r="D206" s="129" t="s">
        <v>235</v>
      </c>
      <c r="E206" s="147">
        <v>0</v>
      </c>
      <c r="F206" s="147">
        <v>0</v>
      </c>
      <c r="G206" s="147">
        <v>0</v>
      </c>
      <c r="H206" s="147">
        <v>0</v>
      </c>
      <c r="I206" s="147">
        <v>0</v>
      </c>
      <c r="J206" s="147">
        <v>0</v>
      </c>
      <c r="K206" s="147">
        <v>0</v>
      </c>
      <c r="L206" s="147">
        <v>0</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row>
    <row r="207" spans="1:33" x14ac:dyDescent="0.2">
      <c r="A207" s="133" t="str">
        <f t="shared" si="3"/>
        <v>MAPPolynesia</v>
      </c>
      <c r="B207" s="129" t="s">
        <v>275</v>
      </c>
      <c r="C207" s="129" t="s">
        <v>275</v>
      </c>
      <c r="D207" s="129" t="s">
        <v>236</v>
      </c>
      <c r="E207" s="147">
        <v>0</v>
      </c>
      <c r="F207" s="147">
        <v>0</v>
      </c>
      <c r="G207" s="147">
        <v>0</v>
      </c>
      <c r="H207" s="147">
        <v>0</v>
      </c>
      <c r="I207" s="147">
        <v>0</v>
      </c>
      <c r="J207" s="147">
        <v>0</v>
      </c>
      <c r="K207" s="147">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row>
    <row r="208" spans="1:33" x14ac:dyDescent="0.2">
      <c r="A208" s="133" t="str">
        <f t="shared" si="3"/>
        <v>MAPSolomon Islands</v>
      </c>
      <c r="B208" s="129" t="s">
        <v>275</v>
      </c>
      <c r="C208" s="129" t="s">
        <v>275</v>
      </c>
      <c r="D208" s="129" t="s">
        <v>237</v>
      </c>
      <c r="E208" s="147">
        <v>0</v>
      </c>
      <c r="F208" s="147">
        <v>0</v>
      </c>
      <c r="G208" s="147">
        <v>0</v>
      </c>
      <c r="H208" s="147">
        <v>0</v>
      </c>
      <c r="I208" s="147">
        <v>0</v>
      </c>
      <c r="J208" s="147">
        <v>0</v>
      </c>
      <c r="K208" s="147">
        <v>0</v>
      </c>
      <c r="L208" s="147">
        <v>0</v>
      </c>
      <c r="M208" s="147">
        <v>0</v>
      </c>
      <c r="N208" s="147">
        <v>0</v>
      </c>
      <c r="O208" s="147">
        <v>0</v>
      </c>
      <c r="P208" s="147">
        <v>0</v>
      </c>
      <c r="Q208" s="147">
        <v>0</v>
      </c>
      <c r="R208" s="147">
        <v>0</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row>
    <row r="209" spans="1:33" x14ac:dyDescent="0.2">
      <c r="A209" s="133" t="str">
        <f t="shared" si="3"/>
        <v>MAPVanuatu</v>
      </c>
      <c r="B209" s="129" t="s">
        <v>275</v>
      </c>
      <c r="C209" s="129" t="s">
        <v>275</v>
      </c>
      <c r="D209" s="129" t="s">
        <v>238</v>
      </c>
      <c r="E209" s="147">
        <v>0</v>
      </c>
      <c r="F209" s="147">
        <v>0</v>
      </c>
      <c r="G209" s="147">
        <v>0</v>
      </c>
      <c r="H209" s="147">
        <v>0</v>
      </c>
      <c r="I209" s="147">
        <v>0</v>
      </c>
      <c r="J209" s="147">
        <v>0</v>
      </c>
      <c r="K209" s="147">
        <v>0</v>
      </c>
      <c r="L209" s="147">
        <v>0</v>
      </c>
      <c r="M209" s="147">
        <v>0</v>
      </c>
      <c r="N209" s="147">
        <v>0</v>
      </c>
      <c r="O209" s="147">
        <v>0</v>
      </c>
      <c r="P209" s="147">
        <v>0</v>
      </c>
      <c r="Q209" s="147">
        <v>0</v>
      </c>
      <c r="R209" s="147">
        <v>0</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row>
  </sheetData>
  <mergeCells count="2">
    <mergeCell ref="B1:D1"/>
    <mergeCell ref="AJ1:AP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1A00-A1D8-4AF3-88A7-42B37AC43305}">
  <sheetPr codeName="Sheet27">
    <tabColor theme="4"/>
  </sheetPr>
  <dimension ref="A1:BP131"/>
  <sheetViews>
    <sheetView showGridLines="0" showRowColHeaders="0" workbookViewId="0"/>
  </sheetViews>
  <sheetFormatPr defaultColWidth="9.6640625" defaultRowHeight="12.75" x14ac:dyDescent="0.2"/>
  <cols>
    <col min="1" max="1" width="25.1640625" style="110" customWidth="1"/>
    <col min="2" max="2" width="9.1640625" style="111" customWidth="1"/>
    <col min="3" max="3" width="9.1640625" style="109" customWidth="1"/>
    <col min="4" max="17" width="9.1640625" style="87" customWidth="1"/>
    <col min="18" max="16384" width="9.6640625" style="87"/>
  </cols>
  <sheetData>
    <row r="1" spans="1:68" ht="69.95" customHeight="1" x14ac:dyDescent="0.2">
      <c r="A1" s="85" t="e" vm="1">
        <v>#VALUE!</v>
      </c>
      <c r="B1" s="86"/>
      <c r="C1" s="86"/>
    </row>
    <row r="2" spans="1:68" s="90" customFormat="1" ht="30" customHeight="1" x14ac:dyDescent="0.2">
      <c r="A2" s="88" t="s">
        <v>241</v>
      </c>
      <c r="B2" s="89"/>
      <c r="C2" s="89"/>
      <c r="D2" s="89"/>
      <c r="E2" s="89"/>
      <c r="G2" s="89"/>
      <c r="H2" s="89"/>
      <c r="I2" s="87"/>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row>
    <row r="3" spans="1:68" s="94" customFormat="1" ht="20.100000000000001" customHeight="1" x14ac:dyDescent="0.2">
      <c r="A3" s="91">
        <f>'Table of Contents'!B3</f>
        <v>45603</v>
      </c>
      <c r="B3" s="92"/>
      <c r="C3" s="93"/>
      <c r="I3" s="87"/>
    </row>
    <row r="4" spans="1:68" s="94" customFormat="1" ht="20.100000000000001" customHeight="1" x14ac:dyDescent="0.2">
      <c r="A4" s="95" t="s">
        <v>242</v>
      </c>
      <c r="B4" s="95"/>
      <c r="C4" s="93"/>
      <c r="I4" s="87"/>
    </row>
    <row r="5" spans="1:68" s="99" customFormat="1" ht="20.100000000000001" customHeight="1" x14ac:dyDescent="0.2">
      <c r="A5" s="96"/>
      <c r="B5" s="97"/>
      <c r="C5" s="98"/>
      <c r="I5" s="87"/>
    </row>
    <row r="6" spans="1:68" s="99" customFormat="1" ht="20.100000000000001" customHeight="1" x14ac:dyDescent="0.2">
      <c r="A6" s="100"/>
      <c r="B6" s="97"/>
      <c r="C6" s="98"/>
      <c r="I6" s="87"/>
    </row>
    <row r="7" spans="1:68" s="104" customFormat="1" ht="30" customHeight="1" x14ac:dyDescent="0.2">
      <c r="A7" s="101" t="s">
        <v>293</v>
      </c>
      <c r="B7" s="102"/>
      <c r="C7" s="103"/>
      <c r="I7" s="87"/>
    </row>
    <row r="8" spans="1:68" s="106" customFormat="1" ht="15" customHeight="1" x14ac:dyDescent="0.2">
      <c r="A8" s="105" t="s">
        <v>244</v>
      </c>
      <c r="G8" s="104"/>
      <c r="I8" s="87"/>
    </row>
    <row r="9" spans="1:68" s="106" customFormat="1" ht="15" customHeight="1" x14ac:dyDescent="0.2">
      <c r="A9" s="105"/>
      <c r="G9" s="104"/>
      <c r="I9" s="87"/>
    </row>
    <row r="10" spans="1:68" s="104" customFormat="1" ht="15" customHeight="1" x14ac:dyDescent="0.2">
      <c r="A10" s="107" t="s">
        <v>245</v>
      </c>
      <c r="B10" s="107" t="s">
        <v>246</v>
      </c>
      <c r="I10" s="87"/>
    </row>
    <row r="11" spans="1:68" s="104" customFormat="1" ht="15" customHeight="1" x14ac:dyDescent="0.2">
      <c r="A11" s="144" t="str">
        <f>_xlfn.TEXTBEFORE($A$7," ") &amp;" Production"</f>
        <v>PK Production</v>
      </c>
      <c r="B11" s="102" t="s">
        <v>248</v>
      </c>
      <c r="I11" s="87"/>
    </row>
    <row r="12" spans="1:68" s="104" customFormat="1" ht="15" customHeight="1" x14ac:dyDescent="0.2">
      <c r="A12" s="144" t="str">
        <f>_xlfn.TEXTBEFORE($A$7," ") &amp;" App Demand"</f>
        <v>PK App Demand</v>
      </c>
      <c r="B12" s="102" t="s">
        <v>248</v>
      </c>
      <c r="I12" s="87"/>
    </row>
    <row r="13" spans="1:68" s="104" customFormat="1" ht="15" customHeight="1" x14ac:dyDescent="0.2">
      <c r="A13" s="144" t="str">
        <f>_xlfn.TEXTBEFORE($A$7," ") &amp;" Imports"</f>
        <v>PK Imports</v>
      </c>
      <c r="B13" s="102" t="s">
        <v>248</v>
      </c>
      <c r="C13" s="103"/>
      <c r="I13" s="87"/>
    </row>
    <row r="14" spans="1:68" s="104" customFormat="1" ht="15" customHeight="1" x14ac:dyDescent="0.2">
      <c r="A14" s="144" t="str">
        <f>_xlfn.TEXTBEFORE($A$7," ") &amp;" Exports"</f>
        <v>PK Exports</v>
      </c>
      <c r="B14" s="102" t="s">
        <v>248</v>
      </c>
      <c r="C14" s="103"/>
      <c r="I14" s="87"/>
    </row>
    <row r="15" spans="1:68" s="104" customFormat="1" ht="15" customHeight="1" x14ac:dyDescent="0.2">
      <c r="A15" s="108"/>
      <c r="B15" s="102"/>
      <c r="C15" s="103"/>
      <c r="I15" s="87"/>
    </row>
    <row r="16" spans="1:68" ht="15" customHeight="1" x14ac:dyDescent="0.2">
      <c r="A16" s="107" t="s">
        <v>282</v>
      </c>
      <c r="B16" s="107" t="s">
        <v>246</v>
      </c>
    </row>
    <row r="17" spans="1:2" ht="15" customHeight="1" x14ac:dyDescent="0.2">
      <c r="A17" s="108">
        <v>2019</v>
      </c>
      <c r="B17" s="102" t="s">
        <v>248</v>
      </c>
    </row>
    <row r="18" spans="1:2" ht="15" customHeight="1" x14ac:dyDescent="0.2">
      <c r="A18" s="108">
        <v>2020</v>
      </c>
      <c r="B18" s="102" t="s">
        <v>248</v>
      </c>
    </row>
    <row r="19" spans="1:2" ht="15" customHeight="1" x14ac:dyDescent="0.2">
      <c r="A19" s="108">
        <v>2021</v>
      </c>
      <c r="B19" s="102" t="s">
        <v>248</v>
      </c>
    </row>
    <row r="20" spans="1:2" ht="15" customHeight="1" x14ac:dyDescent="0.2">
      <c r="A20" s="108">
        <v>2022</v>
      </c>
      <c r="B20" s="102" t="s">
        <v>248</v>
      </c>
    </row>
    <row r="21" spans="1:2" ht="15" customHeight="1" x14ac:dyDescent="0.2">
      <c r="A21" s="108">
        <v>2023</v>
      </c>
      <c r="B21" s="102" t="s">
        <v>248</v>
      </c>
    </row>
    <row r="22" spans="1:2" ht="15" customHeight="1" x14ac:dyDescent="0.2">
      <c r="A22" s="87"/>
      <c r="B22" s="87"/>
    </row>
    <row r="53" spans="1:9" s="104" customFormat="1" ht="15" customHeight="1" x14ac:dyDescent="0.2">
      <c r="A53" s="110"/>
      <c r="B53" s="111"/>
      <c r="C53" s="109"/>
      <c r="I53" s="87"/>
    </row>
    <row r="54" spans="1:9" s="104" customFormat="1" ht="15" customHeight="1" x14ac:dyDescent="0.2">
      <c r="A54" s="110"/>
      <c r="B54" s="111"/>
      <c r="C54" s="109"/>
      <c r="I54" s="87"/>
    </row>
    <row r="55" spans="1:9" s="104" customFormat="1" ht="15" customHeight="1" x14ac:dyDescent="0.2">
      <c r="A55" s="110"/>
      <c r="B55" s="111"/>
      <c r="C55" s="109"/>
      <c r="I55" s="87"/>
    </row>
    <row r="56" spans="1:9" s="104" customFormat="1" ht="15" customHeight="1" x14ac:dyDescent="0.2">
      <c r="A56" s="110"/>
      <c r="B56" s="111"/>
      <c r="C56" s="109"/>
      <c r="I56" s="87"/>
    </row>
    <row r="57" spans="1:9" s="104" customFormat="1" ht="15" customHeight="1" x14ac:dyDescent="0.2">
      <c r="A57" s="110"/>
      <c r="B57" s="111"/>
      <c r="C57" s="109"/>
      <c r="I57" s="87"/>
    </row>
    <row r="58" spans="1:9" s="104" customFormat="1" ht="15" customHeight="1" x14ac:dyDescent="0.2">
      <c r="A58" s="110"/>
      <c r="B58" s="111"/>
      <c r="C58" s="109"/>
      <c r="I58" s="87"/>
    </row>
    <row r="59" spans="1:9" s="104" customFormat="1" ht="15" customHeight="1" x14ac:dyDescent="0.2">
      <c r="A59" s="110"/>
      <c r="B59" s="111"/>
      <c r="C59" s="109"/>
      <c r="I59" s="87"/>
    </row>
    <row r="60" spans="1:9" s="104" customFormat="1" ht="15" customHeight="1" x14ac:dyDescent="0.2">
      <c r="A60" s="110"/>
      <c r="B60" s="111"/>
      <c r="C60" s="109"/>
      <c r="I60" s="87"/>
    </row>
    <row r="61" spans="1:9" s="104" customFormat="1" ht="15" customHeight="1" x14ac:dyDescent="0.2">
      <c r="A61" s="110"/>
      <c r="B61" s="111"/>
      <c r="C61" s="109"/>
      <c r="I61" s="87"/>
    </row>
    <row r="62" spans="1:9" s="104" customFormat="1" ht="15" customHeight="1" x14ac:dyDescent="0.2">
      <c r="A62" s="110"/>
      <c r="B62" s="111"/>
      <c r="C62" s="109"/>
      <c r="I62" s="87"/>
    </row>
    <row r="63" spans="1:9" s="104" customFormat="1" ht="15" customHeight="1" x14ac:dyDescent="0.2">
      <c r="A63" s="110"/>
      <c r="B63" s="111"/>
      <c r="C63" s="109"/>
      <c r="I63" s="87"/>
    </row>
    <row r="64" spans="1:9" s="104" customFormat="1" ht="15" customHeight="1" x14ac:dyDescent="0.2">
      <c r="A64" s="110"/>
      <c r="B64" s="111"/>
      <c r="C64" s="109"/>
      <c r="I64" s="87"/>
    </row>
    <row r="65" spans="1:9" s="104" customFormat="1" ht="15" customHeight="1" x14ac:dyDescent="0.2">
      <c r="A65" s="110"/>
      <c r="B65" s="111"/>
      <c r="C65" s="109"/>
      <c r="I65" s="87"/>
    </row>
    <row r="66" spans="1:9" s="104" customFormat="1" ht="15" customHeight="1" x14ac:dyDescent="0.2">
      <c r="A66" s="110"/>
      <c r="B66" s="111"/>
      <c r="C66" s="109"/>
      <c r="I66" s="87"/>
    </row>
    <row r="67" spans="1:9" s="104" customFormat="1" ht="15" customHeight="1" x14ac:dyDescent="0.2">
      <c r="A67" s="110"/>
      <c r="B67" s="111"/>
      <c r="C67" s="109"/>
      <c r="I67" s="87"/>
    </row>
    <row r="68" spans="1:9" s="104" customFormat="1" ht="15" customHeight="1" x14ac:dyDescent="0.2">
      <c r="A68" s="110"/>
      <c r="B68" s="111"/>
      <c r="C68" s="109"/>
      <c r="I68" s="87"/>
    </row>
    <row r="69" spans="1:9" s="104" customFormat="1" ht="15" customHeight="1" x14ac:dyDescent="0.2">
      <c r="A69" s="110"/>
      <c r="B69" s="111"/>
      <c r="C69" s="109"/>
      <c r="I69" s="87"/>
    </row>
    <row r="70" spans="1:9" s="104" customFormat="1" ht="15" customHeight="1" x14ac:dyDescent="0.2">
      <c r="A70" s="110"/>
      <c r="B70" s="111"/>
      <c r="C70" s="109"/>
      <c r="I70" s="87"/>
    </row>
    <row r="71" spans="1:9" s="104" customFormat="1" ht="15" customHeight="1" x14ac:dyDescent="0.2">
      <c r="A71" s="110"/>
      <c r="B71" s="111"/>
      <c r="C71" s="109"/>
      <c r="I71" s="87"/>
    </row>
    <row r="72" spans="1:9" s="104" customFormat="1" ht="15" customHeight="1" x14ac:dyDescent="0.2">
      <c r="A72" s="110"/>
      <c r="B72" s="111"/>
      <c r="C72" s="109"/>
      <c r="I72" s="87"/>
    </row>
    <row r="73" spans="1:9" s="104" customFormat="1" ht="15" customHeight="1" x14ac:dyDescent="0.2">
      <c r="A73" s="110"/>
      <c r="B73" s="111"/>
      <c r="C73" s="109"/>
      <c r="I73" s="87"/>
    </row>
    <row r="74" spans="1:9" s="104" customFormat="1" ht="15" customHeight="1" x14ac:dyDescent="0.2">
      <c r="A74" s="110"/>
      <c r="B74" s="111"/>
      <c r="C74" s="109"/>
      <c r="I74" s="87"/>
    </row>
    <row r="75" spans="1:9" s="104" customFormat="1" ht="15" customHeight="1" x14ac:dyDescent="0.2">
      <c r="A75" s="110"/>
      <c r="B75" s="111"/>
      <c r="C75" s="109"/>
      <c r="I75" s="87"/>
    </row>
    <row r="76" spans="1:9" s="104" customFormat="1" ht="15" customHeight="1" x14ac:dyDescent="0.2">
      <c r="A76" s="110"/>
      <c r="B76" s="111"/>
      <c r="C76" s="109"/>
      <c r="I76" s="87"/>
    </row>
    <row r="77" spans="1:9" s="104" customFormat="1" ht="15" customHeight="1" x14ac:dyDescent="0.2">
      <c r="A77" s="110"/>
      <c r="B77" s="111"/>
      <c r="C77" s="109"/>
      <c r="I77" s="87"/>
    </row>
    <row r="78" spans="1:9" s="104" customFormat="1" ht="15" customHeight="1" x14ac:dyDescent="0.2">
      <c r="A78" s="110"/>
      <c r="B78" s="111"/>
      <c r="C78" s="109"/>
      <c r="I78" s="87"/>
    </row>
    <row r="79" spans="1:9" s="104" customFormat="1" ht="15" customHeight="1" x14ac:dyDescent="0.2">
      <c r="A79" s="110"/>
      <c r="B79" s="111"/>
      <c r="C79" s="109"/>
      <c r="I79" s="87"/>
    </row>
    <row r="80" spans="1:9" s="104" customFormat="1" ht="15" customHeight="1" x14ac:dyDescent="0.2">
      <c r="A80" s="110"/>
      <c r="B80" s="111"/>
      <c r="C80" s="109"/>
      <c r="I80" s="87"/>
    </row>
    <row r="81" spans="1:20" s="104" customFormat="1" ht="15" customHeight="1" x14ac:dyDescent="0.2">
      <c r="A81" s="110"/>
      <c r="B81" s="111"/>
      <c r="C81" s="109"/>
      <c r="I81" s="87"/>
      <c r="T81" s="104" t="s">
        <v>23</v>
      </c>
    </row>
    <row r="82" spans="1:20" s="104" customFormat="1" ht="15" customHeight="1" x14ac:dyDescent="0.2">
      <c r="A82" s="110"/>
      <c r="B82" s="111"/>
      <c r="C82" s="109"/>
      <c r="I82" s="87"/>
    </row>
    <row r="83" spans="1:20" s="104" customFormat="1" ht="15" customHeight="1" x14ac:dyDescent="0.2">
      <c r="A83" s="110"/>
      <c r="B83" s="111"/>
      <c r="C83" s="109"/>
      <c r="I83" s="87"/>
    </row>
    <row r="84" spans="1:20" s="104" customFormat="1" ht="15" customHeight="1" x14ac:dyDescent="0.2">
      <c r="A84" s="110"/>
      <c r="B84" s="111"/>
      <c r="C84" s="109"/>
      <c r="I84" s="87"/>
    </row>
    <row r="85" spans="1:20" s="104" customFormat="1" ht="15" customHeight="1" x14ac:dyDescent="0.2">
      <c r="A85" s="110"/>
      <c r="B85" s="111"/>
      <c r="C85" s="109"/>
      <c r="I85" s="87"/>
    </row>
    <row r="86" spans="1:20" s="104" customFormat="1" ht="15" customHeight="1" x14ac:dyDescent="0.2">
      <c r="A86" s="110"/>
      <c r="B86" s="111"/>
      <c r="C86" s="109"/>
      <c r="I86" s="87"/>
    </row>
    <row r="87" spans="1:20" s="104" customFormat="1" ht="15" customHeight="1" x14ac:dyDescent="0.2">
      <c r="A87" s="110"/>
      <c r="B87" s="111"/>
      <c r="C87" s="109"/>
      <c r="I87" s="87"/>
    </row>
    <row r="88" spans="1:20" s="104" customFormat="1" ht="15" customHeight="1" x14ac:dyDescent="0.2">
      <c r="A88" s="110"/>
      <c r="B88" s="111"/>
      <c r="C88" s="109"/>
      <c r="I88" s="87"/>
    </row>
    <row r="89" spans="1:20" s="104" customFormat="1" ht="15" customHeight="1" x14ac:dyDescent="0.2">
      <c r="A89" s="110"/>
      <c r="B89" s="111"/>
      <c r="C89" s="109"/>
      <c r="I89" s="87"/>
    </row>
    <row r="90" spans="1:20" s="104" customFormat="1" ht="15" customHeight="1" x14ac:dyDescent="0.2">
      <c r="A90" s="110"/>
      <c r="B90" s="111"/>
      <c r="C90" s="109"/>
      <c r="I90" s="87"/>
    </row>
    <row r="91" spans="1:20" s="104" customFormat="1" ht="15" customHeight="1" x14ac:dyDescent="0.2">
      <c r="A91" s="110"/>
      <c r="B91" s="111"/>
      <c r="C91" s="109"/>
      <c r="I91" s="87"/>
    </row>
    <row r="92" spans="1:20" s="104" customFormat="1" ht="15" customHeight="1" x14ac:dyDescent="0.2">
      <c r="A92" s="110"/>
      <c r="B92" s="111"/>
      <c r="C92" s="109"/>
      <c r="I92" s="87"/>
    </row>
    <row r="93" spans="1:20" s="104" customFormat="1" ht="15" customHeight="1" x14ac:dyDescent="0.2">
      <c r="A93" s="110"/>
      <c r="B93" s="111"/>
      <c r="C93" s="109"/>
      <c r="I93" s="87"/>
    </row>
    <row r="94" spans="1:20" s="104" customFormat="1" ht="15" customHeight="1" x14ac:dyDescent="0.2">
      <c r="A94" s="110"/>
      <c r="B94" s="111"/>
      <c r="C94" s="109"/>
      <c r="I94" s="87"/>
    </row>
    <row r="95" spans="1:20" s="104" customFormat="1" ht="15" customHeight="1" x14ac:dyDescent="0.2">
      <c r="A95" s="110"/>
      <c r="B95" s="111"/>
      <c r="C95" s="109"/>
      <c r="I95" s="87"/>
    </row>
    <row r="96" spans="1:20" s="104" customFormat="1" ht="15" customHeight="1" x14ac:dyDescent="0.2">
      <c r="A96" s="110"/>
      <c r="B96" s="111"/>
      <c r="C96" s="109"/>
      <c r="I96" s="87"/>
    </row>
    <row r="97" spans="1:9" s="104" customFormat="1" ht="15" customHeight="1" x14ac:dyDescent="0.2">
      <c r="A97" s="110"/>
      <c r="B97" s="111"/>
      <c r="C97" s="109"/>
      <c r="I97" s="87"/>
    </row>
    <row r="98" spans="1:9" s="104" customFormat="1" ht="15" customHeight="1" x14ac:dyDescent="0.2">
      <c r="A98" s="110"/>
      <c r="B98" s="111"/>
      <c r="C98" s="109"/>
      <c r="I98" s="87"/>
    </row>
    <row r="99" spans="1:9" s="104" customFormat="1" ht="15" customHeight="1" x14ac:dyDescent="0.2">
      <c r="A99" s="110"/>
      <c r="B99" s="111"/>
      <c r="C99" s="109"/>
      <c r="I99" s="87"/>
    </row>
    <row r="100" spans="1:9" s="104" customFormat="1" ht="15" customHeight="1" x14ac:dyDescent="0.2">
      <c r="A100" s="110"/>
      <c r="B100" s="111"/>
      <c r="C100" s="109"/>
      <c r="I100" s="87"/>
    </row>
    <row r="101" spans="1:9" s="104" customFormat="1" ht="15" customHeight="1" x14ac:dyDescent="0.2">
      <c r="A101" s="110"/>
      <c r="B101" s="111"/>
      <c r="C101" s="109"/>
      <c r="I101" s="87"/>
    </row>
    <row r="102" spans="1:9" s="104" customFormat="1" ht="15" customHeight="1" x14ac:dyDescent="0.2">
      <c r="A102" s="110"/>
      <c r="B102" s="111"/>
      <c r="C102" s="109"/>
      <c r="I102" s="87"/>
    </row>
    <row r="103" spans="1:9" s="104" customFormat="1" ht="15" customHeight="1" x14ac:dyDescent="0.2">
      <c r="A103" s="110"/>
      <c r="B103" s="111"/>
      <c r="C103" s="109"/>
      <c r="I103" s="87"/>
    </row>
    <row r="104" spans="1:9" s="104" customFormat="1" ht="15" customHeight="1" x14ac:dyDescent="0.2">
      <c r="A104" s="110"/>
      <c r="B104" s="111"/>
      <c r="C104" s="109"/>
      <c r="I104" s="87"/>
    </row>
    <row r="105" spans="1:9" s="104" customFormat="1" ht="15" customHeight="1" x14ac:dyDescent="0.2">
      <c r="A105" s="110"/>
      <c r="B105" s="111"/>
      <c r="C105" s="109"/>
      <c r="I105" s="87"/>
    </row>
    <row r="106" spans="1:9" s="104" customFormat="1" ht="15" customHeight="1" x14ac:dyDescent="0.2">
      <c r="A106" s="110"/>
      <c r="B106" s="111"/>
      <c r="C106" s="109"/>
      <c r="I106" s="87"/>
    </row>
    <row r="107" spans="1:9" s="104" customFormat="1" ht="15" customHeight="1" x14ac:dyDescent="0.2">
      <c r="A107" s="110"/>
      <c r="B107" s="111"/>
      <c r="C107" s="109"/>
      <c r="I107" s="87"/>
    </row>
    <row r="108" spans="1:9" s="104" customFormat="1" ht="15" customHeight="1" x14ac:dyDescent="0.2">
      <c r="A108" s="110"/>
      <c r="B108" s="111"/>
      <c r="C108" s="109"/>
      <c r="I108" s="87"/>
    </row>
    <row r="109" spans="1:9" s="104" customFormat="1" ht="15" customHeight="1" x14ac:dyDescent="0.2">
      <c r="A109" s="110"/>
      <c r="B109" s="111"/>
      <c r="C109" s="109"/>
      <c r="I109" s="87"/>
    </row>
    <row r="110" spans="1:9" s="104" customFormat="1" ht="15" customHeight="1" x14ac:dyDescent="0.2">
      <c r="A110" s="110"/>
      <c r="B110" s="111"/>
      <c r="C110" s="109"/>
      <c r="I110" s="87"/>
    </row>
    <row r="111" spans="1:9" s="104" customFormat="1" ht="15" customHeight="1" x14ac:dyDescent="0.2">
      <c r="A111" s="110"/>
      <c r="B111" s="111"/>
      <c r="C111" s="109"/>
      <c r="I111" s="87"/>
    </row>
    <row r="112" spans="1:9" s="104" customFormat="1" ht="15" customHeight="1" x14ac:dyDescent="0.2">
      <c r="A112" s="110"/>
      <c r="B112" s="111"/>
      <c r="C112" s="109"/>
      <c r="I112" s="87"/>
    </row>
    <row r="113" spans="1:9" s="104" customFormat="1" ht="15" customHeight="1" x14ac:dyDescent="0.2">
      <c r="A113" s="110"/>
      <c r="B113" s="111"/>
      <c r="C113" s="109"/>
      <c r="I113" s="87"/>
    </row>
    <row r="114" spans="1:9" s="104" customFormat="1" ht="15" customHeight="1" x14ac:dyDescent="0.2">
      <c r="A114" s="110"/>
      <c r="B114" s="111"/>
      <c r="C114" s="109"/>
      <c r="I114" s="87"/>
    </row>
    <row r="115" spans="1:9" s="104" customFormat="1" ht="15" customHeight="1" x14ac:dyDescent="0.2">
      <c r="A115" s="110"/>
      <c r="B115" s="111"/>
      <c r="C115" s="109"/>
      <c r="I115" s="87"/>
    </row>
    <row r="116" spans="1:9" s="104" customFormat="1" ht="15" customHeight="1" x14ac:dyDescent="0.2">
      <c r="A116" s="110"/>
      <c r="B116" s="111"/>
      <c r="C116" s="109"/>
      <c r="I116" s="87"/>
    </row>
    <row r="117" spans="1:9" s="104" customFormat="1" ht="15" customHeight="1" x14ac:dyDescent="0.2">
      <c r="A117" s="110"/>
      <c r="B117" s="111"/>
      <c r="C117" s="109"/>
      <c r="I117" s="87"/>
    </row>
    <row r="118" spans="1:9" s="104" customFormat="1" ht="15" customHeight="1" x14ac:dyDescent="0.2">
      <c r="A118" s="110"/>
      <c r="B118" s="111"/>
      <c r="C118" s="109"/>
      <c r="I118" s="87"/>
    </row>
    <row r="119" spans="1:9" s="104" customFormat="1" ht="15" customHeight="1" x14ac:dyDescent="0.2">
      <c r="A119" s="110"/>
      <c r="B119" s="111"/>
      <c r="C119" s="109"/>
      <c r="I119" s="87"/>
    </row>
    <row r="120" spans="1:9" s="104" customFormat="1" ht="15" customHeight="1" x14ac:dyDescent="0.2">
      <c r="A120" s="110"/>
      <c r="B120" s="111"/>
      <c r="C120" s="109"/>
      <c r="I120" s="87"/>
    </row>
    <row r="121" spans="1:9" s="104" customFormat="1" ht="15" customHeight="1" x14ac:dyDescent="0.2">
      <c r="A121" s="110"/>
      <c r="B121" s="111"/>
      <c r="C121" s="109"/>
      <c r="I121" s="87"/>
    </row>
    <row r="122" spans="1:9" s="104" customFormat="1" ht="15" customHeight="1" x14ac:dyDescent="0.2">
      <c r="A122" s="110"/>
      <c r="B122" s="111"/>
      <c r="C122" s="109"/>
      <c r="I122" s="87"/>
    </row>
    <row r="123" spans="1:9" s="104" customFormat="1" ht="15" customHeight="1" x14ac:dyDescent="0.2">
      <c r="A123" s="110"/>
      <c r="B123" s="111"/>
      <c r="C123" s="109"/>
      <c r="D123" s="87"/>
      <c r="I123" s="87"/>
    </row>
    <row r="124" spans="1:9" s="104" customFormat="1" ht="15" customHeight="1" x14ac:dyDescent="0.2">
      <c r="A124" s="110"/>
      <c r="B124" s="111"/>
      <c r="C124" s="109"/>
      <c r="D124" s="87"/>
      <c r="I124" s="87"/>
    </row>
    <row r="125" spans="1:9" s="104" customFormat="1" ht="15" customHeight="1" x14ac:dyDescent="0.2">
      <c r="A125" s="110"/>
      <c r="B125" s="111"/>
      <c r="C125" s="109"/>
      <c r="D125" s="87"/>
      <c r="I125" s="87"/>
    </row>
    <row r="126" spans="1:9" s="104" customFormat="1" ht="15" customHeight="1" x14ac:dyDescent="0.2">
      <c r="A126" s="110"/>
      <c r="B126" s="111"/>
      <c r="C126" s="109"/>
      <c r="D126" s="87"/>
      <c r="I126" s="87"/>
    </row>
    <row r="127" spans="1:9" s="104" customFormat="1" ht="15" customHeight="1" x14ac:dyDescent="0.2">
      <c r="A127" s="110"/>
      <c r="B127" s="111"/>
      <c r="C127" s="109"/>
      <c r="D127" s="87"/>
      <c r="I127" s="87"/>
    </row>
    <row r="128" spans="1:9" s="104" customFormat="1" ht="15" customHeight="1" x14ac:dyDescent="0.2">
      <c r="A128" s="110"/>
      <c r="B128" s="111"/>
      <c r="C128" s="109"/>
      <c r="D128" s="87"/>
      <c r="I128" s="87"/>
    </row>
    <row r="129" spans="1:9" s="104" customFormat="1" ht="15" customHeight="1" x14ac:dyDescent="0.2">
      <c r="A129" s="110"/>
      <c r="B129" s="111"/>
      <c r="C129" s="109"/>
      <c r="D129" s="87"/>
      <c r="I129" s="87"/>
    </row>
    <row r="130" spans="1:9" s="104" customFormat="1" ht="15" customHeight="1" x14ac:dyDescent="0.2">
      <c r="A130" s="110"/>
      <c r="B130" s="111"/>
      <c r="C130" s="109"/>
      <c r="D130" s="87"/>
      <c r="I130" s="87"/>
    </row>
    <row r="131" spans="1:9" s="104" customFormat="1" ht="15" customHeight="1" x14ac:dyDescent="0.2">
      <c r="A131" s="110"/>
      <c r="B131" s="111"/>
      <c r="C131" s="109"/>
      <c r="D131" s="87"/>
      <c r="I131" s="87"/>
    </row>
  </sheetData>
  <hyperlinks>
    <hyperlink ref="A11" location="'NPK+NP+PK Production'!A1" display="'NPK+NP+PK Production'!A1" xr:uid="{237298F5-44C3-4C33-83B9-82063C3B7945}"/>
    <hyperlink ref="A17" location="WPA_P2O5_2019!A1" display="WPA_P2O5_2019!A1" xr:uid="{ADF69CA9-F036-48B8-81E7-7BFC57EE94A2}"/>
    <hyperlink ref="A18" location="WPA_P2O5_2020!A1" display="WPA_P2O5_2020!A1" xr:uid="{32EABB4B-44F2-4488-95A3-E80B9A70C1EB}"/>
    <hyperlink ref="A19" location="WPA_P2O5_2021!A1" display="WPA_P2O5_2021!A1" xr:uid="{D13EC6A1-62EB-40CC-B568-669B00D9C181}"/>
    <hyperlink ref="A20" location="WPA_P2O5_2022!A1" display="WPA_P2O5_2022!A1" xr:uid="{C767E9AB-E6DD-450F-B918-DD72E5E8958E}"/>
    <hyperlink ref="A21" location="WPA_P2O5_2023!A1" display="WPA_P2O5_2023!A1" xr:uid="{0241CEDD-CBA4-4B73-9ECF-E0B82911DEAF}"/>
    <hyperlink ref="A8" location="'Table of Contents'!A1" display="BACK TO INDEX" xr:uid="{D93AD779-D901-445B-90F0-BDEBF90825A3}"/>
    <hyperlink ref="A12:A15" location="'WPA Capacity'!A1" display="Capacity" xr:uid="{20191886-95C5-49A0-8FDD-5FA32C0886E0}"/>
    <hyperlink ref="A12" location="'NPK+NP+PK App Demand'!A1" display="'NPK+NP+PK App Demand'!A1" xr:uid="{46CF474D-9838-4768-97DD-1D2D2A43F83F}"/>
    <hyperlink ref="A13" location="'NPK+NP+PK Imports'!A1" display="'NPK+NP+PK Imports'!A1" xr:uid="{A68B9C97-7A18-4180-B37E-8616921E71B1}"/>
    <hyperlink ref="A14" location="'NPK+NP+PK Exports'!A1" display="'NPK+NP+PK Exports'!A1" xr:uid="{0D6DCF65-2ADA-4098-A80E-269236237DA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9B88-9C5B-40F8-8209-4F270233EFA5}">
  <sheetPr codeName="Sheet24"/>
  <dimension ref="A1:AQ209"/>
  <sheetViews>
    <sheetView showGridLines="0" workbookViewId="0">
      <pane xSplit="4" ySplit="6" topLeftCell="E7"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31" width="9.33203125" style="128" customWidth="1"/>
    <col min="32" max="16384" width="9.33203125" style="128"/>
  </cols>
  <sheetData>
    <row r="1" spans="1:43" s="129" customFormat="1" ht="18.75" customHeight="1" x14ac:dyDescent="0.3">
      <c r="A1" s="126"/>
      <c r="B1" s="150" t="s">
        <v>298</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1"/>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Production'!E3)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CONCATENATE("DAP",D4)</f>
        <v>DAPWorld Total</v>
      </c>
      <c r="B4" s="134" t="s">
        <v>26</v>
      </c>
      <c r="C4" s="134" t="s">
        <v>26</v>
      </c>
      <c r="D4" s="134" t="s">
        <v>26</v>
      </c>
      <c r="E4" s="135">
        <f>'PK Production'!E4+'NP Production'!E4+'NPK Production'!E4</f>
        <v>74288.698452295706</v>
      </c>
      <c r="F4" s="135">
        <f>'PK Production'!F4+'NP Production'!F4+'NPK Production'!F4</f>
        <v>74961.903938243209</v>
      </c>
      <c r="G4" s="135">
        <f>'PK Production'!G4+'NP Production'!G4+'NPK Production'!G4</f>
        <v>78710.024627989929</v>
      </c>
      <c r="H4" s="135">
        <f>'PK Production'!H4+'NP Production'!H4+'NPK Production'!H4</f>
        <v>82085.521473561923</v>
      </c>
      <c r="I4" s="135">
        <f>'PK Production'!I4+'NP Production'!I4+'NPK Production'!I4</f>
        <v>86150.426907108093</v>
      </c>
      <c r="J4" s="135">
        <f>'PK Production'!J4+'NP Production'!J4+'NPK Production'!J4</f>
        <v>88752.681361249241</v>
      </c>
      <c r="K4" s="135">
        <f>'PK Production'!K4+'NP Production'!K4+'NPK Production'!K4</f>
        <v>92457.43586960106</v>
      </c>
      <c r="L4" s="135">
        <f>'PK Production'!L4+'NP Production'!L4+'NPK Production'!L4</f>
        <v>96222.025765555503</v>
      </c>
      <c r="M4" s="135">
        <f>'PK Production'!M4+'NP Production'!M4+'NPK Production'!M4</f>
        <v>89276.805317269391</v>
      </c>
      <c r="N4" s="135">
        <f>'PK Production'!N4+'NP Production'!N4+'NPK Production'!N4</f>
        <v>83940.317443895299</v>
      </c>
      <c r="O4" s="135">
        <f>'PK Production'!O4+'NP Production'!O4+'NPK Production'!O4</f>
        <v>97742.573778966922</v>
      </c>
      <c r="P4" s="135">
        <f>'PK Production'!P4+'NP Production'!P4+'NPK Production'!P4</f>
        <v>98044.430341114901</v>
      </c>
      <c r="Q4" s="135">
        <f>'PK Production'!Q4+'NP Production'!Q4+'NPK Production'!Q4</f>
        <v>99185.416702535076</v>
      </c>
      <c r="R4" s="135">
        <f>'PK Production'!R4+'NP Production'!R4+'NPK Production'!R4</f>
        <v>104594.44152949119</v>
      </c>
      <c r="S4" s="135">
        <f>'PK Production'!S4+'NP Production'!S4+'NPK Production'!S4</f>
        <v>111796.41760947451</v>
      </c>
      <c r="T4" s="135">
        <f>'PK Production'!T4+'NP Production'!T4+'NPK Production'!T4</f>
        <v>113210.90683561214</v>
      </c>
      <c r="U4" s="135">
        <f>'PK Production'!U4+'NP Production'!U4+'NPK Production'!U4</f>
        <v>111974.29969494691</v>
      </c>
      <c r="V4" s="135">
        <f>'PK Production'!V4+'NP Production'!V4+'NPK Production'!V4</f>
        <v>112976.4823314081</v>
      </c>
      <c r="W4" s="135">
        <f>'PK Production'!W4+'NP Production'!W4+'NPK Production'!W4</f>
        <v>109751.28684096331</v>
      </c>
      <c r="X4" s="135">
        <f>'PK Production'!X4+'NP Production'!X4+'NPK Production'!X4</f>
        <v>105672.58576272306</v>
      </c>
      <c r="Y4" s="135">
        <f>'PK Production'!Y4+'NP Production'!Y4+'NPK Production'!Y4</f>
        <v>112344.55754006818</v>
      </c>
      <c r="Z4" s="135">
        <f>'PK Production'!Z4+'NP Production'!Z4+'NPK Production'!Z4</f>
        <v>118823.21685652692</v>
      </c>
      <c r="AA4" s="135">
        <f>'PK Production'!AA4+'NP Production'!AA4+'NPK Production'!AA4</f>
        <v>113680.510143968</v>
      </c>
      <c r="AB4" s="135">
        <f>'PK Production'!AB4+'NP Production'!AB4+'NPK Production'!AB4</f>
        <v>116694.18128530474</v>
      </c>
      <c r="AC4" s="135">
        <f>'PK Production'!AC4+'NP Production'!AC4+'NPK Production'!AC4</f>
        <v>118682.50545848999</v>
      </c>
      <c r="AD4" s="135">
        <f>'PK Production'!AD4+'NP Production'!AD4+'NPK Production'!AD4</f>
        <v>120092.74616791219</v>
      </c>
      <c r="AE4" s="135">
        <f>'PK Production'!AE4+'NP Production'!AE4+'NPK Production'!AE4</f>
        <v>120962.33693884278</v>
      </c>
      <c r="AF4" s="135">
        <f>'PK Production'!AF4+'NP Production'!AF4+'NPK Production'!AF4</f>
        <v>122336.57179723207</v>
      </c>
      <c r="AG4" s="135">
        <f>'PK Production'!AG4+'NP Production'!AG4+'NPK Production'!AG4</f>
        <v>123369.03795727633</v>
      </c>
    </row>
    <row r="5" spans="1:43" s="133" customFormat="1" x14ac:dyDescent="0.2">
      <c r="A5" s="136" t="str">
        <f t="shared" ref="A5:A17" si="0">CONCATENATE("DAP",D5)</f>
        <v>DAPEurope &amp; CIS Total</v>
      </c>
      <c r="B5" s="137" t="s">
        <v>29</v>
      </c>
      <c r="C5" s="137" t="s">
        <v>29</v>
      </c>
      <c r="D5" s="137" t="s">
        <v>29</v>
      </c>
      <c r="E5" s="138">
        <f>'PK Production'!E5+'NP Production'!E5+'NPK Production'!E5</f>
        <v>26481.261462113122</v>
      </c>
      <c r="F5" s="138">
        <f>'PK Production'!F5+'NP Production'!F5+'NPK Production'!F5</f>
        <v>25045.968447018102</v>
      </c>
      <c r="G5" s="138">
        <f>'PK Production'!G5+'NP Production'!G5+'NPK Production'!G5</f>
        <v>25698.479162646625</v>
      </c>
      <c r="H5" s="138">
        <f>'PK Production'!H5+'NP Production'!H5+'NPK Production'!H5</f>
        <v>26219.644721418226</v>
      </c>
      <c r="I5" s="138">
        <f>'PK Production'!I5+'NP Production'!I5+'NPK Production'!I5</f>
        <v>28283.229117890591</v>
      </c>
      <c r="J5" s="138">
        <f>'PK Production'!J5+'NP Production'!J5+'NPK Production'!J5</f>
        <v>26429.167403586682</v>
      </c>
      <c r="K5" s="138">
        <f>'PK Production'!K5+'NP Production'!K5+'NPK Production'!K5</f>
        <v>25401.129627115544</v>
      </c>
      <c r="L5" s="138">
        <f>'PK Production'!L5+'NP Production'!L5+'NPK Production'!L5</f>
        <v>24890.856906165289</v>
      </c>
      <c r="M5" s="138">
        <f>'PK Production'!M5+'NP Production'!M5+'NPK Production'!M5</f>
        <v>23648.983677052998</v>
      </c>
      <c r="N5" s="138">
        <f>'PK Production'!N5+'NP Production'!N5+'NPK Production'!N5</f>
        <v>17021.725457523477</v>
      </c>
      <c r="O5" s="138">
        <f>'PK Production'!O5+'NP Production'!O5+'NPK Production'!O5</f>
        <v>23642.760645526854</v>
      </c>
      <c r="P5" s="138">
        <f>'PK Production'!P5+'NP Production'!P5+'NPK Production'!P5</f>
        <v>23725.378208210528</v>
      </c>
      <c r="Q5" s="138">
        <f>'PK Production'!Q5+'NP Production'!Q5+'NPK Production'!Q5</f>
        <v>24153.585135788562</v>
      </c>
      <c r="R5" s="138">
        <f>'PK Production'!R5+'NP Production'!R5+'NPK Production'!R5</f>
        <v>23345.269420283996</v>
      </c>
      <c r="S5" s="138">
        <f>'PK Production'!S5+'NP Production'!S5+'NPK Production'!S5</f>
        <v>24795.359364842101</v>
      </c>
      <c r="T5" s="138">
        <f>'PK Production'!T5+'NP Production'!T5+'NPK Production'!T5</f>
        <v>24898.781412842109</v>
      </c>
      <c r="U5" s="138">
        <f>'PK Production'!U5+'NP Production'!U5+'NPK Production'!U5</f>
        <v>24830.430036675672</v>
      </c>
      <c r="V5" s="138">
        <f>'PK Production'!V5+'NP Production'!V5+'NPK Production'!V5</f>
        <v>26232.894265980856</v>
      </c>
      <c r="W5" s="138">
        <f>'PK Production'!W5+'NP Production'!W5+'NPK Production'!W5</f>
        <v>26156.380182319164</v>
      </c>
      <c r="X5" s="138">
        <f>'PK Production'!X5+'NP Production'!X5+'NPK Production'!X5</f>
        <v>27479.347332421265</v>
      </c>
      <c r="Y5" s="138">
        <f>'PK Production'!Y5+'NP Production'!Y5+'NPK Production'!Y5</f>
        <v>28349.592586714418</v>
      </c>
      <c r="Z5" s="138">
        <f>'PK Production'!Z5+'NP Production'!Z5+'NPK Production'!Z5</f>
        <v>29933.680346427209</v>
      </c>
      <c r="AA5" s="138">
        <f>'PK Production'!AA5+'NP Production'!AA5+'NPK Production'!AA5</f>
        <v>26060.924905031105</v>
      </c>
      <c r="AB5" s="138">
        <f>'PK Production'!AB5+'NP Production'!AB5+'NPK Production'!AB5</f>
        <v>23739.950854792234</v>
      </c>
      <c r="AC5" s="138">
        <f>'PK Production'!AC5+'NP Production'!AC5+'NPK Production'!AC5</f>
        <v>24488.204052358135</v>
      </c>
      <c r="AD5" s="138">
        <f>'PK Production'!AD5+'NP Production'!AD5+'NPK Production'!AD5</f>
        <v>25275.381973864802</v>
      </c>
      <c r="AE5" s="138">
        <f>'PK Production'!AE5+'NP Production'!AE5+'NPK Production'!AE5</f>
        <v>25580.895357006768</v>
      </c>
      <c r="AF5" s="138">
        <f>'PK Production'!AF5+'NP Production'!AF5+'NPK Production'!AF5</f>
        <v>25798.427742804219</v>
      </c>
      <c r="AG5" s="138">
        <f>'PK Production'!AG5+'NP Production'!AG5+'NPK Production'!AG5</f>
        <v>26018.994743591469</v>
      </c>
    </row>
    <row r="6" spans="1:43" s="133" customFormat="1" x14ac:dyDescent="0.2">
      <c r="A6" s="139" t="str">
        <f t="shared" si="0"/>
        <v>DAPWest Europe Total</v>
      </c>
      <c r="B6" s="140" t="s">
        <v>37</v>
      </c>
      <c r="C6" s="140" t="s">
        <v>37</v>
      </c>
      <c r="D6" s="140" t="s">
        <v>37</v>
      </c>
      <c r="E6" s="141">
        <f>'PK Production'!E6+'NP Production'!E6+'NPK Production'!E6</f>
        <v>18712.033520882353</v>
      </c>
      <c r="F6" s="141">
        <f>'PK Production'!F6+'NP Production'!F6+'NPK Production'!F6</f>
        <v>16975.283620941176</v>
      </c>
      <c r="G6" s="141">
        <f>'PK Production'!G6+'NP Production'!G6+'NPK Production'!G6</f>
        <v>17510.093264941177</v>
      </c>
      <c r="H6" s="141">
        <f>'PK Production'!H6+'NP Production'!H6+'NPK Production'!H6</f>
        <v>17647.590920588234</v>
      </c>
      <c r="I6" s="141">
        <f>'PK Production'!I6+'NP Production'!I6+'NPK Production'!I6</f>
        <v>18345.007793153847</v>
      </c>
      <c r="J6" s="141">
        <f>'PK Production'!J6+'NP Production'!J6+'NPK Production'!J6</f>
        <v>16546.949526153847</v>
      </c>
      <c r="K6" s="141">
        <f>'PK Production'!K6+'NP Production'!K6+'NPK Production'!K6</f>
        <v>16372.171716538462</v>
      </c>
      <c r="L6" s="141">
        <f>'PK Production'!L6+'NP Production'!L6+'NPK Production'!L6</f>
        <v>15980.398321153847</v>
      </c>
      <c r="M6" s="141">
        <f>'PK Production'!M6+'NP Production'!M6+'NPK Production'!M6</f>
        <v>15248.90693846154</v>
      </c>
      <c r="N6" s="141">
        <f>'PK Production'!N6+'NP Production'!N6+'NPK Production'!N6</f>
        <v>9845.4592102641491</v>
      </c>
      <c r="O6" s="141">
        <f>'PK Production'!O6+'NP Production'!O6+'NPK Production'!O6</f>
        <v>14221.916500603775</v>
      </c>
      <c r="P6" s="141">
        <f>'PK Production'!P6+'NP Production'!P6+'NPK Production'!P6</f>
        <v>14090.246009210525</v>
      </c>
      <c r="Q6" s="141">
        <f>'PK Production'!Q6+'NP Production'!Q6+'NPK Production'!Q6</f>
        <v>14258.928981000001</v>
      </c>
      <c r="R6" s="141">
        <f>'PK Production'!R6+'NP Production'!R6+'NPK Production'!R6</f>
        <v>13640.426873552633</v>
      </c>
      <c r="S6" s="141">
        <f>'PK Production'!S6+'NP Production'!S6+'NPK Production'!S6</f>
        <v>14838.257215842103</v>
      </c>
      <c r="T6" s="141">
        <f>'PK Production'!T6+'NP Production'!T6+'NPK Production'!T6</f>
        <v>14047.947937842106</v>
      </c>
      <c r="U6" s="141">
        <f>'PK Production'!U6+'NP Production'!U6+'NPK Production'!U6</f>
        <v>13390.288869675675</v>
      </c>
      <c r="V6" s="141">
        <f>'PK Production'!V6+'NP Production'!V6+'NPK Production'!V6</f>
        <v>13848.72747486025</v>
      </c>
      <c r="W6" s="141">
        <f>'PK Production'!W6+'NP Production'!W6+'NPK Production'!W6</f>
        <v>13392.186703319163</v>
      </c>
      <c r="X6" s="141">
        <f>'PK Production'!X6+'NP Production'!X6+'NPK Production'!X6</f>
        <v>14391.937412971387</v>
      </c>
      <c r="Y6" s="141">
        <f>'PK Production'!Y6+'NP Production'!Y6+'NPK Production'!Y6</f>
        <v>14508.665525064098</v>
      </c>
      <c r="Z6" s="141">
        <f>'PK Production'!Z6+'NP Production'!Z6+'NPK Production'!Z6</f>
        <v>16014.573401272726</v>
      </c>
      <c r="AA6" s="141">
        <f>'PK Production'!AA6+'NP Production'!AA6+'NPK Production'!AA6</f>
        <v>14524.745514499999</v>
      </c>
      <c r="AB6" s="141">
        <f>'PK Production'!AB6+'NP Production'!AB6+'NPK Production'!AB6</f>
        <v>12705.813188409089</v>
      </c>
      <c r="AC6" s="141">
        <f>'PK Production'!AC6+'NP Production'!AC6+'NPK Production'!AC6</f>
        <v>12637.156934307784</v>
      </c>
      <c r="AD6" s="141">
        <f>'PK Production'!AD6+'NP Production'!AD6+'NPK Production'!AD6</f>
        <v>13017.297051878222</v>
      </c>
      <c r="AE6" s="141">
        <f>'PK Production'!AE6+'NP Production'!AE6+'NPK Production'!AE6</f>
        <v>13084.335248431178</v>
      </c>
      <c r="AF6" s="141">
        <f>'PK Production'!AF6+'NP Production'!AF6+'NPK Production'!AF6</f>
        <v>13149.719489566312</v>
      </c>
      <c r="AG6" s="141">
        <f>'PK Production'!AG6+'NP Production'!AG6+'NPK Production'!AG6</f>
        <v>13198.012137732749</v>
      </c>
    </row>
    <row r="7" spans="1:43" x14ac:dyDescent="0.2">
      <c r="A7" s="133" t="str">
        <f t="shared" si="0"/>
        <v>DAPAustria</v>
      </c>
      <c r="B7" s="129" t="s">
        <v>254</v>
      </c>
      <c r="C7" s="129" t="s">
        <v>255</v>
      </c>
      <c r="D7" s="129" t="s">
        <v>40</v>
      </c>
      <c r="E7" s="142">
        <f>'PK Production'!E7+'NP Production'!E7+'NPK Production'!E7</f>
        <v>389</v>
      </c>
      <c r="F7" s="142">
        <f>'PK Production'!F7+'NP Production'!F7+'NPK Production'!F7</f>
        <v>387</v>
      </c>
      <c r="G7" s="142">
        <f>'PK Production'!G7+'NP Production'!G7+'NPK Production'!G7</f>
        <v>475</v>
      </c>
      <c r="H7" s="142">
        <f>'PK Production'!H7+'NP Production'!H7+'NPK Production'!H7</f>
        <v>550</v>
      </c>
      <c r="I7" s="142">
        <f>'PK Production'!I7+'NP Production'!I7+'NPK Production'!I7</f>
        <v>671</v>
      </c>
      <c r="J7" s="142">
        <f>'PK Production'!J7+'NP Production'!J7+'NPK Production'!J7</f>
        <v>529.50528499999996</v>
      </c>
      <c r="K7" s="142">
        <f>'PK Production'!K7+'NP Production'!K7+'NPK Production'!K7</f>
        <v>539</v>
      </c>
      <c r="L7" s="142">
        <f>'PK Production'!L7+'NP Production'!L7+'NPK Production'!L7</f>
        <v>670</v>
      </c>
      <c r="M7" s="142">
        <f>'PK Production'!M7+'NP Production'!M7+'NPK Production'!M7</f>
        <v>665</v>
      </c>
      <c r="N7" s="142">
        <f>'PK Production'!N7+'NP Production'!N7+'NPK Production'!N7</f>
        <v>428</v>
      </c>
      <c r="O7" s="142">
        <f>'PK Production'!O7+'NP Production'!O7+'NPK Production'!O7</f>
        <v>630</v>
      </c>
      <c r="P7" s="142">
        <f>'PK Production'!P7+'NP Production'!P7+'NPK Production'!P7</f>
        <v>690.67081699999994</v>
      </c>
      <c r="Q7" s="142">
        <f>'PK Production'!Q7+'NP Production'!Q7+'NPK Production'!Q7</f>
        <v>702.05950400000006</v>
      </c>
      <c r="R7" s="142">
        <f>'PK Production'!R7+'NP Production'!R7+'NPK Production'!R7</f>
        <v>599.01666499999999</v>
      </c>
      <c r="S7" s="142">
        <f>'PK Production'!S7+'NP Production'!S7+'NPK Production'!S7</f>
        <v>696.19342399999994</v>
      </c>
      <c r="T7" s="142">
        <f>'PK Production'!T7+'NP Production'!T7+'NPK Production'!T7</f>
        <v>660.37928299999999</v>
      </c>
      <c r="U7" s="142">
        <f>'PK Production'!U7+'NP Production'!U7+'NPK Production'!U7</f>
        <v>608.86377500000003</v>
      </c>
      <c r="V7" s="142">
        <f>'PK Production'!V7+'NP Production'!V7+'NPK Production'!V7</f>
        <v>507.57643896490987</v>
      </c>
      <c r="W7" s="142">
        <f>'PK Production'!W7+'NP Production'!W7+'NPK Production'!W7</f>
        <v>520.19624999999996</v>
      </c>
      <c r="X7" s="142">
        <f>'PK Production'!X7+'NP Production'!X7+'NPK Production'!X7</f>
        <v>503.31682250000011</v>
      </c>
      <c r="Y7" s="142">
        <f>'PK Production'!Y7+'NP Production'!Y7+'NPK Production'!Y7</f>
        <v>486.96588499999996</v>
      </c>
      <c r="Z7" s="142">
        <f>'PK Production'!Z7+'NP Production'!Z7+'NPK Production'!Z7</f>
        <v>495.24523249999987</v>
      </c>
      <c r="AA7" s="142">
        <f>'PK Production'!AA7+'NP Production'!AA7+'NPK Production'!AA7</f>
        <v>397.35652700000003</v>
      </c>
      <c r="AB7" s="142">
        <f>'PK Production'!AB7+'NP Production'!AB7+'NPK Production'!AB7</f>
        <v>407.81848500000001</v>
      </c>
      <c r="AC7" s="142">
        <f>'PK Production'!AC7+'NP Production'!AC7+'NPK Production'!AC7</f>
        <v>428.38876105290052</v>
      </c>
      <c r="AD7" s="142">
        <f>'PK Production'!AD7+'NP Production'!AD7+'NPK Production'!AD7</f>
        <v>441.10476472534117</v>
      </c>
      <c r="AE7" s="142">
        <f>'PK Production'!AE7+'NP Production'!AE7+'NPK Production'!AE7</f>
        <v>447.9962207431214</v>
      </c>
      <c r="AF7" s="142">
        <f>'PK Production'!AF7+'NP Production'!AF7+'NPK Production'!AF7</f>
        <v>454.04910002423787</v>
      </c>
      <c r="AG7" s="142">
        <f>'PK Production'!AG7+'NP Production'!AG7+'NPK Production'!AG7</f>
        <v>459.58995615491449</v>
      </c>
    </row>
    <row r="8" spans="1:43" x14ac:dyDescent="0.2">
      <c r="A8" s="133" t="str">
        <f t="shared" si="0"/>
        <v>DAPBelgium</v>
      </c>
      <c r="B8" s="129" t="s">
        <v>254</v>
      </c>
      <c r="C8" s="129" t="s">
        <v>255</v>
      </c>
      <c r="D8" s="129" t="s">
        <v>42</v>
      </c>
      <c r="E8" s="142">
        <f>'PK Production'!E8+'NP Production'!E8+'NPK Production'!E8</f>
        <v>2775.3120519999998</v>
      </c>
      <c r="F8" s="142">
        <f>'PK Production'!F8+'NP Production'!F8+'NPK Production'!F8</f>
        <v>2481.2458999999994</v>
      </c>
      <c r="G8" s="142">
        <f>'PK Production'!G8+'NP Production'!G8+'NPK Production'!G8</f>
        <v>2644.02</v>
      </c>
      <c r="H8" s="142">
        <f>'PK Production'!H8+'NP Production'!H8+'NPK Production'!H8</f>
        <v>2216.594705</v>
      </c>
      <c r="I8" s="142">
        <f>'PK Production'!I8+'NP Production'!I8+'NPK Production'!I8</f>
        <v>2176.7325930000002</v>
      </c>
      <c r="J8" s="142">
        <f>'PK Production'!J8+'NP Production'!J8+'NPK Production'!J8</f>
        <v>2525.7732649999998</v>
      </c>
      <c r="K8" s="142">
        <f>'PK Production'!K8+'NP Production'!K8+'NPK Production'!K8</f>
        <v>2207.3116479999999</v>
      </c>
      <c r="L8" s="142">
        <f>'PK Production'!L8+'NP Production'!L8+'NPK Production'!L8</f>
        <v>2187.7068690000001</v>
      </c>
      <c r="M8" s="142">
        <f>'PK Production'!M8+'NP Production'!M8+'NPK Production'!M8</f>
        <v>2134.8883730000002</v>
      </c>
      <c r="N8" s="142">
        <f>'PK Production'!N8+'NP Production'!N8+'NPK Production'!N8</f>
        <v>1277.8250859999998</v>
      </c>
      <c r="O8" s="142">
        <f>'PK Production'!O8+'NP Production'!O8+'NPK Production'!O8</f>
        <v>2070.5758609999998</v>
      </c>
      <c r="P8" s="142">
        <f>'PK Production'!P8+'NP Production'!P8+'NPK Production'!P8</f>
        <v>2163.2819099999997</v>
      </c>
      <c r="Q8" s="142">
        <f>'PK Production'!Q8+'NP Production'!Q8+'NPK Production'!Q8</f>
        <v>2103.6255109999997</v>
      </c>
      <c r="R8" s="142">
        <f>'PK Production'!R8+'NP Production'!R8+'NPK Production'!R8</f>
        <v>1542.336425</v>
      </c>
      <c r="S8" s="142">
        <f>'PK Production'!S8+'NP Production'!S8+'NPK Production'!S8</f>
        <v>2323.6313639999998</v>
      </c>
      <c r="T8" s="142">
        <f>'PK Production'!T8+'NP Production'!T8+'NPK Production'!T8</f>
        <v>2252.190877</v>
      </c>
      <c r="U8" s="142">
        <f>'PK Production'!U8+'NP Production'!U8+'NPK Production'!U8</f>
        <v>2086.7863630000002</v>
      </c>
      <c r="V8" s="142">
        <f>'PK Production'!V8+'NP Production'!V8+'NPK Production'!V8</f>
        <v>2419.5408371126782</v>
      </c>
      <c r="W8" s="142">
        <f>'PK Production'!W8+'NP Production'!W8+'NPK Production'!W8</f>
        <v>1933.6322069999999</v>
      </c>
      <c r="X8" s="142">
        <f>'PK Production'!X8+'NP Production'!X8+'NPK Production'!X8</f>
        <v>2207.7046257441129</v>
      </c>
      <c r="Y8" s="142">
        <f>'PK Production'!Y8+'NP Production'!Y8+'NPK Production'!Y8</f>
        <v>2223.5933454999999</v>
      </c>
      <c r="Z8" s="142">
        <f>'PK Production'!Z8+'NP Production'!Z8+'NPK Production'!Z8</f>
        <v>2464.1860620000002</v>
      </c>
      <c r="AA8" s="142">
        <f>'PK Production'!AA8+'NP Production'!AA8+'NPK Production'!AA8</f>
        <v>1924.7678530000001</v>
      </c>
      <c r="AB8" s="142">
        <f>'PK Production'!AB8+'NP Production'!AB8+'NPK Production'!AB8</f>
        <v>1874.5818650000001</v>
      </c>
      <c r="AC8" s="142">
        <f>'PK Production'!AC8+'NP Production'!AC8+'NPK Production'!AC8</f>
        <v>2062.706048371967</v>
      </c>
      <c r="AD8" s="142">
        <f>'PK Production'!AD8+'NP Production'!AD8+'NPK Production'!AD8</f>
        <v>2114.7885373710574</v>
      </c>
      <c r="AE8" s="142">
        <f>'PK Production'!AE8+'NP Production'!AE8+'NPK Production'!AE8</f>
        <v>2135.3955877727599</v>
      </c>
      <c r="AF8" s="142">
        <f>'PK Production'!AF8+'NP Production'!AF8+'NPK Production'!AF8</f>
        <v>2154.5858628944211</v>
      </c>
      <c r="AG8" s="142">
        <f>'PK Production'!AG8+'NP Production'!AG8+'NPK Production'!AG8</f>
        <v>2170.0039985279418</v>
      </c>
    </row>
    <row r="9" spans="1:43" x14ac:dyDescent="0.2">
      <c r="A9" s="133" t="str">
        <f t="shared" si="0"/>
        <v>DAPCyprus</v>
      </c>
      <c r="B9" s="129" t="s">
        <v>254</v>
      </c>
      <c r="C9" s="129" t="s">
        <v>255</v>
      </c>
      <c r="D9" s="129" t="s">
        <v>44</v>
      </c>
      <c r="E9" s="142">
        <f>'PK Production'!E9+'NP Production'!E9+'NPK Production'!E9</f>
        <v>0</v>
      </c>
      <c r="F9" s="142">
        <f>'PK Production'!F9+'NP Production'!F9+'NPK Production'!F9</f>
        <v>0</v>
      </c>
      <c r="G9" s="142">
        <f>'PK Production'!G9+'NP Production'!G9+'NPK Production'!G9</f>
        <v>0</v>
      </c>
      <c r="H9" s="142">
        <f>'PK Production'!H9+'NP Production'!H9+'NPK Production'!H9</f>
        <v>0</v>
      </c>
      <c r="I9" s="142">
        <f>'PK Production'!I9+'NP Production'!I9+'NPK Production'!I9</f>
        <v>0</v>
      </c>
      <c r="J9" s="142">
        <f>'PK Production'!J9+'NP Production'!J9+'NPK Production'!J9</f>
        <v>0</v>
      </c>
      <c r="K9" s="142">
        <f>'PK Production'!K9+'NP Production'!K9+'NPK Production'!K9</f>
        <v>0</v>
      </c>
      <c r="L9" s="142">
        <f>'PK Production'!L9+'NP Production'!L9+'NPK Production'!L9</f>
        <v>0</v>
      </c>
      <c r="M9" s="142">
        <f>'PK Production'!M9+'NP Production'!M9+'NPK Production'!M9</f>
        <v>0</v>
      </c>
      <c r="N9" s="142">
        <f>'PK Production'!N9+'NP Production'!N9+'NPK Production'!N9</f>
        <v>0</v>
      </c>
      <c r="O9" s="142">
        <f>'PK Production'!O9+'NP Production'!O9+'NPK Production'!O9</f>
        <v>0</v>
      </c>
      <c r="P9" s="142">
        <f>'PK Production'!P9+'NP Production'!P9+'NPK Production'!P9</f>
        <v>0</v>
      </c>
      <c r="Q9" s="142">
        <f>'PK Production'!Q9+'NP Production'!Q9+'NPK Production'!Q9</f>
        <v>0</v>
      </c>
      <c r="R9" s="142">
        <f>'PK Production'!R9+'NP Production'!R9+'NPK Production'!R9</f>
        <v>0</v>
      </c>
      <c r="S9" s="142">
        <f>'PK Production'!S9+'NP Production'!S9+'NPK Production'!S9</f>
        <v>0</v>
      </c>
      <c r="T9" s="142">
        <f>'PK Production'!T9+'NP Production'!T9+'NPK Production'!T9</f>
        <v>0</v>
      </c>
      <c r="U9" s="142">
        <f>'PK Production'!U9+'NP Production'!U9+'NPK Production'!U9</f>
        <v>0</v>
      </c>
      <c r="V9" s="142">
        <f>'PK Production'!V9+'NP Production'!V9+'NPK Production'!V9</f>
        <v>0</v>
      </c>
      <c r="W9" s="142">
        <f>'PK Production'!W9+'NP Production'!W9+'NPK Production'!W9</f>
        <v>0</v>
      </c>
      <c r="X9" s="142">
        <f>'PK Production'!X9+'NP Production'!X9+'NPK Production'!X9</f>
        <v>0</v>
      </c>
      <c r="Y9" s="142">
        <f>'PK Production'!Y9+'NP Production'!Y9+'NPK Production'!Y9</f>
        <v>0</v>
      </c>
      <c r="Z9" s="142">
        <f>'PK Production'!Z9+'NP Production'!Z9+'NPK Production'!Z9</f>
        <v>0</v>
      </c>
      <c r="AA9" s="142">
        <f>'PK Production'!AA9+'NP Production'!AA9+'NPK Production'!AA9</f>
        <v>0</v>
      </c>
      <c r="AB9" s="142">
        <f>'PK Production'!AB9+'NP Production'!AB9+'NPK Production'!AB9</f>
        <v>0</v>
      </c>
      <c r="AC9" s="142">
        <f>'PK Production'!AC9+'NP Production'!AC9+'NPK Production'!AC9</f>
        <v>0</v>
      </c>
      <c r="AD9" s="142">
        <f>'PK Production'!AD9+'NP Production'!AD9+'NPK Production'!AD9</f>
        <v>0</v>
      </c>
      <c r="AE9" s="142">
        <f>'PK Production'!AE9+'NP Production'!AE9+'NPK Production'!AE9</f>
        <v>0</v>
      </c>
      <c r="AF9" s="142">
        <f>'PK Production'!AF9+'NP Production'!AF9+'NPK Production'!AF9</f>
        <v>0</v>
      </c>
      <c r="AG9" s="142">
        <f>'PK Production'!AG9+'NP Production'!AG9+'NPK Production'!AG9</f>
        <v>0</v>
      </c>
    </row>
    <row r="10" spans="1:43" x14ac:dyDescent="0.2">
      <c r="A10" s="133" t="str">
        <f t="shared" si="0"/>
        <v>DAPDenmark</v>
      </c>
      <c r="B10" s="129" t="s">
        <v>254</v>
      </c>
      <c r="C10" s="129" t="s">
        <v>255</v>
      </c>
      <c r="D10" s="129" t="s">
        <v>46</v>
      </c>
      <c r="E10" s="142">
        <f>'PK Production'!E10+'NP Production'!E10+'NPK Production'!E10</f>
        <v>300</v>
      </c>
      <c r="F10" s="142">
        <f>'PK Production'!F10+'NP Production'!F10+'NPK Production'!F10</f>
        <v>250</v>
      </c>
      <c r="G10" s="142">
        <f>'PK Production'!G10+'NP Production'!G10+'NPK Production'!G10</f>
        <v>350</v>
      </c>
      <c r="H10" s="142">
        <f>'PK Production'!H10+'NP Production'!H10+'NPK Production'!H10</f>
        <v>400</v>
      </c>
      <c r="I10" s="142">
        <f>'PK Production'!I10+'NP Production'!I10+'NPK Production'!I10</f>
        <v>170</v>
      </c>
      <c r="J10" s="142">
        <f>'PK Production'!J10+'NP Production'!J10+'NPK Production'!J10</f>
        <v>0</v>
      </c>
      <c r="K10" s="142">
        <f>'PK Production'!K10+'NP Production'!K10+'NPK Production'!K10</f>
        <v>0</v>
      </c>
      <c r="L10" s="142">
        <f>'PK Production'!L10+'NP Production'!L10+'NPK Production'!L10</f>
        <v>0</v>
      </c>
      <c r="M10" s="142">
        <f>'PK Production'!M10+'NP Production'!M10+'NPK Production'!M10</f>
        <v>0</v>
      </c>
      <c r="N10" s="142">
        <f>'PK Production'!N10+'NP Production'!N10+'NPK Production'!N10</f>
        <v>0</v>
      </c>
      <c r="O10" s="142">
        <f>'PK Production'!O10+'NP Production'!O10+'NPK Production'!O10</f>
        <v>0</v>
      </c>
      <c r="P10" s="142">
        <f>'PK Production'!P10+'NP Production'!P10+'NPK Production'!P10</f>
        <v>10</v>
      </c>
      <c r="Q10" s="142">
        <f>'PK Production'!Q10+'NP Production'!Q10+'NPK Production'!Q10</f>
        <v>1</v>
      </c>
      <c r="R10" s="142">
        <f>'PK Production'!R10+'NP Production'!R10+'NPK Production'!R10</f>
        <v>2.106636</v>
      </c>
      <c r="S10" s="142">
        <f>'PK Production'!S10+'NP Production'!S10+'NPK Production'!S10</f>
        <v>9.345403000000001</v>
      </c>
      <c r="T10" s="142">
        <f>'PK Production'!T10+'NP Production'!T10+'NPK Production'!T10</f>
        <v>8.8921530000000004</v>
      </c>
      <c r="U10" s="142">
        <f>'PK Production'!U10+'NP Production'!U10+'NPK Production'!U10</f>
        <v>11</v>
      </c>
      <c r="V10" s="142">
        <f>'PK Production'!V10+'NP Production'!V10+'NPK Production'!V10</f>
        <v>1.1689179999999999</v>
      </c>
      <c r="W10" s="142">
        <f>'PK Production'!W10+'NP Production'!W10+'NPK Production'!W10</f>
        <v>5.0973230000000003</v>
      </c>
      <c r="X10" s="142">
        <f>'PK Production'!X10+'NP Production'!X10+'NPK Production'!X10</f>
        <v>12</v>
      </c>
      <c r="Y10" s="142">
        <f>'PK Production'!Y10+'NP Production'!Y10+'NPK Production'!Y10</f>
        <v>4</v>
      </c>
      <c r="Z10" s="142">
        <f>'PK Production'!Z10+'NP Production'!Z10+'NPK Production'!Z10</f>
        <v>6</v>
      </c>
      <c r="AA10" s="142">
        <f>'PK Production'!AA10+'NP Production'!AA10+'NPK Production'!AA10</f>
        <v>9</v>
      </c>
      <c r="AB10" s="142">
        <f>'PK Production'!AB10+'NP Production'!AB10+'NPK Production'!AB10</f>
        <v>10</v>
      </c>
      <c r="AC10" s="142">
        <f>'PK Production'!AC10+'NP Production'!AC10+'NPK Production'!AC10</f>
        <v>11.345895020188436</v>
      </c>
      <c r="AD10" s="142">
        <f>'PK Production'!AD10+'NP Production'!AD10+'NPK Production'!AD10</f>
        <v>11.345895020188436</v>
      </c>
      <c r="AE10" s="142">
        <f>'PK Production'!AE10+'NP Production'!AE10+'NPK Production'!AE10</f>
        <v>11.345895020188436</v>
      </c>
      <c r="AF10" s="142">
        <f>'PK Production'!AF10+'NP Production'!AF10+'NPK Production'!AF10</f>
        <v>11.345895020188436</v>
      </c>
      <c r="AG10" s="142">
        <f>'PK Production'!AG10+'NP Production'!AG10+'NPK Production'!AG10</f>
        <v>11.345895020188436</v>
      </c>
    </row>
    <row r="11" spans="1:43" x14ac:dyDescent="0.2">
      <c r="A11" s="133" t="str">
        <f t="shared" si="0"/>
        <v>DAPFinland</v>
      </c>
      <c r="B11" s="129" t="s">
        <v>254</v>
      </c>
      <c r="C11" s="129" t="s">
        <v>255</v>
      </c>
      <c r="D11" s="129" t="s">
        <v>49</v>
      </c>
      <c r="E11" s="142">
        <f>'PK Production'!E11+'NP Production'!E11+'NPK Production'!E11</f>
        <v>755.04994599999998</v>
      </c>
      <c r="F11" s="142">
        <f>'PK Production'!F11+'NP Production'!F11+'NPK Production'!F11</f>
        <v>744.10736800000006</v>
      </c>
      <c r="G11" s="142">
        <f>'PK Production'!G11+'NP Production'!G11+'NPK Production'!G11</f>
        <v>822.81899999999996</v>
      </c>
      <c r="H11" s="142">
        <f>'PK Production'!H11+'NP Production'!H11+'NPK Production'!H11</f>
        <v>709.84400000000005</v>
      </c>
      <c r="I11" s="142">
        <f>'PK Production'!I11+'NP Production'!I11+'NPK Production'!I11</f>
        <v>773.72700000000009</v>
      </c>
      <c r="J11" s="142">
        <f>'PK Production'!J11+'NP Production'!J11+'NPK Production'!J11</f>
        <v>1040.3402000000001</v>
      </c>
      <c r="K11" s="142">
        <f>'PK Production'!K11+'NP Production'!K11+'NPK Production'!K11</f>
        <v>893.649</v>
      </c>
      <c r="L11" s="142">
        <f>'PK Production'!L11+'NP Production'!L11+'NPK Production'!L11</f>
        <v>1085.7692307692309</v>
      </c>
      <c r="M11" s="142">
        <f>'PK Production'!M11+'NP Production'!M11+'NPK Production'!M11</f>
        <v>1057.0070000000001</v>
      </c>
      <c r="N11" s="142">
        <f>'PK Production'!N11+'NP Production'!N11+'NPK Production'!N11</f>
        <v>766.971</v>
      </c>
      <c r="O11" s="142">
        <f>'PK Production'!O11+'NP Production'!O11+'NPK Production'!O11</f>
        <v>1125.7619999999999</v>
      </c>
      <c r="P11" s="142">
        <f>'PK Production'!P11+'NP Production'!P11+'NPK Production'!P11</f>
        <v>1385.6903359999999</v>
      </c>
      <c r="Q11" s="142">
        <f>'PK Production'!Q11+'NP Production'!Q11+'NPK Production'!Q11</f>
        <v>1475.1866379999999</v>
      </c>
      <c r="R11" s="142">
        <f>'PK Production'!R11+'NP Production'!R11+'NPK Production'!R11</f>
        <v>1607.378557</v>
      </c>
      <c r="S11" s="142">
        <f>'PK Production'!S11+'NP Production'!S11+'NPK Production'!S11</f>
        <v>1510.328765</v>
      </c>
      <c r="T11" s="142">
        <f>'PK Production'!T11+'NP Production'!T11+'NPK Production'!T11</f>
        <v>1421.6870399999998</v>
      </c>
      <c r="U11" s="142">
        <f>'PK Production'!U11+'NP Production'!U11+'NPK Production'!U11</f>
        <v>1530.6091140000001</v>
      </c>
      <c r="V11" s="142">
        <f>'PK Production'!V11+'NP Production'!V11+'NPK Production'!V11</f>
        <v>1773.612584</v>
      </c>
      <c r="W11" s="142">
        <f>'PK Production'!W11+'NP Production'!W11+'NPK Production'!W11</f>
        <v>1466.0530000000001</v>
      </c>
      <c r="X11" s="142">
        <f>'PK Production'!X11+'NP Production'!X11+'NPK Production'!X11</f>
        <v>1369.7709969999999</v>
      </c>
      <c r="Y11" s="142">
        <f>'PK Production'!Y11+'NP Production'!Y11+'NPK Production'!Y11</f>
        <v>1448.539534</v>
      </c>
      <c r="Z11" s="142">
        <f>'PK Production'!Z11+'NP Production'!Z11+'NPK Production'!Z11</f>
        <v>2091.8862340000001</v>
      </c>
      <c r="AA11" s="142">
        <f>'PK Production'!AA11+'NP Production'!AA11+'NPK Production'!AA11</f>
        <v>3075.4777819999999</v>
      </c>
      <c r="AB11" s="142">
        <f>'PK Production'!AB11+'NP Production'!AB11+'NPK Production'!AB11</f>
        <v>2064.672697</v>
      </c>
      <c r="AC11" s="142">
        <f>'PK Production'!AC11+'NP Production'!AC11+'NPK Production'!AC11</f>
        <v>1813.3537505293461</v>
      </c>
      <c r="AD11" s="142">
        <f>'PK Production'!AD11+'NP Production'!AD11+'NPK Production'!AD11</f>
        <v>1849.0625448129092</v>
      </c>
      <c r="AE11" s="142">
        <f>'PK Production'!AE11+'NP Production'!AE11+'NPK Production'!AE11</f>
        <v>1861.7079872889792</v>
      </c>
      <c r="AF11" s="142">
        <f>'PK Production'!AF11+'NP Production'!AF11+'NPK Production'!AF11</f>
        <v>1874.6745575548418</v>
      </c>
      <c r="AG11" s="142">
        <f>'PK Production'!AG11+'NP Production'!AG11+'NPK Production'!AG11</f>
        <v>1884.638298228758</v>
      </c>
    </row>
    <row r="12" spans="1:43" x14ac:dyDescent="0.2">
      <c r="A12" s="133" t="str">
        <f t="shared" si="0"/>
        <v>DAPFrance</v>
      </c>
      <c r="B12" s="129" t="s">
        <v>254</v>
      </c>
      <c r="C12" s="129" t="s">
        <v>255</v>
      </c>
      <c r="D12" s="129" t="s">
        <v>31</v>
      </c>
      <c r="E12" s="142">
        <f>'PK Production'!E12+'NP Production'!E12+'NPK Production'!E12</f>
        <v>3700</v>
      </c>
      <c r="F12" s="142">
        <f>'PK Production'!F12+'NP Production'!F12+'NPK Production'!F12</f>
        <v>3166</v>
      </c>
      <c r="G12" s="142">
        <f>'PK Production'!G12+'NP Production'!G12+'NPK Production'!G12</f>
        <v>2771.1880000000001</v>
      </c>
      <c r="H12" s="142">
        <f>'PK Production'!H12+'NP Production'!H12+'NPK Production'!H12</f>
        <v>2909.9260000000004</v>
      </c>
      <c r="I12" s="142">
        <f>'PK Production'!I12+'NP Production'!I12+'NPK Production'!I12</f>
        <v>3774.0260000000003</v>
      </c>
      <c r="J12" s="142">
        <f>'PK Production'!J12+'NP Production'!J12+'NPK Production'!J12</f>
        <v>2540.2280000000001</v>
      </c>
      <c r="K12" s="142">
        <f>'PK Production'!K12+'NP Production'!K12+'NPK Production'!K12</f>
        <v>2852.1525999999994</v>
      </c>
      <c r="L12" s="142">
        <f>'PK Production'!L12+'NP Production'!L12+'NPK Production'!L12</f>
        <v>2502.6216399999998</v>
      </c>
      <c r="M12" s="142">
        <f>'PK Production'!M12+'NP Production'!M12+'NPK Production'!M12</f>
        <v>2956.926273</v>
      </c>
      <c r="N12" s="142">
        <f>'PK Production'!N12+'NP Production'!N12+'NPK Production'!N12</f>
        <v>892.77018900000007</v>
      </c>
      <c r="O12" s="142">
        <f>'PK Production'!O12+'NP Production'!O12+'NPK Production'!O12</f>
        <v>1660.7555979999997</v>
      </c>
      <c r="P12" s="142">
        <f>'PK Production'!P12+'NP Production'!P12+'NPK Production'!P12</f>
        <v>1615.765202</v>
      </c>
      <c r="Q12" s="142">
        <f>'PK Production'!Q12+'NP Production'!Q12+'NPK Production'!Q12</f>
        <v>1356.076458</v>
      </c>
      <c r="R12" s="142">
        <f>'PK Production'!R12+'NP Production'!R12+'NPK Production'!R12</f>
        <v>1209.3549069999999</v>
      </c>
      <c r="S12" s="142">
        <f>'PK Production'!S12+'NP Production'!S12+'NPK Production'!S12</f>
        <v>1328.2942419999999</v>
      </c>
      <c r="T12" s="142">
        <f>'PK Production'!T12+'NP Production'!T12+'NPK Production'!T12</f>
        <v>1258.65669</v>
      </c>
      <c r="U12" s="142">
        <f>'PK Production'!U12+'NP Production'!U12+'NPK Production'!U12</f>
        <v>946.80024000000003</v>
      </c>
      <c r="V12" s="142">
        <f>'PK Production'!V12+'NP Production'!V12+'NPK Production'!V12</f>
        <v>1276.4197629999999</v>
      </c>
      <c r="W12" s="142">
        <f>'PK Production'!W12+'NP Production'!W12+'NPK Production'!W12</f>
        <v>1006.810339</v>
      </c>
      <c r="X12" s="142">
        <f>'PK Production'!X12+'NP Production'!X12+'NPK Production'!X12</f>
        <v>901.69632799999999</v>
      </c>
      <c r="Y12" s="142">
        <f>'PK Production'!Y12+'NP Production'!Y12+'NPK Production'!Y12</f>
        <v>722.04705999999999</v>
      </c>
      <c r="Z12" s="142">
        <f>'PK Production'!Z12+'NP Production'!Z12+'NPK Production'!Z12</f>
        <v>808.28546600000004</v>
      </c>
      <c r="AA12" s="142">
        <f>'PK Production'!AA12+'NP Production'!AA12+'NPK Production'!AA12</f>
        <v>663.02862600000003</v>
      </c>
      <c r="AB12" s="142">
        <f>'PK Production'!AB12+'NP Production'!AB12+'NPK Production'!AB12</f>
        <v>458.24068999999997</v>
      </c>
      <c r="AC12" s="142">
        <f>'PK Production'!AC12+'NP Production'!AC12+'NPK Production'!AC12</f>
        <v>507.89971434117035</v>
      </c>
      <c r="AD12" s="142">
        <f>'PK Production'!AD12+'NP Production'!AD12+'NPK Production'!AD12</f>
        <v>575.08027232133441</v>
      </c>
      <c r="AE12" s="142">
        <f>'PK Production'!AE12+'NP Production'!AE12+'NPK Production'!AE12</f>
        <v>569.95939920922967</v>
      </c>
      <c r="AF12" s="142">
        <f>'PK Production'!AF12+'NP Production'!AF12+'NPK Production'!AF12</f>
        <v>565.02752207295498</v>
      </c>
      <c r="AG12" s="142">
        <f>'PK Production'!AG12+'NP Production'!AG12+'NPK Production'!AG12</f>
        <v>559.92876406965411</v>
      </c>
    </row>
    <row r="13" spans="1:43" x14ac:dyDescent="0.2">
      <c r="A13" s="133" t="str">
        <f t="shared" si="0"/>
        <v>DAPGermany</v>
      </c>
      <c r="B13" s="129" t="s">
        <v>254</v>
      </c>
      <c r="C13" s="129" t="s">
        <v>255</v>
      </c>
      <c r="D13" s="129" t="s">
        <v>32</v>
      </c>
      <c r="E13" s="142">
        <f>'PK Production'!E13+'NP Production'!E13+'NPK Production'!E13</f>
        <v>1084.5029999999999</v>
      </c>
      <c r="F13" s="142">
        <f>'PK Production'!F13+'NP Production'!F13+'NPK Production'!F13</f>
        <v>971.32018100000005</v>
      </c>
      <c r="G13" s="142">
        <f>'PK Production'!G13+'NP Production'!G13+'NPK Production'!G13</f>
        <v>992.44943699999999</v>
      </c>
      <c r="H13" s="142">
        <f>'PK Production'!H13+'NP Production'!H13+'NPK Production'!H13</f>
        <v>956.37774000000002</v>
      </c>
      <c r="I13" s="142">
        <f>'PK Production'!I13+'NP Production'!I13+'NPK Production'!I13</f>
        <v>821.68700000000001</v>
      </c>
      <c r="J13" s="142">
        <f>'PK Production'!J13+'NP Production'!J13+'NPK Production'!J13</f>
        <v>774.98700000000008</v>
      </c>
      <c r="K13" s="142">
        <f>'PK Production'!K13+'NP Production'!K13+'NPK Production'!K13</f>
        <v>754.18899999999996</v>
      </c>
      <c r="L13" s="142">
        <f>'PK Production'!L13+'NP Production'!L13+'NPK Production'!L13</f>
        <v>790.67113000000006</v>
      </c>
      <c r="M13" s="142">
        <f>'PK Production'!M13+'NP Production'!M13+'NPK Production'!M13</f>
        <v>755.26775099999998</v>
      </c>
      <c r="N13" s="142">
        <f>'PK Production'!N13+'NP Production'!N13+'NPK Production'!N13</f>
        <v>396.08499999999998</v>
      </c>
      <c r="O13" s="142">
        <f>'PK Production'!O13+'NP Production'!O13+'NPK Production'!O13</f>
        <v>692.74800000000005</v>
      </c>
      <c r="P13" s="142">
        <f>'PK Production'!P13+'NP Production'!P13+'NPK Production'!P13</f>
        <v>745.58887800000002</v>
      </c>
      <c r="Q13" s="142">
        <f>'PK Production'!Q13+'NP Production'!Q13+'NPK Production'!Q13</f>
        <v>899.80729299999996</v>
      </c>
      <c r="R13" s="142">
        <f>'PK Production'!R13+'NP Production'!R13+'NPK Production'!R13</f>
        <v>645.74013500000001</v>
      </c>
      <c r="S13" s="142">
        <f>'PK Production'!S13+'NP Production'!S13+'NPK Production'!S13</f>
        <v>710.61541399999987</v>
      </c>
      <c r="T13" s="142">
        <f>'PK Production'!T13+'NP Production'!T13+'NPK Production'!T13</f>
        <v>733.01383199999987</v>
      </c>
      <c r="U13" s="142">
        <f>'PK Production'!U13+'NP Production'!U13+'NPK Production'!U13</f>
        <v>525.17609899999991</v>
      </c>
      <c r="V13" s="142">
        <f>'PK Production'!V13+'NP Production'!V13+'NPK Production'!V13</f>
        <v>576.43973099999994</v>
      </c>
      <c r="W13" s="142">
        <f>'PK Production'!W13+'NP Production'!W13+'NPK Production'!W13</f>
        <v>731.78588999999988</v>
      </c>
      <c r="X13" s="142">
        <f>'PK Production'!X13+'NP Production'!X13+'NPK Production'!X13</f>
        <v>739.3301399999998</v>
      </c>
      <c r="Y13" s="142">
        <f>'PK Production'!Y13+'NP Production'!Y13+'NPK Production'!Y13</f>
        <v>627.55494020000003</v>
      </c>
      <c r="Z13" s="142">
        <f>'PK Production'!Z13+'NP Production'!Z13+'NPK Production'!Z13</f>
        <v>555.86684000000002</v>
      </c>
      <c r="AA13" s="142">
        <f>'PK Production'!AA13+'NP Production'!AA13+'NPK Production'!AA13</f>
        <v>311.74099999999999</v>
      </c>
      <c r="AB13" s="142">
        <f>'PK Production'!AB13+'NP Production'!AB13+'NPK Production'!AB13</f>
        <v>338.84000000000003</v>
      </c>
      <c r="AC13" s="142">
        <f>'PK Production'!AC13+'NP Production'!AC13+'NPK Production'!AC13</f>
        <v>341.64773561787786</v>
      </c>
      <c r="AD13" s="142">
        <f>'PK Production'!AD13+'NP Production'!AD13+'NPK Production'!AD13</f>
        <v>350.92512502882323</v>
      </c>
      <c r="AE13" s="142">
        <f>'PK Production'!AE13+'NP Production'!AE13+'NPK Production'!AE13</f>
        <v>354.3664428911718</v>
      </c>
      <c r="AF13" s="142">
        <f>'PK Production'!AF13+'NP Production'!AF13+'NPK Production'!AF13</f>
        <v>357.90424947112047</v>
      </c>
      <c r="AG13" s="142">
        <f>'PK Production'!AG13+'NP Production'!AG13+'NPK Production'!AG13</f>
        <v>360.70229977045489</v>
      </c>
    </row>
    <row r="14" spans="1:43" x14ac:dyDescent="0.2">
      <c r="A14" s="133" t="str">
        <f t="shared" si="0"/>
        <v>DAPGreece</v>
      </c>
      <c r="B14" s="129" t="s">
        <v>254</v>
      </c>
      <c r="C14" s="129" t="s">
        <v>255</v>
      </c>
      <c r="D14" s="129" t="s">
        <v>33</v>
      </c>
      <c r="E14" s="142">
        <f>'PK Production'!E14+'NP Production'!E14+'NPK Production'!E14</f>
        <v>554</v>
      </c>
      <c r="F14" s="142">
        <f>'PK Production'!F14+'NP Production'!F14+'NPK Production'!F14</f>
        <v>667.20471500000008</v>
      </c>
      <c r="G14" s="142">
        <f>'PK Production'!G14+'NP Production'!G14+'NPK Production'!G14</f>
        <v>579.91120100000001</v>
      </c>
      <c r="H14" s="142">
        <f>'PK Production'!H14+'NP Production'!H14+'NPK Production'!H14</f>
        <v>629.33727499999998</v>
      </c>
      <c r="I14" s="142">
        <f>'PK Production'!I14+'NP Production'!I14+'NPK Production'!I14</f>
        <v>657.26285400000006</v>
      </c>
      <c r="J14" s="142">
        <f>'PK Production'!J14+'NP Production'!J14+'NPK Production'!J14</f>
        <v>573.905259</v>
      </c>
      <c r="K14" s="142">
        <f>'PK Production'!K14+'NP Production'!K14+'NPK Production'!K14</f>
        <v>561.14573999999993</v>
      </c>
      <c r="L14" s="142">
        <f>'PK Production'!L14+'NP Production'!L14+'NPK Production'!L14</f>
        <v>474.11850900000002</v>
      </c>
      <c r="M14" s="142">
        <f>'PK Production'!M14+'NP Production'!M14+'NPK Production'!M14</f>
        <v>463.129707</v>
      </c>
      <c r="N14" s="142">
        <f>'PK Production'!N14+'NP Production'!N14+'NPK Production'!N14</f>
        <v>386.40457700000002</v>
      </c>
      <c r="O14" s="142">
        <f>'PK Production'!O14+'NP Production'!O14+'NPK Production'!O14</f>
        <v>469.81353799999999</v>
      </c>
      <c r="P14" s="142">
        <f>'PK Production'!P14+'NP Production'!P14+'NPK Production'!P14</f>
        <v>623.61019499999998</v>
      </c>
      <c r="Q14" s="142">
        <f>'PK Production'!Q14+'NP Production'!Q14+'NPK Production'!Q14</f>
        <v>367.06863900000002</v>
      </c>
      <c r="R14" s="142">
        <f>'PK Production'!R14+'NP Production'!R14+'NPK Production'!R14</f>
        <v>443.55564500000003</v>
      </c>
      <c r="S14" s="142">
        <f>'PK Production'!S14+'NP Production'!S14+'NPK Production'!S14</f>
        <v>528.17962799999998</v>
      </c>
      <c r="T14" s="142">
        <f>'PK Production'!T14+'NP Production'!T14+'NPK Production'!T14</f>
        <v>580.44417799999997</v>
      </c>
      <c r="U14" s="142">
        <f>'PK Production'!U14+'NP Production'!U14+'NPK Production'!U14</f>
        <v>527.31356300000004</v>
      </c>
      <c r="V14" s="142">
        <f>'PK Production'!V14+'NP Production'!V14+'NPK Production'!V14</f>
        <v>840.70396899999992</v>
      </c>
      <c r="W14" s="142">
        <f>'PK Production'!W14+'NP Production'!W14+'NPK Production'!W14</f>
        <v>445.49917900000003</v>
      </c>
      <c r="X14" s="142">
        <f>'PK Production'!X14+'NP Production'!X14+'NPK Production'!X14</f>
        <v>582.02185099999997</v>
      </c>
      <c r="Y14" s="142">
        <f>'PK Production'!Y14+'NP Production'!Y14+'NPK Production'!Y14</f>
        <v>680.615229</v>
      </c>
      <c r="Z14" s="142">
        <f>'PK Production'!Z14+'NP Production'!Z14+'NPK Production'!Z14</f>
        <v>621.90148099999999</v>
      </c>
      <c r="AA14" s="142">
        <f>'PK Production'!AA14+'NP Production'!AA14+'NPK Production'!AA14</f>
        <v>400</v>
      </c>
      <c r="AB14" s="142">
        <f>'PK Production'!AB14+'NP Production'!AB14+'NPK Production'!AB14</f>
        <v>642.64217800000006</v>
      </c>
      <c r="AC14" s="142">
        <f>'PK Production'!AC14+'NP Production'!AC14+'NPK Production'!AC14</f>
        <v>685.76320464780702</v>
      </c>
      <c r="AD14" s="142">
        <f>'PK Production'!AD14+'NP Production'!AD14+'NPK Production'!AD14</f>
        <v>730.17498107932181</v>
      </c>
      <c r="AE14" s="142">
        <f>'PK Production'!AE14+'NP Production'!AE14+'NPK Production'!AE14</f>
        <v>737.20166121215129</v>
      </c>
      <c r="AF14" s="142">
        <f>'PK Production'!AF14+'NP Production'!AF14+'NPK Production'!AF14</f>
        <v>742.09534837643719</v>
      </c>
      <c r="AG14" s="142">
        <f>'PK Production'!AG14+'NP Production'!AG14+'NPK Production'!AG14</f>
        <v>746.53952202177766</v>
      </c>
    </row>
    <row r="15" spans="1:43" x14ac:dyDescent="0.2">
      <c r="A15" s="133" t="str">
        <f t="shared" si="0"/>
        <v>DAPIceland</v>
      </c>
      <c r="B15" s="129" t="s">
        <v>254</v>
      </c>
      <c r="C15" s="129" t="s">
        <v>255</v>
      </c>
      <c r="D15" s="129" t="s">
        <v>34</v>
      </c>
      <c r="E15" s="142">
        <f>'PK Production'!E15+'NP Production'!E15+'NPK Production'!E15</f>
        <v>0</v>
      </c>
      <c r="F15" s="142">
        <f>'PK Production'!F15+'NP Production'!F15+'NPK Production'!F15</f>
        <v>0</v>
      </c>
      <c r="G15" s="142">
        <f>'PK Production'!G15+'NP Production'!G15+'NPK Production'!G15</f>
        <v>0</v>
      </c>
      <c r="H15" s="142">
        <f>'PK Production'!H15+'NP Production'!H15+'NPK Production'!H15</f>
        <v>0</v>
      </c>
      <c r="I15" s="142">
        <f>'PK Production'!I15+'NP Production'!I15+'NPK Production'!I15</f>
        <v>0</v>
      </c>
      <c r="J15" s="142">
        <f>'PK Production'!J15+'NP Production'!J15+'NPK Production'!J15</f>
        <v>0</v>
      </c>
      <c r="K15" s="142">
        <f>'PK Production'!K15+'NP Production'!K15+'NPK Production'!K15</f>
        <v>0</v>
      </c>
      <c r="L15" s="142">
        <f>'PK Production'!L15+'NP Production'!L15+'NPK Production'!L15</f>
        <v>0</v>
      </c>
      <c r="M15" s="142">
        <f>'PK Production'!M15+'NP Production'!M15+'NPK Production'!M15</f>
        <v>0</v>
      </c>
      <c r="N15" s="142">
        <f>'PK Production'!N15+'NP Production'!N15+'NPK Production'!N15</f>
        <v>0</v>
      </c>
      <c r="O15" s="142">
        <f>'PK Production'!O15+'NP Production'!O15+'NPK Production'!O15</f>
        <v>0</v>
      </c>
      <c r="P15" s="142">
        <f>'PK Production'!P15+'NP Production'!P15+'NPK Production'!P15</f>
        <v>0</v>
      </c>
      <c r="Q15" s="142">
        <f>'PK Production'!Q15+'NP Production'!Q15+'NPK Production'!Q15</f>
        <v>0</v>
      </c>
      <c r="R15" s="142">
        <f>'PK Production'!R15+'NP Production'!R15+'NPK Production'!R15</f>
        <v>0</v>
      </c>
      <c r="S15" s="142">
        <f>'PK Production'!S15+'NP Production'!S15+'NPK Production'!S15</f>
        <v>0</v>
      </c>
      <c r="T15" s="142">
        <f>'PK Production'!T15+'NP Production'!T15+'NPK Production'!T15</f>
        <v>0</v>
      </c>
      <c r="U15" s="142">
        <f>'PK Production'!U15+'NP Production'!U15+'NPK Production'!U15</f>
        <v>0</v>
      </c>
      <c r="V15" s="142">
        <f>'PK Production'!V15+'NP Production'!V15+'NPK Production'!V15</f>
        <v>0</v>
      </c>
      <c r="W15" s="142">
        <f>'PK Production'!W15+'NP Production'!W15+'NPK Production'!W15</f>
        <v>0</v>
      </c>
      <c r="X15" s="142">
        <f>'PK Production'!X15+'NP Production'!X15+'NPK Production'!X15</f>
        <v>0</v>
      </c>
      <c r="Y15" s="142">
        <f>'PK Production'!Y15+'NP Production'!Y15+'NPK Production'!Y15</f>
        <v>0</v>
      </c>
      <c r="Z15" s="142">
        <f>'PK Production'!Z15+'NP Production'!Z15+'NPK Production'!Z15</f>
        <v>0</v>
      </c>
      <c r="AA15" s="142">
        <f>'PK Production'!AA15+'NP Production'!AA15+'NPK Production'!AA15</f>
        <v>0</v>
      </c>
      <c r="AB15" s="142">
        <f>'PK Production'!AB15+'NP Production'!AB15+'NPK Production'!AB15</f>
        <v>0</v>
      </c>
      <c r="AC15" s="142">
        <f>'PK Production'!AC15+'NP Production'!AC15+'NPK Production'!AC15</f>
        <v>0</v>
      </c>
      <c r="AD15" s="142">
        <f>'PK Production'!AD15+'NP Production'!AD15+'NPK Production'!AD15</f>
        <v>0</v>
      </c>
      <c r="AE15" s="142">
        <f>'PK Production'!AE15+'NP Production'!AE15+'NPK Production'!AE15</f>
        <v>0</v>
      </c>
      <c r="AF15" s="142">
        <f>'PK Production'!AF15+'NP Production'!AF15+'NPK Production'!AF15</f>
        <v>0</v>
      </c>
      <c r="AG15" s="142">
        <f>'PK Production'!AG15+'NP Production'!AG15+'NPK Production'!AG15</f>
        <v>0</v>
      </c>
    </row>
    <row r="16" spans="1:43" x14ac:dyDescent="0.2">
      <c r="A16" s="133" t="str">
        <f t="shared" si="0"/>
        <v>DAPIreland</v>
      </c>
      <c r="B16" s="129" t="s">
        <v>254</v>
      </c>
      <c r="C16" s="129" t="s">
        <v>255</v>
      </c>
      <c r="D16" s="129" t="s">
        <v>256</v>
      </c>
      <c r="E16" s="142">
        <f>'PK Production'!E16+'NP Production'!E16+'NPK Production'!E16</f>
        <v>0</v>
      </c>
      <c r="F16" s="142">
        <f>'PK Production'!F16+'NP Production'!F16+'NPK Production'!F16</f>
        <v>0</v>
      </c>
      <c r="G16" s="142">
        <f>'PK Production'!G16+'NP Production'!G16+'NPK Production'!G16</f>
        <v>0</v>
      </c>
      <c r="H16" s="142">
        <f>'PK Production'!H16+'NP Production'!H16+'NPK Production'!H16</f>
        <v>0</v>
      </c>
      <c r="I16" s="142">
        <f>'PK Production'!I16+'NP Production'!I16+'NPK Production'!I16</f>
        <v>0</v>
      </c>
      <c r="J16" s="142">
        <f>'PK Production'!J16+'NP Production'!J16+'NPK Production'!J16</f>
        <v>0</v>
      </c>
      <c r="K16" s="142">
        <f>'PK Production'!K16+'NP Production'!K16+'NPK Production'!K16</f>
        <v>0</v>
      </c>
      <c r="L16" s="142">
        <f>'PK Production'!L16+'NP Production'!L16+'NPK Production'!L16</f>
        <v>0</v>
      </c>
      <c r="M16" s="142">
        <f>'PK Production'!M16+'NP Production'!M16+'NPK Production'!M16</f>
        <v>0</v>
      </c>
      <c r="N16" s="142">
        <f>'PK Production'!N16+'NP Production'!N16+'NPK Production'!N16</f>
        <v>0</v>
      </c>
      <c r="O16" s="142">
        <f>'PK Production'!O16+'NP Production'!O16+'NPK Production'!O16</f>
        <v>0</v>
      </c>
      <c r="P16" s="142">
        <f>'PK Production'!P16+'NP Production'!P16+'NPK Production'!P16</f>
        <v>0</v>
      </c>
      <c r="Q16" s="142">
        <f>'PK Production'!Q16+'NP Production'!Q16+'NPK Production'!Q16</f>
        <v>0</v>
      </c>
      <c r="R16" s="142">
        <f>'PK Production'!R16+'NP Production'!R16+'NPK Production'!R16</f>
        <v>0</v>
      </c>
      <c r="S16" s="142">
        <f>'PK Production'!S16+'NP Production'!S16+'NPK Production'!S16</f>
        <v>0</v>
      </c>
      <c r="T16" s="142">
        <f>'PK Production'!T16+'NP Production'!T16+'NPK Production'!T16</f>
        <v>0</v>
      </c>
      <c r="U16" s="142">
        <f>'PK Production'!U16+'NP Production'!U16+'NPK Production'!U16</f>
        <v>0</v>
      </c>
      <c r="V16" s="142">
        <f>'PK Production'!V16+'NP Production'!V16+'NPK Production'!V16</f>
        <v>0</v>
      </c>
      <c r="W16" s="142">
        <f>'PK Production'!W16+'NP Production'!W16+'NPK Production'!W16</f>
        <v>0</v>
      </c>
      <c r="X16" s="142">
        <f>'PK Production'!X16+'NP Production'!X16+'NPK Production'!X16</f>
        <v>0</v>
      </c>
      <c r="Y16" s="142">
        <f>'PK Production'!Y16+'NP Production'!Y16+'NPK Production'!Y16</f>
        <v>0</v>
      </c>
      <c r="Z16" s="142">
        <f>'PK Production'!Z16+'NP Production'!Z16+'NPK Production'!Z16</f>
        <v>0</v>
      </c>
      <c r="AA16" s="142">
        <f>'PK Production'!AA16+'NP Production'!AA16+'NPK Production'!AA16</f>
        <v>0</v>
      </c>
      <c r="AB16" s="142">
        <f>'PK Production'!AB16+'NP Production'!AB16+'NPK Production'!AB16</f>
        <v>0</v>
      </c>
      <c r="AC16" s="142">
        <f>'PK Production'!AC16+'NP Production'!AC16+'NPK Production'!AC16</f>
        <v>0</v>
      </c>
      <c r="AD16" s="142">
        <f>'PK Production'!AD16+'NP Production'!AD16+'NPK Production'!AD16</f>
        <v>0</v>
      </c>
      <c r="AE16" s="142">
        <f>'PK Production'!AE16+'NP Production'!AE16+'NPK Production'!AE16</f>
        <v>0</v>
      </c>
      <c r="AF16" s="142">
        <f>'PK Production'!AF16+'NP Production'!AF16+'NPK Production'!AF16</f>
        <v>0</v>
      </c>
      <c r="AG16" s="142">
        <f>'PK Production'!AG16+'NP Production'!AG16+'NPK Production'!AG16</f>
        <v>0</v>
      </c>
    </row>
    <row r="17" spans="1:33" x14ac:dyDescent="0.2">
      <c r="A17" s="133" t="str">
        <f t="shared" si="0"/>
        <v>DAPItaly</v>
      </c>
      <c r="B17" s="129" t="s">
        <v>254</v>
      </c>
      <c r="C17" s="129" t="s">
        <v>255</v>
      </c>
      <c r="D17" s="129" t="s">
        <v>35</v>
      </c>
      <c r="E17" s="142">
        <f>'PK Production'!E17+'NP Production'!E17+'NPK Production'!E17</f>
        <v>1581.2101930000001</v>
      </c>
      <c r="F17" s="142">
        <f>'PK Production'!F17+'NP Production'!F17+'NPK Production'!F17</f>
        <v>1183.971</v>
      </c>
      <c r="G17" s="142">
        <f>'PK Production'!G17+'NP Production'!G17+'NPK Production'!G17</f>
        <v>1151.3620000000001</v>
      </c>
      <c r="H17" s="142">
        <f>'PK Production'!H17+'NP Production'!H17+'NPK Production'!H17</f>
        <v>1464.2580000000003</v>
      </c>
      <c r="I17" s="142">
        <f>'PK Production'!I17+'NP Production'!I17+'NPK Production'!I17</f>
        <v>1173.9969999999998</v>
      </c>
      <c r="J17" s="142">
        <f>'PK Production'!J17+'NP Production'!J17+'NPK Production'!J17</f>
        <v>1080.49</v>
      </c>
      <c r="K17" s="142">
        <f>'PK Production'!K17+'NP Production'!K17+'NPK Production'!K17</f>
        <v>995.57600000000002</v>
      </c>
      <c r="L17" s="142">
        <f>'PK Production'!L17+'NP Production'!L17+'NPK Production'!L17</f>
        <v>1044.287</v>
      </c>
      <c r="M17" s="142">
        <f>'PK Production'!M17+'NP Production'!M17+'NPK Production'!M17</f>
        <v>869.577</v>
      </c>
      <c r="N17" s="142">
        <f>'PK Production'!N17+'NP Production'!N17+'NPK Production'!N17</f>
        <v>805.322</v>
      </c>
      <c r="O17" s="142">
        <f>'PK Production'!O17+'NP Production'!O17+'NPK Production'!O17</f>
        <v>1200.7429999999999</v>
      </c>
      <c r="P17" s="142">
        <f>'PK Production'!P17+'NP Production'!P17+'NPK Production'!P17</f>
        <v>813.06</v>
      </c>
      <c r="Q17" s="142">
        <f>'PK Production'!Q17+'NP Production'!Q17+'NPK Production'!Q17</f>
        <v>962.81000000000006</v>
      </c>
      <c r="R17" s="142">
        <f>'PK Production'!R17+'NP Production'!R17+'NPK Production'!R17</f>
        <v>914.2829999999999</v>
      </c>
      <c r="S17" s="142">
        <f>'PK Production'!S17+'NP Production'!S17+'NPK Production'!S17</f>
        <v>994.99900000000002</v>
      </c>
      <c r="T17" s="142">
        <f>'PK Production'!T17+'NP Production'!T17+'NPK Production'!T17</f>
        <v>876.70799999999997</v>
      </c>
      <c r="U17" s="142">
        <f>'PK Production'!U17+'NP Production'!U17+'NPK Production'!U17</f>
        <v>802.904</v>
      </c>
      <c r="V17" s="142">
        <f>'PK Production'!V17+'NP Production'!V17+'NPK Production'!V17</f>
        <v>980.84300000000007</v>
      </c>
      <c r="W17" s="142">
        <f>'PK Production'!W17+'NP Production'!W17+'NPK Production'!W17</f>
        <v>449.774</v>
      </c>
      <c r="X17" s="142">
        <f>'PK Production'!X17+'NP Production'!X17+'NPK Production'!X17</f>
        <v>596.63300000000004</v>
      </c>
      <c r="Y17" s="142">
        <f>'PK Production'!Y17+'NP Production'!Y17+'NPK Production'!Y17</f>
        <v>512.04100000000005</v>
      </c>
      <c r="Z17" s="142">
        <f>'PK Production'!Z17+'NP Production'!Z17+'NPK Production'!Z17</f>
        <v>683.25700000000006</v>
      </c>
      <c r="AA17" s="142">
        <f>'PK Production'!AA17+'NP Production'!AA17+'NPK Production'!AA17</f>
        <v>718.13300000000004</v>
      </c>
      <c r="AB17" s="142">
        <f>'PK Production'!AB17+'NP Production'!AB17+'NPK Production'!AB17</f>
        <v>402.98599999999999</v>
      </c>
      <c r="AC17" s="142">
        <f>'PK Production'!AC17+'NP Production'!AC17+'NPK Production'!AC17</f>
        <v>436.82590791159066</v>
      </c>
      <c r="AD17" s="142">
        <f>'PK Production'!AD17+'NP Production'!AD17+'NPK Production'!AD17</f>
        <v>455.94210625514711</v>
      </c>
      <c r="AE17" s="142">
        <f>'PK Production'!AE17+'NP Production'!AE17+'NPK Production'!AE17</f>
        <v>456.89351730975812</v>
      </c>
      <c r="AF17" s="142">
        <f>'PK Production'!AF17+'NP Production'!AF17+'NPK Production'!AF17</f>
        <v>457.25106850567261</v>
      </c>
      <c r="AG17" s="142">
        <f>'PK Production'!AG17+'NP Production'!AG17+'NPK Production'!AG17</f>
        <v>457.14452718102325</v>
      </c>
    </row>
    <row r="18" spans="1:33" x14ac:dyDescent="0.2">
      <c r="A18" s="133"/>
      <c r="B18" s="129" t="s">
        <v>254</v>
      </c>
      <c r="C18" s="129" t="s">
        <v>255</v>
      </c>
      <c r="D18" s="129" t="s">
        <v>36</v>
      </c>
      <c r="E18" s="142">
        <f>'PK Production'!E18+'NP Production'!E18+'NPK Production'!E18</f>
        <v>0</v>
      </c>
      <c r="F18" s="142">
        <f>'PK Production'!F18+'NP Production'!F18+'NPK Production'!F18</f>
        <v>0</v>
      </c>
      <c r="G18" s="142">
        <f>'PK Production'!G18+'NP Production'!G18+'NPK Production'!G18</f>
        <v>0</v>
      </c>
      <c r="H18" s="142">
        <f>'PK Production'!H18+'NP Production'!H18+'NPK Production'!H18</f>
        <v>0</v>
      </c>
      <c r="I18" s="142">
        <f>'PK Production'!I18+'NP Production'!I18+'NPK Production'!I18</f>
        <v>0</v>
      </c>
      <c r="J18" s="142">
        <f>'PK Production'!J18+'NP Production'!J18+'NPK Production'!J18</f>
        <v>0</v>
      </c>
      <c r="K18" s="142">
        <f>'PK Production'!K18+'NP Production'!K18+'NPK Production'!K18</f>
        <v>0</v>
      </c>
      <c r="L18" s="142">
        <f>'PK Production'!L18+'NP Production'!L18+'NPK Production'!L18</f>
        <v>0</v>
      </c>
      <c r="M18" s="142">
        <f>'PK Production'!M18+'NP Production'!M18+'NPK Production'!M18</f>
        <v>0</v>
      </c>
      <c r="N18" s="142">
        <f>'PK Production'!N18+'NP Production'!N18+'NPK Production'!N18</f>
        <v>0</v>
      </c>
      <c r="O18" s="142">
        <f>'PK Production'!O18+'NP Production'!O18+'NPK Production'!O18</f>
        <v>0</v>
      </c>
      <c r="P18" s="142">
        <f>'PK Production'!P18+'NP Production'!P18+'NPK Production'!P18</f>
        <v>0</v>
      </c>
      <c r="Q18" s="142">
        <f>'PK Production'!Q18+'NP Production'!Q18+'NPK Production'!Q18</f>
        <v>0</v>
      </c>
      <c r="R18" s="142">
        <f>'PK Production'!R18+'NP Production'!R18+'NPK Production'!R18</f>
        <v>0</v>
      </c>
      <c r="S18" s="142">
        <f>'PK Production'!S18+'NP Production'!S18+'NPK Production'!S18</f>
        <v>0</v>
      </c>
      <c r="T18" s="142">
        <f>'PK Production'!T18+'NP Production'!T18+'NPK Production'!T18</f>
        <v>0</v>
      </c>
      <c r="U18" s="142">
        <f>'PK Production'!U18+'NP Production'!U18+'NPK Production'!U18</f>
        <v>0</v>
      </c>
      <c r="V18" s="142">
        <f>'PK Production'!V18+'NP Production'!V18+'NPK Production'!V18</f>
        <v>0</v>
      </c>
      <c r="W18" s="142">
        <f>'PK Production'!W18+'NP Production'!W18+'NPK Production'!W18</f>
        <v>0</v>
      </c>
      <c r="X18" s="142">
        <f>'PK Production'!X18+'NP Production'!X18+'NPK Production'!X18</f>
        <v>0</v>
      </c>
      <c r="Y18" s="142">
        <f>'PK Production'!Y18+'NP Production'!Y18+'NPK Production'!Y18</f>
        <v>0</v>
      </c>
      <c r="Z18" s="142">
        <f>'PK Production'!Z18+'NP Production'!Z18+'NPK Production'!Z18</f>
        <v>0</v>
      </c>
      <c r="AA18" s="142">
        <f>'PK Production'!AA18+'NP Production'!AA18+'NPK Production'!AA18</f>
        <v>0</v>
      </c>
      <c r="AB18" s="142">
        <f>'PK Production'!AB18+'NP Production'!AB18+'NPK Production'!AB18</f>
        <v>0</v>
      </c>
      <c r="AC18" s="142">
        <f>'PK Production'!AC18+'NP Production'!AC18+'NPK Production'!AC18</f>
        <v>0</v>
      </c>
      <c r="AD18" s="142">
        <f>'PK Production'!AD18+'NP Production'!AD18+'NPK Production'!AD18</f>
        <v>0</v>
      </c>
      <c r="AE18" s="142">
        <f>'PK Production'!AE18+'NP Production'!AE18+'NPK Production'!AE18</f>
        <v>0</v>
      </c>
      <c r="AF18" s="142">
        <f>'PK Production'!AF18+'NP Production'!AF18+'NPK Production'!AF18</f>
        <v>0</v>
      </c>
      <c r="AG18" s="142">
        <f>'PK Production'!AG18+'NP Production'!AG18+'NPK Production'!AG18</f>
        <v>0</v>
      </c>
    </row>
    <row r="19" spans="1:33" x14ac:dyDescent="0.2">
      <c r="A19" s="133" t="str">
        <f t="shared" ref="A19:A82" si="1">CONCATENATE("DAP",D19)</f>
        <v>DAPMalta</v>
      </c>
      <c r="B19" s="129" t="s">
        <v>254</v>
      </c>
      <c r="C19" s="129" t="s">
        <v>255</v>
      </c>
      <c r="D19" s="129" t="s">
        <v>50</v>
      </c>
      <c r="E19" s="142">
        <f>'PK Production'!E19+'NP Production'!E19+'NPK Production'!E19</f>
        <v>0</v>
      </c>
      <c r="F19" s="142">
        <f>'PK Production'!F19+'NP Production'!F19+'NPK Production'!F19</f>
        <v>0</v>
      </c>
      <c r="G19" s="142">
        <f>'PK Production'!G19+'NP Production'!G19+'NPK Production'!G19</f>
        <v>0</v>
      </c>
      <c r="H19" s="142">
        <f>'PK Production'!H19+'NP Production'!H19+'NPK Production'!H19</f>
        <v>0</v>
      </c>
      <c r="I19" s="142">
        <f>'PK Production'!I19+'NP Production'!I19+'NPK Production'!I19</f>
        <v>0</v>
      </c>
      <c r="J19" s="142">
        <f>'PK Production'!J19+'NP Production'!J19+'NPK Production'!J19</f>
        <v>0</v>
      </c>
      <c r="K19" s="142">
        <f>'PK Production'!K19+'NP Production'!K19+'NPK Production'!K19</f>
        <v>0</v>
      </c>
      <c r="L19" s="142">
        <f>'PK Production'!L19+'NP Production'!L19+'NPK Production'!L19</f>
        <v>0</v>
      </c>
      <c r="M19" s="142">
        <f>'PK Production'!M19+'NP Production'!M19+'NPK Production'!M19</f>
        <v>0</v>
      </c>
      <c r="N19" s="142">
        <f>'PK Production'!N19+'NP Production'!N19+'NPK Production'!N19</f>
        <v>0</v>
      </c>
      <c r="O19" s="142">
        <f>'PK Production'!O19+'NP Production'!O19+'NPK Production'!O19</f>
        <v>0</v>
      </c>
      <c r="P19" s="142">
        <f>'PK Production'!P19+'NP Production'!P19+'NPK Production'!P19</f>
        <v>0</v>
      </c>
      <c r="Q19" s="142">
        <f>'PK Production'!Q19+'NP Production'!Q19+'NPK Production'!Q19</f>
        <v>0</v>
      </c>
      <c r="R19" s="142">
        <f>'PK Production'!R19+'NP Production'!R19+'NPK Production'!R19</f>
        <v>0</v>
      </c>
      <c r="S19" s="142">
        <f>'PK Production'!S19+'NP Production'!S19+'NPK Production'!S19</f>
        <v>0</v>
      </c>
      <c r="T19" s="142">
        <f>'PK Production'!T19+'NP Production'!T19+'NPK Production'!T19</f>
        <v>0</v>
      </c>
      <c r="U19" s="142">
        <f>'PK Production'!U19+'NP Production'!U19+'NPK Production'!U19</f>
        <v>0</v>
      </c>
      <c r="V19" s="142">
        <f>'PK Production'!V19+'NP Production'!V19+'NPK Production'!V19</f>
        <v>0</v>
      </c>
      <c r="W19" s="142">
        <f>'PK Production'!W19+'NP Production'!W19+'NPK Production'!W19</f>
        <v>0</v>
      </c>
      <c r="X19" s="142">
        <f>'PK Production'!X19+'NP Production'!X19+'NPK Production'!X19</f>
        <v>0</v>
      </c>
      <c r="Y19" s="142">
        <f>'PK Production'!Y19+'NP Production'!Y19+'NPK Production'!Y19</f>
        <v>0</v>
      </c>
      <c r="Z19" s="142">
        <f>'PK Production'!Z19+'NP Production'!Z19+'NPK Production'!Z19</f>
        <v>0</v>
      </c>
      <c r="AA19" s="142">
        <f>'PK Production'!AA19+'NP Production'!AA19+'NPK Production'!AA19</f>
        <v>0</v>
      </c>
      <c r="AB19" s="142">
        <f>'PK Production'!AB19+'NP Production'!AB19+'NPK Production'!AB19</f>
        <v>0</v>
      </c>
      <c r="AC19" s="142">
        <f>'PK Production'!AC19+'NP Production'!AC19+'NPK Production'!AC19</f>
        <v>0</v>
      </c>
      <c r="AD19" s="142">
        <f>'PK Production'!AD19+'NP Production'!AD19+'NPK Production'!AD19</f>
        <v>0</v>
      </c>
      <c r="AE19" s="142">
        <f>'PK Production'!AE19+'NP Production'!AE19+'NPK Production'!AE19</f>
        <v>0</v>
      </c>
      <c r="AF19" s="142">
        <f>'PK Production'!AF19+'NP Production'!AF19+'NPK Production'!AF19</f>
        <v>0</v>
      </c>
      <c r="AG19" s="142">
        <f>'PK Production'!AG19+'NP Production'!AG19+'NPK Production'!AG19</f>
        <v>0</v>
      </c>
    </row>
    <row r="20" spans="1:33" x14ac:dyDescent="0.2">
      <c r="A20" s="133" t="str">
        <f t="shared" si="1"/>
        <v>DAPNetherlands</v>
      </c>
      <c r="B20" s="129" t="s">
        <v>254</v>
      </c>
      <c r="C20" s="129" t="s">
        <v>255</v>
      </c>
      <c r="D20" s="129" t="s">
        <v>51</v>
      </c>
      <c r="E20" s="142">
        <f>'PK Production'!E20+'NP Production'!E20+'NPK Production'!E20</f>
        <v>1048.365</v>
      </c>
      <c r="F20" s="142">
        <f>'PK Production'!F20+'NP Production'!F20+'NPK Production'!F20</f>
        <v>950.06999999999994</v>
      </c>
      <c r="G20" s="142">
        <f>'PK Production'!G20+'NP Production'!G20+'NPK Production'!G20</f>
        <v>938</v>
      </c>
      <c r="H20" s="142">
        <f>'PK Production'!H20+'NP Production'!H20+'NPK Production'!H20</f>
        <v>1159</v>
      </c>
      <c r="I20" s="142">
        <f>'PK Production'!I20+'NP Production'!I20+'NPK Production'!I20</f>
        <v>1082</v>
      </c>
      <c r="J20" s="142">
        <f>'PK Production'!J20+'NP Production'!J20+'NPK Production'!J20</f>
        <v>1200.134</v>
      </c>
      <c r="K20" s="142">
        <f>'PK Production'!K20+'NP Production'!K20+'NPK Production'!K20</f>
        <v>1109.788</v>
      </c>
      <c r="L20" s="142">
        <f>'PK Production'!L20+'NP Production'!L20+'NPK Production'!L20</f>
        <v>1173.703</v>
      </c>
      <c r="M20" s="142">
        <f>'PK Production'!M20+'NP Production'!M20+'NPK Production'!M20</f>
        <v>965.96299999999997</v>
      </c>
      <c r="N20" s="142">
        <f>'PK Production'!N20+'NP Production'!N20+'NPK Production'!N20</f>
        <v>799</v>
      </c>
      <c r="O20" s="142">
        <f>'PK Production'!O20+'NP Production'!O20+'NPK Production'!O20</f>
        <v>1096.9369999999999</v>
      </c>
      <c r="P20" s="142">
        <f>'PK Production'!P20+'NP Production'!P20+'NPK Production'!P20</f>
        <v>930</v>
      </c>
      <c r="Q20" s="142">
        <f>'PK Production'!Q20+'NP Production'!Q20+'NPK Production'!Q20</f>
        <v>945.89400000000001</v>
      </c>
      <c r="R20" s="142">
        <f>'PK Production'!R20+'NP Production'!R20+'NPK Production'!R20</f>
        <v>1016.526</v>
      </c>
      <c r="S20" s="142">
        <f>'PK Production'!S20+'NP Production'!S20+'NPK Production'!S20</f>
        <v>979.02489899999989</v>
      </c>
      <c r="T20" s="142">
        <f>'PK Production'!T20+'NP Production'!T20+'NPK Production'!T20</f>
        <v>972.62659800000006</v>
      </c>
      <c r="U20" s="142">
        <f>'PK Production'!U20+'NP Production'!U20+'NPK Production'!U20</f>
        <v>776.68081499999994</v>
      </c>
      <c r="V20" s="142">
        <f>'PK Production'!V20+'NP Production'!V20+'NPK Production'!V20</f>
        <v>811.26002078266117</v>
      </c>
      <c r="W20" s="142">
        <f>'PK Production'!W20+'NP Production'!W20+'NPK Production'!W20</f>
        <v>817.67117099999996</v>
      </c>
      <c r="X20" s="142">
        <f>'PK Production'!X20+'NP Production'!X20+'NPK Production'!X20</f>
        <v>912.94651000000022</v>
      </c>
      <c r="Y20" s="142">
        <f>'PK Production'!Y20+'NP Production'!Y20+'NPK Production'!Y20</f>
        <v>842.1240317999999</v>
      </c>
      <c r="Z20" s="142">
        <f>'PK Production'!Z20+'NP Production'!Z20+'NPK Production'!Z20</f>
        <v>978.83752149999998</v>
      </c>
      <c r="AA20" s="142">
        <f>'PK Production'!AA20+'NP Production'!AA20+'NPK Production'!AA20</f>
        <v>626.6529794999999</v>
      </c>
      <c r="AB20" s="142">
        <f>'PK Production'!AB20+'NP Production'!AB20+'NPK Production'!AB20</f>
        <v>546.43761449999988</v>
      </c>
      <c r="AC20" s="142">
        <f>'PK Production'!AC20+'NP Production'!AC20+'NPK Production'!AC20</f>
        <v>591.84506123133474</v>
      </c>
      <c r="AD20" s="142">
        <f>'PK Production'!AD20+'NP Production'!AD20+'NPK Production'!AD20</f>
        <v>684.56516065926098</v>
      </c>
      <c r="AE20" s="142">
        <f>'PK Production'!AE20+'NP Production'!AE20+'NPK Production'!AE20</f>
        <v>691.73450563864048</v>
      </c>
      <c r="AF20" s="142">
        <f>'PK Production'!AF20+'NP Production'!AF20+'NPK Production'!AF20</f>
        <v>698.30987827422439</v>
      </c>
      <c r="AG20" s="142">
        <f>'PK Production'!AG20+'NP Production'!AG20+'NPK Production'!AG20</f>
        <v>704.00293570724079</v>
      </c>
    </row>
    <row r="21" spans="1:33" x14ac:dyDescent="0.2">
      <c r="A21" s="133" t="str">
        <f t="shared" si="1"/>
        <v>DAPNorway</v>
      </c>
      <c r="B21" s="129" t="s">
        <v>254</v>
      </c>
      <c r="C21" s="129" t="s">
        <v>255</v>
      </c>
      <c r="D21" s="129" t="s">
        <v>52</v>
      </c>
      <c r="E21" s="142">
        <f>'PK Production'!E21+'NP Production'!E21+'NPK Production'!E21</f>
        <v>2121.5436908823531</v>
      </c>
      <c r="F21" s="142">
        <f>'PK Production'!F21+'NP Production'!F21+'NPK Production'!F21</f>
        <v>1966.7908569411766</v>
      </c>
      <c r="G21" s="142">
        <f>'PK Production'!G21+'NP Production'!G21+'NPK Production'!G21</f>
        <v>1958.8782779411765</v>
      </c>
      <c r="H21" s="142">
        <f>'PK Production'!H21+'NP Production'!H21+'NPK Production'!H21</f>
        <v>1944.2016155882357</v>
      </c>
      <c r="I21" s="142">
        <f>'PK Production'!I21+'NP Production'!I21+'NPK Production'!I21</f>
        <v>1859.4813461538461</v>
      </c>
      <c r="J21" s="142">
        <f>'PK Production'!J21+'NP Production'!J21+'NPK Production'!J21</f>
        <v>1843.1827141538463</v>
      </c>
      <c r="K21" s="142">
        <f>'PK Production'!K21+'NP Production'!K21+'NPK Production'!K21</f>
        <v>1821.0169835384613</v>
      </c>
      <c r="L21" s="142">
        <f>'PK Production'!L21+'NP Production'!L21+'NPK Production'!L21</f>
        <v>1995.4872043846153</v>
      </c>
      <c r="M21" s="142">
        <f>'PK Production'!M21+'NP Production'!M21+'NPK Production'!M21</f>
        <v>2035.7685834615386</v>
      </c>
      <c r="N21" s="142">
        <f>'PK Production'!N21+'NP Production'!N21+'NPK Production'!N21</f>
        <v>1563.1139092641508</v>
      </c>
      <c r="O21" s="142">
        <f>'PK Production'!O21+'NP Production'!O21+'NPK Production'!O21</f>
        <v>2131.8628566037737</v>
      </c>
      <c r="P21" s="142">
        <f>'PK Production'!P21+'NP Production'!P21+'NPK Production'!P21</f>
        <v>2033.4034412105266</v>
      </c>
      <c r="Q21" s="142">
        <f>'PK Production'!Q21+'NP Production'!Q21+'NPK Production'!Q21</f>
        <v>2014.9990560000001</v>
      </c>
      <c r="R21" s="142">
        <f>'PK Production'!R21+'NP Production'!R21+'NPK Production'!R21</f>
        <v>2075.6663105526313</v>
      </c>
      <c r="S21" s="142">
        <f>'PK Production'!S21+'NP Production'!S21+'NPK Production'!S21</f>
        <v>2201.7125418421051</v>
      </c>
      <c r="T21" s="142">
        <f>'PK Production'!T21+'NP Production'!T21+'NPK Production'!T21</f>
        <v>2457.0300808421052</v>
      </c>
      <c r="U21" s="142">
        <f>'PK Production'!U21+'NP Production'!U21+'NPK Production'!U21</f>
        <v>2337.8005546756754</v>
      </c>
      <c r="V21" s="142">
        <f>'PK Production'!V21+'NP Production'!V21+'NPK Production'!V21</f>
        <v>2437.9450999999999</v>
      </c>
      <c r="W21" s="142">
        <f>'PK Production'!W21+'NP Production'!W21+'NPK Production'!W21</f>
        <v>2858.0181913191614</v>
      </c>
      <c r="X21" s="142">
        <f>'PK Production'!X21+'NP Production'!X21+'NPK Production'!X21</f>
        <v>3008.9398677272734</v>
      </c>
      <c r="Y21" s="142">
        <f>'PK Production'!Y21+'NP Production'!Y21+'NPK Production'!Y21</f>
        <v>3132.374184564098</v>
      </c>
      <c r="Z21" s="142">
        <f>'PK Production'!Z21+'NP Production'!Z21+'NPK Production'!Z21</f>
        <v>2725.5958172727278</v>
      </c>
      <c r="AA21" s="142">
        <f>'PK Production'!AA21+'NP Production'!AA21+'NPK Production'!AA21</f>
        <v>2497.91</v>
      </c>
      <c r="AB21" s="142">
        <f>'PK Production'!AB21+'NP Production'!AB21+'NPK Production'!AB21</f>
        <v>2506.4659119090907</v>
      </c>
      <c r="AC21" s="142">
        <f>'PK Production'!AC21+'NP Production'!AC21+'NPK Production'!AC21</f>
        <v>2485.2905887952747</v>
      </c>
      <c r="AD21" s="142">
        <f>'PK Production'!AD21+'NP Production'!AD21+'NPK Production'!AD21</f>
        <v>2501.5574524518847</v>
      </c>
      <c r="AE21" s="142">
        <f>'PK Production'!AE21+'NP Production'!AE21+'NPK Production'!AE21</f>
        <v>2523.1968491390535</v>
      </c>
      <c r="AF21" s="142">
        <f>'PK Production'!AF21+'NP Production'!AF21+'NPK Production'!AF21</f>
        <v>2546.6374450188205</v>
      </c>
      <c r="AG21" s="142">
        <f>'PK Production'!AG21+'NP Production'!AG21+'NPK Production'!AG21</f>
        <v>2564.2793361051899</v>
      </c>
    </row>
    <row r="22" spans="1:33" x14ac:dyDescent="0.2">
      <c r="A22" s="133" t="str">
        <f t="shared" si="1"/>
        <v>DAPPortugal</v>
      </c>
      <c r="B22" s="129" t="s">
        <v>254</v>
      </c>
      <c r="C22" s="129" t="s">
        <v>255</v>
      </c>
      <c r="D22" s="129" t="s">
        <v>53</v>
      </c>
      <c r="E22" s="142">
        <f>'PK Production'!E22+'NP Production'!E22+'NPK Production'!E22</f>
        <v>333.9128</v>
      </c>
      <c r="F22" s="142">
        <f>'PK Production'!F22+'NP Production'!F22+'NPK Production'!F22</f>
        <v>322.78800000000001</v>
      </c>
      <c r="G22" s="142">
        <f>'PK Production'!G22+'NP Production'!G22+'NPK Production'!G22</f>
        <v>382.34000000000003</v>
      </c>
      <c r="H22" s="142">
        <f>'PK Production'!H22+'NP Production'!H22+'NPK Production'!H22</f>
        <v>339.72800000000007</v>
      </c>
      <c r="I22" s="142">
        <f>'PK Production'!I22+'NP Production'!I22+'NPK Production'!I22</f>
        <v>498.23099999999999</v>
      </c>
      <c r="J22" s="142">
        <f>'PK Production'!J22+'NP Production'!J22+'NPK Production'!J22</f>
        <v>367.27300000000002</v>
      </c>
      <c r="K22" s="142">
        <f>'PK Production'!K22+'NP Production'!K22+'NPK Production'!K22</f>
        <v>326.48399999999998</v>
      </c>
      <c r="L22" s="142">
        <f>'PK Production'!L22+'NP Production'!L22+'NPK Production'!L22</f>
        <v>376.84300000000002</v>
      </c>
      <c r="M22" s="142">
        <f>'PK Production'!M22+'NP Production'!M22+'NPK Production'!M22</f>
        <v>253.10470099999998</v>
      </c>
      <c r="N22" s="142">
        <f>'PK Production'!N22+'NP Production'!N22+'NPK Production'!N22</f>
        <v>281.700041</v>
      </c>
      <c r="O22" s="142">
        <f>'PK Production'!O22+'NP Production'!O22+'NPK Production'!O22</f>
        <v>333.43196999999998</v>
      </c>
      <c r="P22" s="142">
        <f>'PK Production'!P22+'NP Production'!P22+'NPK Production'!P22</f>
        <v>465.29134999999997</v>
      </c>
      <c r="Q22" s="142">
        <f>'PK Production'!Q22+'NP Production'!Q22+'NPK Production'!Q22</f>
        <v>500</v>
      </c>
      <c r="R22" s="142">
        <f>'PK Production'!R22+'NP Production'!R22+'NPK Production'!R22</f>
        <v>532.69000000000005</v>
      </c>
      <c r="S22" s="142">
        <f>'PK Production'!S22+'NP Production'!S22+'NPK Production'!S22</f>
        <v>539.39699999999993</v>
      </c>
      <c r="T22" s="142">
        <f>'PK Production'!T22+'NP Production'!T22+'NPK Production'!T22</f>
        <v>435.38200000000001</v>
      </c>
      <c r="U22" s="142">
        <f>'PK Production'!U22+'NP Production'!U22+'NPK Production'!U22</f>
        <v>470.33533699999998</v>
      </c>
      <c r="V22" s="142">
        <f>'PK Production'!V22+'NP Production'!V22+'NPK Production'!V22</f>
        <v>461.208213</v>
      </c>
      <c r="W22" s="142">
        <f>'PK Production'!W22+'NP Production'!W22+'NPK Production'!W22</f>
        <v>475.84365200000002</v>
      </c>
      <c r="X22" s="142">
        <f>'PK Production'!X22+'NP Production'!X22+'NPK Production'!X22</f>
        <v>481.15762500000005</v>
      </c>
      <c r="Y22" s="142">
        <f>'PK Production'!Y22+'NP Production'!Y22+'NPK Production'!Y22</f>
        <v>457.101315</v>
      </c>
      <c r="Z22" s="142">
        <f>'PK Production'!Z22+'NP Production'!Z22+'NPK Production'!Z22</f>
        <v>405.05974700000002</v>
      </c>
      <c r="AA22" s="142">
        <f>'PK Production'!AA22+'NP Production'!AA22+'NPK Production'!AA22</f>
        <v>355.05974700000002</v>
      </c>
      <c r="AB22" s="142">
        <f>'PK Production'!AB22+'NP Production'!AB22+'NPK Production'!AB22</f>
        <v>336.05974700000002</v>
      </c>
      <c r="AC22" s="142">
        <f>'PK Production'!AC22+'NP Production'!AC22+'NPK Production'!AC22</f>
        <v>340.47529944803046</v>
      </c>
      <c r="AD22" s="142">
        <f>'PK Production'!AD22+'NP Production'!AD22+'NPK Production'!AD22</f>
        <v>344.37925820209637</v>
      </c>
      <c r="AE22" s="142">
        <f>'PK Production'!AE22+'NP Production'!AE22+'NPK Production'!AE22</f>
        <v>345.68772797979136</v>
      </c>
      <c r="AF22" s="142">
        <f>'PK Production'!AF22+'NP Production'!AF22+'NPK Production'!AF22</f>
        <v>347.10372425391552</v>
      </c>
      <c r="AG22" s="142">
        <f>'PK Production'!AG22+'NP Production'!AG22+'NPK Production'!AG22</f>
        <v>348.16982147073725</v>
      </c>
    </row>
    <row r="23" spans="1:33" x14ac:dyDescent="0.2">
      <c r="A23" s="133" t="str">
        <f t="shared" si="1"/>
        <v>DAPSpain</v>
      </c>
      <c r="B23" s="129" t="s">
        <v>254</v>
      </c>
      <c r="C23" s="129" t="s">
        <v>255</v>
      </c>
      <c r="D23" s="129" t="s">
        <v>54</v>
      </c>
      <c r="E23" s="142">
        <f>'PK Production'!E23+'NP Production'!E23+'NPK Production'!E23</f>
        <v>1768.4579999999999</v>
      </c>
      <c r="F23" s="142">
        <f>'PK Production'!F23+'NP Production'!F23+'NPK Production'!F23</f>
        <v>1464.05</v>
      </c>
      <c r="G23" s="142">
        <f>'PK Production'!G23+'NP Production'!G23+'NPK Production'!G23</f>
        <v>1538.3879999999999</v>
      </c>
      <c r="H23" s="142">
        <f>'PK Production'!H23+'NP Production'!H23+'NPK Production'!H23</f>
        <v>1491.4979999999998</v>
      </c>
      <c r="I23" s="142">
        <f>'PK Production'!I23+'NP Production'!I23+'NPK Production'!I23</f>
        <v>1528.8629999999998</v>
      </c>
      <c r="J23" s="142">
        <f>'PK Production'!J23+'NP Production'!J23+'NPK Production'!J23</f>
        <v>1503.308</v>
      </c>
      <c r="K23" s="142">
        <f>'PK Production'!K23+'NP Production'!K23+'NPK Production'!K23</f>
        <v>1882.2760000000001</v>
      </c>
      <c r="L23" s="142">
        <f>'PK Production'!L23+'NP Production'!L23+'NPK Production'!L23</f>
        <v>1497.3300000000002</v>
      </c>
      <c r="M23" s="142">
        <f>'PK Production'!M23+'NP Production'!M23+'NPK Production'!M23</f>
        <v>1256.8429999999998</v>
      </c>
      <c r="N23" s="142">
        <f>'PK Production'!N23+'NP Production'!N23+'NPK Production'!N23</f>
        <v>687.59299999999996</v>
      </c>
      <c r="O23" s="142">
        <f>'PK Production'!O23+'NP Production'!O23+'NPK Production'!O23</f>
        <v>1275.261</v>
      </c>
      <c r="P23" s="142">
        <f>'PK Production'!P23+'NP Production'!P23+'NPK Production'!P23</f>
        <v>1110.155</v>
      </c>
      <c r="Q23" s="142">
        <f>'PK Production'!Q23+'NP Production'!Q23+'NPK Production'!Q23</f>
        <v>1273.924</v>
      </c>
      <c r="R23" s="142">
        <f>'PK Production'!R23+'NP Production'!R23+'NPK Production'!R23</f>
        <v>1338.4760000000001</v>
      </c>
      <c r="S23" s="142">
        <f>'PK Production'!S23+'NP Production'!S23+'NPK Production'!S23</f>
        <v>1392.0070000000001</v>
      </c>
      <c r="T23" s="142">
        <f>'PK Production'!T23+'NP Production'!T23+'NPK Production'!T23</f>
        <v>1563.136</v>
      </c>
      <c r="U23" s="142">
        <f>'PK Production'!U23+'NP Production'!U23+'NPK Production'!U23</f>
        <v>1507.6529999999998</v>
      </c>
      <c r="V23" s="142">
        <f>'PK Production'!V23+'NP Production'!V23+'NPK Production'!V23</f>
        <v>1704.99</v>
      </c>
      <c r="W23" s="142">
        <f>'PK Production'!W23+'NP Production'!W23+'NPK Production'!W23</f>
        <v>1778.145</v>
      </c>
      <c r="X23" s="142">
        <f>'PK Production'!X23+'NP Production'!X23+'NPK Production'!X23</f>
        <v>1785.076</v>
      </c>
      <c r="Y23" s="142">
        <f>'PK Production'!Y23+'NP Production'!Y23+'NPK Production'!Y23</f>
        <v>2204.4070000000002</v>
      </c>
      <c r="Z23" s="142">
        <f>'PK Production'!Z23+'NP Production'!Z23+'NPK Production'!Z23</f>
        <v>2642.4519999999998</v>
      </c>
      <c r="AA23" s="142">
        <f>'PK Production'!AA23+'NP Production'!AA23+'NPK Production'!AA23</f>
        <v>2391.1709999999998</v>
      </c>
      <c r="AB23" s="142">
        <f>'PK Production'!AB23+'NP Production'!AB23+'NPK Production'!AB23</f>
        <v>1962.068</v>
      </c>
      <c r="AC23" s="142">
        <f>'PK Production'!AC23+'NP Production'!AC23+'NPK Production'!AC23</f>
        <v>1779.8443763323187</v>
      </c>
      <c r="AD23" s="142">
        <f>'PK Production'!AD23+'NP Production'!AD23+'NPK Production'!AD23</f>
        <v>1811.1549528688563</v>
      </c>
      <c r="AE23" s="142">
        <f>'PK Production'!AE23+'NP Production'!AE23+'NPK Production'!AE23</f>
        <v>1806.4650572404248</v>
      </c>
      <c r="AF23" s="142">
        <f>'PK Production'!AF23+'NP Production'!AF23+'NPK Production'!AF23</f>
        <v>1802.3549952701628</v>
      </c>
      <c r="AG23" s="142">
        <f>'PK Production'!AG23+'NP Production'!AG23+'NPK Production'!AG23</f>
        <v>1797.5590757936645</v>
      </c>
    </row>
    <row r="24" spans="1:33" x14ac:dyDescent="0.2">
      <c r="A24" s="133" t="str">
        <f t="shared" si="1"/>
        <v>DAPSweden</v>
      </c>
      <c r="B24" s="129" t="s">
        <v>254</v>
      </c>
      <c r="C24" s="129" t="s">
        <v>255</v>
      </c>
      <c r="D24" s="129" t="s">
        <v>55</v>
      </c>
      <c r="E24" s="142">
        <f>'PK Production'!E24+'NP Production'!E24+'NPK Production'!E24</f>
        <v>116.044</v>
      </c>
      <c r="F24" s="142">
        <f>'PK Production'!F24+'NP Production'!F24+'NPK Production'!F24</f>
        <v>115.73560000000001</v>
      </c>
      <c r="G24" s="142">
        <f>'PK Production'!G24+'NP Production'!G24+'NPK Production'!G24</f>
        <v>216.46729999999999</v>
      </c>
      <c r="H24" s="142">
        <f>'PK Production'!H24+'NP Production'!H24+'NPK Production'!H24</f>
        <v>250</v>
      </c>
      <c r="I24" s="142">
        <f>'PK Production'!I24+'NP Production'!I24+'NPK Production'!I24</f>
        <v>300</v>
      </c>
      <c r="J24" s="142">
        <f>'PK Production'!J24+'NP Production'!J24+'NPK Production'!J24</f>
        <v>300</v>
      </c>
      <c r="K24" s="142">
        <f>'PK Production'!K24+'NP Production'!K24+'NPK Production'!K24</f>
        <v>300</v>
      </c>
      <c r="L24" s="142">
        <f>'PK Production'!L24+'NP Production'!L24+'NPK Production'!L24</f>
        <v>0</v>
      </c>
      <c r="M24" s="142">
        <f>'PK Production'!M24+'NP Production'!M24+'NPK Production'!M24</f>
        <v>0</v>
      </c>
      <c r="N24" s="142">
        <f>'PK Production'!N24+'NP Production'!N24+'NPK Production'!N24</f>
        <v>0</v>
      </c>
      <c r="O24" s="142">
        <f>'PK Production'!O24+'NP Production'!O24+'NPK Production'!O24</f>
        <v>0</v>
      </c>
      <c r="P24" s="142">
        <f>'PK Production'!P24+'NP Production'!P24+'NPK Production'!P24</f>
        <v>0</v>
      </c>
      <c r="Q24" s="142">
        <f>'PK Production'!Q24+'NP Production'!Q24+'NPK Production'!Q24</f>
        <v>0</v>
      </c>
      <c r="R24" s="142">
        <f>'PK Production'!R24+'NP Production'!R24+'NPK Production'!R24</f>
        <v>0</v>
      </c>
      <c r="S24" s="142">
        <f>'PK Production'!S24+'NP Production'!S24+'NPK Production'!S24</f>
        <v>0</v>
      </c>
      <c r="T24" s="142">
        <f>'PK Production'!T24+'NP Production'!T24+'NPK Production'!T24</f>
        <v>0</v>
      </c>
      <c r="U24" s="142">
        <f>'PK Production'!U24+'NP Production'!U24+'NPK Production'!U24</f>
        <v>0</v>
      </c>
      <c r="V24" s="142">
        <f>'PK Production'!V24+'NP Production'!V24+'NPK Production'!V24</f>
        <v>0</v>
      </c>
      <c r="W24" s="142">
        <f>'PK Production'!W24+'NP Production'!W24+'NPK Production'!W24</f>
        <v>0</v>
      </c>
      <c r="X24" s="142">
        <f>'PK Production'!X24+'NP Production'!X24+'NPK Production'!X24</f>
        <v>0</v>
      </c>
      <c r="Y24" s="142">
        <f>'PK Production'!Y24+'NP Production'!Y24+'NPK Production'!Y24</f>
        <v>0.30199999999999999</v>
      </c>
      <c r="Z24" s="142">
        <f>'PK Production'!Z24+'NP Production'!Z24+'NPK Production'!Z24</f>
        <v>0</v>
      </c>
      <c r="AA24" s="142">
        <f>'PK Production'!AA24+'NP Production'!AA24+'NPK Production'!AA24</f>
        <v>0.44700000000000001</v>
      </c>
      <c r="AB24" s="142">
        <f>'PK Production'!AB24+'NP Production'!AB24+'NPK Production'!AB24</f>
        <v>0</v>
      </c>
      <c r="AC24" s="142">
        <f>'PK Production'!AC24+'NP Production'!AC24+'NPK Production'!AC24</f>
        <v>0</v>
      </c>
      <c r="AD24" s="142">
        <f>'PK Production'!AD24+'NP Production'!AD24+'NPK Production'!AD24</f>
        <v>0</v>
      </c>
      <c r="AE24" s="142">
        <f>'PK Production'!AE24+'NP Production'!AE24+'NPK Production'!AE24</f>
        <v>0</v>
      </c>
      <c r="AF24" s="142">
        <f>'PK Production'!AF24+'NP Production'!AF24+'NPK Production'!AF24</f>
        <v>0</v>
      </c>
      <c r="AG24" s="142">
        <f>'PK Production'!AG24+'NP Production'!AG24+'NPK Production'!AG24</f>
        <v>0</v>
      </c>
    </row>
    <row r="25" spans="1:33" x14ac:dyDescent="0.2">
      <c r="A25" s="133" t="str">
        <f t="shared" si="1"/>
        <v>DAPSwitzerland</v>
      </c>
      <c r="B25" s="129" t="s">
        <v>254</v>
      </c>
      <c r="C25" s="129" t="s">
        <v>255</v>
      </c>
      <c r="D25" s="129" t="s">
        <v>56</v>
      </c>
      <c r="E25" s="142">
        <f>'PK Production'!E25+'NP Production'!E25+'NPK Production'!E25</f>
        <v>0</v>
      </c>
      <c r="F25" s="142">
        <f>'PK Production'!F25+'NP Production'!F25+'NPK Production'!F25</f>
        <v>0</v>
      </c>
      <c r="G25" s="142">
        <f>'PK Production'!G25+'NP Production'!G25+'NPK Production'!G25</f>
        <v>0</v>
      </c>
      <c r="H25" s="142">
        <f>'PK Production'!H25+'NP Production'!H25+'NPK Production'!H25</f>
        <v>0</v>
      </c>
      <c r="I25" s="142">
        <f>'PK Production'!I25+'NP Production'!I25+'NPK Production'!I25</f>
        <v>0</v>
      </c>
      <c r="J25" s="142">
        <f>'PK Production'!J25+'NP Production'!J25+'NPK Production'!J25</f>
        <v>0</v>
      </c>
      <c r="K25" s="142">
        <f>'PK Production'!K25+'NP Production'!K25+'NPK Production'!K25</f>
        <v>0</v>
      </c>
      <c r="L25" s="142">
        <f>'PK Production'!L25+'NP Production'!L25+'NPK Production'!L25</f>
        <v>0</v>
      </c>
      <c r="M25" s="142">
        <f>'PK Production'!M25+'NP Production'!M25+'NPK Production'!M25</f>
        <v>0</v>
      </c>
      <c r="N25" s="142">
        <f>'PK Production'!N25+'NP Production'!N25+'NPK Production'!N25</f>
        <v>0</v>
      </c>
      <c r="O25" s="142">
        <f>'PK Production'!O25+'NP Production'!O25+'NPK Production'!O25</f>
        <v>0</v>
      </c>
      <c r="P25" s="142">
        <f>'PK Production'!P25+'NP Production'!P25+'NPK Production'!P25</f>
        <v>0</v>
      </c>
      <c r="Q25" s="142">
        <f>'PK Production'!Q25+'NP Production'!Q25+'NPK Production'!Q25</f>
        <v>0</v>
      </c>
      <c r="R25" s="142">
        <f>'PK Production'!R25+'NP Production'!R25+'NPK Production'!R25</f>
        <v>0</v>
      </c>
      <c r="S25" s="142">
        <f>'PK Production'!S25+'NP Production'!S25+'NPK Production'!S25</f>
        <v>0</v>
      </c>
      <c r="T25" s="142">
        <f>'PK Production'!T25+'NP Production'!T25+'NPK Production'!T25</f>
        <v>0</v>
      </c>
      <c r="U25" s="142">
        <f>'PK Production'!U25+'NP Production'!U25+'NPK Production'!U25</f>
        <v>0</v>
      </c>
      <c r="V25" s="142">
        <f>'PK Production'!V25+'NP Production'!V25+'NPK Production'!V25</f>
        <v>0</v>
      </c>
      <c r="W25" s="142">
        <f>'PK Production'!W25+'NP Production'!W25+'NPK Production'!W25</f>
        <v>0</v>
      </c>
      <c r="X25" s="142">
        <f>'PK Production'!X25+'NP Production'!X25+'NPK Production'!X25</f>
        <v>0</v>
      </c>
      <c r="Y25" s="142">
        <f>'PK Production'!Y25+'NP Production'!Y25+'NPK Production'!Y25</f>
        <v>0</v>
      </c>
      <c r="Z25" s="142">
        <f>'PK Production'!Z25+'NP Production'!Z25+'NPK Production'!Z25</f>
        <v>0</v>
      </c>
      <c r="AA25" s="142">
        <f>'PK Production'!AA25+'NP Production'!AA25+'NPK Production'!AA25</f>
        <v>0</v>
      </c>
      <c r="AB25" s="142">
        <f>'PK Production'!AB25+'NP Production'!AB25+'NPK Production'!AB25</f>
        <v>0</v>
      </c>
      <c r="AC25" s="142">
        <f>'PK Production'!AC25+'NP Production'!AC25+'NPK Production'!AC25</f>
        <v>0</v>
      </c>
      <c r="AD25" s="142">
        <f>'PK Production'!AD25+'NP Production'!AD25+'NPK Production'!AD25</f>
        <v>0</v>
      </c>
      <c r="AE25" s="142">
        <f>'PK Production'!AE25+'NP Production'!AE25+'NPK Production'!AE25</f>
        <v>0</v>
      </c>
      <c r="AF25" s="142">
        <f>'PK Production'!AF25+'NP Production'!AF25+'NPK Production'!AF25</f>
        <v>0</v>
      </c>
      <c r="AG25" s="142">
        <f>'PK Production'!AG25+'NP Production'!AG25+'NPK Production'!AG25</f>
        <v>0</v>
      </c>
    </row>
    <row r="26" spans="1:33" x14ac:dyDescent="0.2">
      <c r="A26" s="133" t="str">
        <f t="shared" si="1"/>
        <v>DAPUnited Kingdom</v>
      </c>
      <c r="B26" s="129" t="s">
        <v>254</v>
      </c>
      <c r="C26" s="129" t="s">
        <v>255</v>
      </c>
      <c r="D26" s="129" t="s">
        <v>57</v>
      </c>
      <c r="E26" s="142">
        <f>'PK Production'!E26+'NP Production'!E26+'NPK Production'!E26</f>
        <v>2184.6348390000003</v>
      </c>
      <c r="F26" s="142">
        <f>'PK Production'!F26+'NP Production'!F26+'NPK Production'!F26</f>
        <v>2305</v>
      </c>
      <c r="G26" s="142">
        <f>'PK Production'!G26+'NP Production'!G26+'NPK Production'!G26</f>
        <v>2689.2700490000002</v>
      </c>
      <c r="H26" s="142">
        <f>'PK Production'!H26+'NP Production'!H26+'NPK Production'!H26</f>
        <v>2626.8255849999996</v>
      </c>
      <c r="I26" s="142">
        <f>'PK Production'!I26+'NP Production'!I26+'NPK Production'!I26</f>
        <v>2858</v>
      </c>
      <c r="J26" s="142">
        <f>'PK Production'!J26+'NP Production'!J26+'NPK Production'!J26</f>
        <v>2267.822803</v>
      </c>
      <c r="K26" s="142">
        <f>'PK Production'!K26+'NP Production'!K26+'NPK Production'!K26</f>
        <v>2129.5827450000002</v>
      </c>
      <c r="L26" s="142">
        <f>'PK Production'!L26+'NP Production'!L26+'NPK Production'!L26</f>
        <v>2181.8607379999999</v>
      </c>
      <c r="M26" s="142">
        <f>'PK Production'!M26+'NP Production'!M26+'NPK Production'!M26</f>
        <v>1835.43155</v>
      </c>
      <c r="N26" s="142">
        <f>'PK Production'!N26+'NP Production'!N26+'NPK Production'!N26</f>
        <v>1560.6744080000001</v>
      </c>
      <c r="O26" s="142">
        <f>'PK Production'!O26+'NP Production'!O26+'NPK Production'!O26</f>
        <v>1534.0256769999999</v>
      </c>
      <c r="P26" s="142">
        <f>'PK Production'!P26+'NP Production'!P26+'NPK Production'!P26</f>
        <v>1503.7288799999994</v>
      </c>
      <c r="Q26" s="142">
        <f>'PK Production'!Q26+'NP Production'!Q26+'NPK Production'!Q26</f>
        <v>1656.4778819999999</v>
      </c>
      <c r="R26" s="142">
        <f>'PK Production'!R26+'NP Production'!R26+'NPK Production'!R26</f>
        <v>1713.2965930000009</v>
      </c>
      <c r="S26" s="142">
        <f>'PK Production'!S26+'NP Production'!S26+'NPK Production'!S26</f>
        <v>1624.5285349999995</v>
      </c>
      <c r="T26" s="142">
        <f>'PK Production'!T26+'NP Production'!T26+'NPK Production'!T26</f>
        <v>827.80120600000009</v>
      </c>
      <c r="U26" s="142">
        <f>'PK Production'!U26+'NP Production'!U26+'NPK Production'!U26</f>
        <v>1258.3660089999994</v>
      </c>
      <c r="V26" s="142">
        <f>'PK Production'!V26+'NP Production'!V26+'NPK Production'!V26</f>
        <v>57.018900000000031</v>
      </c>
      <c r="W26" s="142">
        <f>'PK Production'!W26+'NP Production'!W26+'NPK Production'!W26</f>
        <v>903.66050100000075</v>
      </c>
      <c r="X26" s="142">
        <f>'PK Production'!X26+'NP Production'!X26+'NPK Production'!X26</f>
        <v>1291.3436459999994</v>
      </c>
      <c r="Y26" s="142">
        <f>'PK Production'!Y26+'NP Production'!Y26+'NPK Production'!Y26</f>
        <v>1167</v>
      </c>
      <c r="Z26" s="142">
        <f>'PK Production'!Z26+'NP Production'!Z26+'NPK Production'!Z26</f>
        <v>1536</v>
      </c>
      <c r="AA26" s="142">
        <f>'PK Production'!AA26+'NP Production'!AA26+'NPK Production'!AA26</f>
        <v>1154</v>
      </c>
      <c r="AB26" s="142">
        <f>'PK Production'!AB26+'NP Production'!AB26+'NPK Production'!AB26</f>
        <v>1155</v>
      </c>
      <c r="AC26" s="142">
        <f>'PK Production'!AC26+'NP Production'!AC26+'NPK Production'!AC26</f>
        <v>1151.7705910079796</v>
      </c>
      <c r="AD26" s="142">
        <f>'PK Production'!AD26+'NP Production'!AD26+'NPK Production'!AD26</f>
        <v>1147.2160010820032</v>
      </c>
      <c r="AE26" s="142">
        <f>'PK Production'!AE26+'NP Production'!AE26+'NPK Production'!AE26</f>
        <v>1142.384396985909</v>
      </c>
      <c r="AF26" s="142">
        <f>'PK Production'!AF26+'NP Production'!AF26+'NPK Production'!AF26</f>
        <v>1138.3798428293167</v>
      </c>
      <c r="AG26" s="142">
        <f>'PK Production'!AG26+'NP Production'!AG26+'NPK Production'!AG26</f>
        <v>1134.1077076812048</v>
      </c>
    </row>
    <row r="27" spans="1:33" s="133" customFormat="1" x14ac:dyDescent="0.2">
      <c r="A27" s="139" t="str">
        <f t="shared" si="1"/>
        <v>DAPEast Europe Total</v>
      </c>
      <c r="B27" s="140" t="s">
        <v>58</v>
      </c>
      <c r="C27" s="140" t="s">
        <v>58</v>
      </c>
      <c r="D27" s="140" t="s">
        <v>58</v>
      </c>
      <c r="E27" s="141">
        <f>'PK Production'!E27+'NP Production'!E27+'NPK Production'!E27</f>
        <v>4454.3523830000004</v>
      </c>
      <c r="F27" s="141">
        <f>'PK Production'!F27+'NP Production'!F27+'NPK Production'!F27</f>
        <v>4352.0063930000006</v>
      </c>
      <c r="G27" s="141">
        <f>'PK Production'!G27+'NP Production'!G27+'NPK Production'!G27</f>
        <v>4204.0826337054405</v>
      </c>
      <c r="H27" s="141">
        <f>'PK Production'!H27+'NP Production'!H27+'NPK Production'!H27</f>
        <v>4197.8113731823869</v>
      </c>
      <c r="I27" s="141">
        <f>'PK Production'!I27+'NP Production'!I27+'NPK Production'!I27</f>
        <v>5020.1022676402463</v>
      </c>
      <c r="J27" s="141">
        <f>'PK Production'!J27+'NP Production'!J27+'NPK Production'!J27</f>
        <v>4742.9209866602005</v>
      </c>
      <c r="K27" s="141">
        <f>'PK Production'!K27+'NP Production'!K27+'NPK Production'!K27</f>
        <v>4571.3431927325346</v>
      </c>
      <c r="L27" s="141">
        <f>'PK Production'!L27+'NP Production'!L27+'NPK Production'!L27</f>
        <v>4475.9490539160652</v>
      </c>
      <c r="M27" s="141">
        <f>'PK Production'!M27+'NP Production'!M27+'NPK Production'!M27</f>
        <v>4237.3622820000001</v>
      </c>
      <c r="N27" s="141">
        <f>'PK Production'!N27+'NP Production'!N27+'NPK Production'!N27</f>
        <v>2387.4394520000001</v>
      </c>
      <c r="O27" s="141">
        <f>'PK Production'!O27+'NP Production'!O27+'NPK Production'!O27</f>
        <v>3880.6737039999998</v>
      </c>
      <c r="P27" s="141">
        <f>'PK Production'!P27+'NP Production'!P27+'NPK Production'!P27</f>
        <v>3815.6414439999999</v>
      </c>
      <c r="Q27" s="141">
        <f>'PK Production'!Q27+'NP Production'!Q27+'NPK Production'!Q27</f>
        <v>3374.2147619999996</v>
      </c>
      <c r="R27" s="141">
        <f>'PK Production'!R27+'NP Production'!R27+'NPK Production'!R27</f>
        <v>3025.2453889999997</v>
      </c>
      <c r="S27" s="141">
        <f>'PK Production'!S27+'NP Production'!S27+'NPK Production'!S27</f>
        <v>3200.7810249999998</v>
      </c>
      <c r="T27" s="141">
        <f>'PK Production'!T27+'NP Production'!T27+'NPK Production'!T27</f>
        <v>3461.768536</v>
      </c>
      <c r="U27" s="141">
        <f>'PK Production'!U27+'NP Production'!U27+'NPK Production'!U27</f>
        <v>3394.8236050000005</v>
      </c>
      <c r="V27" s="141">
        <f>'PK Production'!V27+'NP Production'!V27+'NPK Production'!V27</f>
        <v>3358.4455744088964</v>
      </c>
      <c r="W27" s="141">
        <f>'PK Production'!W27+'NP Production'!W27+'NPK Production'!W27</f>
        <v>3513.3199489999997</v>
      </c>
      <c r="X27" s="141">
        <f>'PK Production'!X27+'NP Production'!X27+'NPK Production'!X27</f>
        <v>3710.3126289238112</v>
      </c>
      <c r="Y27" s="141">
        <f>'PK Production'!Y27+'NP Production'!Y27+'NPK Production'!Y27</f>
        <v>3717.7394219585403</v>
      </c>
      <c r="Z27" s="141">
        <f>'PK Production'!Z27+'NP Production'!Z27+'NPK Production'!Z27</f>
        <v>3843.9812338886672</v>
      </c>
      <c r="AA27" s="141">
        <f>'PK Production'!AA27+'NP Production'!AA27+'NPK Production'!AA27</f>
        <v>2579.7174749999999</v>
      </c>
      <c r="AB27" s="141">
        <f>'PK Production'!AB27+'NP Production'!AB27+'NPK Production'!AB27</f>
        <v>2022.394247</v>
      </c>
      <c r="AC27" s="141">
        <f>'PK Production'!AC27+'NP Production'!AC27+'NPK Production'!AC27</f>
        <v>2297.1257582547087</v>
      </c>
      <c r="AD27" s="141">
        <f>'PK Production'!AD27+'NP Production'!AD27+'NPK Production'!AD27</f>
        <v>2418.2598518715708</v>
      </c>
      <c r="AE27" s="141">
        <f>'PK Production'!AE27+'NP Production'!AE27+'NPK Production'!AE27</f>
        <v>2460.8739627500818</v>
      </c>
      <c r="AF27" s="141">
        <f>'PK Production'!AF27+'NP Production'!AF27+'NPK Production'!AF27</f>
        <v>2501.4558921725784</v>
      </c>
      <c r="AG27" s="141">
        <f>'PK Production'!AG27+'NP Production'!AG27+'NPK Production'!AG27</f>
        <v>2537.4226554236793</v>
      </c>
    </row>
    <row r="28" spans="1:33" x14ac:dyDescent="0.2">
      <c r="A28" s="133" t="str">
        <f t="shared" si="1"/>
        <v>DAPAlbania</v>
      </c>
      <c r="B28" s="129" t="s">
        <v>254</v>
      </c>
      <c r="C28" s="129" t="s">
        <v>257</v>
      </c>
      <c r="D28" s="129" t="s">
        <v>59</v>
      </c>
      <c r="E28" s="142">
        <f>'PK Production'!E28+'NP Production'!E28+'NPK Production'!E28</f>
        <v>0</v>
      </c>
      <c r="F28" s="142">
        <f>'PK Production'!F28+'NP Production'!F28+'NPK Production'!F28</f>
        <v>0</v>
      </c>
      <c r="G28" s="142">
        <f>'PK Production'!G28+'NP Production'!G28+'NPK Production'!G28</f>
        <v>0</v>
      </c>
      <c r="H28" s="142">
        <f>'PK Production'!H28+'NP Production'!H28+'NPK Production'!H28</f>
        <v>0</v>
      </c>
      <c r="I28" s="142">
        <f>'PK Production'!I28+'NP Production'!I28+'NPK Production'!I28</f>
        <v>0</v>
      </c>
      <c r="J28" s="142">
        <f>'PK Production'!J28+'NP Production'!J28+'NPK Production'!J28</f>
        <v>0</v>
      </c>
      <c r="K28" s="142">
        <f>'PK Production'!K28+'NP Production'!K28+'NPK Production'!K28</f>
        <v>0</v>
      </c>
      <c r="L28" s="142">
        <f>'PK Production'!L28+'NP Production'!L28+'NPK Production'!L28</f>
        <v>0</v>
      </c>
      <c r="M28" s="142">
        <f>'PK Production'!M28+'NP Production'!M28+'NPK Production'!M28</f>
        <v>0</v>
      </c>
      <c r="N28" s="142">
        <f>'PK Production'!N28+'NP Production'!N28+'NPK Production'!N28</f>
        <v>0</v>
      </c>
      <c r="O28" s="142">
        <f>'PK Production'!O28+'NP Production'!O28+'NPK Production'!O28</f>
        <v>0</v>
      </c>
      <c r="P28" s="142">
        <f>'PK Production'!P28+'NP Production'!P28+'NPK Production'!P28</f>
        <v>0</v>
      </c>
      <c r="Q28" s="142">
        <f>'PK Production'!Q28+'NP Production'!Q28+'NPK Production'!Q28</f>
        <v>0</v>
      </c>
      <c r="R28" s="142">
        <f>'PK Production'!R28+'NP Production'!R28+'NPK Production'!R28</f>
        <v>0</v>
      </c>
      <c r="S28" s="142">
        <f>'PK Production'!S28+'NP Production'!S28+'NPK Production'!S28</f>
        <v>0</v>
      </c>
      <c r="T28" s="142">
        <f>'PK Production'!T28+'NP Production'!T28+'NPK Production'!T28</f>
        <v>0</v>
      </c>
      <c r="U28" s="142">
        <f>'PK Production'!U28+'NP Production'!U28+'NPK Production'!U28</f>
        <v>0</v>
      </c>
      <c r="V28" s="142">
        <f>'PK Production'!V28+'NP Production'!V28+'NPK Production'!V28</f>
        <v>0</v>
      </c>
      <c r="W28" s="142">
        <f>'PK Production'!W28+'NP Production'!W28+'NPK Production'!W28</f>
        <v>0</v>
      </c>
      <c r="X28" s="142">
        <f>'PK Production'!X28+'NP Production'!X28+'NPK Production'!X28</f>
        <v>0</v>
      </c>
      <c r="Y28" s="142">
        <f>'PK Production'!Y28+'NP Production'!Y28+'NPK Production'!Y28</f>
        <v>0</v>
      </c>
      <c r="Z28" s="142">
        <f>'PK Production'!Z28+'NP Production'!Z28+'NPK Production'!Z28</f>
        <v>0</v>
      </c>
      <c r="AA28" s="142">
        <f>'PK Production'!AA28+'NP Production'!AA28+'NPK Production'!AA28</f>
        <v>0</v>
      </c>
      <c r="AB28" s="142">
        <f>'PK Production'!AB28+'NP Production'!AB28+'NPK Production'!AB28</f>
        <v>0</v>
      </c>
      <c r="AC28" s="142">
        <f>'PK Production'!AC28+'NP Production'!AC28+'NPK Production'!AC28</f>
        <v>0</v>
      </c>
      <c r="AD28" s="142">
        <f>'PK Production'!AD28+'NP Production'!AD28+'NPK Production'!AD28</f>
        <v>0</v>
      </c>
      <c r="AE28" s="142">
        <f>'PK Production'!AE28+'NP Production'!AE28+'NPK Production'!AE28</f>
        <v>0</v>
      </c>
      <c r="AF28" s="142">
        <f>'PK Production'!AF28+'NP Production'!AF28+'NPK Production'!AF28</f>
        <v>0</v>
      </c>
      <c r="AG28" s="142">
        <f>'PK Production'!AG28+'NP Production'!AG28+'NPK Production'!AG28</f>
        <v>0</v>
      </c>
    </row>
    <row r="29" spans="1:33" x14ac:dyDescent="0.2">
      <c r="A29" s="133" t="str">
        <f t="shared" si="1"/>
        <v>DAPBosnia &amp; Herzegovina</v>
      </c>
      <c r="B29" s="129" t="s">
        <v>254</v>
      </c>
      <c r="C29" s="129" t="s">
        <v>257</v>
      </c>
      <c r="D29" s="129" t="s">
        <v>60</v>
      </c>
      <c r="E29" s="142">
        <f>'PK Production'!E29+'NP Production'!E29+'NPK Production'!E29</f>
        <v>0</v>
      </c>
      <c r="F29" s="142">
        <f>'PK Production'!F29+'NP Production'!F29+'NPK Production'!F29</f>
        <v>0</v>
      </c>
      <c r="G29" s="142">
        <f>'PK Production'!G29+'NP Production'!G29+'NPK Production'!G29</f>
        <v>0</v>
      </c>
      <c r="H29" s="142">
        <f>'PK Production'!H29+'NP Production'!H29+'NPK Production'!H29</f>
        <v>0</v>
      </c>
      <c r="I29" s="142">
        <f>'PK Production'!I29+'NP Production'!I29+'NPK Production'!I29</f>
        <v>0</v>
      </c>
      <c r="J29" s="142">
        <f>'PK Production'!J29+'NP Production'!J29+'NPK Production'!J29</f>
        <v>0</v>
      </c>
      <c r="K29" s="142">
        <f>'PK Production'!K29+'NP Production'!K29+'NPK Production'!K29</f>
        <v>0</v>
      </c>
      <c r="L29" s="142">
        <f>'PK Production'!L29+'NP Production'!L29+'NPK Production'!L29</f>
        <v>0</v>
      </c>
      <c r="M29" s="142">
        <f>'PK Production'!M29+'NP Production'!M29+'NPK Production'!M29</f>
        <v>0</v>
      </c>
      <c r="N29" s="142">
        <f>'PK Production'!N29+'NP Production'!N29+'NPK Production'!N29</f>
        <v>0</v>
      </c>
      <c r="O29" s="142">
        <f>'PK Production'!O29+'NP Production'!O29+'NPK Production'!O29</f>
        <v>0</v>
      </c>
      <c r="P29" s="142">
        <f>'PK Production'!P29+'NP Production'!P29+'NPK Production'!P29</f>
        <v>0</v>
      </c>
      <c r="Q29" s="142">
        <f>'PK Production'!Q29+'NP Production'!Q29+'NPK Production'!Q29</f>
        <v>0</v>
      </c>
      <c r="R29" s="142">
        <f>'PK Production'!R29+'NP Production'!R29+'NPK Production'!R29</f>
        <v>0</v>
      </c>
      <c r="S29" s="142">
        <f>'PK Production'!S29+'NP Production'!S29+'NPK Production'!S29</f>
        <v>0</v>
      </c>
      <c r="T29" s="142">
        <f>'PK Production'!T29+'NP Production'!T29+'NPK Production'!T29</f>
        <v>0</v>
      </c>
      <c r="U29" s="142">
        <f>'PK Production'!U29+'NP Production'!U29+'NPK Production'!U29</f>
        <v>0</v>
      </c>
      <c r="V29" s="142">
        <f>'PK Production'!V29+'NP Production'!V29+'NPK Production'!V29</f>
        <v>0</v>
      </c>
      <c r="W29" s="142">
        <f>'PK Production'!W29+'NP Production'!W29+'NPK Production'!W29</f>
        <v>0</v>
      </c>
      <c r="X29" s="142">
        <f>'PK Production'!X29+'NP Production'!X29+'NPK Production'!X29</f>
        <v>0</v>
      </c>
      <c r="Y29" s="142">
        <f>'PK Production'!Y29+'NP Production'!Y29+'NPK Production'!Y29</f>
        <v>0</v>
      </c>
      <c r="Z29" s="142">
        <f>'PK Production'!Z29+'NP Production'!Z29+'NPK Production'!Z29</f>
        <v>0</v>
      </c>
      <c r="AA29" s="142">
        <f>'PK Production'!AA29+'NP Production'!AA29+'NPK Production'!AA29</f>
        <v>0</v>
      </c>
      <c r="AB29" s="142">
        <f>'PK Production'!AB29+'NP Production'!AB29+'NPK Production'!AB29</f>
        <v>0</v>
      </c>
      <c r="AC29" s="142">
        <f>'PK Production'!AC29+'NP Production'!AC29+'NPK Production'!AC29</f>
        <v>0</v>
      </c>
      <c r="AD29" s="142">
        <f>'PK Production'!AD29+'NP Production'!AD29+'NPK Production'!AD29</f>
        <v>0</v>
      </c>
      <c r="AE29" s="142">
        <f>'PK Production'!AE29+'NP Production'!AE29+'NPK Production'!AE29</f>
        <v>0</v>
      </c>
      <c r="AF29" s="142">
        <f>'PK Production'!AF29+'NP Production'!AF29+'NPK Production'!AF29</f>
        <v>0</v>
      </c>
      <c r="AG29" s="142">
        <f>'PK Production'!AG29+'NP Production'!AG29+'NPK Production'!AG29</f>
        <v>0</v>
      </c>
    </row>
    <row r="30" spans="1:33" x14ac:dyDescent="0.2">
      <c r="A30" s="133" t="str">
        <f t="shared" si="1"/>
        <v>DAPBulgaria</v>
      </c>
      <c r="B30" s="129" t="s">
        <v>254</v>
      </c>
      <c r="C30" s="129" t="s">
        <v>257</v>
      </c>
      <c r="D30" s="129" t="s">
        <v>61</v>
      </c>
      <c r="E30" s="142">
        <f>'PK Production'!E30+'NP Production'!E30+'NPK Production'!E30</f>
        <v>371.22800000000001</v>
      </c>
      <c r="F30" s="142">
        <f>'PK Production'!F30+'NP Production'!F30+'NPK Production'!F30</f>
        <v>349.334</v>
      </c>
      <c r="G30" s="142">
        <f>'PK Production'!G30+'NP Production'!G30+'NPK Production'!G30</f>
        <v>328.08600000000001</v>
      </c>
      <c r="H30" s="142">
        <f>'PK Production'!H30+'NP Production'!H30+'NPK Production'!H30</f>
        <v>273.05381200000011</v>
      </c>
      <c r="I30" s="142">
        <f>'PK Production'!I30+'NP Production'!I30+'NPK Production'!I30</f>
        <v>384.95879500000001</v>
      </c>
      <c r="J30" s="142">
        <f>'PK Production'!J30+'NP Production'!J30+'NPK Production'!J30</f>
        <v>359</v>
      </c>
      <c r="K30" s="142">
        <f>'PK Production'!K30+'NP Production'!K30+'NPK Production'!K30</f>
        <v>286</v>
      </c>
      <c r="L30" s="142">
        <f>'PK Production'!L30+'NP Production'!L30+'NPK Production'!L30</f>
        <v>283.52699999999999</v>
      </c>
      <c r="M30" s="142">
        <f>'PK Production'!M30+'NP Production'!M30+'NPK Production'!M30</f>
        <v>179.20599999999996</v>
      </c>
      <c r="N30" s="142">
        <f>'PK Production'!N30+'NP Production'!N30+'NPK Production'!N30</f>
        <v>147.87700000000012</v>
      </c>
      <c r="O30" s="142">
        <f>'PK Production'!O30+'NP Production'!O30+'NPK Production'!O30</f>
        <v>166.43299999999999</v>
      </c>
      <c r="P30" s="142">
        <f>'PK Production'!P30+'NP Production'!P30+'NPK Production'!P30</f>
        <v>257.79700000000003</v>
      </c>
      <c r="Q30" s="142">
        <f>'PK Production'!Q30+'NP Production'!Q30+'NPK Production'!Q30</f>
        <v>84.624999999999858</v>
      </c>
      <c r="R30" s="142">
        <f>'PK Production'!R30+'NP Production'!R30+'NPK Production'!R30</f>
        <v>134.04499999999999</v>
      </c>
      <c r="S30" s="142">
        <f>'PK Production'!S30+'NP Production'!S30+'NPK Production'!S30</f>
        <v>122.53</v>
      </c>
      <c r="T30" s="142">
        <f>'PK Production'!T30+'NP Production'!T30+'NPK Production'!T30</f>
        <v>96.706000000000017</v>
      </c>
      <c r="U30" s="142">
        <f>'PK Production'!U30+'NP Production'!U30+'NPK Production'!U30</f>
        <v>98.040999999999997</v>
      </c>
      <c r="V30" s="142">
        <f>'PK Production'!V30+'NP Production'!V30+'NPK Production'!V30</f>
        <v>72.352072408896618</v>
      </c>
      <c r="W30" s="142">
        <f>'PK Production'!W30+'NP Production'!W30+'NPK Production'!W30</f>
        <v>95</v>
      </c>
      <c r="X30" s="142">
        <f>'PK Production'!X30+'NP Production'!X30+'NPK Production'!X30</f>
        <v>60</v>
      </c>
      <c r="Y30" s="142">
        <f>'PK Production'!Y30+'NP Production'!Y30+'NPK Production'!Y30</f>
        <v>61</v>
      </c>
      <c r="Z30" s="142">
        <f>'PK Production'!Z30+'NP Production'!Z30+'NPK Production'!Z30</f>
        <v>99.599559999999997</v>
      </c>
      <c r="AA30" s="142">
        <f>'PK Production'!AA30+'NP Production'!AA30+'NPK Production'!AA30</f>
        <v>71.606735</v>
      </c>
      <c r="AB30" s="142">
        <f>'PK Production'!AB30+'NP Production'!AB30+'NPK Production'!AB30</f>
        <v>180.052269</v>
      </c>
      <c r="AC30" s="142">
        <f>'PK Production'!AC30+'NP Production'!AC30+'NPK Production'!AC30</f>
        <v>184.72036023550646</v>
      </c>
      <c r="AD30" s="142">
        <f>'PK Production'!AD30+'NP Production'!AD30+'NPK Production'!AD30</f>
        <v>191.09459676441244</v>
      </c>
      <c r="AE30" s="142">
        <f>'PK Production'!AE30+'NP Production'!AE30+'NPK Production'!AE30</f>
        <v>195.37905831067411</v>
      </c>
      <c r="AF30" s="142">
        <f>'PK Production'!AF30+'NP Production'!AF30+'NPK Production'!AF30</f>
        <v>197.74969190908368</v>
      </c>
      <c r="AG30" s="142">
        <f>'PK Production'!AG30+'NP Production'!AG30+'NPK Production'!AG30</f>
        <v>200.17415392664989</v>
      </c>
    </row>
    <row r="31" spans="1:33" x14ac:dyDescent="0.2">
      <c r="A31" s="133" t="str">
        <f t="shared" si="1"/>
        <v>DAPCroatia</v>
      </c>
      <c r="B31" s="129" t="s">
        <v>254</v>
      </c>
      <c r="C31" s="129" t="s">
        <v>257</v>
      </c>
      <c r="D31" s="129" t="s">
        <v>62</v>
      </c>
      <c r="E31" s="142">
        <f>'PK Production'!E31+'NP Production'!E31+'NPK Production'!E31</f>
        <v>456</v>
      </c>
      <c r="F31" s="142">
        <f>'PK Production'!F31+'NP Production'!F31+'NPK Production'!F31</f>
        <v>494</v>
      </c>
      <c r="G31" s="142">
        <f>'PK Production'!G31+'NP Production'!G31+'NPK Production'!G31</f>
        <v>436.15000000000009</v>
      </c>
      <c r="H31" s="142">
        <f>'PK Production'!H31+'NP Production'!H31+'NPK Production'!H31</f>
        <v>524.28399999999999</v>
      </c>
      <c r="I31" s="142">
        <f>'PK Production'!I31+'NP Production'!I31+'NPK Production'!I31</f>
        <v>542.64286700000014</v>
      </c>
      <c r="J31" s="142">
        <f>'PK Production'!J31+'NP Production'!J31+'NPK Production'!J31</f>
        <v>574.38800000000003</v>
      </c>
      <c r="K31" s="142">
        <f>'PK Production'!K31+'NP Production'!K31+'NPK Production'!K31</f>
        <v>577.85500000000002</v>
      </c>
      <c r="L31" s="142">
        <f>'PK Production'!L31+'NP Production'!L31+'NPK Production'!L31</f>
        <v>624.48800000000006</v>
      </c>
      <c r="M31" s="142">
        <f>'PK Production'!M31+'NP Production'!M31+'NPK Production'!M31</f>
        <v>542.33199999999999</v>
      </c>
      <c r="N31" s="142">
        <f>'PK Production'!N31+'NP Production'!N31+'NPK Production'!N31</f>
        <v>294.28100000000001</v>
      </c>
      <c r="O31" s="142">
        <f>'PK Production'!O31+'NP Production'!O31+'NPK Production'!O31</f>
        <v>458.565</v>
      </c>
      <c r="P31" s="142">
        <f>'PK Production'!P31+'NP Production'!P31+'NPK Production'!P31</f>
        <v>546.59217000000001</v>
      </c>
      <c r="Q31" s="142">
        <f>'PK Production'!Q31+'NP Production'!Q31+'NPK Production'!Q31</f>
        <v>446.52145000000002</v>
      </c>
      <c r="R31" s="142">
        <f>'PK Production'!R31+'NP Production'!R31+'NPK Production'!R31</f>
        <v>335.74099999999999</v>
      </c>
      <c r="S31" s="142">
        <f>'PK Production'!S31+'NP Production'!S31+'NPK Production'!S31</f>
        <v>284.90800000000002</v>
      </c>
      <c r="T31" s="142">
        <f>'PK Production'!T31+'NP Production'!T31+'NPK Production'!T31</f>
        <v>433.38200000000001</v>
      </c>
      <c r="U31" s="142">
        <f>'PK Production'!U31+'NP Production'!U31+'NPK Production'!U31</f>
        <v>318.04200000000003</v>
      </c>
      <c r="V31" s="142">
        <f>'PK Production'!V31+'NP Production'!V31+'NPK Production'!V31</f>
        <v>359.488</v>
      </c>
      <c r="W31" s="142">
        <f>'PK Production'!W31+'NP Production'!W31+'NPK Production'!W31</f>
        <v>350.93</v>
      </c>
      <c r="X31" s="142">
        <f>'PK Production'!X31+'NP Production'!X31+'NPK Production'!X31</f>
        <v>276.95499999999998</v>
      </c>
      <c r="Y31" s="142">
        <f>'PK Production'!Y31+'NP Production'!Y31+'NPK Production'!Y31</f>
        <v>242.453</v>
      </c>
      <c r="Z31" s="142">
        <f>'PK Production'!Z31+'NP Production'!Z31+'NPK Production'!Z31</f>
        <v>183.69499999999999</v>
      </c>
      <c r="AA31" s="142">
        <f>'PK Production'!AA31+'NP Production'!AA31+'NPK Production'!AA31</f>
        <v>90.013999999999996</v>
      </c>
      <c r="AB31" s="142">
        <f>'PK Production'!AB31+'NP Production'!AB31+'NPK Production'!AB31</f>
        <v>57.921999999999997</v>
      </c>
      <c r="AC31" s="142">
        <f>'PK Production'!AC31+'NP Production'!AC31+'NPK Production'!AC31</f>
        <v>59.223433851035466</v>
      </c>
      <c r="AD31" s="142">
        <f>'PK Production'!AD31+'NP Production'!AD31+'NPK Production'!AD31</f>
        <v>60.428895627584495</v>
      </c>
      <c r="AE31" s="142">
        <f>'PK Production'!AE31+'NP Production'!AE31+'NPK Production'!AE31</f>
        <v>60.882900275707485</v>
      </c>
      <c r="AF31" s="142">
        <f>'PK Production'!AF31+'NP Production'!AF31+'NPK Production'!AF31</f>
        <v>61.325953974581651</v>
      </c>
      <c r="AG31" s="142">
        <f>'PK Production'!AG31+'NP Production'!AG31+'NPK Production'!AG31</f>
        <v>61.675064841781023</v>
      </c>
    </row>
    <row r="32" spans="1:33" x14ac:dyDescent="0.2">
      <c r="A32" s="133" t="str">
        <f t="shared" si="1"/>
        <v>DAPCzech Republic</v>
      </c>
      <c r="B32" s="129" t="s">
        <v>254</v>
      </c>
      <c r="C32" s="129" t="s">
        <v>257</v>
      </c>
      <c r="D32" s="129" t="s">
        <v>63</v>
      </c>
      <c r="E32" s="142">
        <f>'PK Production'!E32+'NP Production'!E32+'NPK Production'!E32</f>
        <v>205</v>
      </c>
      <c r="F32" s="142">
        <f>'PK Production'!F32+'NP Production'!F32+'NPK Production'!F32</f>
        <v>155</v>
      </c>
      <c r="G32" s="142">
        <f>'PK Production'!G32+'NP Production'!G32+'NPK Production'!G32</f>
        <v>125</v>
      </c>
      <c r="H32" s="142">
        <f>'PK Production'!H32+'NP Production'!H32+'NPK Production'!H32</f>
        <v>105</v>
      </c>
      <c r="I32" s="142">
        <f>'PK Production'!I32+'NP Production'!I32+'NPK Production'!I32</f>
        <v>105</v>
      </c>
      <c r="J32" s="142">
        <f>'PK Production'!J32+'NP Production'!J32+'NPK Production'!J32</f>
        <v>85</v>
      </c>
      <c r="K32" s="142">
        <f>'PK Production'!K32+'NP Production'!K32+'NPK Production'!K32</f>
        <v>85</v>
      </c>
      <c r="L32" s="142">
        <f>'PK Production'!L32+'NP Production'!L32+'NPK Production'!L32</f>
        <v>75.119</v>
      </c>
      <c r="M32" s="142">
        <f>'PK Production'!M32+'NP Production'!M32+'NPK Production'!M32</f>
        <v>26.526</v>
      </c>
      <c r="N32" s="142">
        <f>'PK Production'!N32+'NP Production'!N32+'NPK Production'!N32</f>
        <v>12.484</v>
      </c>
      <c r="O32" s="142">
        <f>'PK Production'!O32+'NP Production'!O32+'NPK Production'!O32</f>
        <v>17.527000000000001</v>
      </c>
      <c r="P32" s="142">
        <f>'PK Production'!P32+'NP Production'!P32+'NPK Production'!P32</f>
        <v>15.9</v>
      </c>
      <c r="Q32" s="142">
        <f>'PK Production'!Q32+'NP Production'!Q32+'NPK Production'!Q32</f>
        <v>16.224</v>
      </c>
      <c r="R32" s="142">
        <f>'PK Production'!R32+'NP Production'!R32+'NPK Production'!R32</f>
        <v>8.39</v>
      </c>
      <c r="S32" s="142">
        <f>'PK Production'!S32+'NP Production'!S32+'NPK Production'!S32</f>
        <v>6.4489999999999998</v>
      </c>
      <c r="T32" s="142">
        <f>'PK Production'!T32+'NP Production'!T32+'NPK Production'!T32</f>
        <v>6.9740000000000002</v>
      </c>
      <c r="U32" s="142">
        <f>'PK Production'!U32+'NP Production'!U32+'NPK Production'!U32</f>
        <v>7.9279999999999999</v>
      </c>
      <c r="V32" s="142">
        <f>'PK Production'!V32+'NP Production'!V32+'NPK Production'!V32</f>
        <v>7.2960000000000003</v>
      </c>
      <c r="W32" s="142">
        <f>'PK Production'!W32+'NP Production'!W32+'NPK Production'!W32</f>
        <v>9.0109999999999992</v>
      </c>
      <c r="X32" s="142">
        <f>'PK Production'!X32+'NP Production'!X32+'NPK Production'!X32</f>
        <v>9.2189999999999994</v>
      </c>
      <c r="Y32" s="142">
        <f>'PK Production'!Y32+'NP Production'!Y32+'NPK Production'!Y32</f>
        <v>9.3640000000000008</v>
      </c>
      <c r="Z32" s="142">
        <f>'PK Production'!Z32+'NP Production'!Z32+'NPK Production'!Z32</f>
        <v>14.935</v>
      </c>
      <c r="AA32" s="142">
        <f>'PK Production'!AA32+'NP Production'!AA32+'NPK Production'!AA32</f>
        <v>14.706</v>
      </c>
      <c r="AB32" s="142">
        <f>'PK Production'!AB32+'NP Production'!AB32+'NPK Production'!AB32</f>
        <v>14.757999999999999</v>
      </c>
      <c r="AC32" s="142">
        <f>'PK Production'!AC32+'NP Production'!AC32+'NPK Production'!AC32</f>
        <v>15.130903895540186</v>
      </c>
      <c r="AD32" s="142">
        <f>'PK Production'!AD32+'NP Production'!AD32+'NPK Production'!AD32</f>
        <v>15.459724015988101</v>
      </c>
      <c r="AE32" s="142">
        <f>'PK Production'!AE32+'NP Production'!AE32+'NPK Production'!AE32</f>
        <v>15.56909724638821</v>
      </c>
      <c r="AF32" s="142">
        <f>'PK Production'!AF32+'NP Production'!AF32+'NPK Production'!AF32</f>
        <v>15.688344709004426</v>
      </c>
      <c r="AG32" s="142">
        <f>'PK Production'!AG32+'NP Production'!AG32+'NPK Production'!AG32</f>
        <v>15.777877172307228</v>
      </c>
    </row>
    <row r="33" spans="1:33" x14ac:dyDescent="0.2">
      <c r="A33" s="133" t="str">
        <f t="shared" si="1"/>
        <v>DAPEstonia</v>
      </c>
      <c r="B33" s="129" t="s">
        <v>254</v>
      </c>
      <c r="C33" s="129" t="s">
        <v>257</v>
      </c>
      <c r="D33" s="129" t="s">
        <v>64</v>
      </c>
      <c r="E33" s="142">
        <f>'PK Production'!E33+'NP Production'!E33+'NPK Production'!E33</f>
        <v>0</v>
      </c>
      <c r="F33" s="142">
        <f>'PK Production'!F33+'NP Production'!F33+'NPK Production'!F33</f>
        <v>0</v>
      </c>
      <c r="G33" s="142">
        <f>'PK Production'!G33+'NP Production'!G33+'NPK Production'!G33</f>
        <v>0</v>
      </c>
      <c r="H33" s="142">
        <f>'PK Production'!H33+'NP Production'!H33+'NPK Production'!H33</f>
        <v>0</v>
      </c>
      <c r="I33" s="142">
        <f>'PK Production'!I33+'NP Production'!I33+'NPK Production'!I33</f>
        <v>0</v>
      </c>
      <c r="J33" s="142">
        <f>'PK Production'!J33+'NP Production'!J33+'NPK Production'!J33</f>
        <v>0</v>
      </c>
      <c r="K33" s="142">
        <f>'PK Production'!K33+'NP Production'!K33+'NPK Production'!K33</f>
        <v>0</v>
      </c>
      <c r="L33" s="142">
        <f>'PK Production'!L33+'NP Production'!L33+'NPK Production'!L33</f>
        <v>0</v>
      </c>
      <c r="M33" s="142">
        <f>'PK Production'!M33+'NP Production'!M33+'NPK Production'!M33</f>
        <v>0</v>
      </c>
      <c r="N33" s="142">
        <f>'PK Production'!N33+'NP Production'!N33+'NPK Production'!N33</f>
        <v>0</v>
      </c>
      <c r="O33" s="142">
        <f>'PK Production'!O33+'NP Production'!O33+'NPK Production'!O33</f>
        <v>0</v>
      </c>
      <c r="P33" s="142">
        <f>'PK Production'!P33+'NP Production'!P33+'NPK Production'!P33</f>
        <v>0</v>
      </c>
      <c r="Q33" s="142">
        <f>'PK Production'!Q33+'NP Production'!Q33+'NPK Production'!Q33</f>
        <v>0</v>
      </c>
      <c r="R33" s="142">
        <f>'PK Production'!R33+'NP Production'!R33+'NPK Production'!R33</f>
        <v>0</v>
      </c>
      <c r="S33" s="142">
        <f>'PK Production'!S33+'NP Production'!S33+'NPK Production'!S33</f>
        <v>0</v>
      </c>
      <c r="T33" s="142">
        <f>'PK Production'!T33+'NP Production'!T33+'NPK Production'!T33</f>
        <v>0</v>
      </c>
      <c r="U33" s="142">
        <f>'PK Production'!U33+'NP Production'!U33+'NPK Production'!U33</f>
        <v>0</v>
      </c>
      <c r="V33" s="142">
        <f>'PK Production'!V33+'NP Production'!V33+'NPK Production'!V33</f>
        <v>0</v>
      </c>
      <c r="W33" s="142">
        <f>'PK Production'!W33+'NP Production'!W33+'NPK Production'!W33</f>
        <v>0</v>
      </c>
      <c r="X33" s="142">
        <f>'PK Production'!X33+'NP Production'!X33+'NPK Production'!X33</f>
        <v>0</v>
      </c>
      <c r="Y33" s="142">
        <f>'PK Production'!Y33+'NP Production'!Y33+'NPK Production'!Y33</f>
        <v>0</v>
      </c>
      <c r="Z33" s="142">
        <f>'PK Production'!Z33+'NP Production'!Z33+'NPK Production'!Z33</f>
        <v>0</v>
      </c>
      <c r="AA33" s="142">
        <f>'PK Production'!AA33+'NP Production'!AA33+'NPK Production'!AA33</f>
        <v>0</v>
      </c>
      <c r="AB33" s="142">
        <f>'PK Production'!AB33+'NP Production'!AB33+'NPK Production'!AB33</f>
        <v>0</v>
      </c>
      <c r="AC33" s="142">
        <f>'PK Production'!AC33+'NP Production'!AC33+'NPK Production'!AC33</f>
        <v>0</v>
      </c>
      <c r="AD33" s="142">
        <f>'PK Production'!AD33+'NP Production'!AD33+'NPK Production'!AD33</f>
        <v>0</v>
      </c>
      <c r="AE33" s="142">
        <f>'PK Production'!AE33+'NP Production'!AE33+'NPK Production'!AE33</f>
        <v>0</v>
      </c>
      <c r="AF33" s="142">
        <f>'PK Production'!AF33+'NP Production'!AF33+'NPK Production'!AF33</f>
        <v>0</v>
      </c>
      <c r="AG33" s="142">
        <f>'PK Production'!AG33+'NP Production'!AG33+'NPK Production'!AG33</f>
        <v>0</v>
      </c>
    </row>
    <row r="34" spans="1:33" x14ac:dyDescent="0.2">
      <c r="A34" s="133" t="str">
        <f t="shared" si="1"/>
        <v>DAPGeorgia</v>
      </c>
      <c r="B34" s="129" t="s">
        <v>254</v>
      </c>
      <c r="C34" s="129" t="s">
        <v>257</v>
      </c>
      <c r="D34" s="129" t="s">
        <v>65</v>
      </c>
      <c r="E34" s="142">
        <f>'PK Production'!E34+'NP Production'!E34+'NPK Production'!E34</f>
        <v>0</v>
      </c>
      <c r="F34" s="142">
        <f>'PK Production'!F34+'NP Production'!F34+'NPK Production'!F34</f>
        <v>0</v>
      </c>
      <c r="G34" s="142">
        <f>'PK Production'!G34+'NP Production'!G34+'NPK Production'!G34</f>
        <v>0</v>
      </c>
      <c r="H34" s="142">
        <f>'PK Production'!H34+'NP Production'!H34+'NPK Production'!H34</f>
        <v>0</v>
      </c>
      <c r="I34" s="142">
        <f>'PK Production'!I34+'NP Production'!I34+'NPK Production'!I34</f>
        <v>0</v>
      </c>
      <c r="J34" s="142">
        <f>'PK Production'!J34+'NP Production'!J34+'NPK Production'!J34</f>
        <v>0</v>
      </c>
      <c r="K34" s="142">
        <f>'PK Production'!K34+'NP Production'!K34+'NPK Production'!K34</f>
        <v>0</v>
      </c>
      <c r="L34" s="142">
        <f>'PK Production'!L34+'NP Production'!L34+'NPK Production'!L34</f>
        <v>0</v>
      </c>
      <c r="M34" s="142">
        <f>'PK Production'!M34+'NP Production'!M34+'NPK Production'!M34</f>
        <v>0</v>
      </c>
      <c r="N34" s="142">
        <f>'PK Production'!N34+'NP Production'!N34+'NPK Production'!N34</f>
        <v>0</v>
      </c>
      <c r="O34" s="142">
        <f>'PK Production'!O34+'NP Production'!O34+'NPK Production'!O34</f>
        <v>0</v>
      </c>
      <c r="P34" s="142">
        <f>'PK Production'!P34+'NP Production'!P34+'NPK Production'!P34</f>
        <v>0</v>
      </c>
      <c r="Q34" s="142">
        <f>'PK Production'!Q34+'NP Production'!Q34+'NPK Production'!Q34</f>
        <v>0</v>
      </c>
      <c r="R34" s="142">
        <f>'PK Production'!R34+'NP Production'!R34+'NPK Production'!R34</f>
        <v>0</v>
      </c>
      <c r="S34" s="142">
        <f>'PK Production'!S34+'NP Production'!S34+'NPK Production'!S34</f>
        <v>0</v>
      </c>
      <c r="T34" s="142">
        <f>'PK Production'!T34+'NP Production'!T34+'NPK Production'!T34</f>
        <v>0</v>
      </c>
      <c r="U34" s="142">
        <f>'PK Production'!U34+'NP Production'!U34+'NPK Production'!U34</f>
        <v>0</v>
      </c>
      <c r="V34" s="142">
        <f>'PK Production'!V34+'NP Production'!V34+'NPK Production'!V34</f>
        <v>0</v>
      </c>
      <c r="W34" s="142">
        <f>'PK Production'!W34+'NP Production'!W34+'NPK Production'!W34</f>
        <v>0</v>
      </c>
      <c r="X34" s="142">
        <f>'PK Production'!X34+'NP Production'!X34+'NPK Production'!X34</f>
        <v>0</v>
      </c>
      <c r="Y34" s="142">
        <f>'PK Production'!Y34+'NP Production'!Y34+'NPK Production'!Y34</f>
        <v>0</v>
      </c>
      <c r="Z34" s="142">
        <f>'PK Production'!Z34+'NP Production'!Z34+'NPK Production'!Z34</f>
        <v>0</v>
      </c>
      <c r="AA34" s="142">
        <f>'PK Production'!AA34+'NP Production'!AA34+'NPK Production'!AA34</f>
        <v>0</v>
      </c>
      <c r="AB34" s="142">
        <f>'PK Production'!AB34+'NP Production'!AB34+'NPK Production'!AB34</f>
        <v>0</v>
      </c>
      <c r="AC34" s="142">
        <f>'PK Production'!AC34+'NP Production'!AC34+'NPK Production'!AC34</f>
        <v>0</v>
      </c>
      <c r="AD34" s="142">
        <f>'PK Production'!AD34+'NP Production'!AD34+'NPK Production'!AD34</f>
        <v>0</v>
      </c>
      <c r="AE34" s="142">
        <f>'PK Production'!AE34+'NP Production'!AE34+'NPK Production'!AE34</f>
        <v>0</v>
      </c>
      <c r="AF34" s="142">
        <f>'PK Production'!AF34+'NP Production'!AF34+'NPK Production'!AF34</f>
        <v>0</v>
      </c>
      <c r="AG34" s="142">
        <f>'PK Production'!AG34+'NP Production'!AG34+'NPK Production'!AG34</f>
        <v>0</v>
      </c>
    </row>
    <row r="35" spans="1:33" x14ac:dyDescent="0.2">
      <c r="A35" s="133" t="str">
        <f t="shared" si="1"/>
        <v>DAPHungary</v>
      </c>
      <c r="B35" s="129" t="s">
        <v>254</v>
      </c>
      <c r="C35" s="129" t="s">
        <v>257</v>
      </c>
      <c r="D35" s="129" t="s">
        <v>66</v>
      </c>
      <c r="E35" s="142">
        <f>'PK Production'!E35+'NP Production'!E35+'NPK Production'!E35</f>
        <v>125</v>
      </c>
      <c r="F35" s="142">
        <f>'PK Production'!F35+'NP Production'!F35+'NPK Production'!F35</f>
        <v>136.09299999999999</v>
      </c>
      <c r="G35" s="142">
        <f>'PK Production'!G35+'NP Production'!G35+'NPK Production'!G35</f>
        <v>127.58491670544085</v>
      </c>
      <c r="H35" s="142">
        <f>'PK Production'!H35+'NP Production'!H35+'NPK Production'!H35</f>
        <v>130.59118918238607</v>
      </c>
      <c r="I35" s="142">
        <f>'PK Production'!I35+'NP Production'!I35+'NPK Production'!I35</f>
        <v>197.34476364024684</v>
      </c>
      <c r="J35" s="142">
        <f>'PK Production'!J35+'NP Production'!J35+'NPK Production'!J35</f>
        <v>87.286747660200916</v>
      </c>
      <c r="K35" s="142">
        <f>'PK Production'!K35+'NP Production'!K35+'NPK Production'!K35</f>
        <v>181.66356473253447</v>
      </c>
      <c r="L35" s="142">
        <f>'PK Production'!L35+'NP Production'!L35+'NPK Production'!L35</f>
        <v>115.22660391606472</v>
      </c>
      <c r="M35" s="142">
        <f>'PK Production'!M35+'NP Production'!M35+'NPK Production'!M35</f>
        <v>139.553</v>
      </c>
      <c r="N35" s="142">
        <f>'PK Production'!N35+'NP Production'!N35+'NPK Production'!N35</f>
        <v>16.425000000000001</v>
      </c>
      <c r="O35" s="142">
        <f>'PK Production'!O35+'NP Production'!O35+'NPK Production'!O35</f>
        <v>137</v>
      </c>
      <c r="P35" s="142">
        <f>'PK Production'!P35+'NP Production'!P35+'NPK Production'!P35</f>
        <v>11.161</v>
      </c>
      <c r="Q35" s="142">
        <f>'PK Production'!Q35+'NP Production'!Q35+'NPK Production'!Q35</f>
        <v>19</v>
      </c>
      <c r="R35" s="142">
        <f>'PK Production'!R35+'NP Production'!R35+'NPK Production'!R35</f>
        <v>96.816000000000003</v>
      </c>
      <c r="S35" s="142">
        <f>'PK Production'!S35+'NP Production'!S35+'NPK Production'!S35</f>
        <v>76.004999999999995</v>
      </c>
      <c r="T35" s="142">
        <f>'PK Production'!T35+'NP Production'!T35+'NPK Production'!T35</f>
        <v>89.334999999999994</v>
      </c>
      <c r="U35" s="142">
        <f>'PK Production'!U35+'NP Production'!U35+'NPK Production'!U35</f>
        <v>107.095</v>
      </c>
      <c r="V35" s="142">
        <f>'PK Production'!V35+'NP Production'!V35+'NPK Production'!V35</f>
        <v>160.71299999999999</v>
      </c>
      <c r="W35" s="142">
        <f>'PK Production'!W35+'NP Production'!W35+'NPK Production'!W35</f>
        <v>168.90899999999999</v>
      </c>
      <c r="X35" s="142">
        <f>'PK Production'!X35+'NP Production'!X35+'NPK Production'!X35</f>
        <v>160.042</v>
      </c>
      <c r="Y35" s="142">
        <f>'PK Production'!Y35+'NP Production'!Y35+'NPK Production'!Y35</f>
        <v>150.32400000000001</v>
      </c>
      <c r="Z35" s="142">
        <f>'PK Production'!Z35+'NP Production'!Z35+'NPK Production'!Z35</f>
        <v>161.12700000000001</v>
      </c>
      <c r="AA35" s="142">
        <f>'PK Production'!AA35+'NP Production'!AA35+'NPK Production'!AA35</f>
        <v>92.590999999999994</v>
      </c>
      <c r="AB35" s="142">
        <f>'PK Production'!AB35+'NP Production'!AB35+'NPK Production'!AB35</f>
        <v>78.213999999999999</v>
      </c>
      <c r="AC35" s="142">
        <f>'PK Production'!AC35+'NP Production'!AC35+'NPK Production'!AC35</f>
        <v>78.464946571067344</v>
      </c>
      <c r="AD35" s="142">
        <f>'PK Production'!AD35+'NP Production'!AD35+'NPK Production'!AD35</f>
        <v>78.565146561870947</v>
      </c>
      <c r="AE35" s="142">
        <f>'PK Production'!AE35+'NP Production'!AE35+'NPK Production'!AE35</f>
        <v>78.30662044122235</v>
      </c>
      <c r="AF35" s="142">
        <f>'PK Production'!AF35+'NP Production'!AF35+'NPK Production'!AF35</f>
        <v>78.11152729861</v>
      </c>
      <c r="AG35" s="142">
        <f>'PK Production'!AG35+'NP Production'!AG35+'NPK Production'!AG35</f>
        <v>77.877270455853619</v>
      </c>
    </row>
    <row r="36" spans="1:33" x14ac:dyDescent="0.2">
      <c r="A36" s="133" t="str">
        <f t="shared" si="1"/>
        <v>DAPLatvia</v>
      </c>
      <c r="B36" s="129" t="s">
        <v>254</v>
      </c>
      <c r="C36" s="129" t="s">
        <v>257</v>
      </c>
      <c r="D36" s="129" t="s">
        <v>67</v>
      </c>
      <c r="E36" s="142">
        <f>'PK Production'!E36+'NP Production'!E36+'NPK Production'!E36</f>
        <v>5</v>
      </c>
      <c r="F36" s="142">
        <f>'PK Production'!F36+'NP Production'!F36+'NPK Production'!F36</f>
        <v>0</v>
      </c>
      <c r="G36" s="142">
        <f>'PK Production'!G36+'NP Production'!G36+'NPK Production'!G36</f>
        <v>0</v>
      </c>
      <c r="H36" s="142">
        <f>'PK Production'!H36+'NP Production'!H36+'NPK Production'!H36</f>
        <v>0</v>
      </c>
      <c r="I36" s="142">
        <f>'PK Production'!I36+'NP Production'!I36+'NPK Production'!I36</f>
        <v>0</v>
      </c>
      <c r="J36" s="142">
        <f>'PK Production'!J36+'NP Production'!J36+'NPK Production'!J36</f>
        <v>0</v>
      </c>
      <c r="K36" s="142">
        <f>'PK Production'!K36+'NP Production'!K36+'NPK Production'!K36</f>
        <v>0</v>
      </c>
      <c r="L36" s="142">
        <f>'PK Production'!L36+'NP Production'!L36+'NPK Production'!L36</f>
        <v>0</v>
      </c>
      <c r="M36" s="142">
        <f>'PK Production'!M36+'NP Production'!M36+'NPK Production'!M36</f>
        <v>0</v>
      </c>
      <c r="N36" s="142">
        <f>'PK Production'!N36+'NP Production'!N36+'NPK Production'!N36</f>
        <v>0</v>
      </c>
      <c r="O36" s="142">
        <f>'PK Production'!O36+'NP Production'!O36+'NPK Production'!O36</f>
        <v>0</v>
      </c>
      <c r="P36" s="142">
        <f>'PK Production'!P36+'NP Production'!P36+'NPK Production'!P36</f>
        <v>0</v>
      </c>
      <c r="Q36" s="142">
        <f>'PK Production'!Q36+'NP Production'!Q36+'NPK Production'!Q36</f>
        <v>0</v>
      </c>
      <c r="R36" s="142">
        <f>'PK Production'!R36+'NP Production'!R36+'NPK Production'!R36</f>
        <v>0</v>
      </c>
      <c r="S36" s="142">
        <f>'PK Production'!S36+'NP Production'!S36+'NPK Production'!S36</f>
        <v>0</v>
      </c>
      <c r="T36" s="142">
        <f>'PK Production'!T36+'NP Production'!T36+'NPK Production'!T36</f>
        <v>0</v>
      </c>
      <c r="U36" s="142">
        <f>'PK Production'!U36+'NP Production'!U36+'NPK Production'!U36</f>
        <v>0</v>
      </c>
      <c r="V36" s="142">
        <f>'PK Production'!V36+'NP Production'!V36+'NPK Production'!V36</f>
        <v>0</v>
      </c>
      <c r="W36" s="142">
        <f>'PK Production'!W36+'NP Production'!W36+'NPK Production'!W36</f>
        <v>0</v>
      </c>
      <c r="X36" s="142">
        <f>'PK Production'!X36+'NP Production'!X36+'NPK Production'!X36</f>
        <v>0</v>
      </c>
      <c r="Y36" s="142">
        <f>'PK Production'!Y36+'NP Production'!Y36+'NPK Production'!Y36</f>
        <v>0</v>
      </c>
      <c r="Z36" s="142">
        <f>'PK Production'!Z36+'NP Production'!Z36+'NPK Production'!Z36</f>
        <v>0</v>
      </c>
      <c r="AA36" s="142">
        <f>'PK Production'!AA36+'NP Production'!AA36+'NPK Production'!AA36</f>
        <v>0</v>
      </c>
      <c r="AB36" s="142">
        <f>'PK Production'!AB36+'NP Production'!AB36+'NPK Production'!AB36</f>
        <v>0</v>
      </c>
      <c r="AC36" s="142">
        <f>'PK Production'!AC36+'NP Production'!AC36+'NPK Production'!AC36</f>
        <v>0</v>
      </c>
      <c r="AD36" s="142">
        <f>'PK Production'!AD36+'NP Production'!AD36+'NPK Production'!AD36</f>
        <v>0</v>
      </c>
      <c r="AE36" s="142">
        <f>'PK Production'!AE36+'NP Production'!AE36+'NPK Production'!AE36</f>
        <v>0</v>
      </c>
      <c r="AF36" s="142">
        <f>'PK Production'!AF36+'NP Production'!AF36+'NPK Production'!AF36</f>
        <v>0</v>
      </c>
      <c r="AG36" s="142">
        <f>'PK Production'!AG36+'NP Production'!AG36+'NPK Production'!AG36</f>
        <v>0</v>
      </c>
    </row>
    <row r="37" spans="1:33" x14ac:dyDescent="0.2">
      <c r="A37" s="133" t="str">
        <f t="shared" si="1"/>
        <v>DAPLithuania</v>
      </c>
      <c r="B37" s="129" t="s">
        <v>254</v>
      </c>
      <c r="C37" s="129" t="s">
        <v>257</v>
      </c>
      <c r="D37" s="129" t="s">
        <v>68</v>
      </c>
      <c r="E37" s="142">
        <f>'PK Production'!E37+'NP Production'!E37+'NPK Production'!E37</f>
        <v>215.602</v>
      </c>
      <c r="F37" s="142">
        <f>'PK Production'!F37+'NP Production'!F37+'NPK Production'!F37</f>
        <v>259.702</v>
      </c>
      <c r="G37" s="142">
        <f>'PK Production'!G37+'NP Production'!G37+'NPK Production'!G37</f>
        <v>226.62</v>
      </c>
      <c r="H37" s="142">
        <f>'PK Production'!H37+'NP Production'!H37+'NPK Production'!H37</f>
        <v>252.90100000000001</v>
      </c>
      <c r="I37" s="142">
        <f>'PK Production'!I37+'NP Production'!I37+'NPK Production'!I37</f>
        <v>239.52800000000002</v>
      </c>
      <c r="J37" s="142">
        <f>'PK Production'!J37+'NP Production'!J37+'NPK Production'!J37</f>
        <v>322.92695800000001</v>
      </c>
      <c r="K37" s="142">
        <f>'PK Production'!K37+'NP Production'!K37+'NPK Production'!K37</f>
        <v>343.45940400000001</v>
      </c>
      <c r="L37" s="142">
        <f>'PK Production'!L37+'NP Production'!L37+'NPK Production'!L37</f>
        <v>352.13670599999995</v>
      </c>
      <c r="M37" s="142">
        <f>'PK Production'!M37+'NP Production'!M37+'NPK Production'!M37</f>
        <v>277.42411500000003</v>
      </c>
      <c r="N37" s="142">
        <f>'PK Production'!N37+'NP Production'!N37+'NPK Production'!N37</f>
        <v>60.708247999999998</v>
      </c>
      <c r="O37" s="142">
        <f>'PK Production'!O37+'NP Production'!O37+'NPK Production'!O37</f>
        <v>78.053045999999995</v>
      </c>
      <c r="P37" s="142">
        <f>'PK Production'!P37+'NP Production'!P37+'NPK Production'!P37</f>
        <v>85.303119999999993</v>
      </c>
      <c r="Q37" s="142">
        <f>'PK Production'!Q37+'NP Production'!Q37+'NPK Production'!Q37</f>
        <v>105.97314</v>
      </c>
      <c r="R37" s="142">
        <f>'PK Production'!R37+'NP Production'!R37+'NPK Production'!R37</f>
        <v>92.13464900000001</v>
      </c>
      <c r="S37" s="142">
        <f>'PK Production'!S37+'NP Production'!S37+'NPK Production'!S37</f>
        <v>89.695509999999999</v>
      </c>
      <c r="T37" s="142">
        <f>'PK Production'!T37+'NP Production'!T37+'NPK Production'!T37</f>
        <v>66.714269999999999</v>
      </c>
      <c r="U37" s="142">
        <f>'PK Production'!U37+'NP Production'!U37+'NPK Production'!U37</f>
        <v>63.288739999999997</v>
      </c>
      <c r="V37" s="142">
        <f>'PK Production'!V37+'NP Production'!V37+'NPK Production'!V37</f>
        <v>74.62594</v>
      </c>
      <c r="W37" s="142">
        <f>'PK Production'!W37+'NP Production'!W37+'NPK Production'!W37</f>
        <v>92.108259999999987</v>
      </c>
      <c r="X37" s="142">
        <f>'PK Production'!X37+'NP Production'!X37+'NPK Production'!X37</f>
        <v>149.09202999999999</v>
      </c>
      <c r="Y37" s="142">
        <f>'PK Production'!Y37+'NP Production'!Y37+'NPK Production'!Y37</f>
        <v>314.90679</v>
      </c>
      <c r="Z37" s="142">
        <f>'PK Production'!Z37+'NP Production'!Z37+'NPK Production'!Z37</f>
        <v>349.95789000000002</v>
      </c>
      <c r="AA37" s="142">
        <f>'PK Production'!AA37+'NP Production'!AA37+'NPK Production'!AA37</f>
        <v>125.87674000000001</v>
      </c>
      <c r="AB37" s="142">
        <f>'PK Production'!AB37+'NP Production'!AB37+'NPK Production'!AB37</f>
        <v>192.86776600000002</v>
      </c>
      <c r="AC37" s="142">
        <f>'PK Production'!AC37+'NP Production'!AC37+'NPK Production'!AC37</f>
        <v>205.67989299852667</v>
      </c>
      <c r="AD37" s="142">
        <f>'PK Production'!AD37+'NP Production'!AD37+'NPK Production'!AD37</f>
        <v>208.70439865695562</v>
      </c>
      <c r="AE37" s="142">
        <f>'PK Production'!AE37+'NP Production'!AE37+'NPK Production'!AE37</f>
        <v>210.73433265495501</v>
      </c>
      <c r="AF37" s="142">
        <f>'PK Production'!AF37+'NP Production'!AF37+'NPK Production'!AF37</f>
        <v>211.853424946546</v>
      </c>
      <c r="AG37" s="142">
        <f>'PK Production'!AG37+'NP Production'!AG37+'NPK Production'!AG37</f>
        <v>212.9980539354089</v>
      </c>
    </row>
    <row r="38" spans="1:33" x14ac:dyDescent="0.2">
      <c r="A38" s="133" t="str">
        <f t="shared" si="1"/>
        <v>DAPMacedonia</v>
      </c>
      <c r="B38" s="129" t="s">
        <v>254</v>
      </c>
      <c r="C38" s="129" t="s">
        <v>257</v>
      </c>
      <c r="D38" s="129" t="s">
        <v>69</v>
      </c>
      <c r="E38" s="142">
        <f>'PK Production'!E38+'NP Production'!E38+'NPK Production'!E38</f>
        <v>0</v>
      </c>
      <c r="F38" s="142">
        <f>'PK Production'!F38+'NP Production'!F38+'NPK Production'!F38</f>
        <v>0</v>
      </c>
      <c r="G38" s="142">
        <f>'PK Production'!G38+'NP Production'!G38+'NPK Production'!G38</f>
        <v>0</v>
      </c>
      <c r="H38" s="142">
        <f>'PK Production'!H38+'NP Production'!H38+'NPK Production'!H38</f>
        <v>0</v>
      </c>
      <c r="I38" s="142">
        <f>'PK Production'!I38+'NP Production'!I38+'NPK Production'!I38</f>
        <v>0</v>
      </c>
      <c r="J38" s="142">
        <f>'PK Production'!J38+'NP Production'!J38+'NPK Production'!J38</f>
        <v>0</v>
      </c>
      <c r="K38" s="142">
        <f>'PK Production'!K38+'NP Production'!K38+'NPK Production'!K38</f>
        <v>0</v>
      </c>
      <c r="L38" s="142">
        <f>'PK Production'!L38+'NP Production'!L38+'NPK Production'!L38</f>
        <v>0</v>
      </c>
      <c r="M38" s="142">
        <f>'PK Production'!M38+'NP Production'!M38+'NPK Production'!M38</f>
        <v>0</v>
      </c>
      <c r="N38" s="142">
        <f>'PK Production'!N38+'NP Production'!N38+'NPK Production'!N38</f>
        <v>0</v>
      </c>
      <c r="O38" s="142">
        <f>'PK Production'!O38+'NP Production'!O38+'NPK Production'!O38</f>
        <v>0</v>
      </c>
      <c r="P38" s="142">
        <f>'PK Production'!P38+'NP Production'!P38+'NPK Production'!P38</f>
        <v>0</v>
      </c>
      <c r="Q38" s="142">
        <f>'PK Production'!Q38+'NP Production'!Q38+'NPK Production'!Q38</f>
        <v>0</v>
      </c>
      <c r="R38" s="142">
        <f>'PK Production'!R38+'NP Production'!R38+'NPK Production'!R38</f>
        <v>0</v>
      </c>
      <c r="S38" s="142">
        <f>'PK Production'!S38+'NP Production'!S38+'NPK Production'!S38</f>
        <v>0</v>
      </c>
      <c r="T38" s="142">
        <f>'PK Production'!T38+'NP Production'!T38+'NPK Production'!T38</f>
        <v>0</v>
      </c>
      <c r="U38" s="142">
        <f>'PK Production'!U38+'NP Production'!U38+'NPK Production'!U38</f>
        <v>0</v>
      </c>
      <c r="V38" s="142">
        <f>'PK Production'!V38+'NP Production'!V38+'NPK Production'!V38</f>
        <v>0</v>
      </c>
      <c r="W38" s="142">
        <f>'PK Production'!W38+'NP Production'!W38+'NPK Production'!W38</f>
        <v>0</v>
      </c>
      <c r="X38" s="142">
        <f>'PK Production'!X38+'NP Production'!X38+'NPK Production'!X38</f>
        <v>0</v>
      </c>
      <c r="Y38" s="142">
        <f>'PK Production'!Y38+'NP Production'!Y38+'NPK Production'!Y38</f>
        <v>0</v>
      </c>
      <c r="Z38" s="142">
        <f>'PK Production'!Z38+'NP Production'!Z38+'NPK Production'!Z38</f>
        <v>0</v>
      </c>
      <c r="AA38" s="142">
        <f>'PK Production'!AA38+'NP Production'!AA38+'NPK Production'!AA38</f>
        <v>0</v>
      </c>
      <c r="AB38" s="142">
        <f>'PK Production'!AB38+'NP Production'!AB38+'NPK Production'!AB38</f>
        <v>0</v>
      </c>
      <c r="AC38" s="142">
        <f>'PK Production'!AC38+'NP Production'!AC38+'NPK Production'!AC38</f>
        <v>0</v>
      </c>
      <c r="AD38" s="142">
        <f>'PK Production'!AD38+'NP Production'!AD38+'NPK Production'!AD38</f>
        <v>0</v>
      </c>
      <c r="AE38" s="142">
        <f>'PK Production'!AE38+'NP Production'!AE38+'NPK Production'!AE38</f>
        <v>0</v>
      </c>
      <c r="AF38" s="142">
        <f>'PK Production'!AF38+'NP Production'!AF38+'NPK Production'!AF38</f>
        <v>0</v>
      </c>
      <c r="AG38" s="142">
        <f>'PK Production'!AG38+'NP Production'!AG38+'NPK Production'!AG38</f>
        <v>0</v>
      </c>
    </row>
    <row r="39" spans="1:33" x14ac:dyDescent="0.2">
      <c r="A39" s="133" t="str">
        <f t="shared" si="1"/>
        <v>DAPMoldova</v>
      </c>
      <c r="B39" s="129" t="s">
        <v>254</v>
      </c>
      <c r="C39" s="129" t="s">
        <v>257</v>
      </c>
      <c r="D39" s="129" t="s">
        <v>70</v>
      </c>
      <c r="E39" s="142">
        <f>'PK Production'!E39+'NP Production'!E39+'NPK Production'!E39</f>
        <v>0</v>
      </c>
      <c r="F39" s="142">
        <f>'PK Production'!F39+'NP Production'!F39+'NPK Production'!F39</f>
        <v>0</v>
      </c>
      <c r="G39" s="142">
        <f>'PK Production'!G39+'NP Production'!G39+'NPK Production'!G39</f>
        <v>0</v>
      </c>
      <c r="H39" s="142">
        <f>'PK Production'!H39+'NP Production'!H39+'NPK Production'!H39</f>
        <v>0</v>
      </c>
      <c r="I39" s="142">
        <f>'PK Production'!I39+'NP Production'!I39+'NPK Production'!I39</f>
        <v>0</v>
      </c>
      <c r="J39" s="142">
        <f>'PK Production'!J39+'NP Production'!J39+'NPK Production'!J39</f>
        <v>0</v>
      </c>
      <c r="K39" s="142">
        <f>'PK Production'!K39+'NP Production'!K39+'NPK Production'!K39</f>
        <v>0</v>
      </c>
      <c r="L39" s="142">
        <f>'PK Production'!L39+'NP Production'!L39+'NPK Production'!L39</f>
        <v>0</v>
      </c>
      <c r="M39" s="142">
        <f>'PK Production'!M39+'NP Production'!M39+'NPK Production'!M39</f>
        <v>0</v>
      </c>
      <c r="N39" s="142">
        <f>'PK Production'!N39+'NP Production'!N39+'NPK Production'!N39</f>
        <v>0</v>
      </c>
      <c r="O39" s="142">
        <f>'PK Production'!O39+'NP Production'!O39+'NPK Production'!O39</f>
        <v>0</v>
      </c>
      <c r="P39" s="142">
        <f>'PK Production'!P39+'NP Production'!P39+'NPK Production'!P39</f>
        <v>0</v>
      </c>
      <c r="Q39" s="142">
        <f>'PK Production'!Q39+'NP Production'!Q39+'NPK Production'!Q39</f>
        <v>0</v>
      </c>
      <c r="R39" s="142">
        <f>'PK Production'!R39+'NP Production'!R39+'NPK Production'!R39</f>
        <v>0</v>
      </c>
      <c r="S39" s="142">
        <f>'PK Production'!S39+'NP Production'!S39+'NPK Production'!S39</f>
        <v>0</v>
      </c>
      <c r="T39" s="142">
        <f>'PK Production'!T39+'NP Production'!T39+'NPK Production'!T39</f>
        <v>0</v>
      </c>
      <c r="U39" s="142">
        <f>'PK Production'!U39+'NP Production'!U39+'NPK Production'!U39</f>
        <v>0</v>
      </c>
      <c r="V39" s="142">
        <f>'PK Production'!V39+'NP Production'!V39+'NPK Production'!V39</f>
        <v>0</v>
      </c>
      <c r="W39" s="142">
        <f>'PK Production'!W39+'NP Production'!W39+'NPK Production'!W39</f>
        <v>0</v>
      </c>
      <c r="X39" s="142">
        <f>'PK Production'!X39+'NP Production'!X39+'NPK Production'!X39</f>
        <v>0</v>
      </c>
      <c r="Y39" s="142">
        <f>'PK Production'!Y39+'NP Production'!Y39+'NPK Production'!Y39</f>
        <v>0</v>
      </c>
      <c r="Z39" s="142">
        <f>'PK Production'!Z39+'NP Production'!Z39+'NPK Production'!Z39</f>
        <v>0</v>
      </c>
      <c r="AA39" s="142">
        <f>'PK Production'!AA39+'NP Production'!AA39+'NPK Production'!AA39</f>
        <v>0</v>
      </c>
      <c r="AB39" s="142">
        <f>'PK Production'!AB39+'NP Production'!AB39+'NPK Production'!AB39</f>
        <v>0</v>
      </c>
      <c r="AC39" s="142">
        <f>'PK Production'!AC39+'NP Production'!AC39+'NPK Production'!AC39</f>
        <v>0</v>
      </c>
      <c r="AD39" s="142">
        <f>'PK Production'!AD39+'NP Production'!AD39+'NPK Production'!AD39</f>
        <v>0</v>
      </c>
      <c r="AE39" s="142">
        <f>'PK Production'!AE39+'NP Production'!AE39+'NPK Production'!AE39</f>
        <v>0</v>
      </c>
      <c r="AF39" s="142">
        <f>'PK Production'!AF39+'NP Production'!AF39+'NPK Production'!AF39</f>
        <v>0</v>
      </c>
      <c r="AG39" s="142">
        <f>'PK Production'!AG39+'NP Production'!AG39+'NPK Production'!AG39</f>
        <v>0</v>
      </c>
    </row>
    <row r="40" spans="1:33" x14ac:dyDescent="0.2">
      <c r="A40" s="133" t="str">
        <f t="shared" si="1"/>
        <v>DAPMontenegro</v>
      </c>
      <c r="B40" s="129" t="s">
        <v>254</v>
      </c>
      <c r="C40" s="129" t="s">
        <v>257</v>
      </c>
      <c r="D40" s="129" t="s">
        <v>71</v>
      </c>
      <c r="E40" s="142">
        <f>'PK Production'!E40+'NP Production'!E40+'NPK Production'!E40</f>
        <v>0</v>
      </c>
      <c r="F40" s="142">
        <f>'PK Production'!F40+'NP Production'!F40+'NPK Production'!F40</f>
        <v>0</v>
      </c>
      <c r="G40" s="142">
        <f>'PK Production'!G40+'NP Production'!G40+'NPK Production'!G40</f>
        <v>0</v>
      </c>
      <c r="H40" s="142">
        <f>'PK Production'!H40+'NP Production'!H40+'NPK Production'!H40</f>
        <v>0</v>
      </c>
      <c r="I40" s="142">
        <f>'PK Production'!I40+'NP Production'!I40+'NPK Production'!I40</f>
        <v>0</v>
      </c>
      <c r="J40" s="142">
        <f>'PK Production'!J40+'NP Production'!J40+'NPK Production'!J40</f>
        <v>0</v>
      </c>
      <c r="K40" s="142">
        <f>'PK Production'!K40+'NP Production'!K40+'NPK Production'!K40</f>
        <v>0</v>
      </c>
      <c r="L40" s="142">
        <f>'PK Production'!L40+'NP Production'!L40+'NPK Production'!L40</f>
        <v>0</v>
      </c>
      <c r="M40" s="142">
        <f>'PK Production'!M40+'NP Production'!M40+'NPK Production'!M40</f>
        <v>0</v>
      </c>
      <c r="N40" s="142">
        <f>'PK Production'!N40+'NP Production'!N40+'NPK Production'!N40</f>
        <v>0</v>
      </c>
      <c r="O40" s="142">
        <f>'PK Production'!O40+'NP Production'!O40+'NPK Production'!O40</f>
        <v>0</v>
      </c>
      <c r="P40" s="142">
        <f>'PK Production'!P40+'NP Production'!P40+'NPK Production'!P40</f>
        <v>0</v>
      </c>
      <c r="Q40" s="142">
        <f>'PK Production'!Q40+'NP Production'!Q40+'NPK Production'!Q40</f>
        <v>0</v>
      </c>
      <c r="R40" s="142">
        <f>'PK Production'!R40+'NP Production'!R40+'NPK Production'!R40</f>
        <v>0</v>
      </c>
      <c r="S40" s="142">
        <f>'PK Production'!S40+'NP Production'!S40+'NPK Production'!S40</f>
        <v>0</v>
      </c>
      <c r="T40" s="142">
        <f>'PK Production'!T40+'NP Production'!T40+'NPK Production'!T40</f>
        <v>0</v>
      </c>
      <c r="U40" s="142">
        <f>'PK Production'!U40+'NP Production'!U40+'NPK Production'!U40</f>
        <v>0</v>
      </c>
      <c r="V40" s="142">
        <f>'PK Production'!V40+'NP Production'!V40+'NPK Production'!V40</f>
        <v>0</v>
      </c>
      <c r="W40" s="142">
        <f>'PK Production'!W40+'NP Production'!W40+'NPK Production'!W40</f>
        <v>0</v>
      </c>
      <c r="X40" s="142">
        <f>'PK Production'!X40+'NP Production'!X40+'NPK Production'!X40</f>
        <v>0</v>
      </c>
      <c r="Y40" s="142">
        <f>'PK Production'!Y40+'NP Production'!Y40+'NPK Production'!Y40</f>
        <v>0</v>
      </c>
      <c r="Z40" s="142">
        <f>'PK Production'!Z40+'NP Production'!Z40+'NPK Production'!Z40</f>
        <v>0</v>
      </c>
      <c r="AA40" s="142">
        <f>'PK Production'!AA40+'NP Production'!AA40+'NPK Production'!AA40</f>
        <v>0</v>
      </c>
      <c r="AB40" s="142">
        <f>'PK Production'!AB40+'NP Production'!AB40+'NPK Production'!AB40</f>
        <v>0</v>
      </c>
      <c r="AC40" s="142">
        <f>'PK Production'!AC40+'NP Production'!AC40+'NPK Production'!AC40</f>
        <v>0</v>
      </c>
      <c r="AD40" s="142">
        <f>'PK Production'!AD40+'NP Production'!AD40+'NPK Production'!AD40</f>
        <v>0</v>
      </c>
      <c r="AE40" s="142">
        <f>'PK Production'!AE40+'NP Production'!AE40+'NPK Production'!AE40</f>
        <v>0</v>
      </c>
      <c r="AF40" s="142">
        <f>'PK Production'!AF40+'NP Production'!AF40+'NPK Production'!AF40</f>
        <v>0</v>
      </c>
      <c r="AG40" s="142">
        <f>'PK Production'!AG40+'NP Production'!AG40+'NPK Production'!AG40</f>
        <v>0</v>
      </c>
    </row>
    <row r="41" spans="1:33" x14ac:dyDescent="0.2">
      <c r="A41" s="133" t="str">
        <f t="shared" si="1"/>
        <v>DAPPoland</v>
      </c>
      <c r="B41" s="129" t="s">
        <v>254</v>
      </c>
      <c r="C41" s="129" t="s">
        <v>257</v>
      </c>
      <c r="D41" s="129" t="s">
        <v>72</v>
      </c>
      <c r="E41" s="142">
        <f>'PK Production'!E41+'NP Production'!E41+'NPK Production'!E41</f>
        <v>2141</v>
      </c>
      <c r="F41" s="142">
        <f>'PK Production'!F41+'NP Production'!F41+'NPK Production'!F41</f>
        <v>1700</v>
      </c>
      <c r="G41" s="142">
        <f>'PK Production'!G41+'NP Production'!G41+'NPK Production'!G41</f>
        <v>1641.7739999999999</v>
      </c>
      <c r="H41" s="142">
        <f>'PK Production'!H41+'NP Production'!H41+'NPK Production'!H41</f>
        <v>1592.633</v>
      </c>
      <c r="I41" s="142">
        <f>'PK Production'!I41+'NP Production'!I41+'NPK Production'!I41</f>
        <v>2190.049</v>
      </c>
      <c r="J41" s="142">
        <f>'PK Production'!J41+'NP Production'!J41+'NPK Production'!J41</f>
        <v>2143.27</v>
      </c>
      <c r="K41" s="142">
        <f>'PK Production'!K41+'NP Production'!K41+'NPK Production'!K41</f>
        <v>2137.2259999999997</v>
      </c>
      <c r="L41" s="142">
        <f>'PK Production'!L41+'NP Production'!L41+'NPK Production'!L41</f>
        <v>2343.636</v>
      </c>
      <c r="M41" s="142">
        <f>'PK Production'!M41+'NP Production'!M41+'NPK Production'!M41</f>
        <v>2007.3139999999999</v>
      </c>
      <c r="N41" s="142">
        <f>'PK Production'!N41+'NP Production'!N41+'NPK Production'!N41</f>
        <v>1132.069</v>
      </c>
      <c r="O41" s="142">
        <f>'PK Production'!O41+'NP Production'!O41+'NPK Production'!O41</f>
        <v>1934.7570000000001</v>
      </c>
      <c r="P41" s="142">
        <f>'PK Production'!P41+'NP Production'!P41+'NPK Production'!P41</f>
        <v>2010.422</v>
      </c>
      <c r="Q41" s="142">
        <f>'PK Production'!Q41+'NP Production'!Q41+'NPK Production'!Q41</f>
        <v>1888.961</v>
      </c>
      <c r="R41" s="142">
        <f>'PK Production'!R41+'NP Production'!R41+'NPK Production'!R41</f>
        <v>1613.5719999999999</v>
      </c>
      <c r="S41" s="142">
        <f>'PK Production'!S41+'NP Production'!S41+'NPK Production'!S41</f>
        <v>1658.384</v>
      </c>
      <c r="T41" s="142">
        <f>'PK Production'!T41+'NP Production'!T41+'NPK Production'!T41</f>
        <v>1851.4649999999999</v>
      </c>
      <c r="U41" s="142">
        <f>'PK Production'!U41+'NP Production'!U41+'NPK Production'!U41</f>
        <v>1882.9110000000001</v>
      </c>
      <c r="V41" s="142">
        <f>'PK Production'!V41+'NP Production'!V41+'NPK Production'!V41</f>
        <v>1821.319</v>
      </c>
      <c r="W41" s="142">
        <f>'PK Production'!W41+'NP Production'!W41+'NPK Production'!W41</f>
        <v>1698.4290000000001</v>
      </c>
      <c r="X41" s="142">
        <f>'PK Production'!X41+'NP Production'!X41+'NPK Production'!X41</f>
        <v>1746.0519999999999</v>
      </c>
      <c r="Y41" s="142">
        <f>'PK Production'!Y41+'NP Production'!Y41+'NPK Production'!Y41</f>
        <v>1675</v>
      </c>
      <c r="Z41" s="142">
        <f>'PK Production'!Z41+'NP Production'!Z41+'NPK Production'!Z41</f>
        <v>1731</v>
      </c>
      <c r="AA41" s="142">
        <f>'PK Production'!AA41+'NP Production'!AA41+'NPK Production'!AA41</f>
        <v>1395</v>
      </c>
      <c r="AB41" s="142">
        <f>'PK Production'!AB41+'NP Production'!AB41+'NPK Production'!AB41</f>
        <v>938</v>
      </c>
      <c r="AC41" s="142">
        <f>'PK Production'!AC41+'NP Production'!AC41+'NPK Production'!AC41</f>
        <v>1108.4325302692732</v>
      </c>
      <c r="AD41" s="142">
        <f>'PK Production'!AD41+'NP Production'!AD41+'NPK Production'!AD41</f>
        <v>1198.9266306724983</v>
      </c>
      <c r="AE41" s="142">
        <f>'PK Production'!AE41+'NP Production'!AE41+'NPK Production'!AE41</f>
        <v>1224.087524033931</v>
      </c>
      <c r="AF41" s="142">
        <f>'PK Production'!AF41+'NP Production'!AF41+'NPK Production'!AF41</f>
        <v>1249.8419149929866</v>
      </c>
      <c r="AG41" s="142">
        <f>'PK Production'!AG41+'NP Production'!AG41+'NPK Production'!AG41</f>
        <v>1275.4151694699235</v>
      </c>
    </row>
    <row r="42" spans="1:33" x14ac:dyDescent="0.2">
      <c r="A42" s="133" t="str">
        <f t="shared" si="1"/>
        <v>DAPRomania</v>
      </c>
      <c r="B42" s="129" t="s">
        <v>254</v>
      </c>
      <c r="C42" s="129" t="s">
        <v>257</v>
      </c>
      <c r="D42" s="129" t="s">
        <v>73</v>
      </c>
      <c r="E42" s="142">
        <f>'PK Production'!E42+'NP Production'!E42+'NPK Production'!E42</f>
        <v>320.52134000000001</v>
      </c>
      <c r="F42" s="142">
        <f>'PK Production'!F42+'NP Production'!F42+'NPK Production'!F42</f>
        <v>762.91950199999997</v>
      </c>
      <c r="G42" s="142">
        <f>'PK Production'!G42+'NP Production'!G42+'NPK Production'!G42</f>
        <v>776.27463</v>
      </c>
      <c r="H42" s="142">
        <f>'PK Production'!H42+'NP Production'!H42+'NPK Production'!H42</f>
        <v>751.71499999999992</v>
      </c>
      <c r="I42" s="142">
        <f>'PK Production'!I42+'NP Production'!I42+'NPK Production'!I42</f>
        <v>717.61184199999991</v>
      </c>
      <c r="J42" s="142">
        <f>'PK Production'!J42+'NP Production'!J42+'NPK Production'!J42</f>
        <v>533.71900000000005</v>
      </c>
      <c r="K42" s="142">
        <f>'PK Production'!K42+'NP Production'!K42+'NPK Production'!K42</f>
        <v>455.93100000000004</v>
      </c>
      <c r="L42" s="142">
        <f>'PK Production'!L42+'NP Production'!L42+'NPK Production'!L42</f>
        <v>376.47300000000001</v>
      </c>
      <c r="M42" s="142">
        <f>'PK Production'!M42+'NP Production'!M42+'NPK Production'!M42</f>
        <v>360.79400000000004</v>
      </c>
      <c r="N42" s="142">
        <f>'PK Production'!N42+'NP Production'!N42+'NPK Production'!N42</f>
        <v>332.12299999999999</v>
      </c>
      <c r="O42" s="142">
        <f>'PK Production'!O42+'NP Production'!O42+'NPK Production'!O42</f>
        <v>513.56700000000001</v>
      </c>
      <c r="P42" s="142">
        <f>'PK Production'!P42+'NP Production'!P42+'NPK Production'!P42</f>
        <v>462.20299999999997</v>
      </c>
      <c r="Q42" s="142">
        <f>'PK Production'!Q42+'NP Production'!Q42+'NPK Production'!Q42</f>
        <v>527.375</v>
      </c>
      <c r="R42" s="142">
        <f>'PK Production'!R42+'NP Production'!R42+'NPK Production'!R42</f>
        <v>463.67200000000003</v>
      </c>
      <c r="S42" s="142">
        <f>'PK Production'!S42+'NP Production'!S42+'NPK Production'!S42</f>
        <v>408.15500000000003</v>
      </c>
      <c r="T42" s="142">
        <f>'PK Production'!T42+'NP Production'!T42+'NPK Production'!T42</f>
        <v>513.81600000000003</v>
      </c>
      <c r="U42" s="142">
        <f>'PK Production'!U42+'NP Production'!U42+'NPK Production'!U42</f>
        <v>475.13</v>
      </c>
      <c r="V42" s="142">
        <f>'PK Production'!V42+'NP Production'!V42+'NPK Production'!V42</f>
        <v>454.04500000000002</v>
      </c>
      <c r="W42" s="142">
        <f>'PK Production'!W42+'NP Production'!W42+'NPK Production'!W42</f>
        <v>543.38680899999997</v>
      </c>
      <c r="X42" s="142">
        <f>'PK Production'!X42+'NP Production'!X42+'NPK Production'!X42</f>
        <v>434.02</v>
      </c>
      <c r="Y42" s="142">
        <f>'PK Production'!Y42+'NP Production'!Y42+'NPK Production'!Y42</f>
        <v>400</v>
      </c>
      <c r="Z42" s="142">
        <f>'PK Production'!Z42+'NP Production'!Z42+'NPK Production'!Z42</f>
        <v>408.39073999999999</v>
      </c>
      <c r="AA42" s="142">
        <f>'PK Production'!AA42+'NP Production'!AA42+'NPK Production'!AA42</f>
        <v>100</v>
      </c>
      <c r="AB42" s="142">
        <f>'PK Production'!AB42+'NP Production'!AB42+'NPK Production'!AB42</f>
        <v>35.311211999999998</v>
      </c>
      <c r="AC42" s="142">
        <f>'PK Production'!AC42+'NP Production'!AC42+'NPK Production'!AC42</f>
        <v>42.60421661350847</v>
      </c>
      <c r="AD42" s="142">
        <f>'PK Production'!AD42+'NP Production'!AD42+'NPK Production'!AD42</f>
        <v>47.602160143809726</v>
      </c>
      <c r="AE42" s="142">
        <f>'PK Production'!AE42+'NP Production'!AE42+'NPK Production'!AE42</f>
        <v>47.866526236200912</v>
      </c>
      <c r="AF42" s="142">
        <f>'PK Production'!AF42+'NP Production'!AF42+'NPK Production'!AF42</f>
        <v>48.144066774474425</v>
      </c>
      <c r="AG42" s="142">
        <f>'PK Production'!AG42+'NP Production'!AG42+'NPK Production'!AG42</f>
        <v>48.373589345408334</v>
      </c>
    </row>
    <row r="43" spans="1:33" x14ac:dyDescent="0.2">
      <c r="A43" s="133" t="str">
        <f t="shared" si="1"/>
        <v>DAPSerbia</v>
      </c>
      <c r="B43" s="129" t="s">
        <v>254</v>
      </c>
      <c r="C43" s="129" t="s">
        <v>257</v>
      </c>
      <c r="D43" s="129" t="s">
        <v>74</v>
      </c>
      <c r="E43" s="142">
        <f>'PK Production'!E43+'NP Production'!E43+'NPK Production'!E43</f>
        <v>228.93004299999998</v>
      </c>
      <c r="F43" s="142">
        <f>'PK Production'!F43+'NP Production'!F43+'NPK Production'!F43</f>
        <v>144.45189100000002</v>
      </c>
      <c r="G43" s="142">
        <f>'PK Production'!G43+'NP Production'!G43+'NPK Production'!G43</f>
        <v>203.70788400000001</v>
      </c>
      <c r="H43" s="142">
        <f>'PK Production'!H43+'NP Production'!H43+'NPK Production'!H43</f>
        <v>193.97509199999999</v>
      </c>
      <c r="I43" s="142">
        <f>'PK Production'!I43+'NP Production'!I43+'NPK Production'!I43</f>
        <v>285.83199999999999</v>
      </c>
      <c r="J43" s="142">
        <f>'PK Production'!J43+'NP Production'!J43+'NPK Production'!J43</f>
        <v>263.38028100000002</v>
      </c>
      <c r="K43" s="142">
        <f>'PK Production'!K43+'NP Production'!K43+'NPK Production'!K43</f>
        <v>145.94822399999998</v>
      </c>
      <c r="L43" s="142">
        <f>'PK Production'!L43+'NP Production'!L43+'NPK Production'!L43</f>
        <v>111.202744</v>
      </c>
      <c r="M43" s="142">
        <f>'PK Production'!M43+'NP Production'!M43+'NPK Production'!M43</f>
        <v>192.81616700000001</v>
      </c>
      <c r="N43" s="142">
        <f>'PK Production'!N43+'NP Production'!N43+'NPK Production'!N43</f>
        <v>157.32620399999999</v>
      </c>
      <c r="O43" s="142">
        <f>'PK Production'!O43+'NP Production'!O43+'NPK Production'!O43</f>
        <v>273.09818799999999</v>
      </c>
      <c r="P43" s="142">
        <f>'PK Production'!P43+'NP Production'!P43+'NPK Production'!P43</f>
        <v>244.94315399999999</v>
      </c>
      <c r="Q43" s="142">
        <f>'PK Production'!Q43+'NP Production'!Q43+'NPK Production'!Q43</f>
        <v>92.911490999999998</v>
      </c>
      <c r="R43" s="142">
        <f>'PK Production'!R43+'NP Production'!R43+'NPK Production'!R43</f>
        <v>77.967739999999992</v>
      </c>
      <c r="S43" s="142">
        <f>'PK Production'!S43+'NP Production'!S43+'NPK Production'!S43</f>
        <v>268.33151500000002</v>
      </c>
      <c r="T43" s="142">
        <f>'PK Production'!T43+'NP Production'!T43+'NPK Production'!T43</f>
        <v>254.52026599999999</v>
      </c>
      <c r="U43" s="142">
        <f>'PK Production'!U43+'NP Production'!U43+'NPK Production'!U43</f>
        <v>291.85108300000002</v>
      </c>
      <c r="V43" s="142">
        <f>'PK Production'!V43+'NP Production'!V43+'NPK Production'!V43</f>
        <v>326.00656200000003</v>
      </c>
      <c r="W43" s="142">
        <f>'PK Production'!W43+'NP Production'!W43+'NPK Production'!W43</f>
        <v>346.58087999999998</v>
      </c>
      <c r="X43" s="142">
        <f>'PK Production'!X43+'NP Production'!X43+'NPK Production'!X43</f>
        <v>559.51297999999997</v>
      </c>
      <c r="Y43" s="142">
        <f>'PK Production'!Y43+'NP Production'!Y43+'NPK Production'!Y43</f>
        <v>541.68325000000004</v>
      </c>
      <c r="Z43" s="142">
        <f>'PK Production'!Z43+'NP Production'!Z43+'NPK Production'!Z43</f>
        <v>579.59853999999996</v>
      </c>
      <c r="AA43" s="142">
        <f>'PK Production'!AA43+'NP Production'!AA43+'NPK Production'!AA43</f>
        <v>529.923</v>
      </c>
      <c r="AB43" s="142">
        <f>'PK Production'!AB43+'NP Production'!AB43+'NPK Production'!AB43</f>
        <v>385.26900000000001</v>
      </c>
      <c r="AC43" s="142">
        <f>'PK Production'!AC43+'NP Production'!AC43+'NPK Production'!AC43</f>
        <v>428.9477605797656</v>
      </c>
      <c r="AD43" s="142">
        <f>'PK Production'!AD43+'NP Production'!AD43+'NPK Production'!AD43</f>
        <v>433.45540152432341</v>
      </c>
      <c r="AE43" s="142">
        <f>'PK Production'!AE43+'NP Production'!AE43+'NPK Production'!AE43</f>
        <v>433.78126937281974</v>
      </c>
      <c r="AF43" s="142">
        <f>'PK Production'!AF43+'NP Production'!AF43+'NPK Production'!AF43</f>
        <v>433.95777238864537</v>
      </c>
      <c r="AG43" s="142">
        <f>'PK Production'!AG43+'NP Production'!AG43+'NPK Production'!AG43</f>
        <v>433.69138582065756</v>
      </c>
    </row>
    <row r="44" spans="1:33" x14ac:dyDescent="0.2">
      <c r="A44" s="133" t="str">
        <f t="shared" si="1"/>
        <v>DAPSlovakia</v>
      </c>
      <c r="B44" s="129" t="s">
        <v>254</v>
      </c>
      <c r="C44" s="129" t="s">
        <v>257</v>
      </c>
      <c r="D44" s="129" t="s">
        <v>75</v>
      </c>
      <c r="E44" s="142">
        <f>'PK Production'!E44+'NP Production'!E44+'NPK Production'!E44</f>
        <v>136.071</v>
      </c>
      <c r="F44" s="142">
        <f>'PK Production'!F44+'NP Production'!F44+'NPK Production'!F44</f>
        <v>140.506</v>
      </c>
      <c r="G44" s="142">
        <f>'PK Production'!G44+'NP Production'!G44+'NPK Production'!G44</f>
        <v>148.88520300000002</v>
      </c>
      <c r="H44" s="142">
        <f>'PK Production'!H44+'NP Production'!H44+'NPK Production'!H44</f>
        <v>163.65827999999999</v>
      </c>
      <c r="I44" s="142">
        <f>'PK Production'!I44+'NP Production'!I44+'NPK Production'!I44</f>
        <v>147.13500000000002</v>
      </c>
      <c r="J44" s="142">
        <f>'PK Production'!J44+'NP Production'!J44+'NPK Production'!J44</f>
        <v>134.94999999999999</v>
      </c>
      <c r="K44" s="142">
        <f>'PK Production'!K44+'NP Production'!K44+'NPK Production'!K44</f>
        <v>141.25999999999996</v>
      </c>
      <c r="L44" s="142">
        <f>'PK Production'!L44+'NP Production'!L44+'NPK Production'!L44</f>
        <v>124.13999999999999</v>
      </c>
      <c r="M44" s="142">
        <f>'PK Production'!M44+'NP Production'!M44+'NPK Production'!M44</f>
        <v>138.39700000000002</v>
      </c>
      <c r="N44" s="142">
        <f>'PK Production'!N44+'NP Production'!N44+'NPK Production'!N44</f>
        <v>104.14600000000002</v>
      </c>
      <c r="O44" s="142">
        <f>'PK Production'!O44+'NP Production'!O44+'NPK Production'!O44</f>
        <v>101.67346999999999</v>
      </c>
      <c r="P44" s="142">
        <f>'PK Production'!P44+'NP Production'!P44+'NPK Production'!P44</f>
        <v>1.3199999999999998</v>
      </c>
      <c r="Q44" s="142">
        <f>'PK Production'!Q44+'NP Production'!Q44+'NPK Production'!Q44</f>
        <v>1.5109999999999999</v>
      </c>
      <c r="R44" s="142">
        <f>'PK Production'!R44+'NP Production'!R44+'NPK Production'!R44</f>
        <v>1.107</v>
      </c>
      <c r="S44" s="142">
        <f>'PK Production'!S44+'NP Production'!S44+'NPK Production'!S44</f>
        <v>0.82299999999999995</v>
      </c>
      <c r="T44" s="142">
        <f>'PK Production'!T44+'NP Production'!T44+'NPK Production'!T44</f>
        <v>0.45600000000000002</v>
      </c>
      <c r="U44" s="142">
        <f>'PK Production'!U44+'NP Production'!U44+'NPK Production'!U44</f>
        <v>0.35500000000000004</v>
      </c>
      <c r="V44" s="142">
        <f>'PK Production'!V44+'NP Production'!V44+'NPK Production'!V44</f>
        <v>0</v>
      </c>
      <c r="W44" s="142">
        <f>'PK Production'!W44+'NP Production'!W44+'NPK Production'!W44</f>
        <v>0</v>
      </c>
      <c r="X44" s="142">
        <f>'PK Production'!X44+'NP Production'!X44+'NPK Production'!X44</f>
        <v>0</v>
      </c>
      <c r="Y44" s="142">
        <f>'PK Production'!Y44+'NP Production'!Y44+'NPK Production'!Y44</f>
        <v>0</v>
      </c>
      <c r="Z44" s="142">
        <f>'PK Production'!Z44+'NP Production'!Z44+'NPK Production'!Z44</f>
        <v>0.77986999999999995</v>
      </c>
      <c r="AA44" s="142">
        <f>'PK Production'!AA44+'NP Production'!AA44+'NPK Production'!AA44</f>
        <v>0</v>
      </c>
      <c r="AB44" s="142">
        <f>'PK Production'!AB44+'NP Production'!AB44+'NPK Production'!AB44</f>
        <v>0</v>
      </c>
      <c r="AC44" s="142">
        <f>'PK Production'!AC44+'NP Production'!AC44+'NPK Production'!AC44</f>
        <v>0</v>
      </c>
      <c r="AD44" s="142">
        <f>'PK Production'!AD44+'NP Production'!AD44+'NPK Production'!AD44</f>
        <v>0</v>
      </c>
      <c r="AE44" s="142">
        <f>'PK Production'!AE44+'NP Production'!AE44+'NPK Production'!AE44</f>
        <v>0</v>
      </c>
      <c r="AF44" s="142">
        <f>'PK Production'!AF44+'NP Production'!AF44+'NPK Production'!AF44</f>
        <v>0</v>
      </c>
      <c r="AG44" s="142">
        <f>'PK Production'!AG44+'NP Production'!AG44+'NPK Production'!AG44</f>
        <v>0</v>
      </c>
    </row>
    <row r="45" spans="1:33" x14ac:dyDescent="0.2">
      <c r="A45" s="133" t="str">
        <f t="shared" si="1"/>
        <v>DAPSlovenia</v>
      </c>
      <c r="B45" s="129" t="s">
        <v>254</v>
      </c>
      <c r="C45" s="129" t="s">
        <v>257</v>
      </c>
      <c r="D45" s="129" t="s">
        <v>76</v>
      </c>
      <c r="E45" s="142">
        <f>'PK Production'!E45+'NP Production'!E45+'NPK Production'!E45</f>
        <v>0</v>
      </c>
      <c r="F45" s="142">
        <f>'PK Production'!F45+'NP Production'!F45+'NPK Production'!F45</f>
        <v>0</v>
      </c>
      <c r="G45" s="142">
        <f>'PK Production'!G45+'NP Production'!G45+'NPK Production'!G45</f>
        <v>0</v>
      </c>
      <c r="H45" s="142">
        <f>'PK Production'!H45+'NP Production'!H45+'NPK Production'!H45</f>
        <v>0</v>
      </c>
      <c r="I45" s="142">
        <f>'PK Production'!I45+'NP Production'!I45+'NPK Production'!I45</f>
        <v>0</v>
      </c>
      <c r="J45" s="142">
        <f>'PK Production'!J45+'NP Production'!J45+'NPK Production'!J45</f>
        <v>0</v>
      </c>
      <c r="K45" s="142">
        <f>'PK Production'!K45+'NP Production'!K45+'NPK Production'!K45</f>
        <v>0</v>
      </c>
      <c r="L45" s="142">
        <f>'PK Production'!L45+'NP Production'!L45+'NPK Production'!L45</f>
        <v>0</v>
      </c>
      <c r="M45" s="142">
        <f>'PK Production'!M45+'NP Production'!M45+'NPK Production'!M45</f>
        <v>0</v>
      </c>
      <c r="N45" s="142">
        <f>'PK Production'!N45+'NP Production'!N45+'NPK Production'!N45</f>
        <v>0</v>
      </c>
      <c r="O45" s="142">
        <f>'PK Production'!O45+'NP Production'!O45+'NPK Production'!O45</f>
        <v>0</v>
      </c>
      <c r="P45" s="142">
        <f>'PK Production'!P45+'NP Production'!P45+'NPK Production'!P45</f>
        <v>0</v>
      </c>
      <c r="Q45" s="142">
        <f>'PK Production'!Q45+'NP Production'!Q45+'NPK Production'!Q45</f>
        <v>1.112681</v>
      </c>
      <c r="R45" s="142">
        <f>'PK Production'!R45+'NP Production'!R45+'NPK Production'!R45</f>
        <v>0</v>
      </c>
      <c r="S45" s="142">
        <f>'PK Production'!S45+'NP Production'!S45+'NPK Production'!S45</f>
        <v>0</v>
      </c>
      <c r="T45" s="142">
        <f>'PK Production'!T45+'NP Production'!T45+'NPK Production'!T45</f>
        <v>0</v>
      </c>
      <c r="U45" s="142">
        <f>'PK Production'!U45+'NP Production'!U45+'NPK Production'!U45</f>
        <v>1.4817819999999999</v>
      </c>
      <c r="V45" s="142">
        <f>'PK Production'!V45+'NP Production'!V45+'NPK Production'!V45</f>
        <v>0</v>
      </c>
      <c r="W45" s="142">
        <f>'PK Production'!W45+'NP Production'!W45+'NPK Production'!W45</f>
        <v>0</v>
      </c>
      <c r="X45" s="142">
        <f>'PK Production'!X45+'NP Production'!X45+'NPK Production'!X45</f>
        <v>1</v>
      </c>
      <c r="Y45" s="142">
        <f>'PK Production'!Y45+'NP Production'!Y45+'NPK Production'!Y45</f>
        <v>0</v>
      </c>
      <c r="Z45" s="142">
        <f>'PK Production'!Z45+'NP Production'!Z45+'NPK Production'!Z45</f>
        <v>0</v>
      </c>
      <c r="AA45" s="142">
        <f>'PK Production'!AA45+'NP Production'!AA45+'NPK Production'!AA45</f>
        <v>0</v>
      </c>
      <c r="AB45" s="142">
        <f>'PK Production'!AB45+'NP Production'!AB45+'NPK Production'!AB45</f>
        <v>0</v>
      </c>
      <c r="AC45" s="142">
        <f>'PK Production'!AC45+'NP Production'!AC45+'NPK Production'!AC45</f>
        <v>0</v>
      </c>
      <c r="AD45" s="142">
        <f>'PK Production'!AD45+'NP Production'!AD45+'NPK Production'!AD45</f>
        <v>0</v>
      </c>
      <c r="AE45" s="142">
        <f>'PK Production'!AE45+'NP Production'!AE45+'NPK Production'!AE45</f>
        <v>0</v>
      </c>
      <c r="AF45" s="142">
        <f>'PK Production'!AF45+'NP Production'!AF45+'NPK Production'!AF45</f>
        <v>0</v>
      </c>
      <c r="AG45" s="142">
        <f>'PK Production'!AG45+'NP Production'!AG45+'NPK Production'!AG45</f>
        <v>0</v>
      </c>
    </row>
    <row r="46" spans="1:33" x14ac:dyDescent="0.2">
      <c r="A46" s="133" t="str">
        <f t="shared" si="1"/>
        <v>DAPUkraine</v>
      </c>
      <c r="B46" s="129" t="s">
        <v>254</v>
      </c>
      <c r="C46" s="129" t="s">
        <v>257</v>
      </c>
      <c r="D46" s="129" t="s">
        <v>77</v>
      </c>
      <c r="E46" s="142">
        <f>'PK Production'!E46+'NP Production'!E46+'NPK Production'!E46</f>
        <v>250</v>
      </c>
      <c r="F46" s="142">
        <f>'PK Production'!F46+'NP Production'!F46+'NPK Production'!F46</f>
        <v>210</v>
      </c>
      <c r="G46" s="142">
        <f>'PK Production'!G46+'NP Production'!G46+'NPK Production'!G46</f>
        <v>190</v>
      </c>
      <c r="H46" s="142">
        <f>'PK Production'!H46+'NP Production'!H46+'NPK Production'!H46</f>
        <v>210</v>
      </c>
      <c r="I46" s="142">
        <f>'PK Production'!I46+'NP Production'!I46+'NPK Production'!I46</f>
        <v>210</v>
      </c>
      <c r="J46" s="142">
        <f>'PK Production'!J46+'NP Production'!J46+'NPK Production'!J46</f>
        <v>239</v>
      </c>
      <c r="K46" s="142">
        <f>'PK Production'!K46+'NP Production'!K46+'NPK Production'!K46</f>
        <v>217</v>
      </c>
      <c r="L46" s="142">
        <f>'PK Production'!L46+'NP Production'!L46+'NPK Production'!L46</f>
        <v>70</v>
      </c>
      <c r="M46" s="142">
        <f>'PK Production'!M46+'NP Production'!M46+'NPK Production'!M46</f>
        <v>373</v>
      </c>
      <c r="N46" s="142">
        <f>'PK Production'!N46+'NP Production'!N46+'NPK Production'!N46</f>
        <v>130</v>
      </c>
      <c r="O46" s="142">
        <f>'PK Production'!O46+'NP Production'!O46+'NPK Production'!O46</f>
        <v>200</v>
      </c>
      <c r="P46" s="142">
        <f>'PK Production'!P46+'NP Production'!P46+'NPK Production'!P46</f>
        <v>180</v>
      </c>
      <c r="Q46" s="142">
        <f>'PK Production'!Q46+'NP Production'!Q46+'NPK Production'!Q46</f>
        <v>190</v>
      </c>
      <c r="R46" s="142">
        <f>'PK Production'!R46+'NP Production'!R46+'NPK Production'!R46</f>
        <v>201.8</v>
      </c>
      <c r="S46" s="142">
        <f>'PK Production'!S46+'NP Production'!S46+'NPK Production'!S46</f>
        <v>285.5</v>
      </c>
      <c r="T46" s="142">
        <f>'PK Production'!T46+'NP Production'!T46+'NPK Production'!T46</f>
        <v>148.4</v>
      </c>
      <c r="U46" s="142">
        <f>'PK Production'!U46+'NP Production'!U46+'NPK Production'!U46</f>
        <v>148.69999999999999</v>
      </c>
      <c r="V46" s="142">
        <f>'PK Production'!V46+'NP Production'!V46+'NPK Production'!V46</f>
        <v>82.6</v>
      </c>
      <c r="W46" s="142">
        <f>'PK Production'!W46+'NP Production'!W46+'NPK Production'!W46</f>
        <v>208.96499999999997</v>
      </c>
      <c r="X46" s="142">
        <f>'PK Production'!X46+'NP Production'!X46+'NPK Production'!X46</f>
        <v>314.41961892381141</v>
      </c>
      <c r="Y46" s="142">
        <f>'PK Production'!Y46+'NP Production'!Y46+'NPK Production'!Y46</f>
        <v>323.00838195853993</v>
      </c>
      <c r="Z46" s="142">
        <f>'PK Production'!Z46+'NP Production'!Z46+'NPK Production'!Z46</f>
        <v>314.89763388866714</v>
      </c>
      <c r="AA46" s="142">
        <f>'PK Production'!AA46+'NP Production'!AA46+'NPK Production'!AA46</f>
        <v>160</v>
      </c>
      <c r="AB46" s="142">
        <f>'PK Production'!AB46+'NP Production'!AB46+'NPK Production'!AB46</f>
        <v>140</v>
      </c>
      <c r="AC46" s="142">
        <f>'PK Production'!AC46+'NP Production'!AC46+'NPK Production'!AC46</f>
        <v>173.9217132404855</v>
      </c>
      <c r="AD46" s="142">
        <f>'PK Production'!AD46+'NP Production'!AD46+'NPK Production'!AD46</f>
        <v>184.02289790412797</v>
      </c>
      <c r="AE46" s="142">
        <f>'PK Production'!AE46+'NP Production'!AE46+'NPK Production'!AE46</f>
        <v>194.26663417818239</v>
      </c>
      <c r="AF46" s="142">
        <f>'PK Production'!AF46+'NP Production'!AF46+'NPK Production'!AF46</f>
        <v>204.78319517864634</v>
      </c>
      <c r="AG46" s="142">
        <f>'PK Production'!AG46+'NP Production'!AG46+'NPK Production'!AG46</f>
        <v>211.44009045568919</v>
      </c>
    </row>
    <row r="47" spans="1:33" s="133" customFormat="1" x14ac:dyDescent="0.2">
      <c r="A47" s="139" t="str">
        <f t="shared" si="1"/>
        <v>DAPCIS Total</v>
      </c>
      <c r="B47" s="140" t="s">
        <v>78</v>
      </c>
      <c r="C47" s="140" t="s">
        <v>78</v>
      </c>
      <c r="D47" s="140" t="s">
        <v>78</v>
      </c>
      <c r="E47" s="141">
        <f>'PK Production'!E47+'NP Production'!E47+'NPK Production'!E47</f>
        <v>3314.8755582307704</v>
      </c>
      <c r="F47" s="141">
        <f>'PK Production'!F47+'NP Production'!F47+'NPK Production'!F47</f>
        <v>3718.6784330769233</v>
      </c>
      <c r="G47" s="141">
        <f>'PK Production'!G47+'NP Production'!G47+'NPK Production'!G47</f>
        <v>3984.3032640000001</v>
      </c>
      <c r="H47" s="141">
        <f>'PK Production'!H47+'NP Production'!H47+'NPK Production'!H47</f>
        <v>4374.2424276476067</v>
      </c>
      <c r="I47" s="141">
        <f>'PK Production'!I47+'NP Production'!I47+'NPK Production'!I47</f>
        <v>4918.1190570965009</v>
      </c>
      <c r="J47" s="141">
        <f>'PK Production'!J47+'NP Production'!J47+'NPK Production'!J47</f>
        <v>5139.2968907726345</v>
      </c>
      <c r="K47" s="141">
        <f>'PK Production'!K47+'NP Production'!K47+'NPK Production'!K47</f>
        <v>4457.6147178445499</v>
      </c>
      <c r="L47" s="141">
        <f>'PK Production'!L47+'NP Production'!L47+'NPK Production'!L47</f>
        <v>4434.5095310953757</v>
      </c>
      <c r="M47" s="141">
        <f>'PK Production'!M47+'NP Production'!M47+'NPK Production'!M47</f>
        <v>4162.7144565914623</v>
      </c>
      <c r="N47" s="141">
        <f>'PK Production'!N47+'NP Production'!N47+'NPK Production'!N47</f>
        <v>4788.8267952593296</v>
      </c>
      <c r="O47" s="141">
        <f>'PK Production'!O47+'NP Production'!O47+'NPK Production'!O47</f>
        <v>5540.170440923077</v>
      </c>
      <c r="P47" s="141">
        <f>'PK Production'!P47+'NP Production'!P47+'NPK Production'!P47</f>
        <v>5819.4907550000007</v>
      </c>
      <c r="Q47" s="141">
        <f>'PK Production'!Q47+'NP Production'!Q47+'NPK Production'!Q47</f>
        <v>6520.4413927885607</v>
      </c>
      <c r="R47" s="141">
        <f>'PK Production'!R47+'NP Production'!R47+'NPK Production'!R47</f>
        <v>6679.5971577313612</v>
      </c>
      <c r="S47" s="141">
        <f>'PK Production'!S47+'NP Production'!S47+'NPK Production'!S47</f>
        <v>6756.3211240000001</v>
      </c>
      <c r="T47" s="141">
        <f>'PK Production'!T47+'NP Production'!T47+'NPK Production'!T47</f>
        <v>7389.0649389999999</v>
      </c>
      <c r="U47" s="141">
        <f>'PK Production'!U47+'NP Production'!U47+'NPK Production'!U47</f>
        <v>8045.3175620000002</v>
      </c>
      <c r="V47" s="141">
        <f>'PK Production'!V47+'NP Production'!V47+'NPK Production'!V47</f>
        <v>9025.721216711705</v>
      </c>
      <c r="W47" s="141">
        <f>'PK Production'!W47+'NP Production'!W47+'NPK Production'!W47</f>
        <v>9250.8735299999989</v>
      </c>
      <c r="X47" s="141">
        <f>'PK Production'!X47+'NP Production'!X47+'NPK Production'!X47</f>
        <v>9377.0972905260678</v>
      </c>
      <c r="Y47" s="141">
        <f>'PK Production'!Y47+'NP Production'!Y47+'NPK Production'!Y47</f>
        <v>10123.187639691776</v>
      </c>
      <c r="Z47" s="141">
        <f>'PK Production'!Z47+'NP Production'!Z47+'NPK Production'!Z47</f>
        <v>10075.125711265815</v>
      </c>
      <c r="AA47" s="141">
        <f>'PK Production'!AA47+'NP Production'!AA47+'NPK Production'!AA47</f>
        <v>8956.4619155311048</v>
      </c>
      <c r="AB47" s="141">
        <f>'PK Production'!AB47+'NP Production'!AB47+'NPK Production'!AB47</f>
        <v>9011.7434193831432</v>
      </c>
      <c r="AC47" s="141">
        <f>'PK Production'!AC47+'NP Production'!AC47+'NPK Production'!AC47</f>
        <v>9553.9213597956405</v>
      </c>
      <c r="AD47" s="141">
        <f>'PK Production'!AD47+'NP Production'!AD47+'NPK Production'!AD47</f>
        <v>9839.8250701150118</v>
      </c>
      <c r="AE47" s="141">
        <f>'PK Production'!AE47+'NP Production'!AE47+'NPK Production'!AE47</f>
        <v>10035.686145825508</v>
      </c>
      <c r="AF47" s="141">
        <f>'PK Production'!AF47+'NP Production'!AF47+'NPK Production'!AF47</f>
        <v>10147.252361065332</v>
      </c>
      <c r="AG47" s="141">
        <f>'PK Production'!AG47+'NP Production'!AG47+'NPK Production'!AG47</f>
        <v>10283.559950435039</v>
      </c>
    </row>
    <row r="48" spans="1:33" x14ac:dyDescent="0.2">
      <c r="A48" s="133" t="str">
        <f t="shared" si="1"/>
        <v>DAPArmenia</v>
      </c>
      <c r="B48" s="129" t="s">
        <v>254</v>
      </c>
      <c r="C48" s="129" t="s">
        <v>258</v>
      </c>
      <c r="D48" s="129" t="s">
        <v>79</v>
      </c>
      <c r="E48" s="142">
        <f>'PK Production'!E48+'NP Production'!E48+'NPK Production'!E48</f>
        <v>0</v>
      </c>
      <c r="F48" s="142">
        <f>'PK Production'!F48+'NP Production'!F48+'NPK Production'!F48</f>
        <v>0</v>
      </c>
      <c r="G48" s="142">
        <f>'PK Production'!G48+'NP Production'!G48+'NPK Production'!G48</f>
        <v>0</v>
      </c>
      <c r="H48" s="142">
        <f>'PK Production'!H48+'NP Production'!H48+'NPK Production'!H48</f>
        <v>0</v>
      </c>
      <c r="I48" s="142">
        <f>'PK Production'!I48+'NP Production'!I48+'NPK Production'!I48</f>
        <v>0</v>
      </c>
      <c r="J48" s="142">
        <f>'PK Production'!J48+'NP Production'!J48+'NPK Production'!J48</f>
        <v>0</v>
      </c>
      <c r="K48" s="142">
        <f>'PK Production'!K48+'NP Production'!K48+'NPK Production'!K48</f>
        <v>15</v>
      </c>
      <c r="L48" s="142">
        <f>'PK Production'!L48+'NP Production'!L48+'NPK Production'!L48</f>
        <v>15</v>
      </c>
      <c r="M48" s="142">
        <f>'PK Production'!M48+'NP Production'!M48+'NPK Production'!M48</f>
        <v>15</v>
      </c>
      <c r="N48" s="142">
        <f>'PK Production'!N48+'NP Production'!N48+'NPK Production'!N48</f>
        <v>15</v>
      </c>
      <c r="O48" s="142">
        <f>'PK Production'!O48+'NP Production'!O48+'NPK Production'!O48</f>
        <v>15</v>
      </c>
      <c r="P48" s="142">
        <f>'PK Production'!P48+'NP Production'!P48+'NPK Production'!P48</f>
        <v>15</v>
      </c>
      <c r="Q48" s="142">
        <f>'PK Production'!Q48+'NP Production'!Q48+'NPK Production'!Q48</f>
        <v>15</v>
      </c>
      <c r="R48" s="142">
        <f>'PK Production'!R48+'NP Production'!R48+'NPK Production'!R48</f>
        <v>15</v>
      </c>
      <c r="S48" s="142">
        <f>'PK Production'!S48+'NP Production'!S48+'NPK Production'!S48</f>
        <v>15</v>
      </c>
      <c r="T48" s="142">
        <f>'PK Production'!T48+'NP Production'!T48+'NPK Production'!T48</f>
        <v>15</v>
      </c>
      <c r="U48" s="142">
        <f>'PK Production'!U48+'NP Production'!U48+'NPK Production'!U48</f>
        <v>15</v>
      </c>
      <c r="V48" s="142">
        <f>'PK Production'!V48+'NP Production'!V48+'NPK Production'!V48</f>
        <v>15</v>
      </c>
      <c r="W48" s="142">
        <f>'PK Production'!W48+'NP Production'!W48+'NPK Production'!W48</f>
        <v>15</v>
      </c>
      <c r="X48" s="142">
        <f>'PK Production'!X48+'NP Production'!X48+'NPK Production'!X48</f>
        <v>15</v>
      </c>
      <c r="Y48" s="142">
        <f>'PK Production'!Y48+'NP Production'!Y48+'NPK Production'!Y48</f>
        <v>15</v>
      </c>
      <c r="Z48" s="142">
        <f>'PK Production'!Z48+'NP Production'!Z48+'NPK Production'!Z48</f>
        <v>15.026319383142768</v>
      </c>
      <c r="AA48" s="142">
        <f>'PK Production'!AA48+'NP Production'!AA48+'NPK Production'!AA48</f>
        <v>15.026319383142768</v>
      </c>
      <c r="AB48" s="142">
        <f>'PK Production'!AB48+'NP Production'!AB48+'NPK Production'!AB48</f>
        <v>15.026319383142768</v>
      </c>
      <c r="AC48" s="142">
        <f>'PK Production'!AC48+'NP Production'!AC48+'NPK Production'!AC48</f>
        <v>15.02631938314277</v>
      </c>
      <c r="AD48" s="142">
        <f>'PK Production'!AD48+'NP Production'!AD48+'NPK Production'!AD48</f>
        <v>15.02631938314277</v>
      </c>
      <c r="AE48" s="142">
        <f>'PK Production'!AE48+'NP Production'!AE48+'NPK Production'!AE48</f>
        <v>15.02631938314277</v>
      </c>
      <c r="AF48" s="142">
        <f>'PK Production'!AF48+'NP Production'!AF48+'NPK Production'!AF48</f>
        <v>15.02631938314277</v>
      </c>
      <c r="AG48" s="142">
        <f>'PK Production'!AG48+'NP Production'!AG48+'NPK Production'!AG48</f>
        <v>15.02631938314277</v>
      </c>
    </row>
    <row r="49" spans="1:33" x14ac:dyDescent="0.2">
      <c r="A49" s="133" t="str">
        <f t="shared" si="1"/>
        <v>DAPAzerbaijan</v>
      </c>
      <c r="B49" s="129" t="s">
        <v>254</v>
      </c>
      <c r="C49" s="129" t="s">
        <v>258</v>
      </c>
      <c r="D49" s="129" t="s">
        <v>80</v>
      </c>
      <c r="E49" s="142">
        <f>'PK Production'!E49+'NP Production'!E49+'NPK Production'!E49</f>
        <v>0</v>
      </c>
      <c r="F49" s="142">
        <f>'PK Production'!F49+'NP Production'!F49+'NPK Production'!F49</f>
        <v>0</v>
      </c>
      <c r="G49" s="142">
        <f>'PK Production'!G49+'NP Production'!G49+'NPK Production'!G49</f>
        <v>0</v>
      </c>
      <c r="H49" s="142">
        <f>'PK Production'!H49+'NP Production'!H49+'NPK Production'!H49</f>
        <v>0</v>
      </c>
      <c r="I49" s="142">
        <f>'PK Production'!I49+'NP Production'!I49+'NPK Production'!I49</f>
        <v>0</v>
      </c>
      <c r="J49" s="142">
        <f>'PK Production'!J49+'NP Production'!J49+'NPK Production'!J49</f>
        <v>0</v>
      </c>
      <c r="K49" s="142">
        <f>'PK Production'!K49+'NP Production'!K49+'NPK Production'!K49</f>
        <v>0</v>
      </c>
      <c r="L49" s="142">
        <f>'PK Production'!L49+'NP Production'!L49+'NPK Production'!L49</f>
        <v>0</v>
      </c>
      <c r="M49" s="142">
        <f>'PK Production'!M49+'NP Production'!M49+'NPK Production'!M49</f>
        <v>0</v>
      </c>
      <c r="N49" s="142">
        <f>'PK Production'!N49+'NP Production'!N49+'NPK Production'!N49</f>
        <v>0</v>
      </c>
      <c r="O49" s="142">
        <f>'PK Production'!O49+'NP Production'!O49+'NPK Production'!O49</f>
        <v>0</v>
      </c>
      <c r="P49" s="142">
        <f>'PK Production'!P49+'NP Production'!P49+'NPK Production'!P49</f>
        <v>0</v>
      </c>
      <c r="Q49" s="142">
        <f>'PK Production'!Q49+'NP Production'!Q49+'NPK Production'!Q49</f>
        <v>0</v>
      </c>
      <c r="R49" s="142">
        <f>'PK Production'!R49+'NP Production'!R49+'NPK Production'!R49</f>
        <v>0</v>
      </c>
      <c r="S49" s="142">
        <f>'PK Production'!S49+'NP Production'!S49+'NPK Production'!S49</f>
        <v>0</v>
      </c>
      <c r="T49" s="142">
        <f>'PK Production'!T49+'NP Production'!T49+'NPK Production'!T49</f>
        <v>0</v>
      </c>
      <c r="U49" s="142">
        <f>'PK Production'!U49+'NP Production'!U49+'NPK Production'!U49</f>
        <v>0</v>
      </c>
      <c r="V49" s="142">
        <f>'PK Production'!V49+'NP Production'!V49+'NPK Production'!V49</f>
        <v>0</v>
      </c>
      <c r="W49" s="142">
        <f>'PK Production'!W49+'NP Production'!W49+'NPK Production'!W49</f>
        <v>0</v>
      </c>
      <c r="X49" s="142">
        <f>'PK Production'!X49+'NP Production'!X49+'NPK Production'!X49</f>
        <v>0</v>
      </c>
      <c r="Y49" s="142">
        <f>'PK Production'!Y49+'NP Production'!Y49+'NPK Production'!Y49</f>
        <v>0</v>
      </c>
      <c r="Z49" s="142">
        <f>'PK Production'!Z49+'NP Production'!Z49+'NPK Production'!Z49</f>
        <v>0</v>
      </c>
      <c r="AA49" s="142">
        <f>'PK Production'!AA49+'NP Production'!AA49+'NPK Production'!AA49</f>
        <v>0</v>
      </c>
      <c r="AB49" s="142">
        <f>'PK Production'!AB49+'NP Production'!AB49+'NPK Production'!AB49</f>
        <v>0</v>
      </c>
      <c r="AC49" s="142">
        <f>'PK Production'!AC49+'NP Production'!AC49+'NPK Production'!AC49</f>
        <v>0</v>
      </c>
      <c r="AD49" s="142">
        <f>'PK Production'!AD49+'NP Production'!AD49+'NPK Production'!AD49</f>
        <v>0</v>
      </c>
      <c r="AE49" s="142">
        <f>'PK Production'!AE49+'NP Production'!AE49+'NPK Production'!AE49</f>
        <v>0</v>
      </c>
      <c r="AF49" s="142">
        <f>'PK Production'!AF49+'NP Production'!AF49+'NPK Production'!AF49</f>
        <v>0</v>
      </c>
      <c r="AG49" s="142">
        <f>'PK Production'!AG49+'NP Production'!AG49+'NPK Production'!AG49</f>
        <v>0</v>
      </c>
    </row>
    <row r="50" spans="1:33" x14ac:dyDescent="0.2">
      <c r="A50" s="133" t="str">
        <f t="shared" si="1"/>
        <v>DAPBelarus</v>
      </c>
      <c r="B50" s="129" t="s">
        <v>254</v>
      </c>
      <c r="C50" s="129" t="s">
        <v>258</v>
      </c>
      <c r="D50" s="129" t="s">
        <v>81</v>
      </c>
      <c r="E50" s="142">
        <f>'PK Production'!E50+'NP Production'!E50+'NPK Production'!E50</f>
        <v>105.014894</v>
      </c>
      <c r="F50" s="142">
        <f>'PK Production'!F50+'NP Production'!F50+'NPK Production'!F50</f>
        <v>145.18769500000002</v>
      </c>
      <c r="G50" s="142">
        <f>'PK Production'!G50+'NP Production'!G50+'NPK Production'!G50</f>
        <v>158.97996999999998</v>
      </c>
      <c r="H50" s="142">
        <f>'PK Production'!H50+'NP Production'!H50+'NPK Production'!H50</f>
        <v>175.12978800000002</v>
      </c>
      <c r="I50" s="142">
        <f>'PK Production'!I50+'NP Production'!I50+'NPK Production'!I50</f>
        <v>147.2457</v>
      </c>
      <c r="J50" s="142">
        <f>'PK Production'!J50+'NP Production'!J50+'NPK Production'!J50</f>
        <v>169.8312</v>
      </c>
      <c r="K50" s="142">
        <f>'PK Production'!K50+'NP Production'!K50+'NPK Production'!K50</f>
        <v>220.8801</v>
      </c>
      <c r="L50" s="142">
        <f>'PK Production'!L50+'NP Production'!L50+'NPK Production'!L50</f>
        <v>180.83625000000001</v>
      </c>
      <c r="M50" s="142">
        <f>'PK Production'!M50+'NP Production'!M50+'NPK Production'!M50</f>
        <v>193.7124</v>
      </c>
      <c r="N50" s="142">
        <f>'PK Production'!N50+'NP Production'!N50+'NPK Production'!N50</f>
        <v>295.5729</v>
      </c>
      <c r="O50" s="142">
        <f>'PK Production'!O50+'NP Production'!O50+'NPK Production'!O50</f>
        <v>330.38670000000002</v>
      </c>
      <c r="P50" s="142">
        <f>'PK Production'!P50+'NP Production'!P50+'NPK Production'!P50</f>
        <v>359.77095000000003</v>
      </c>
      <c r="Q50" s="142">
        <f>'PK Production'!Q50+'NP Production'!Q50+'NPK Production'!Q50</f>
        <v>404.37810000000002</v>
      </c>
      <c r="R50" s="142">
        <f>'PK Production'!R50+'NP Production'!R50+'NPK Production'!R50</f>
        <v>448.06229999999999</v>
      </c>
      <c r="S50" s="142">
        <f>'PK Production'!S50+'NP Production'!S50+'NPK Production'!S50</f>
        <v>662.08905000000004</v>
      </c>
      <c r="T50" s="142">
        <f>'PK Production'!T50+'NP Production'!T50+'NPK Production'!T50</f>
        <v>818.80680000000007</v>
      </c>
      <c r="U50" s="142">
        <f>'PK Production'!U50+'NP Production'!U50+'NPK Production'!U50</f>
        <v>863.97642499999995</v>
      </c>
      <c r="V50" s="142">
        <f>'PK Production'!V50+'NP Production'!V50+'NPK Production'!V50</f>
        <v>921.69630000000006</v>
      </c>
      <c r="W50" s="142">
        <f>'PK Production'!W50+'NP Production'!W50+'NPK Production'!W50</f>
        <v>998.62856999999997</v>
      </c>
      <c r="X50" s="142">
        <f>'PK Production'!X50+'NP Production'!X50+'NPK Production'!X50</f>
        <v>1030.7082401</v>
      </c>
      <c r="Y50" s="142">
        <f>'PK Production'!Y50+'NP Production'!Y50+'NPK Production'!Y50</f>
        <v>1292.5187082</v>
      </c>
      <c r="Z50" s="142">
        <f>'PK Production'!Z50+'NP Production'!Z50+'NPK Production'!Z50</f>
        <v>1271.1921957347083</v>
      </c>
      <c r="AA50" s="142">
        <f>'PK Production'!AA50+'NP Production'!AA50+'NPK Production'!AA50</f>
        <v>348.6474</v>
      </c>
      <c r="AB50" s="142">
        <f>'PK Production'!AB50+'NP Production'!AB50+'NPK Production'!AB50</f>
        <v>227.14509999999996</v>
      </c>
      <c r="AC50" s="142">
        <f>'PK Production'!AC50+'NP Production'!AC50+'NPK Production'!AC50</f>
        <v>234.98889103405838</v>
      </c>
      <c r="AD50" s="142">
        <f>'PK Production'!AD50+'NP Production'!AD50+'NPK Production'!AD50</f>
        <v>242.10089581738856</v>
      </c>
      <c r="AE50" s="142">
        <f>'PK Production'!AE50+'NP Production'!AE50+'NPK Production'!AE50</f>
        <v>244.54859409852941</v>
      </c>
      <c r="AF50" s="142">
        <f>'PK Production'!AF50+'NP Production'!AF50+'NPK Production'!AF50</f>
        <v>246.94250699023996</v>
      </c>
      <c r="AG50" s="142">
        <f>'PK Production'!AG50+'NP Production'!AG50+'NPK Production'!AG50</f>
        <v>248.74413838495545</v>
      </c>
    </row>
    <row r="51" spans="1:33" x14ac:dyDescent="0.2">
      <c r="A51" s="133" t="str">
        <f t="shared" si="1"/>
        <v>DAPKazakhstan</v>
      </c>
      <c r="B51" s="129" t="s">
        <v>254</v>
      </c>
      <c r="C51" s="129" t="s">
        <v>258</v>
      </c>
      <c r="D51" s="129" t="s">
        <v>82</v>
      </c>
      <c r="E51" s="142">
        <f>'PK Production'!E51+'NP Production'!E51+'NPK Production'!E51</f>
        <v>13.48076923076923</v>
      </c>
      <c r="F51" s="142">
        <f>'PK Production'!F51+'NP Production'!F51+'NPK Production'!F51</f>
        <v>8.1019230769230752</v>
      </c>
      <c r="G51" s="142">
        <f>'PK Production'!G51+'NP Production'!G51+'NPK Production'!G51</f>
        <v>12.853999999999999</v>
      </c>
      <c r="H51" s="142">
        <f>'PK Production'!H51+'NP Production'!H51+'NPK Production'!H51</f>
        <v>2.0661</v>
      </c>
      <c r="I51" s="142">
        <f>'PK Production'!I51+'NP Production'!I51+'NPK Production'!I51</f>
        <v>10</v>
      </c>
      <c r="J51" s="142">
        <f>'PK Production'!J51+'NP Production'!J51+'NPK Production'!J51</f>
        <v>10</v>
      </c>
      <c r="K51" s="142">
        <f>'PK Production'!K51+'NP Production'!K51+'NPK Production'!K51</f>
        <v>0</v>
      </c>
      <c r="L51" s="142">
        <f>'PK Production'!L51+'NP Production'!L51+'NPK Production'!L51</f>
        <v>2.8846153846153868</v>
      </c>
      <c r="M51" s="142">
        <f>'PK Production'!M51+'NP Production'!M51+'NPK Production'!M51</f>
        <v>36.346153846153847</v>
      </c>
      <c r="N51" s="142">
        <f>'PK Production'!N51+'NP Production'!N51+'NPK Production'!N51</f>
        <v>0</v>
      </c>
      <c r="O51" s="142">
        <f>'PK Production'!O51+'NP Production'!O51+'NPK Production'!O51</f>
        <v>15.083076923076931</v>
      </c>
      <c r="P51" s="142">
        <f>'PK Production'!P51+'NP Production'!P51+'NPK Production'!P51</f>
        <v>3.7126999999999981</v>
      </c>
      <c r="Q51" s="142">
        <f>'PK Production'!Q51+'NP Production'!Q51+'NPK Production'!Q51</f>
        <v>8.7141180000000009</v>
      </c>
      <c r="R51" s="142">
        <f>'PK Production'!R51+'NP Production'!R51+'NPK Production'!R51</f>
        <v>10.569000000000003</v>
      </c>
      <c r="S51" s="142">
        <f>'PK Production'!S51+'NP Production'!S51+'NPK Production'!S51</f>
        <v>0</v>
      </c>
      <c r="T51" s="142">
        <f>'PK Production'!T51+'NP Production'!T51+'NPK Production'!T51</f>
        <v>0</v>
      </c>
      <c r="U51" s="142">
        <f>'PK Production'!U51+'NP Production'!U51+'NPK Production'!U51</f>
        <v>0</v>
      </c>
      <c r="V51" s="142">
        <f>'PK Production'!V51+'NP Production'!V51+'NPK Production'!V51</f>
        <v>0</v>
      </c>
      <c r="W51" s="142">
        <f>'PK Production'!W51+'NP Production'!W51+'NPK Production'!W51</f>
        <v>0</v>
      </c>
      <c r="X51" s="142">
        <f>'PK Production'!X51+'NP Production'!X51+'NPK Production'!X51</f>
        <v>0</v>
      </c>
      <c r="Y51" s="142">
        <f>'PK Production'!Y51+'NP Production'!Y51+'NPK Production'!Y51</f>
        <v>0</v>
      </c>
      <c r="Z51" s="142">
        <f>'PK Production'!Z51+'NP Production'!Z51+'NPK Production'!Z51</f>
        <v>0</v>
      </c>
      <c r="AA51" s="142">
        <f>'PK Production'!AA51+'NP Production'!AA51+'NPK Production'!AA51</f>
        <v>0</v>
      </c>
      <c r="AB51" s="142">
        <f>'PK Production'!AB51+'NP Production'!AB51+'NPK Production'!AB51</f>
        <v>0</v>
      </c>
      <c r="AC51" s="142">
        <f>'PK Production'!AC51+'NP Production'!AC51+'NPK Production'!AC51</f>
        <v>0</v>
      </c>
      <c r="AD51" s="142">
        <f>'PK Production'!AD51+'NP Production'!AD51+'NPK Production'!AD51</f>
        <v>0</v>
      </c>
      <c r="AE51" s="142">
        <f>'PK Production'!AE51+'NP Production'!AE51+'NPK Production'!AE51</f>
        <v>0</v>
      </c>
      <c r="AF51" s="142">
        <f>'PK Production'!AF51+'NP Production'!AF51+'NPK Production'!AF51</f>
        <v>0</v>
      </c>
      <c r="AG51" s="142">
        <f>'PK Production'!AG51+'NP Production'!AG51+'NPK Production'!AG51</f>
        <v>0</v>
      </c>
    </row>
    <row r="52" spans="1:33" x14ac:dyDescent="0.2">
      <c r="A52" s="133" t="str">
        <f t="shared" si="1"/>
        <v>DAPKyrgyzstan</v>
      </c>
      <c r="B52" s="129" t="s">
        <v>254</v>
      </c>
      <c r="C52" s="129" t="s">
        <v>258</v>
      </c>
      <c r="D52" s="129" t="s">
        <v>83</v>
      </c>
      <c r="E52" s="142">
        <f>'PK Production'!E52+'NP Production'!E52+'NPK Production'!E52</f>
        <v>0</v>
      </c>
      <c r="F52" s="142">
        <f>'PK Production'!F52+'NP Production'!F52+'NPK Production'!F52</f>
        <v>0</v>
      </c>
      <c r="G52" s="142">
        <f>'PK Production'!G52+'NP Production'!G52+'NPK Production'!G52</f>
        <v>0</v>
      </c>
      <c r="H52" s="142">
        <f>'PK Production'!H52+'NP Production'!H52+'NPK Production'!H52</f>
        <v>0</v>
      </c>
      <c r="I52" s="142">
        <f>'PK Production'!I52+'NP Production'!I52+'NPK Production'!I52</f>
        <v>0</v>
      </c>
      <c r="J52" s="142">
        <f>'PK Production'!J52+'NP Production'!J52+'NPK Production'!J52</f>
        <v>0</v>
      </c>
      <c r="K52" s="142">
        <f>'PK Production'!K52+'NP Production'!K52+'NPK Production'!K52</f>
        <v>0</v>
      </c>
      <c r="L52" s="142">
        <f>'PK Production'!L52+'NP Production'!L52+'NPK Production'!L52</f>
        <v>0</v>
      </c>
      <c r="M52" s="142">
        <f>'PK Production'!M52+'NP Production'!M52+'NPK Production'!M52</f>
        <v>0</v>
      </c>
      <c r="N52" s="142">
        <f>'PK Production'!N52+'NP Production'!N52+'NPK Production'!N52</f>
        <v>0</v>
      </c>
      <c r="O52" s="142">
        <f>'PK Production'!O52+'NP Production'!O52+'NPK Production'!O52</f>
        <v>0</v>
      </c>
      <c r="P52" s="142">
        <f>'PK Production'!P52+'NP Production'!P52+'NPK Production'!P52</f>
        <v>0</v>
      </c>
      <c r="Q52" s="142">
        <f>'PK Production'!Q52+'NP Production'!Q52+'NPK Production'!Q52</f>
        <v>0</v>
      </c>
      <c r="R52" s="142">
        <f>'PK Production'!R52+'NP Production'!R52+'NPK Production'!R52</f>
        <v>0</v>
      </c>
      <c r="S52" s="142">
        <f>'PK Production'!S52+'NP Production'!S52+'NPK Production'!S52</f>
        <v>0</v>
      </c>
      <c r="T52" s="142">
        <f>'PK Production'!T52+'NP Production'!T52+'NPK Production'!T52</f>
        <v>0</v>
      </c>
      <c r="U52" s="142">
        <f>'PK Production'!U52+'NP Production'!U52+'NPK Production'!U52</f>
        <v>0</v>
      </c>
      <c r="V52" s="142">
        <f>'PK Production'!V52+'NP Production'!V52+'NPK Production'!V52</f>
        <v>0</v>
      </c>
      <c r="W52" s="142">
        <f>'PK Production'!W52+'NP Production'!W52+'NPK Production'!W52</f>
        <v>0</v>
      </c>
      <c r="X52" s="142">
        <f>'PK Production'!X52+'NP Production'!X52+'NPK Production'!X52</f>
        <v>0</v>
      </c>
      <c r="Y52" s="142">
        <f>'PK Production'!Y52+'NP Production'!Y52+'NPK Production'!Y52</f>
        <v>0</v>
      </c>
      <c r="Z52" s="142">
        <f>'PK Production'!Z52+'NP Production'!Z52+'NPK Production'!Z52</f>
        <v>0</v>
      </c>
      <c r="AA52" s="142">
        <f>'PK Production'!AA52+'NP Production'!AA52+'NPK Production'!AA52</f>
        <v>0</v>
      </c>
      <c r="AB52" s="142">
        <f>'PK Production'!AB52+'NP Production'!AB52+'NPK Production'!AB52</f>
        <v>0</v>
      </c>
      <c r="AC52" s="142">
        <f>'PK Production'!AC52+'NP Production'!AC52+'NPK Production'!AC52</f>
        <v>0</v>
      </c>
      <c r="AD52" s="142">
        <f>'PK Production'!AD52+'NP Production'!AD52+'NPK Production'!AD52</f>
        <v>0</v>
      </c>
      <c r="AE52" s="142">
        <f>'PK Production'!AE52+'NP Production'!AE52+'NPK Production'!AE52</f>
        <v>0</v>
      </c>
      <c r="AF52" s="142">
        <f>'PK Production'!AF52+'NP Production'!AF52+'NPK Production'!AF52</f>
        <v>0</v>
      </c>
      <c r="AG52" s="142">
        <f>'PK Production'!AG52+'NP Production'!AG52+'NPK Production'!AG52</f>
        <v>0</v>
      </c>
    </row>
    <row r="53" spans="1:33" x14ac:dyDescent="0.2">
      <c r="A53" s="133" t="str">
        <f t="shared" si="1"/>
        <v>DAPRussia</v>
      </c>
      <c r="B53" s="129" t="s">
        <v>254</v>
      </c>
      <c r="C53" s="129" t="s">
        <v>258</v>
      </c>
      <c r="D53" s="129" t="s">
        <v>84</v>
      </c>
      <c r="E53" s="142">
        <f>'PK Production'!E53+'NP Production'!E53+'NPK Production'!E53</f>
        <v>3108.3798950000009</v>
      </c>
      <c r="F53" s="142">
        <f>'PK Production'!F53+'NP Production'!F53+'NPK Production'!F53</f>
        <v>3468.3888150000002</v>
      </c>
      <c r="G53" s="142">
        <f>'PK Production'!G53+'NP Production'!G53+'NPK Production'!G53</f>
        <v>3727.4692940000004</v>
      </c>
      <c r="H53" s="142">
        <f>'PK Production'!H53+'NP Production'!H53+'NPK Production'!H53</f>
        <v>4107.0465396476066</v>
      </c>
      <c r="I53" s="142">
        <f>'PK Production'!I53+'NP Production'!I53+'NPK Production'!I53</f>
        <v>4677.8733570965005</v>
      </c>
      <c r="J53" s="142">
        <f>'PK Production'!J53+'NP Production'!J53+'NPK Production'!J53</f>
        <v>4829.0309081639389</v>
      </c>
      <c r="K53" s="142">
        <f>'PK Production'!K53+'NP Production'!K53+'NPK Production'!K53</f>
        <v>4123.9085308880276</v>
      </c>
      <c r="L53" s="142">
        <f>'PK Production'!L53+'NP Production'!L53+'NPK Production'!L53</f>
        <v>4105.3538831020651</v>
      </c>
      <c r="M53" s="142">
        <f>'PK Production'!M53+'NP Production'!M53+'NPK Production'!M53</f>
        <v>3798.0906853540037</v>
      </c>
      <c r="N53" s="142">
        <f>'PK Production'!N53+'NP Production'!N53+'NPK Production'!N53</f>
        <v>4380.4278083028084</v>
      </c>
      <c r="O53" s="142">
        <f>'PK Production'!O53+'NP Production'!O53+'NPK Production'!O53</f>
        <v>5029.0224639999997</v>
      </c>
      <c r="P53" s="142">
        <f>'PK Production'!P53+'NP Production'!P53+'NPK Production'!P53</f>
        <v>5283.349005</v>
      </c>
      <c r="Q53" s="142">
        <f>'PK Production'!Q53+'NP Production'!Q53+'NPK Production'!Q53</f>
        <v>5982.9574747885608</v>
      </c>
      <c r="R53" s="142">
        <f>'PK Production'!R53+'NP Production'!R53+'NPK Production'!R53</f>
        <v>6121.5643577313613</v>
      </c>
      <c r="S53" s="142">
        <f>'PK Production'!S53+'NP Production'!S53+'NPK Production'!S53</f>
        <v>5994.0221240000001</v>
      </c>
      <c r="T53" s="142">
        <f>'PK Production'!T53+'NP Production'!T53+'NPK Production'!T53</f>
        <v>6471.3998859999992</v>
      </c>
      <c r="U53" s="142">
        <f>'PK Production'!U53+'NP Production'!U53+'NPK Production'!U53</f>
        <v>7072.5433569999996</v>
      </c>
      <c r="V53" s="142">
        <f>'PK Production'!V53+'NP Production'!V53+'NPK Production'!V53</f>
        <v>7986.5780952380956</v>
      </c>
      <c r="W53" s="142">
        <f>'PK Production'!W53+'NP Production'!W53+'NPK Production'!W53</f>
        <v>8113.3229599999995</v>
      </c>
      <c r="X53" s="142">
        <f>'PK Production'!X53+'NP Production'!X53+'NPK Production'!X53</f>
        <v>8220.0457186399999</v>
      </c>
      <c r="Y53" s="142">
        <f>'PK Production'!Y53+'NP Production'!Y53+'NPK Production'!Y53</f>
        <v>8723.2350000000006</v>
      </c>
      <c r="Z53" s="142">
        <f>'PK Production'!Z53+'NP Production'!Z53+'NPK Production'!Z53</f>
        <v>8689.7000000000007</v>
      </c>
      <c r="AA53" s="142">
        <f>'PK Production'!AA53+'NP Production'!AA53+'NPK Production'!AA53</f>
        <v>8477.5999999999985</v>
      </c>
      <c r="AB53" s="142">
        <f>'PK Production'!AB53+'NP Production'!AB53+'NPK Production'!AB53</f>
        <v>8729.5720000000001</v>
      </c>
      <c r="AC53" s="142">
        <f>'PK Production'!AC53+'NP Production'!AC53+'NPK Production'!AC53</f>
        <v>9240.7950197719183</v>
      </c>
      <c r="AD53" s="142">
        <f>'PK Production'!AD53+'NP Production'!AD53+'NPK Production'!AD53</f>
        <v>9496.1656090159759</v>
      </c>
      <c r="AE53" s="142">
        <f>'PK Production'!AE53+'NP Production'!AE53+'NPK Production'!AE53</f>
        <v>9688.2229887838766</v>
      </c>
      <c r="AF53" s="142">
        <f>'PK Production'!AF53+'NP Production'!AF53+'NPK Production'!AF53</f>
        <v>9795.9168737911987</v>
      </c>
      <c r="AG53" s="142">
        <f>'PK Production'!AG53+'NP Production'!AG53+'NPK Production'!AG53</f>
        <v>9929.3128178220231</v>
      </c>
    </row>
    <row r="54" spans="1:33" x14ac:dyDescent="0.2">
      <c r="A54" s="133" t="str">
        <f t="shared" si="1"/>
        <v>DAPTajikistan</v>
      </c>
      <c r="B54" s="129" t="s">
        <v>254</v>
      </c>
      <c r="C54" s="129" t="s">
        <v>258</v>
      </c>
      <c r="D54" s="129" t="s">
        <v>85</v>
      </c>
      <c r="E54" s="142">
        <f>'PK Production'!E54+'NP Production'!E54+'NPK Production'!E54</f>
        <v>0</v>
      </c>
      <c r="F54" s="142">
        <f>'PK Production'!F54+'NP Production'!F54+'NPK Production'!F54</f>
        <v>0</v>
      </c>
      <c r="G54" s="142">
        <f>'PK Production'!G54+'NP Production'!G54+'NPK Production'!G54</f>
        <v>0</v>
      </c>
      <c r="H54" s="142">
        <f>'PK Production'!H54+'NP Production'!H54+'NPK Production'!H54</f>
        <v>0</v>
      </c>
      <c r="I54" s="142">
        <f>'PK Production'!I54+'NP Production'!I54+'NPK Production'!I54</f>
        <v>0</v>
      </c>
      <c r="J54" s="142">
        <f>'PK Production'!J54+'NP Production'!J54+'NPK Production'!J54</f>
        <v>0</v>
      </c>
      <c r="K54" s="142">
        <f>'PK Production'!K54+'NP Production'!K54+'NPK Production'!K54</f>
        <v>0</v>
      </c>
      <c r="L54" s="142">
        <f>'PK Production'!L54+'NP Production'!L54+'NPK Production'!L54</f>
        <v>0</v>
      </c>
      <c r="M54" s="142">
        <f>'PK Production'!M54+'NP Production'!M54+'NPK Production'!M54</f>
        <v>0</v>
      </c>
      <c r="N54" s="142">
        <f>'PK Production'!N54+'NP Production'!N54+'NPK Production'!N54</f>
        <v>0</v>
      </c>
      <c r="O54" s="142">
        <f>'PK Production'!O54+'NP Production'!O54+'NPK Production'!O54</f>
        <v>0</v>
      </c>
      <c r="P54" s="142">
        <f>'PK Production'!P54+'NP Production'!P54+'NPK Production'!P54</f>
        <v>0</v>
      </c>
      <c r="Q54" s="142">
        <f>'PK Production'!Q54+'NP Production'!Q54+'NPK Production'!Q54</f>
        <v>0</v>
      </c>
      <c r="R54" s="142">
        <f>'PK Production'!R54+'NP Production'!R54+'NPK Production'!R54</f>
        <v>0</v>
      </c>
      <c r="S54" s="142">
        <f>'PK Production'!S54+'NP Production'!S54+'NPK Production'!S54</f>
        <v>0</v>
      </c>
      <c r="T54" s="142">
        <f>'PK Production'!T54+'NP Production'!T54+'NPK Production'!T54</f>
        <v>0</v>
      </c>
      <c r="U54" s="142">
        <f>'PK Production'!U54+'NP Production'!U54+'NPK Production'!U54</f>
        <v>0</v>
      </c>
      <c r="V54" s="142">
        <f>'PK Production'!V54+'NP Production'!V54+'NPK Production'!V54</f>
        <v>0</v>
      </c>
      <c r="W54" s="142">
        <f>'PK Production'!W54+'NP Production'!W54+'NPK Production'!W54</f>
        <v>0</v>
      </c>
      <c r="X54" s="142">
        <f>'PK Production'!X54+'NP Production'!X54+'NPK Production'!X54</f>
        <v>0</v>
      </c>
      <c r="Y54" s="142">
        <f>'PK Production'!Y54+'NP Production'!Y54+'NPK Production'!Y54</f>
        <v>0</v>
      </c>
      <c r="Z54" s="142">
        <f>'PK Production'!Z54+'NP Production'!Z54+'NPK Production'!Z54</f>
        <v>0</v>
      </c>
      <c r="AA54" s="142">
        <f>'PK Production'!AA54+'NP Production'!AA54+'NPK Production'!AA54</f>
        <v>0</v>
      </c>
      <c r="AB54" s="142">
        <f>'PK Production'!AB54+'NP Production'!AB54+'NPK Production'!AB54</f>
        <v>0</v>
      </c>
      <c r="AC54" s="142">
        <f>'PK Production'!AC54+'NP Production'!AC54+'NPK Production'!AC54</f>
        <v>0</v>
      </c>
      <c r="AD54" s="142">
        <f>'PK Production'!AD54+'NP Production'!AD54+'NPK Production'!AD54</f>
        <v>0</v>
      </c>
      <c r="AE54" s="142">
        <f>'PK Production'!AE54+'NP Production'!AE54+'NPK Production'!AE54</f>
        <v>0</v>
      </c>
      <c r="AF54" s="142">
        <f>'PK Production'!AF54+'NP Production'!AF54+'NPK Production'!AF54</f>
        <v>0</v>
      </c>
      <c r="AG54" s="142">
        <f>'PK Production'!AG54+'NP Production'!AG54+'NPK Production'!AG54</f>
        <v>0</v>
      </c>
    </row>
    <row r="55" spans="1:33" x14ac:dyDescent="0.2">
      <c r="A55" s="133" t="str">
        <f t="shared" si="1"/>
        <v>DAPTurkmenistan</v>
      </c>
      <c r="B55" s="129" t="s">
        <v>254</v>
      </c>
      <c r="C55" s="129" t="s">
        <v>258</v>
      </c>
      <c r="D55" s="129" t="s">
        <v>86</v>
      </c>
      <c r="E55" s="142">
        <f>'PK Production'!E55+'NP Production'!E55+'NPK Production'!E55</f>
        <v>0</v>
      </c>
      <c r="F55" s="142">
        <f>'PK Production'!F55+'NP Production'!F55+'NPK Production'!F55</f>
        <v>0</v>
      </c>
      <c r="G55" s="142">
        <f>'PK Production'!G55+'NP Production'!G55+'NPK Production'!G55</f>
        <v>0</v>
      </c>
      <c r="H55" s="142">
        <f>'PK Production'!H55+'NP Production'!H55+'NPK Production'!H55</f>
        <v>0</v>
      </c>
      <c r="I55" s="142">
        <f>'PK Production'!I55+'NP Production'!I55+'NPK Production'!I55</f>
        <v>0</v>
      </c>
      <c r="J55" s="142">
        <f>'PK Production'!J55+'NP Production'!J55+'NPK Production'!J55</f>
        <v>0</v>
      </c>
      <c r="K55" s="142">
        <f>'PK Production'!K55+'NP Production'!K55+'NPK Production'!K55</f>
        <v>0</v>
      </c>
      <c r="L55" s="142">
        <f>'PK Production'!L55+'NP Production'!L55+'NPK Production'!L55</f>
        <v>0</v>
      </c>
      <c r="M55" s="142">
        <f>'PK Production'!M55+'NP Production'!M55+'NPK Production'!M55</f>
        <v>0</v>
      </c>
      <c r="N55" s="142">
        <f>'PK Production'!N55+'NP Production'!N55+'NPK Production'!N55</f>
        <v>0</v>
      </c>
      <c r="O55" s="142">
        <f>'PK Production'!O55+'NP Production'!O55+'NPK Production'!O55</f>
        <v>0</v>
      </c>
      <c r="P55" s="142">
        <f>'PK Production'!P55+'NP Production'!P55+'NPK Production'!P55</f>
        <v>0</v>
      </c>
      <c r="Q55" s="142">
        <f>'PK Production'!Q55+'NP Production'!Q55+'NPK Production'!Q55</f>
        <v>0</v>
      </c>
      <c r="R55" s="142">
        <f>'PK Production'!R55+'NP Production'!R55+'NPK Production'!R55</f>
        <v>0</v>
      </c>
      <c r="S55" s="142">
        <f>'PK Production'!S55+'NP Production'!S55+'NPK Production'!S55</f>
        <v>0</v>
      </c>
      <c r="T55" s="142">
        <f>'PK Production'!T55+'NP Production'!T55+'NPK Production'!T55</f>
        <v>0</v>
      </c>
      <c r="U55" s="142">
        <f>'PK Production'!U55+'NP Production'!U55+'NPK Production'!U55</f>
        <v>0</v>
      </c>
      <c r="V55" s="142">
        <f>'PK Production'!V55+'NP Production'!V55+'NPK Production'!V55</f>
        <v>0</v>
      </c>
      <c r="W55" s="142">
        <f>'PK Production'!W55+'NP Production'!W55+'NPK Production'!W55</f>
        <v>0</v>
      </c>
      <c r="X55" s="142">
        <f>'PK Production'!X55+'NP Production'!X55+'NPK Production'!X55</f>
        <v>0</v>
      </c>
      <c r="Y55" s="142">
        <f>'PK Production'!Y55+'NP Production'!Y55+'NPK Production'!Y55</f>
        <v>0</v>
      </c>
      <c r="Z55" s="142">
        <f>'PK Production'!Z55+'NP Production'!Z55+'NPK Production'!Z55</f>
        <v>0</v>
      </c>
      <c r="AA55" s="142">
        <f>'PK Production'!AA55+'NP Production'!AA55+'NPK Production'!AA55</f>
        <v>0</v>
      </c>
      <c r="AB55" s="142">
        <f>'PK Production'!AB55+'NP Production'!AB55+'NPK Production'!AB55</f>
        <v>0</v>
      </c>
      <c r="AC55" s="142">
        <f>'PK Production'!AC55+'NP Production'!AC55+'NPK Production'!AC55</f>
        <v>0</v>
      </c>
      <c r="AD55" s="142">
        <f>'PK Production'!AD55+'NP Production'!AD55+'NPK Production'!AD55</f>
        <v>0</v>
      </c>
      <c r="AE55" s="142">
        <f>'PK Production'!AE55+'NP Production'!AE55+'NPK Production'!AE55</f>
        <v>0</v>
      </c>
      <c r="AF55" s="142">
        <f>'PK Production'!AF55+'NP Production'!AF55+'NPK Production'!AF55</f>
        <v>0</v>
      </c>
      <c r="AG55" s="142">
        <f>'PK Production'!AG55+'NP Production'!AG55+'NPK Production'!AG55</f>
        <v>0</v>
      </c>
    </row>
    <row r="56" spans="1:33" x14ac:dyDescent="0.2">
      <c r="A56" s="133" t="str">
        <f t="shared" si="1"/>
        <v>DAPUzbekistan</v>
      </c>
      <c r="B56" s="129" t="s">
        <v>254</v>
      </c>
      <c r="C56" s="129" t="s">
        <v>258</v>
      </c>
      <c r="D56" s="129" t="s">
        <v>87</v>
      </c>
      <c r="E56" s="142">
        <f>'PK Production'!E56+'NP Production'!E56+'NPK Production'!E56</f>
        <v>88</v>
      </c>
      <c r="F56" s="142">
        <f>'PK Production'!F56+'NP Production'!F56+'NPK Production'!F56</f>
        <v>97</v>
      </c>
      <c r="G56" s="142">
        <f>'PK Production'!G56+'NP Production'!G56+'NPK Production'!G56</f>
        <v>85</v>
      </c>
      <c r="H56" s="142">
        <f>'PK Production'!H56+'NP Production'!H56+'NPK Production'!H56</f>
        <v>90</v>
      </c>
      <c r="I56" s="142">
        <f>'PK Production'!I56+'NP Production'!I56+'NPK Production'!I56</f>
        <v>83</v>
      </c>
      <c r="J56" s="142">
        <f>'PK Production'!J56+'NP Production'!J56+'NPK Production'!J56</f>
        <v>130.43478260869566</v>
      </c>
      <c r="K56" s="142">
        <f>'PK Production'!K56+'NP Production'!K56+'NPK Production'!K56</f>
        <v>97.826086956521735</v>
      </c>
      <c r="L56" s="142">
        <f>'PK Production'!L56+'NP Production'!L56+'NPK Production'!L56</f>
        <v>130.43478260869566</v>
      </c>
      <c r="M56" s="142">
        <f>'PK Production'!M56+'NP Production'!M56+'NPK Production'!M56</f>
        <v>119.56521739130434</v>
      </c>
      <c r="N56" s="142">
        <f>'PK Production'!N56+'NP Production'!N56+'NPK Production'!N56</f>
        <v>97.826086956521735</v>
      </c>
      <c r="O56" s="142">
        <f>'PK Production'!O56+'NP Production'!O56+'NPK Production'!O56</f>
        <v>150.67819999999998</v>
      </c>
      <c r="P56" s="142">
        <f>'PK Production'!P56+'NP Production'!P56+'NPK Production'!P56</f>
        <v>157.65809999999999</v>
      </c>
      <c r="Q56" s="142">
        <f>'PK Production'!Q56+'NP Production'!Q56+'NPK Production'!Q56</f>
        <v>109.3917</v>
      </c>
      <c r="R56" s="142">
        <f>'PK Production'!R56+'NP Production'!R56+'NPK Production'!R56</f>
        <v>84.401499999999999</v>
      </c>
      <c r="S56" s="142">
        <f>'PK Production'!S56+'NP Production'!S56+'NPK Production'!S56</f>
        <v>85.209950000000006</v>
      </c>
      <c r="T56" s="142">
        <f>'PK Production'!T56+'NP Production'!T56+'NPK Production'!T56</f>
        <v>83.85825300000036</v>
      </c>
      <c r="U56" s="142">
        <f>'PK Production'!U56+'NP Production'!U56+'NPK Production'!U56</f>
        <v>93.797780000000401</v>
      </c>
      <c r="V56" s="142">
        <f>'PK Production'!V56+'NP Production'!V56+'NPK Production'!V56</f>
        <v>102.44682147361033</v>
      </c>
      <c r="W56" s="142">
        <f>'PK Production'!W56+'NP Production'!W56+'NPK Production'!W56</f>
        <v>123.922</v>
      </c>
      <c r="X56" s="142">
        <f>'PK Production'!X56+'NP Production'!X56+'NPK Production'!X56</f>
        <v>111.34333178606911</v>
      </c>
      <c r="Y56" s="142">
        <f>'PK Production'!Y56+'NP Production'!Y56+'NPK Production'!Y56</f>
        <v>92.433931491776221</v>
      </c>
      <c r="Z56" s="142">
        <f>'PK Production'!Z56+'NP Production'!Z56+'NPK Production'!Z56</f>
        <v>99.207196147962748</v>
      </c>
      <c r="AA56" s="142">
        <f>'PK Production'!AA56+'NP Production'!AA56+'NPK Production'!AA56</f>
        <v>115.18819614796276</v>
      </c>
      <c r="AB56" s="142">
        <f>'PK Production'!AB56+'NP Production'!AB56+'NPK Production'!AB56</f>
        <v>40</v>
      </c>
      <c r="AC56" s="142">
        <f>'PK Production'!AC56+'NP Production'!AC56+'NPK Production'!AC56</f>
        <v>63.111129606521885</v>
      </c>
      <c r="AD56" s="142">
        <f>'PK Production'!AD56+'NP Production'!AD56+'NPK Production'!AD56</f>
        <v>86.532245898503888</v>
      </c>
      <c r="AE56" s="142">
        <f>'PK Production'!AE56+'NP Production'!AE56+'NPK Production'!AE56</f>
        <v>87.888243559958354</v>
      </c>
      <c r="AF56" s="142">
        <f>'PK Production'!AF56+'NP Production'!AF56+'NPK Production'!AF56</f>
        <v>89.366660900750489</v>
      </c>
      <c r="AG56" s="142">
        <f>'PK Production'!AG56+'NP Production'!AG56+'NPK Production'!AG56</f>
        <v>90.476674844918719</v>
      </c>
    </row>
    <row r="57" spans="1:33" s="133" customFormat="1" x14ac:dyDescent="0.2">
      <c r="A57" s="136" t="str">
        <f t="shared" si="1"/>
        <v>DAPAfrica Total</v>
      </c>
      <c r="B57" s="137" t="s">
        <v>88</v>
      </c>
      <c r="C57" s="137" t="s">
        <v>88</v>
      </c>
      <c r="D57" s="137" t="s">
        <v>88</v>
      </c>
      <c r="E57" s="138">
        <f>'PK Production'!E57+'NP Production'!E57+'NPK Production'!E57</f>
        <v>1938.9113086666664</v>
      </c>
      <c r="F57" s="138">
        <f>'PK Production'!F57+'NP Production'!F57+'NPK Production'!F57</f>
        <v>1910.3732068488953</v>
      </c>
      <c r="G57" s="138">
        <f>'PK Production'!G57+'NP Production'!G57+'NPK Production'!G57</f>
        <v>2248.6741696651766</v>
      </c>
      <c r="H57" s="138">
        <f>'PK Production'!H57+'NP Production'!H57+'NPK Production'!H57</f>
        <v>2202.3763213734042</v>
      </c>
      <c r="I57" s="138">
        <f>'PK Production'!I57+'NP Production'!I57+'NPK Production'!I57</f>
        <v>1239.2475726245109</v>
      </c>
      <c r="J57" s="138">
        <f>'PK Production'!J57+'NP Production'!J57+'NPK Production'!J57</f>
        <v>1369.1534849025918</v>
      </c>
      <c r="K57" s="138">
        <f>'PK Production'!K57+'NP Production'!K57+'NPK Production'!K57</f>
        <v>1062.1988157847184</v>
      </c>
      <c r="L57" s="138">
        <f>'PK Production'!L57+'NP Production'!L57+'NPK Production'!L57</f>
        <v>1311.9785548976313</v>
      </c>
      <c r="M57" s="138">
        <f>'PK Production'!M57+'NP Production'!M57+'NPK Production'!M57</f>
        <v>908.98428972938484</v>
      </c>
      <c r="N57" s="138">
        <f>'PK Production'!N57+'NP Production'!N57+'NPK Production'!N57</f>
        <v>601.44146561190337</v>
      </c>
      <c r="O57" s="138">
        <f>'PK Production'!O57+'NP Production'!O57+'NPK Production'!O57</f>
        <v>1137.2966063945892</v>
      </c>
      <c r="P57" s="138">
        <f>'PK Production'!P57+'NP Production'!P57+'NPK Production'!P57</f>
        <v>931.74968521305425</v>
      </c>
      <c r="Q57" s="138">
        <f>'PK Production'!Q57+'NP Production'!Q57+'NPK Production'!Q57</f>
        <v>921.36315758505327</v>
      </c>
      <c r="R57" s="138">
        <f>'PK Production'!R57+'NP Production'!R57+'NPK Production'!R57</f>
        <v>1353.4933946850388</v>
      </c>
      <c r="S57" s="138">
        <f>'PK Production'!S57+'NP Production'!S57+'NPK Production'!S57</f>
        <v>1870.2795244520248</v>
      </c>
      <c r="T57" s="138">
        <f>'PK Production'!T57+'NP Production'!T57+'NPK Production'!T57</f>
        <v>1862.9749158768859</v>
      </c>
      <c r="U57" s="138">
        <f>'PK Production'!U57+'NP Production'!U57+'NPK Production'!U57</f>
        <v>2658.0756536405465</v>
      </c>
      <c r="V57" s="138">
        <f>'PK Production'!V57+'NP Production'!V57+'NPK Production'!V57</f>
        <v>3387.431993110943</v>
      </c>
      <c r="W57" s="138">
        <f>'PK Production'!W57+'NP Production'!W57+'NPK Production'!W57</f>
        <v>2715.6813903364027</v>
      </c>
      <c r="X57" s="138">
        <f>'PK Production'!X57+'NP Production'!X57+'NPK Production'!X57</f>
        <v>2931.0995702589307</v>
      </c>
      <c r="Y57" s="138">
        <f>'PK Production'!Y57+'NP Production'!Y57+'NPK Production'!Y57</f>
        <v>3168.7811551833106</v>
      </c>
      <c r="Z57" s="138">
        <f>'PK Production'!Z57+'NP Production'!Z57+'NPK Production'!Z57</f>
        <v>3612.2225390761905</v>
      </c>
      <c r="AA57" s="138">
        <f>'PK Production'!AA57+'NP Production'!AA57+'NPK Production'!AA57</f>
        <v>2922.7508490761911</v>
      </c>
      <c r="AB57" s="138">
        <f>'PK Production'!AB57+'NP Production'!AB57+'NPK Production'!AB57</f>
        <v>3074.9080536966221</v>
      </c>
      <c r="AC57" s="138">
        <f>'PK Production'!AC57+'NP Production'!AC57+'NPK Production'!AC57</f>
        <v>3259.038432094168</v>
      </c>
      <c r="AD57" s="138">
        <f>'PK Production'!AD57+'NP Production'!AD57+'NPK Production'!AD57</f>
        <v>3471.5643162364167</v>
      </c>
      <c r="AE57" s="138">
        <f>'PK Production'!AE57+'NP Production'!AE57+'NPK Production'!AE57</f>
        <v>3575.4961499780857</v>
      </c>
      <c r="AF57" s="138">
        <f>'PK Production'!AF57+'NP Production'!AF57+'NPK Production'!AF57</f>
        <v>3637.2470341276135</v>
      </c>
      <c r="AG57" s="138">
        <f>'PK Production'!AG57+'NP Production'!AG57+'NPK Production'!AG57</f>
        <v>3671.1945319720462</v>
      </c>
    </row>
    <row r="58" spans="1:33" s="133" customFormat="1" x14ac:dyDescent="0.2">
      <c r="A58" s="139" t="str">
        <f t="shared" si="1"/>
        <v>DAPNorth Africa Total</v>
      </c>
      <c r="B58" s="140" t="s">
        <v>89</v>
      </c>
      <c r="C58" s="140" t="s">
        <v>89</v>
      </c>
      <c r="D58" s="140" t="s">
        <v>89</v>
      </c>
      <c r="E58" s="141">
        <f>'PK Production'!E58+'NP Production'!E58+'NPK Production'!E58</f>
        <v>118.82666666666667</v>
      </c>
      <c r="F58" s="141">
        <f>'PK Production'!F58+'NP Production'!F58+'NPK Production'!F58</f>
        <v>128.31019499999999</v>
      </c>
      <c r="G58" s="141">
        <f>'PK Production'!G58+'NP Production'!G58+'NPK Production'!G58</f>
        <v>36.000215000000004</v>
      </c>
      <c r="H58" s="141">
        <f>'PK Production'!H58+'NP Production'!H58+'NPK Production'!H58</f>
        <v>96.691392666666673</v>
      </c>
      <c r="I58" s="141">
        <f>'PK Production'!I58+'NP Production'!I58+'NPK Production'!I58</f>
        <v>118.12757866666668</v>
      </c>
      <c r="J58" s="141">
        <f>'PK Production'!J58+'NP Production'!J58+'NPK Production'!J58</f>
        <v>115.38703700000001</v>
      </c>
      <c r="K58" s="141">
        <f>'PK Production'!K58+'NP Production'!K58+'NPK Production'!K58</f>
        <v>136.20274700000002</v>
      </c>
      <c r="L58" s="141">
        <f>'PK Production'!L58+'NP Production'!L58+'NPK Production'!L58</f>
        <v>136.77929600000002</v>
      </c>
      <c r="M58" s="141">
        <f>'PK Production'!M58+'NP Production'!M58+'NPK Production'!M58</f>
        <v>148.92342300000001</v>
      </c>
      <c r="N58" s="141">
        <f>'PK Production'!N58+'NP Production'!N58+'NPK Production'!N58</f>
        <v>147.874201</v>
      </c>
      <c r="O58" s="141">
        <f>'PK Production'!O58+'NP Production'!O58+'NPK Production'!O58</f>
        <v>225.37596400000001</v>
      </c>
      <c r="P58" s="141">
        <f>'PK Production'!P58+'NP Production'!P58+'NPK Production'!P58</f>
        <v>189.778513</v>
      </c>
      <c r="Q58" s="141">
        <f>'PK Production'!Q58+'NP Production'!Q58+'NPK Production'!Q58</f>
        <v>346.96689199999997</v>
      </c>
      <c r="R58" s="141">
        <f>'PK Production'!R58+'NP Production'!R58+'NPK Production'!R58</f>
        <v>583.48972342857144</v>
      </c>
      <c r="S58" s="141">
        <f>'PK Production'!S58+'NP Production'!S58+'NPK Production'!S58</f>
        <v>913.43715911711706</v>
      </c>
      <c r="T58" s="141">
        <f>'PK Production'!T58+'NP Production'!T58+'NPK Production'!T58</f>
        <v>1300.3108671428572</v>
      </c>
      <c r="U58" s="141">
        <f>'PK Production'!U58+'NP Production'!U58+'NPK Production'!U58</f>
        <v>2081.7361666470588</v>
      </c>
      <c r="V58" s="141">
        <f>'PK Production'!V58+'NP Production'!V58+'NPK Production'!V58</f>
        <v>2727.7541625773756</v>
      </c>
      <c r="W58" s="141">
        <f>'PK Production'!W58+'NP Production'!W58+'NPK Production'!W58</f>
        <v>2067.7113903364029</v>
      </c>
      <c r="X58" s="141">
        <f>'PK Production'!X58+'NP Production'!X58+'NPK Production'!X58</f>
        <v>2206.3278315930656</v>
      </c>
      <c r="Y58" s="141">
        <f>'PK Production'!Y58+'NP Production'!Y58+'NPK Production'!Y58</f>
        <v>2442.7577126533597</v>
      </c>
      <c r="Z58" s="141">
        <f>'PK Production'!Z58+'NP Production'!Z58+'NPK Production'!Z58</f>
        <v>2894.9467311424178</v>
      </c>
      <c r="AA58" s="141">
        <f>'PK Production'!AA58+'NP Production'!AA58+'NPK Production'!AA58</f>
        <v>2169.875041142418</v>
      </c>
      <c r="AB58" s="141">
        <f>'PK Production'!AB58+'NP Production'!AB58+'NPK Production'!AB58</f>
        <v>2290.6000000000004</v>
      </c>
      <c r="AC58" s="141">
        <f>'PK Production'!AC58+'NP Production'!AC58+'NPK Production'!AC58</f>
        <v>2499.4099324228096</v>
      </c>
      <c r="AD58" s="141">
        <f>'PK Production'!AD58+'NP Production'!AD58+'NPK Production'!AD58</f>
        <v>2705.7752260038533</v>
      </c>
      <c r="AE58" s="141">
        <f>'PK Production'!AE58+'NP Production'!AE58+'NPK Production'!AE58</f>
        <v>2805.810262945949</v>
      </c>
      <c r="AF58" s="141">
        <f>'PK Production'!AF58+'NP Production'!AF58+'NPK Production'!AF58</f>
        <v>2863.5284821836758</v>
      </c>
      <c r="AG58" s="141">
        <f>'PK Production'!AG58+'NP Production'!AG58+'NPK Production'!AG58</f>
        <v>2893.5202632104492</v>
      </c>
    </row>
    <row r="59" spans="1:33" x14ac:dyDescent="0.2">
      <c r="A59" s="133" t="str">
        <f t="shared" si="1"/>
        <v>DAPAlgeria</v>
      </c>
      <c r="B59" s="129" t="s">
        <v>259</v>
      </c>
      <c r="C59" s="129" t="s">
        <v>260</v>
      </c>
      <c r="D59" s="129" t="s">
        <v>90</v>
      </c>
      <c r="E59" s="142">
        <f>'PK Production'!E59+'NP Production'!E59+'NPK Production'!E59</f>
        <v>66.666666666666671</v>
      </c>
      <c r="F59" s="142">
        <f>'PK Production'!F59+'NP Production'!F59+'NPK Production'!F59</f>
        <v>60</v>
      </c>
      <c r="G59" s="142">
        <f>'PK Production'!G59+'NP Production'!G59+'NPK Production'!G59</f>
        <v>0</v>
      </c>
      <c r="H59" s="142">
        <f>'PK Production'!H59+'NP Production'!H59+'NPK Production'!H59</f>
        <v>66.666666666666671</v>
      </c>
      <c r="I59" s="142">
        <f>'PK Production'!I59+'NP Production'!I59+'NPK Production'!I59</f>
        <v>66.666666666666671</v>
      </c>
      <c r="J59" s="142">
        <f>'PK Production'!J59+'NP Production'!J59+'NPK Production'!J59</f>
        <v>81</v>
      </c>
      <c r="K59" s="142">
        <f>'PK Production'!K59+'NP Production'!K59+'NPK Production'!K59</f>
        <v>91</v>
      </c>
      <c r="L59" s="142">
        <f>'PK Production'!L59+'NP Production'!L59+'NPK Production'!L59</f>
        <v>61</v>
      </c>
      <c r="M59" s="142">
        <f>'PK Production'!M59+'NP Production'!M59+'NPK Production'!M59</f>
        <v>42</v>
      </c>
      <c r="N59" s="142">
        <f>'PK Production'!N59+'NP Production'!N59+'NPK Production'!N59</f>
        <v>0</v>
      </c>
      <c r="O59" s="142">
        <f>'PK Production'!O59+'NP Production'!O59+'NPK Production'!O59</f>
        <v>81</v>
      </c>
      <c r="P59" s="142">
        <f>'PK Production'!P59+'NP Production'!P59+'NPK Production'!P59</f>
        <v>48</v>
      </c>
      <c r="Q59" s="142">
        <f>'PK Production'!Q59+'NP Production'!Q59+'NPK Production'!Q59</f>
        <v>110</v>
      </c>
      <c r="R59" s="142">
        <f>'PK Production'!R59+'NP Production'!R59+'NPK Production'!R59</f>
        <v>120</v>
      </c>
      <c r="S59" s="142">
        <f>'PK Production'!S59+'NP Production'!S59+'NPK Production'!S59</f>
        <v>100</v>
      </c>
      <c r="T59" s="142">
        <f>'PK Production'!T59+'NP Production'!T59+'NPK Production'!T59</f>
        <v>121.54872399999999</v>
      </c>
      <c r="U59" s="142">
        <f>'PK Production'!U59+'NP Production'!U59+'NPK Production'!U59</f>
        <v>101.884664</v>
      </c>
      <c r="V59" s="142">
        <f>'PK Production'!V59+'NP Production'!V59+'NPK Production'!V59</f>
        <v>116.677886931776</v>
      </c>
      <c r="W59" s="142">
        <f>'PK Production'!W59+'NP Production'!W59+'NPK Production'!W59</f>
        <v>87</v>
      </c>
      <c r="X59" s="142">
        <f>'PK Production'!X59+'NP Production'!X59+'NPK Production'!X59</f>
        <v>101.99406999999999</v>
      </c>
      <c r="Y59" s="142">
        <f>'PK Production'!Y59+'NP Production'!Y59+'NPK Production'!Y59</f>
        <v>102.99406999999999</v>
      </c>
      <c r="Z59" s="142">
        <f>'PK Production'!Z59+'NP Production'!Z59+'NPK Production'!Z59</f>
        <v>105.50138630701446</v>
      </c>
      <c r="AA59" s="142">
        <f>'PK Production'!AA59+'NP Production'!AA59+'NPK Production'!AA59</f>
        <v>105.50138630701446</v>
      </c>
      <c r="AB59" s="142">
        <f>'PK Production'!AB59+'NP Production'!AB59+'NPK Production'!AB59</f>
        <v>100</v>
      </c>
      <c r="AC59" s="142">
        <f>'PK Production'!AC59+'NP Production'!AC59+'NPK Production'!AC59</f>
        <v>100.00000000000001</v>
      </c>
      <c r="AD59" s="142">
        <f>'PK Production'!AD59+'NP Production'!AD59+'NPK Production'!AD59</f>
        <v>100.00000000000001</v>
      </c>
      <c r="AE59" s="142">
        <f>'PK Production'!AE59+'NP Production'!AE59+'NPK Production'!AE59</f>
        <v>100.00000000000001</v>
      </c>
      <c r="AF59" s="142">
        <f>'PK Production'!AF59+'NP Production'!AF59+'NPK Production'!AF59</f>
        <v>100.00000000000001</v>
      </c>
      <c r="AG59" s="142">
        <f>'PK Production'!AG59+'NP Production'!AG59+'NPK Production'!AG59</f>
        <v>100.00000000000001</v>
      </c>
    </row>
    <row r="60" spans="1:33" x14ac:dyDescent="0.2">
      <c r="A60" s="133" t="str">
        <f t="shared" si="1"/>
        <v>DAPEgypt</v>
      </c>
      <c r="B60" s="129" t="s">
        <v>259</v>
      </c>
      <c r="C60" s="129" t="s">
        <v>260</v>
      </c>
      <c r="D60" s="129" t="s">
        <v>91</v>
      </c>
      <c r="E60" s="142">
        <f>'PK Production'!E60+'NP Production'!E60+'NPK Production'!E60</f>
        <v>32.524999999999999</v>
      </c>
      <c r="F60" s="142">
        <f>'PK Production'!F60+'NP Production'!F60+'NPK Production'!F60</f>
        <v>33.994195000000005</v>
      </c>
      <c r="G60" s="142">
        <f>'PK Production'!G60+'NP Production'!G60+'NPK Production'!G60</f>
        <v>36.000079999999997</v>
      </c>
      <c r="H60" s="142">
        <f>'PK Production'!H60+'NP Production'!H60+'NPK Production'!H60</f>
        <v>30.02</v>
      </c>
      <c r="I60" s="142">
        <f>'PK Production'!I60+'NP Production'!I60+'NPK Production'!I60</f>
        <v>51.460362000000003</v>
      </c>
      <c r="J60" s="142">
        <f>'PK Production'!J60+'NP Production'!J60+'NPK Production'!J60</f>
        <v>34.376686999999997</v>
      </c>
      <c r="K60" s="142">
        <f>'PK Production'!K60+'NP Production'!K60+'NPK Production'!K60</f>
        <v>42.615011000000003</v>
      </c>
      <c r="L60" s="142">
        <f>'PK Production'!L60+'NP Production'!L60+'NPK Production'!L60</f>
        <v>74.029646000000014</v>
      </c>
      <c r="M60" s="142">
        <f>'PK Production'!M60+'NP Production'!M60+'NPK Production'!M60</f>
        <v>106.23882300000001</v>
      </c>
      <c r="N60" s="142">
        <f>'PK Production'!N60+'NP Production'!N60+'NPK Production'!N60</f>
        <v>137.39398600000001</v>
      </c>
      <c r="O60" s="142">
        <f>'PK Production'!O60+'NP Production'!O60+'NPK Production'!O60</f>
        <v>120.140384</v>
      </c>
      <c r="P60" s="142">
        <f>'PK Production'!P60+'NP Production'!P60+'NPK Production'!P60</f>
        <v>140.726325</v>
      </c>
      <c r="Q60" s="142">
        <f>'PK Production'!Q60+'NP Production'!Q60+'NPK Production'!Q60</f>
        <v>96.966891999999987</v>
      </c>
      <c r="R60" s="142">
        <f>'PK Production'!R60+'NP Production'!R60+'NPK Production'!R60</f>
        <v>98.561151999999964</v>
      </c>
      <c r="S60" s="142">
        <f>'PK Production'!S60+'NP Production'!S60+'NPK Production'!S60</f>
        <v>96.320042000000015</v>
      </c>
      <c r="T60" s="142">
        <f>'PK Production'!T60+'NP Production'!T60+'NPK Production'!T60</f>
        <v>141.11928599999999</v>
      </c>
      <c r="U60" s="142">
        <f>'PK Production'!U60+'NP Production'!U60+'NPK Production'!U60</f>
        <v>141.55738500000001</v>
      </c>
      <c r="V60" s="142">
        <f>'PK Production'!V60+'NP Production'!V60+'NPK Production'!V60</f>
        <v>146.80857102407182</v>
      </c>
      <c r="W60" s="142">
        <f>'PK Production'!W60+'NP Production'!W60+'NPK Production'!W60</f>
        <v>152.6443520780858</v>
      </c>
      <c r="X60" s="142">
        <f>'PK Production'!X60+'NP Production'!X60+'NPK Production'!X60</f>
        <v>157.55429650311197</v>
      </c>
      <c r="Y60" s="142">
        <f>'PK Production'!Y60+'NP Production'!Y60+'NPK Production'!Y60</f>
        <v>160.59468265335977</v>
      </c>
      <c r="Z60" s="142">
        <f>'PK Production'!Z60+'NP Production'!Z60+'NPK Production'!Z60</f>
        <v>162.7036548354034</v>
      </c>
      <c r="AA60" s="142">
        <f>'PK Production'!AA60+'NP Production'!AA60+'NPK Production'!AA60</f>
        <v>162.7036548354034</v>
      </c>
      <c r="AB60" s="142">
        <f>'PK Production'!AB60+'NP Production'!AB60+'NPK Production'!AB60</f>
        <v>160</v>
      </c>
      <c r="AC60" s="142">
        <f>'PK Production'!AC60+'NP Production'!AC60+'NPK Production'!AC60</f>
        <v>161.92167225381766</v>
      </c>
      <c r="AD60" s="142">
        <f>'PK Production'!AD60+'NP Production'!AD60+'NPK Production'!AD60</f>
        <v>163.97419722579292</v>
      </c>
      <c r="AE60" s="142">
        <f>'PK Production'!AE60+'NP Production'!AE60+'NPK Production'!AE60</f>
        <v>165.39105941792792</v>
      </c>
      <c r="AF60" s="142">
        <f>'PK Production'!AF60+'NP Production'!AF60+'NPK Production'!AF60</f>
        <v>166.77311190466958</v>
      </c>
      <c r="AG60" s="142">
        <f>'PK Production'!AG60+'NP Production'!AG60+'NPK Production'!AG60</f>
        <v>168.09168958580341</v>
      </c>
    </row>
    <row r="61" spans="1:33" x14ac:dyDescent="0.2">
      <c r="A61" s="133" t="str">
        <f t="shared" si="1"/>
        <v>DAPLibya</v>
      </c>
      <c r="B61" s="129" t="s">
        <v>259</v>
      </c>
      <c r="C61" s="129" t="s">
        <v>260</v>
      </c>
      <c r="D61" s="129" t="s">
        <v>92</v>
      </c>
      <c r="E61" s="142">
        <f>'PK Production'!E61+'NP Production'!E61+'NPK Production'!E61</f>
        <v>0</v>
      </c>
      <c r="F61" s="142">
        <f>'PK Production'!F61+'NP Production'!F61+'NPK Production'!F61</f>
        <v>0</v>
      </c>
      <c r="G61" s="142">
        <f>'PK Production'!G61+'NP Production'!G61+'NPK Production'!G61</f>
        <v>0</v>
      </c>
      <c r="H61" s="142">
        <f>'PK Production'!H61+'NP Production'!H61+'NPK Production'!H61</f>
        <v>0</v>
      </c>
      <c r="I61" s="142">
        <f>'PK Production'!I61+'NP Production'!I61+'NPK Production'!I61</f>
        <v>0</v>
      </c>
      <c r="J61" s="142">
        <f>'PK Production'!J61+'NP Production'!J61+'NPK Production'!J61</f>
        <v>0</v>
      </c>
      <c r="K61" s="142">
        <f>'PK Production'!K61+'NP Production'!K61+'NPK Production'!K61</f>
        <v>0</v>
      </c>
      <c r="L61" s="142">
        <f>'PK Production'!L61+'NP Production'!L61+'NPK Production'!L61</f>
        <v>0</v>
      </c>
      <c r="M61" s="142">
        <f>'PK Production'!M61+'NP Production'!M61+'NPK Production'!M61</f>
        <v>0</v>
      </c>
      <c r="N61" s="142">
        <f>'PK Production'!N61+'NP Production'!N61+'NPK Production'!N61</f>
        <v>0</v>
      </c>
      <c r="O61" s="142">
        <f>'PK Production'!O61+'NP Production'!O61+'NPK Production'!O61</f>
        <v>0</v>
      </c>
      <c r="P61" s="142">
        <f>'PK Production'!P61+'NP Production'!P61+'NPK Production'!P61</f>
        <v>0</v>
      </c>
      <c r="Q61" s="142">
        <f>'PK Production'!Q61+'NP Production'!Q61+'NPK Production'!Q61</f>
        <v>0</v>
      </c>
      <c r="R61" s="142">
        <f>'PK Production'!R61+'NP Production'!R61+'NPK Production'!R61</f>
        <v>0</v>
      </c>
      <c r="S61" s="142">
        <f>'PK Production'!S61+'NP Production'!S61+'NPK Production'!S61</f>
        <v>0</v>
      </c>
      <c r="T61" s="142">
        <f>'PK Production'!T61+'NP Production'!T61+'NPK Production'!T61</f>
        <v>0</v>
      </c>
      <c r="U61" s="142">
        <f>'PK Production'!U61+'NP Production'!U61+'NPK Production'!U61</f>
        <v>0</v>
      </c>
      <c r="V61" s="142">
        <f>'PK Production'!V61+'NP Production'!V61+'NPK Production'!V61</f>
        <v>0</v>
      </c>
      <c r="W61" s="142">
        <f>'PK Production'!W61+'NP Production'!W61+'NPK Production'!W61</f>
        <v>0</v>
      </c>
      <c r="X61" s="142">
        <f>'PK Production'!X61+'NP Production'!X61+'NPK Production'!X61</f>
        <v>0</v>
      </c>
      <c r="Y61" s="142">
        <f>'PK Production'!Y61+'NP Production'!Y61+'NPK Production'!Y61</f>
        <v>0</v>
      </c>
      <c r="Z61" s="142">
        <f>'PK Production'!Z61+'NP Production'!Z61+'NPK Production'!Z61</f>
        <v>0</v>
      </c>
      <c r="AA61" s="142">
        <f>'PK Production'!AA61+'NP Production'!AA61+'NPK Production'!AA61</f>
        <v>0</v>
      </c>
      <c r="AB61" s="142">
        <f>'PK Production'!AB61+'NP Production'!AB61+'NPK Production'!AB61</f>
        <v>0</v>
      </c>
      <c r="AC61" s="142">
        <f>'PK Production'!AC61+'NP Production'!AC61+'NPK Production'!AC61</f>
        <v>0</v>
      </c>
      <c r="AD61" s="142">
        <f>'PK Production'!AD61+'NP Production'!AD61+'NPK Production'!AD61</f>
        <v>0</v>
      </c>
      <c r="AE61" s="142">
        <f>'PK Production'!AE61+'NP Production'!AE61+'NPK Production'!AE61</f>
        <v>0</v>
      </c>
      <c r="AF61" s="142">
        <f>'PK Production'!AF61+'NP Production'!AF61+'NPK Production'!AF61</f>
        <v>0</v>
      </c>
      <c r="AG61" s="142">
        <f>'PK Production'!AG61+'NP Production'!AG61+'NPK Production'!AG61</f>
        <v>0</v>
      </c>
    </row>
    <row r="62" spans="1:33" x14ac:dyDescent="0.2">
      <c r="A62" s="133" t="str">
        <f t="shared" si="1"/>
        <v>DAPMorocco</v>
      </c>
      <c r="B62" s="129" t="s">
        <v>259</v>
      </c>
      <c r="C62" s="129" t="s">
        <v>260</v>
      </c>
      <c r="D62" s="129" t="s">
        <v>93</v>
      </c>
      <c r="E62" s="142">
        <f>'PK Production'!E62+'NP Production'!E62+'NPK Production'!E62</f>
        <v>19.635000000000002</v>
      </c>
      <c r="F62" s="142">
        <f>'PK Production'!F62+'NP Production'!F62+'NPK Production'!F62</f>
        <v>34.316000000000003</v>
      </c>
      <c r="G62" s="142">
        <f>'PK Production'!G62+'NP Production'!G62+'NPK Production'!G62</f>
        <v>1.35E-4</v>
      </c>
      <c r="H62" s="142">
        <f>'PK Production'!H62+'NP Production'!H62+'NPK Production'!H62</f>
        <v>4.7260000000000002E-3</v>
      </c>
      <c r="I62" s="142">
        <f>'PK Production'!I62+'NP Production'!I62+'NPK Production'!I62</f>
        <v>5.5000000000000003E-4</v>
      </c>
      <c r="J62" s="142">
        <f>'PK Production'!J62+'NP Production'!J62+'NPK Production'!J62</f>
        <v>1.035E-2</v>
      </c>
      <c r="K62" s="142">
        <f>'PK Production'!K62+'NP Production'!K62+'NPK Production'!K62</f>
        <v>2.587736</v>
      </c>
      <c r="L62" s="142">
        <f>'PK Production'!L62+'NP Production'!L62+'NPK Production'!L62</f>
        <v>1.7496499999999999</v>
      </c>
      <c r="M62" s="142">
        <f>'PK Production'!M62+'NP Production'!M62+'NPK Production'!M62</f>
        <v>0.68459999999999999</v>
      </c>
      <c r="N62" s="142">
        <f>'PK Production'!N62+'NP Production'!N62+'NPK Production'!N62</f>
        <v>10.480215000000001</v>
      </c>
      <c r="O62" s="142">
        <f>'PK Production'!O62+'NP Production'!O62+'NPK Production'!O62</f>
        <v>24.235579999999999</v>
      </c>
      <c r="P62" s="142">
        <f>'PK Production'!P62+'NP Production'!P62+'NPK Production'!P62</f>
        <v>1.0521879999999999</v>
      </c>
      <c r="Q62" s="142">
        <f>'PK Production'!Q62+'NP Production'!Q62+'NPK Production'!Q62</f>
        <v>140</v>
      </c>
      <c r="R62" s="142">
        <f>'PK Production'!R62+'NP Production'!R62+'NPK Production'!R62</f>
        <v>364.92857142857144</v>
      </c>
      <c r="S62" s="142">
        <f>'PK Production'!S62+'NP Production'!S62+'NPK Production'!S62</f>
        <v>717.11711711711712</v>
      </c>
      <c r="T62" s="142">
        <f>'PK Production'!T62+'NP Production'!T62+'NPK Production'!T62</f>
        <v>1037.6428571428571</v>
      </c>
      <c r="U62" s="142">
        <f>'PK Production'!U62+'NP Production'!U62+'NPK Production'!U62</f>
        <v>1838.2941176470588</v>
      </c>
      <c r="V62" s="142">
        <f>'PK Production'!V62+'NP Production'!V62+'NPK Production'!V62</f>
        <v>2464.2677046215281</v>
      </c>
      <c r="W62" s="142">
        <f>'PK Production'!W62+'NP Production'!W62+'NPK Production'!W62</f>
        <v>1828.0670382583171</v>
      </c>
      <c r="X62" s="142">
        <f>'PK Production'!X62+'NP Production'!X62+'NPK Production'!X62</f>
        <v>1946.7794650899536</v>
      </c>
      <c r="Y62" s="142">
        <f>'PK Production'!Y62+'NP Production'!Y62+'NPK Production'!Y62</f>
        <v>2179.16896</v>
      </c>
      <c r="Z62" s="142">
        <f>'PK Production'!Z62+'NP Production'!Z62+'NPK Production'!Z62</f>
        <v>2626.7416899999998</v>
      </c>
      <c r="AA62" s="142">
        <f>'PK Production'!AA62+'NP Production'!AA62+'NPK Production'!AA62</f>
        <v>1901.67</v>
      </c>
      <c r="AB62" s="142">
        <f>'PK Production'!AB62+'NP Production'!AB62+'NPK Production'!AB62</f>
        <v>2030.6000000000001</v>
      </c>
      <c r="AC62" s="142">
        <f>'PK Production'!AC62+'NP Production'!AC62+'NPK Production'!AC62</f>
        <v>2237.4882601689919</v>
      </c>
      <c r="AD62" s="142">
        <f>'PK Production'!AD62+'NP Production'!AD62+'NPK Production'!AD62</f>
        <v>2441.8010287780598</v>
      </c>
      <c r="AE62" s="142">
        <f>'PK Production'!AE62+'NP Production'!AE62+'NPK Production'!AE62</f>
        <v>2540.4192035280212</v>
      </c>
      <c r="AF62" s="142">
        <f>'PK Production'!AF62+'NP Production'!AF62+'NPK Production'!AF62</f>
        <v>2596.7553702790065</v>
      </c>
      <c r="AG62" s="142">
        <f>'PK Production'!AG62+'NP Production'!AG62+'NPK Production'!AG62</f>
        <v>2625.4285736246461</v>
      </c>
    </row>
    <row r="63" spans="1:33" x14ac:dyDescent="0.2">
      <c r="A63" s="133" t="str">
        <f t="shared" si="1"/>
        <v>DAPSudan</v>
      </c>
      <c r="B63" s="129" t="s">
        <v>259</v>
      </c>
      <c r="C63" s="129" t="s">
        <v>260</v>
      </c>
      <c r="D63" s="129" t="s">
        <v>94</v>
      </c>
      <c r="E63" s="142">
        <f>'PK Production'!E63+'NP Production'!E63+'NPK Production'!E63</f>
        <v>0</v>
      </c>
      <c r="F63" s="142">
        <f>'PK Production'!F63+'NP Production'!F63+'NPK Production'!F63</f>
        <v>0</v>
      </c>
      <c r="G63" s="142">
        <f>'PK Production'!G63+'NP Production'!G63+'NPK Production'!G63</f>
        <v>0</v>
      </c>
      <c r="H63" s="142">
        <f>'PK Production'!H63+'NP Production'!H63+'NPK Production'!H63</f>
        <v>0</v>
      </c>
      <c r="I63" s="142">
        <f>'PK Production'!I63+'NP Production'!I63+'NPK Production'!I63</f>
        <v>0</v>
      </c>
      <c r="J63" s="142">
        <f>'PK Production'!J63+'NP Production'!J63+'NPK Production'!J63</f>
        <v>0</v>
      </c>
      <c r="K63" s="142">
        <f>'PK Production'!K63+'NP Production'!K63+'NPK Production'!K63</f>
        <v>0</v>
      </c>
      <c r="L63" s="142">
        <f>'PK Production'!L63+'NP Production'!L63+'NPK Production'!L63</f>
        <v>0</v>
      </c>
      <c r="M63" s="142">
        <f>'PK Production'!M63+'NP Production'!M63+'NPK Production'!M63</f>
        <v>0</v>
      </c>
      <c r="N63" s="142">
        <f>'PK Production'!N63+'NP Production'!N63+'NPK Production'!N63</f>
        <v>0</v>
      </c>
      <c r="O63" s="142">
        <f>'PK Production'!O63+'NP Production'!O63+'NPK Production'!O63</f>
        <v>0</v>
      </c>
      <c r="P63" s="142">
        <f>'PK Production'!P63+'NP Production'!P63+'NPK Production'!P63</f>
        <v>0</v>
      </c>
      <c r="Q63" s="142">
        <f>'PK Production'!Q63+'NP Production'!Q63+'NPK Production'!Q63</f>
        <v>0</v>
      </c>
      <c r="R63" s="142">
        <f>'PK Production'!R63+'NP Production'!R63+'NPK Production'!R63</f>
        <v>0</v>
      </c>
      <c r="S63" s="142">
        <f>'PK Production'!S63+'NP Production'!S63+'NPK Production'!S63</f>
        <v>0</v>
      </c>
      <c r="T63" s="142">
        <f>'PK Production'!T63+'NP Production'!T63+'NPK Production'!T63</f>
        <v>0</v>
      </c>
      <c r="U63" s="142">
        <f>'PK Production'!U63+'NP Production'!U63+'NPK Production'!U63</f>
        <v>0</v>
      </c>
      <c r="V63" s="142">
        <f>'PK Production'!V63+'NP Production'!V63+'NPK Production'!V63</f>
        <v>0</v>
      </c>
      <c r="W63" s="142">
        <f>'PK Production'!W63+'NP Production'!W63+'NPK Production'!W63</f>
        <v>0</v>
      </c>
      <c r="X63" s="142">
        <f>'PK Production'!X63+'NP Production'!X63+'NPK Production'!X63</f>
        <v>0</v>
      </c>
      <c r="Y63" s="142">
        <f>'PK Production'!Y63+'NP Production'!Y63+'NPK Production'!Y63</f>
        <v>0</v>
      </c>
      <c r="Z63" s="142">
        <f>'PK Production'!Z63+'NP Production'!Z63+'NPK Production'!Z63</f>
        <v>0</v>
      </c>
      <c r="AA63" s="142">
        <f>'PK Production'!AA63+'NP Production'!AA63+'NPK Production'!AA63</f>
        <v>0</v>
      </c>
      <c r="AB63" s="142">
        <f>'PK Production'!AB63+'NP Production'!AB63+'NPK Production'!AB63</f>
        <v>0</v>
      </c>
      <c r="AC63" s="142">
        <f>'PK Production'!AC63+'NP Production'!AC63+'NPK Production'!AC63</f>
        <v>0</v>
      </c>
      <c r="AD63" s="142">
        <f>'PK Production'!AD63+'NP Production'!AD63+'NPK Production'!AD63</f>
        <v>0</v>
      </c>
      <c r="AE63" s="142">
        <f>'PK Production'!AE63+'NP Production'!AE63+'NPK Production'!AE63</f>
        <v>0</v>
      </c>
      <c r="AF63" s="142">
        <f>'PK Production'!AF63+'NP Production'!AF63+'NPK Production'!AF63</f>
        <v>0</v>
      </c>
      <c r="AG63" s="142">
        <f>'PK Production'!AG63+'NP Production'!AG63+'NPK Production'!AG63</f>
        <v>0</v>
      </c>
    </row>
    <row r="64" spans="1:33" x14ac:dyDescent="0.2">
      <c r="A64" s="133" t="str">
        <f t="shared" si="1"/>
        <v>DAPTunisia</v>
      </c>
      <c r="B64" s="129" t="s">
        <v>259</v>
      </c>
      <c r="C64" s="129" t="s">
        <v>260</v>
      </c>
      <c r="D64" s="129" t="s">
        <v>95</v>
      </c>
      <c r="E64" s="142">
        <f>'PK Production'!E64+'NP Production'!E64+'NPK Production'!E64</f>
        <v>0</v>
      </c>
      <c r="F64" s="142">
        <f>'PK Production'!F64+'NP Production'!F64+'NPK Production'!F64</f>
        <v>0</v>
      </c>
      <c r="G64" s="142">
        <f>'PK Production'!G64+'NP Production'!G64+'NPK Production'!G64</f>
        <v>0</v>
      </c>
      <c r="H64" s="142">
        <f>'PK Production'!H64+'NP Production'!H64+'NPK Production'!H64</f>
        <v>0</v>
      </c>
      <c r="I64" s="142">
        <f>'PK Production'!I64+'NP Production'!I64+'NPK Production'!I64</f>
        <v>0</v>
      </c>
      <c r="J64" s="142">
        <f>'PK Production'!J64+'NP Production'!J64+'NPK Production'!J64</f>
        <v>0</v>
      </c>
      <c r="K64" s="142">
        <f>'PK Production'!K64+'NP Production'!K64+'NPK Production'!K64</f>
        <v>0</v>
      </c>
      <c r="L64" s="142">
        <f>'PK Production'!L64+'NP Production'!L64+'NPK Production'!L64</f>
        <v>0</v>
      </c>
      <c r="M64" s="142">
        <f>'PK Production'!M64+'NP Production'!M64+'NPK Production'!M64</f>
        <v>0</v>
      </c>
      <c r="N64" s="142">
        <f>'PK Production'!N64+'NP Production'!N64+'NPK Production'!N64</f>
        <v>0</v>
      </c>
      <c r="O64" s="142">
        <f>'PK Production'!O64+'NP Production'!O64+'NPK Production'!O64</f>
        <v>0</v>
      </c>
      <c r="P64" s="142">
        <f>'PK Production'!P64+'NP Production'!P64+'NPK Production'!P64</f>
        <v>0</v>
      </c>
      <c r="Q64" s="142">
        <f>'PK Production'!Q64+'NP Production'!Q64+'NPK Production'!Q64</f>
        <v>0</v>
      </c>
      <c r="R64" s="142">
        <f>'PK Production'!R64+'NP Production'!R64+'NPK Production'!R64</f>
        <v>0</v>
      </c>
      <c r="S64" s="142">
        <f>'PK Production'!S64+'NP Production'!S64+'NPK Production'!S64</f>
        <v>0</v>
      </c>
      <c r="T64" s="142">
        <f>'PK Production'!T64+'NP Production'!T64+'NPK Production'!T64</f>
        <v>0</v>
      </c>
      <c r="U64" s="142">
        <f>'PK Production'!U64+'NP Production'!U64+'NPK Production'!U64</f>
        <v>0</v>
      </c>
      <c r="V64" s="142">
        <f>'PK Production'!V64+'NP Production'!V64+'NPK Production'!V64</f>
        <v>0</v>
      </c>
      <c r="W64" s="142">
        <f>'PK Production'!W64+'NP Production'!W64+'NPK Production'!W64</f>
        <v>0</v>
      </c>
      <c r="X64" s="142">
        <f>'PK Production'!X64+'NP Production'!X64+'NPK Production'!X64</f>
        <v>0</v>
      </c>
      <c r="Y64" s="142">
        <f>'PK Production'!Y64+'NP Production'!Y64+'NPK Production'!Y64</f>
        <v>0</v>
      </c>
      <c r="Z64" s="142">
        <f>'PK Production'!Z64+'NP Production'!Z64+'NPK Production'!Z64</f>
        <v>0</v>
      </c>
      <c r="AA64" s="142">
        <f>'PK Production'!AA64+'NP Production'!AA64+'NPK Production'!AA64</f>
        <v>0</v>
      </c>
      <c r="AB64" s="142">
        <f>'PK Production'!AB64+'NP Production'!AB64+'NPK Production'!AB64</f>
        <v>0</v>
      </c>
      <c r="AC64" s="142">
        <f>'PK Production'!AC64+'NP Production'!AC64+'NPK Production'!AC64</f>
        <v>0</v>
      </c>
      <c r="AD64" s="142">
        <f>'PK Production'!AD64+'NP Production'!AD64+'NPK Production'!AD64</f>
        <v>0</v>
      </c>
      <c r="AE64" s="142">
        <f>'PK Production'!AE64+'NP Production'!AE64+'NPK Production'!AE64</f>
        <v>0</v>
      </c>
      <c r="AF64" s="142">
        <f>'PK Production'!AF64+'NP Production'!AF64+'NPK Production'!AF64</f>
        <v>0</v>
      </c>
      <c r="AG64" s="142">
        <f>'PK Production'!AG64+'NP Production'!AG64+'NPK Production'!AG64</f>
        <v>0</v>
      </c>
    </row>
    <row r="65" spans="1:33" s="133" customFormat="1" x14ac:dyDescent="0.2">
      <c r="A65" s="139" t="str">
        <f t="shared" si="1"/>
        <v>DAPEast Africa Total</v>
      </c>
      <c r="B65" s="140" t="s">
        <v>96</v>
      </c>
      <c r="C65" s="140" t="s">
        <v>96</v>
      </c>
      <c r="D65" s="140" t="s">
        <v>96</v>
      </c>
      <c r="E65" s="141">
        <f>'PK Production'!E65+'NP Production'!E65+'NPK Production'!E65</f>
        <v>252.58093999999997</v>
      </c>
      <c r="F65" s="141">
        <f>'PK Production'!F65+'NP Production'!F65+'NPK Production'!F65</f>
        <v>225.5993267419355</v>
      </c>
      <c r="G65" s="141">
        <f>'PK Production'!G65+'NP Production'!G65+'NPK Production'!G65</f>
        <v>184.22176035023043</v>
      </c>
      <c r="H65" s="141">
        <f>'PK Production'!H65+'NP Production'!H65+'NPK Production'!H65</f>
        <v>133.39502517511522</v>
      </c>
      <c r="I65" s="141">
        <f>'PK Production'!I65+'NP Production'!I65+'NPK Production'!I65</f>
        <v>155.06170786175116</v>
      </c>
      <c r="J65" s="141">
        <f>'PK Production'!J65+'NP Production'!J65+'NPK Production'!J65</f>
        <v>135.40091686175114</v>
      </c>
      <c r="K65" s="141">
        <f>'PK Production'!K65+'NP Production'!K65+'NPK Production'!K65</f>
        <v>118.82709178341013</v>
      </c>
      <c r="L65" s="141">
        <f>'PK Production'!L65+'NP Production'!L65+'NPK Production'!L65</f>
        <v>111.59300878341016</v>
      </c>
      <c r="M65" s="141">
        <f>'PK Production'!M65+'NP Production'!M65+'NPK Production'!M65</f>
        <v>126.91181652073733</v>
      </c>
      <c r="N65" s="141">
        <f>'PK Production'!N65+'NP Production'!N65+'NPK Production'!N65</f>
        <v>134.35352887557602</v>
      </c>
      <c r="O65" s="141">
        <f>'PK Production'!O65+'NP Production'!O65+'NPK Production'!O65</f>
        <v>164.11664917511521</v>
      </c>
      <c r="P65" s="141">
        <f>'PK Production'!P65+'NP Production'!P65+'NPK Production'!P65</f>
        <v>188.22084256682029</v>
      </c>
      <c r="Q65" s="141">
        <f>'PK Production'!Q65+'NP Production'!Q65+'NPK Production'!Q65</f>
        <v>198.6392615668203</v>
      </c>
      <c r="R65" s="141">
        <f>'PK Production'!R65+'NP Production'!R65+'NPK Production'!R65</f>
        <v>223.20586452534565</v>
      </c>
      <c r="S65" s="141">
        <f>'PK Production'!S65+'NP Production'!S65+'NPK Production'!S65</f>
        <v>221.01724805990784</v>
      </c>
      <c r="T65" s="141">
        <f>'PK Production'!T65+'NP Production'!T65+'NPK Production'!T65</f>
        <v>181.69968147465437</v>
      </c>
      <c r="U65" s="141">
        <f>'PK Production'!U65+'NP Production'!U65+'NPK Production'!U65</f>
        <v>242.96874541013827</v>
      </c>
      <c r="V65" s="141">
        <f>'PK Production'!V65+'NP Production'!V65+'NPK Production'!V65</f>
        <v>287.86206362937207</v>
      </c>
      <c r="W65" s="141">
        <f>'PK Production'!W65+'NP Production'!W65+'NPK Production'!W65</f>
        <v>272.97000000000003</v>
      </c>
      <c r="X65" s="141">
        <f>'PK Production'!X65+'NP Production'!X65+'NPK Production'!X65</f>
        <v>236.99820741392281</v>
      </c>
      <c r="Y65" s="141">
        <f>'PK Production'!Y65+'NP Production'!Y65+'NPK Production'!Y65</f>
        <v>219.39756012951995</v>
      </c>
      <c r="Z65" s="141">
        <f>'PK Production'!Z65+'NP Production'!Z65+'NPK Production'!Z65</f>
        <v>232.70805369662222</v>
      </c>
      <c r="AA65" s="141">
        <f>'PK Production'!AA65+'NP Production'!AA65+'NPK Production'!AA65</f>
        <v>284.30805369662221</v>
      </c>
      <c r="AB65" s="141">
        <f>'PK Production'!AB65+'NP Production'!AB65+'NPK Production'!AB65</f>
        <v>309.30805369662221</v>
      </c>
      <c r="AC65" s="141">
        <f>'PK Production'!AC65+'NP Production'!AC65+'NPK Production'!AC65</f>
        <v>280.84817560456588</v>
      </c>
      <c r="AD65" s="141">
        <f>'PK Production'!AD65+'NP Production'!AD65+'NPK Production'!AD65</f>
        <v>283.73925967393359</v>
      </c>
      <c r="AE65" s="141">
        <f>'PK Production'!AE65+'NP Production'!AE65+'NPK Production'!AE65</f>
        <v>286.50857816451838</v>
      </c>
      <c r="AF65" s="141">
        <f>'PK Production'!AF65+'NP Production'!AF65+'NPK Production'!AF65</f>
        <v>289.35467979329633</v>
      </c>
      <c r="AG65" s="141">
        <f>'PK Production'!AG65+'NP Production'!AG65+'NPK Production'!AG65</f>
        <v>292.40762923631053</v>
      </c>
    </row>
    <row r="66" spans="1:33" x14ac:dyDescent="0.2">
      <c r="A66" s="133" t="str">
        <f t="shared" si="1"/>
        <v>DAPBurundi</v>
      </c>
      <c r="B66" s="129" t="s">
        <v>259</v>
      </c>
      <c r="C66" s="129" t="s">
        <v>261</v>
      </c>
      <c r="D66" s="129" t="s">
        <v>97</v>
      </c>
      <c r="E66" s="142">
        <f>'PK Production'!E66+'NP Production'!E66+'NPK Production'!E66</f>
        <v>0</v>
      </c>
      <c r="F66" s="142">
        <f>'PK Production'!F66+'NP Production'!F66+'NPK Production'!F66</f>
        <v>0</v>
      </c>
      <c r="G66" s="142">
        <f>'PK Production'!G66+'NP Production'!G66+'NPK Production'!G66</f>
        <v>0</v>
      </c>
      <c r="H66" s="142">
        <f>'PK Production'!H66+'NP Production'!H66+'NPK Production'!H66</f>
        <v>0</v>
      </c>
      <c r="I66" s="142">
        <f>'PK Production'!I66+'NP Production'!I66+'NPK Production'!I66</f>
        <v>0</v>
      </c>
      <c r="J66" s="142">
        <f>'PK Production'!J66+'NP Production'!J66+'NPK Production'!J66</f>
        <v>0</v>
      </c>
      <c r="K66" s="142">
        <f>'PK Production'!K66+'NP Production'!K66+'NPK Production'!K66</f>
        <v>0</v>
      </c>
      <c r="L66" s="142">
        <f>'PK Production'!L66+'NP Production'!L66+'NPK Production'!L66</f>
        <v>0</v>
      </c>
      <c r="M66" s="142">
        <f>'PK Production'!M66+'NP Production'!M66+'NPK Production'!M66</f>
        <v>0</v>
      </c>
      <c r="N66" s="142">
        <f>'PK Production'!N66+'NP Production'!N66+'NPK Production'!N66</f>
        <v>0</v>
      </c>
      <c r="O66" s="142">
        <f>'PK Production'!O66+'NP Production'!O66+'NPK Production'!O66</f>
        <v>0</v>
      </c>
      <c r="P66" s="142">
        <f>'PK Production'!P66+'NP Production'!P66+'NPK Production'!P66</f>
        <v>0</v>
      </c>
      <c r="Q66" s="142">
        <f>'PK Production'!Q66+'NP Production'!Q66+'NPK Production'!Q66</f>
        <v>0</v>
      </c>
      <c r="R66" s="142">
        <f>'PK Production'!R66+'NP Production'!R66+'NPK Production'!R66</f>
        <v>0</v>
      </c>
      <c r="S66" s="142">
        <f>'PK Production'!S66+'NP Production'!S66+'NPK Production'!S66</f>
        <v>0</v>
      </c>
      <c r="T66" s="142">
        <f>'PK Production'!T66+'NP Production'!T66+'NPK Production'!T66</f>
        <v>0</v>
      </c>
      <c r="U66" s="142">
        <f>'PK Production'!U66+'NP Production'!U66+'NPK Production'!U66</f>
        <v>0</v>
      </c>
      <c r="V66" s="142">
        <f>'PK Production'!V66+'NP Production'!V66+'NPK Production'!V66</f>
        <v>0</v>
      </c>
      <c r="W66" s="142">
        <f>'PK Production'!W66+'NP Production'!W66+'NPK Production'!W66</f>
        <v>0</v>
      </c>
      <c r="X66" s="142">
        <f>'PK Production'!X66+'NP Production'!X66+'NPK Production'!X66</f>
        <v>0</v>
      </c>
      <c r="Y66" s="142">
        <f>'PK Production'!Y66+'NP Production'!Y66+'NPK Production'!Y66</f>
        <v>0</v>
      </c>
      <c r="Z66" s="142">
        <f>'PK Production'!Z66+'NP Production'!Z66+'NPK Production'!Z66</f>
        <v>0</v>
      </c>
      <c r="AA66" s="142">
        <f>'PK Production'!AA66+'NP Production'!AA66+'NPK Production'!AA66</f>
        <v>0</v>
      </c>
      <c r="AB66" s="142">
        <f>'PK Production'!AB66+'NP Production'!AB66+'NPK Production'!AB66</f>
        <v>0</v>
      </c>
      <c r="AC66" s="142">
        <f>'PK Production'!AC66+'NP Production'!AC66+'NPK Production'!AC66</f>
        <v>0</v>
      </c>
      <c r="AD66" s="142">
        <f>'PK Production'!AD66+'NP Production'!AD66+'NPK Production'!AD66</f>
        <v>0</v>
      </c>
      <c r="AE66" s="142">
        <f>'PK Production'!AE66+'NP Production'!AE66+'NPK Production'!AE66</f>
        <v>0</v>
      </c>
      <c r="AF66" s="142">
        <f>'PK Production'!AF66+'NP Production'!AF66+'NPK Production'!AF66</f>
        <v>0</v>
      </c>
      <c r="AG66" s="142">
        <f>'PK Production'!AG66+'NP Production'!AG66+'NPK Production'!AG66</f>
        <v>0</v>
      </c>
    </row>
    <row r="67" spans="1:33" x14ac:dyDescent="0.2">
      <c r="A67" s="133" t="str">
        <f t="shared" si="1"/>
        <v>DAPComoros</v>
      </c>
      <c r="B67" s="129" t="s">
        <v>259</v>
      </c>
      <c r="C67" s="129" t="s">
        <v>261</v>
      </c>
      <c r="D67" s="129" t="s">
        <v>98</v>
      </c>
      <c r="E67" s="142">
        <f>'PK Production'!E67+'NP Production'!E67+'NPK Production'!E67</f>
        <v>0</v>
      </c>
      <c r="F67" s="142">
        <f>'PK Production'!F67+'NP Production'!F67+'NPK Production'!F67</f>
        <v>0</v>
      </c>
      <c r="G67" s="142">
        <f>'PK Production'!G67+'NP Production'!G67+'NPK Production'!G67</f>
        <v>0</v>
      </c>
      <c r="H67" s="142">
        <f>'PK Production'!H67+'NP Production'!H67+'NPK Production'!H67</f>
        <v>0</v>
      </c>
      <c r="I67" s="142">
        <f>'PK Production'!I67+'NP Production'!I67+'NPK Production'!I67</f>
        <v>0</v>
      </c>
      <c r="J67" s="142">
        <f>'PK Production'!J67+'NP Production'!J67+'NPK Production'!J67</f>
        <v>0</v>
      </c>
      <c r="K67" s="142">
        <f>'PK Production'!K67+'NP Production'!K67+'NPK Production'!K67</f>
        <v>0</v>
      </c>
      <c r="L67" s="142">
        <f>'PK Production'!L67+'NP Production'!L67+'NPK Production'!L67</f>
        <v>0</v>
      </c>
      <c r="M67" s="142">
        <f>'PK Production'!M67+'NP Production'!M67+'NPK Production'!M67</f>
        <v>0</v>
      </c>
      <c r="N67" s="142">
        <f>'PK Production'!N67+'NP Production'!N67+'NPK Production'!N67</f>
        <v>0</v>
      </c>
      <c r="O67" s="142">
        <f>'PK Production'!O67+'NP Production'!O67+'NPK Production'!O67</f>
        <v>0</v>
      </c>
      <c r="P67" s="142">
        <f>'PK Production'!P67+'NP Production'!P67+'NPK Production'!P67</f>
        <v>0</v>
      </c>
      <c r="Q67" s="142">
        <f>'PK Production'!Q67+'NP Production'!Q67+'NPK Production'!Q67</f>
        <v>0</v>
      </c>
      <c r="R67" s="142">
        <f>'PK Production'!R67+'NP Production'!R67+'NPK Production'!R67</f>
        <v>0</v>
      </c>
      <c r="S67" s="142">
        <f>'PK Production'!S67+'NP Production'!S67+'NPK Production'!S67</f>
        <v>0</v>
      </c>
      <c r="T67" s="142">
        <f>'PK Production'!T67+'NP Production'!T67+'NPK Production'!T67</f>
        <v>0</v>
      </c>
      <c r="U67" s="142">
        <f>'PK Production'!U67+'NP Production'!U67+'NPK Production'!U67</f>
        <v>0</v>
      </c>
      <c r="V67" s="142">
        <f>'PK Production'!V67+'NP Production'!V67+'NPK Production'!V67</f>
        <v>0</v>
      </c>
      <c r="W67" s="142">
        <f>'PK Production'!W67+'NP Production'!W67+'NPK Production'!W67</f>
        <v>0</v>
      </c>
      <c r="X67" s="142">
        <f>'PK Production'!X67+'NP Production'!X67+'NPK Production'!X67</f>
        <v>0</v>
      </c>
      <c r="Y67" s="142">
        <f>'PK Production'!Y67+'NP Production'!Y67+'NPK Production'!Y67</f>
        <v>0</v>
      </c>
      <c r="Z67" s="142">
        <f>'PK Production'!Z67+'NP Production'!Z67+'NPK Production'!Z67</f>
        <v>0</v>
      </c>
      <c r="AA67" s="142">
        <f>'PK Production'!AA67+'NP Production'!AA67+'NPK Production'!AA67</f>
        <v>0</v>
      </c>
      <c r="AB67" s="142">
        <f>'PK Production'!AB67+'NP Production'!AB67+'NPK Production'!AB67</f>
        <v>0</v>
      </c>
      <c r="AC67" s="142">
        <f>'PK Production'!AC67+'NP Production'!AC67+'NPK Production'!AC67</f>
        <v>0</v>
      </c>
      <c r="AD67" s="142">
        <f>'PK Production'!AD67+'NP Production'!AD67+'NPK Production'!AD67</f>
        <v>0</v>
      </c>
      <c r="AE67" s="142">
        <f>'PK Production'!AE67+'NP Production'!AE67+'NPK Production'!AE67</f>
        <v>0</v>
      </c>
      <c r="AF67" s="142">
        <f>'PK Production'!AF67+'NP Production'!AF67+'NPK Production'!AF67</f>
        <v>0</v>
      </c>
      <c r="AG67" s="142">
        <f>'PK Production'!AG67+'NP Production'!AG67+'NPK Production'!AG67</f>
        <v>0</v>
      </c>
    </row>
    <row r="68" spans="1:33" x14ac:dyDescent="0.2">
      <c r="A68" s="133" t="str">
        <f t="shared" si="1"/>
        <v>DAPDjibouti</v>
      </c>
      <c r="B68" s="129" t="s">
        <v>259</v>
      </c>
      <c r="C68" s="129" t="s">
        <v>261</v>
      </c>
      <c r="D68" s="129" t="s">
        <v>99</v>
      </c>
      <c r="E68" s="142">
        <f>'PK Production'!E68+'NP Production'!E68+'NPK Production'!E68</f>
        <v>0</v>
      </c>
      <c r="F68" s="142">
        <f>'PK Production'!F68+'NP Production'!F68+'NPK Production'!F68</f>
        <v>0</v>
      </c>
      <c r="G68" s="142">
        <f>'PK Production'!G68+'NP Production'!G68+'NPK Production'!G68</f>
        <v>0</v>
      </c>
      <c r="H68" s="142">
        <f>'PK Production'!H68+'NP Production'!H68+'NPK Production'!H68</f>
        <v>0</v>
      </c>
      <c r="I68" s="142">
        <f>'PK Production'!I68+'NP Production'!I68+'NPK Production'!I68</f>
        <v>0</v>
      </c>
      <c r="J68" s="142">
        <f>'PK Production'!J68+'NP Production'!J68+'NPK Production'!J68</f>
        <v>0</v>
      </c>
      <c r="K68" s="142">
        <f>'PK Production'!K68+'NP Production'!K68+'NPK Production'!K68</f>
        <v>0</v>
      </c>
      <c r="L68" s="142">
        <f>'PK Production'!L68+'NP Production'!L68+'NPK Production'!L68</f>
        <v>0</v>
      </c>
      <c r="M68" s="142">
        <f>'PK Production'!M68+'NP Production'!M68+'NPK Production'!M68</f>
        <v>0</v>
      </c>
      <c r="N68" s="142">
        <f>'PK Production'!N68+'NP Production'!N68+'NPK Production'!N68</f>
        <v>0</v>
      </c>
      <c r="O68" s="142">
        <f>'PK Production'!O68+'NP Production'!O68+'NPK Production'!O68</f>
        <v>0</v>
      </c>
      <c r="P68" s="142">
        <f>'PK Production'!P68+'NP Production'!P68+'NPK Production'!P68</f>
        <v>0</v>
      </c>
      <c r="Q68" s="142">
        <f>'PK Production'!Q68+'NP Production'!Q68+'NPK Production'!Q68</f>
        <v>0</v>
      </c>
      <c r="R68" s="142">
        <f>'PK Production'!R68+'NP Production'!R68+'NPK Production'!R68</f>
        <v>0</v>
      </c>
      <c r="S68" s="142">
        <f>'PK Production'!S68+'NP Production'!S68+'NPK Production'!S68</f>
        <v>0</v>
      </c>
      <c r="T68" s="142">
        <f>'PK Production'!T68+'NP Production'!T68+'NPK Production'!T68</f>
        <v>0</v>
      </c>
      <c r="U68" s="142">
        <f>'PK Production'!U68+'NP Production'!U68+'NPK Production'!U68</f>
        <v>0</v>
      </c>
      <c r="V68" s="142">
        <f>'PK Production'!V68+'NP Production'!V68+'NPK Production'!V68</f>
        <v>0</v>
      </c>
      <c r="W68" s="142">
        <f>'PK Production'!W68+'NP Production'!W68+'NPK Production'!W68</f>
        <v>0</v>
      </c>
      <c r="X68" s="142">
        <f>'PK Production'!X68+'NP Production'!X68+'NPK Production'!X68</f>
        <v>0</v>
      </c>
      <c r="Y68" s="142">
        <f>'PK Production'!Y68+'NP Production'!Y68+'NPK Production'!Y68</f>
        <v>0</v>
      </c>
      <c r="Z68" s="142">
        <f>'PK Production'!Z68+'NP Production'!Z68+'NPK Production'!Z68</f>
        <v>0</v>
      </c>
      <c r="AA68" s="142">
        <f>'PK Production'!AA68+'NP Production'!AA68+'NPK Production'!AA68</f>
        <v>0</v>
      </c>
      <c r="AB68" s="142">
        <f>'PK Production'!AB68+'NP Production'!AB68+'NPK Production'!AB68</f>
        <v>0</v>
      </c>
      <c r="AC68" s="142">
        <f>'PK Production'!AC68+'NP Production'!AC68+'NPK Production'!AC68</f>
        <v>0</v>
      </c>
      <c r="AD68" s="142">
        <f>'PK Production'!AD68+'NP Production'!AD68+'NPK Production'!AD68</f>
        <v>0</v>
      </c>
      <c r="AE68" s="142">
        <f>'PK Production'!AE68+'NP Production'!AE68+'NPK Production'!AE68</f>
        <v>0</v>
      </c>
      <c r="AF68" s="142">
        <f>'PK Production'!AF68+'NP Production'!AF68+'NPK Production'!AF68</f>
        <v>0</v>
      </c>
      <c r="AG68" s="142">
        <f>'PK Production'!AG68+'NP Production'!AG68+'NPK Production'!AG68</f>
        <v>0</v>
      </c>
    </row>
    <row r="69" spans="1:33" x14ac:dyDescent="0.2">
      <c r="A69" s="133" t="str">
        <f t="shared" si="1"/>
        <v>DAPEritrea</v>
      </c>
      <c r="B69" s="129" t="s">
        <v>259</v>
      </c>
      <c r="C69" s="129" t="s">
        <v>261</v>
      </c>
      <c r="D69" s="129" t="s">
        <v>100</v>
      </c>
      <c r="E69" s="142">
        <f>'PK Production'!E69+'NP Production'!E69+'NPK Production'!E69</f>
        <v>0</v>
      </c>
      <c r="F69" s="142">
        <f>'PK Production'!F69+'NP Production'!F69+'NPK Production'!F69</f>
        <v>0</v>
      </c>
      <c r="G69" s="142">
        <f>'PK Production'!G69+'NP Production'!G69+'NPK Production'!G69</f>
        <v>0</v>
      </c>
      <c r="H69" s="142">
        <f>'PK Production'!H69+'NP Production'!H69+'NPK Production'!H69</f>
        <v>0</v>
      </c>
      <c r="I69" s="142">
        <f>'PK Production'!I69+'NP Production'!I69+'NPK Production'!I69</f>
        <v>0</v>
      </c>
      <c r="J69" s="142">
        <f>'PK Production'!J69+'NP Production'!J69+'NPK Production'!J69</f>
        <v>0</v>
      </c>
      <c r="K69" s="142">
        <f>'PK Production'!K69+'NP Production'!K69+'NPK Production'!K69</f>
        <v>0</v>
      </c>
      <c r="L69" s="142">
        <f>'PK Production'!L69+'NP Production'!L69+'NPK Production'!L69</f>
        <v>0</v>
      </c>
      <c r="M69" s="142">
        <f>'PK Production'!M69+'NP Production'!M69+'NPK Production'!M69</f>
        <v>0</v>
      </c>
      <c r="N69" s="142">
        <f>'PK Production'!N69+'NP Production'!N69+'NPK Production'!N69</f>
        <v>0</v>
      </c>
      <c r="O69" s="142">
        <f>'PK Production'!O69+'NP Production'!O69+'NPK Production'!O69</f>
        <v>0</v>
      </c>
      <c r="P69" s="142">
        <f>'PK Production'!P69+'NP Production'!P69+'NPK Production'!P69</f>
        <v>0</v>
      </c>
      <c r="Q69" s="142">
        <f>'PK Production'!Q69+'NP Production'!Q69+'NPK Production'!Q69</f>
        <v>0</v>
      </c>
      <c r="R69" s="142">
        <f>'PK Production'!R69+'NP Production'!R69+'NPK Production'!R69</f>
        <v>0</v>
      </c>
      <c r="S69" s="142">
        <f>'PK Production'!S69+'NP Production'!S69+'NPK Production'!S69</f>
        <v>0</v>
      </c>
      <c r="T69" s="142">
        <f>'PK Production'!T69+'NP Production'!T69+'NPK Production'!T69</f>
        <v>0</v>
      </c>
      <c r="U69" s="142">
        <f>'PK Production'!U69+'NP Production'!U69+'NPK Production'!U69</f>
        <v>0</v>
      </c>
      <c r="V69" s="142">
        <f>'PK Production'!V69+'NP Production'!V69+'NPK Production'!V69</f>
        <v>0</v>
      </c>
      <c r="W69" s="142">
        <f>'PK Production'!W69+'NP Production'!W69+'NPK Production'!W69</f>
        <v>0</v>
      </c>
      <c r="X69" s="142">
        <f>'PK Production'!X69+'NP Production'!X69+'NPK Production'!X69</f>
        <v>0</v>
      </c>
      <c r="Y69" s="142">
        <f>'PK Production'!Y69+'NP Production'!Y69+'NPK Production'!Y69</f>
        <v>0</v>
      </c>
      <c r="Z69" s="142">
        <f>'PK Production'!Z69+'NP Production'!Z69+'NPK Production'!Z69</f>
        <v>0</v>
      </c>
      <c r="AA69" s="142">
        <f>'PK Production'!AA69+'NP Production'!AA69+'NPK Production'!AA69</f>
        <v>0</v>
      </c>
      <c r="AB69" s="142">
        <f>'PK Production'!AB69+'NP Production'!AB69+'NPK Production'!AB69</f>
        <v>0</v>
      </c>
      <c r="AC69" s="142">
        <f>'PK Production'!AC69+'NP Production'!AC69+'NPK Production'!AC69</f>
        <v>0</v>
      </c>
      <c r="AD69" s="142">
        <f>'PK Production'!AD69+'NP Production'!AD69+'NPK Production'!AD69</f>
        <v>0</v>
      </c>
      <c r="AE69" s="142">
        <f>'PK Production'!AE69+'NP Production'!AE69+'NPK Production'!AE69</f>
        <v>0</v>
      </c>
      <c r="AF69" s="142">
        <f>'PK Production'!AF69+'NP Production'!AF69+'NPK Production'!AF69</f>
        <v>0</v>
      </c>
      <c r="AG69" s="142">
        <f>'PK Production'!AG69+'NP Production'!AG69+'NPK Production'!AG69</f>
        <v>0</v>
      </c>
    </row>
    <row r="70" spans="1:33" x14ac:dyDescent="0.2">
      <c r="A70" s="133" t="str">
        <f t="shared" si="1"/>
        <v>DAPEthiopia</v>
      </c>
      <c r="B70" s="129" t="s">
        <v>259</v>
      </c>
      <c r="C70" s="129" t="s">
        <v>261</v>
      </c>
      <c r="D70" s="129" t="s">
        <v>101</v>
      </c>
      <c r="E70" s="142">
        <f>'PK Production'!E70+'NP Production'!E70+'NPK Production'!E70</f>
        <v>0</v>
      </c>
      <c r="F70" s="142">
        <f>'PK Production'!F70+'NP Production'!F70+'NPK Production'!F70</f>
        <v>0</v>
      </c>
      <c r="G70" s="142">
        <f>'PK Production'!G70+'NP Production'!G70+'NPK Production'!G70</f>
        <v>0</v>
      </c>
      <c r="H70" s="142">
        <f>'PK Production'!H70+'NP Production'!H70+'NPK Production'!H70</f>
        <v>0</v>
      </c>
      <c r="I70" s="142">
        <f>'PK Production'!I70+'NP Production'!I70+'NPK Production'!I70</f>
        <v>0</v>
      </c>
      <c r="J70" s="142">
        <f>'PK Production'!J70+'NP Production'!J70+'NPK Production'!J70</f>
        <v>0</v>
      </c>
      <c r="K70" s="142">
        <f>'PK Production'!K70+'NP Production'!K70+'NPK Production'!K70</f>
        <v>0</v>
      </c>
      <c r="L70" s="142">
        <f>'PK Production'!L70+'NP Production'!L70+'NPK Production'!L70</f>
        <v>0</v>
      </c>
      <c r="M70" s="142">
        <f>'PK Production'!M70+'NP Production'!M70+'NPK Production'!M70</f>
        <v>0</v>
      </c>
      <c r="N70" s="142">
        <f>'PK Production'!N70+'NP Production'!N70+'NPK Production'!N70</f>
        <v>0</v>
      </c>
      <c r="O70" s="142">
        <f>'PK Production'!O70+'NP Production'!O70+'NPK Production'!O70</f>
        <v>0</v>
      </c>
      <c r="P70" s="142">
        <f>'PK Production'!P70+'NP Production'!P70+'NPK Production'!P70</f>
        <v>0</v>
      </c>
      <c r="Q70" s="142">
        <f>'PK Production'!Q70+'NP Production'!Q70+'NPK Production'!Q70</f>
        <v>0</v>
      </c>
      <c r="R70" s="142">
        <f>'PK Production'!R70+'NP Production'!R70+'NPK Production'!R70</f>
        <v>0</v>
      </c>
      <c r="S70" s="142">
        <f>'PK Production'!S70+'NP Production'!S70+'NPK Production'!S70</f>
        <v>0</v>
      </c>
      <c r="T70" s="142">
        <f>'PK Production'!T70+'NP Production'!T70+'NPK Production'!T70</f>
        <v>0</v>
      </c>
      <c r="U70" s="142">
        <f>'PK Production'!U70+'NP Production'!U70+'NPK Production'!U70</f>
        <v>0</v>
      </c>
      <c r="V70" s="142">
        <f>'PK Production'!V70+'NP Production'!V70+'NPK Production'!V70</f>
        <v>0</v>
      </c>
      <c r="W70" s="142">
        <f>'PK Production'!W70+'NP Production'!W70+'NPK Production'!W70</f>
        <v>0</v>
      </c>
      <c r="X70" s="142">
        <f>'PK Production'!X70+'NP Production'!X70+'NPK Production'!X70</f>
        <v>0</v>
      </c>
      <c r="Y70" s="142">
        <f>'PK Production'!Y70+'NP Production'!Y70+'NPK Production'!Y70</f>
        <v>0</v>
      </c>
      <c r="Z70" s="142">
        <f>'PK Production'!Z70+'NP Production'!Z70+'NPK Production'!Z70</f>
        <v>0</v>
      </c>
      <c r="AA70" s="142">
        <f>'PK Production'!AA70+'NP Production'!AA70+'NPK Production'!AA70</f>
        <v>0</v>
      </c>
      <c r="AB70" s="142">
        <f>'PK Production'!AB70+'NP Production'!AB70+'NPK Production'!AB70</f>
        <v>0</v>
      </c>
      <c r="AC70" s="142">
        <f>'PK Production'!AC70+'NP Production'!AC70+'NPK Production'!AC70</f>
        <v>0</v>
      </c>
      <c r="AD70" s="142">
        <f>'PK Production'!AD70+'NP Production'!AD70+'NPK Production'!AD70</f>
        <v>0</v>
      </c>
      <c r="AE70" s="142">
        <f>'PK Production'!AE70+'NP Production'!AE70+'NPK Production'!AE70</f>
        <v>0</v>
      </c>
      <c r="AF70" s="142">
        <f>'PK Production'!AF70+'NP Production'!AF70+'NPK Production'!AF70</f>
        <v>0</v>
      </c>
      <c r="AG70" s="142">
        <f>'PK Production'!AG70+'NP Production'!AG70+'NPK Production'!AG70</f>
        <v>0</v>
      </c>
    </row>
    <row r="71" spans="1:33" x14ac:dyDescent="0.2">
      <c r="A71" s="133" t="str">
        <f t="shared" si="1"/>
        <v>DAPKenya</v>
      </c>
      <c r="B71" s="129" t="s">
        <v>259</v>
      </c>
      <c r="C71" s="129" t="s">
        <v>261</v>
      </c>
      <c r="D71" s="129" t="s">
        <v>102</v>
      </c>
      <c r="E71" s="142">
        <f>'PK Production'!E71+'NP Production'!E71+'NPK Production'!E71</f>
        <v>0</v>
      </c>
      <c r="F71" s="142">
        <f>'PK Production'!F71+'NP Production'!F71+'NPK Production'!F71</f>
        <v>0</v>
      </c>
      <c r="G71" s="142">
        <f>'PK Production'!G71+'NP Production'!G71+'NPK Production'!G71</f>
        <v>0</v>
      </c>
      <c r="H71" s="142">
        <f>'PK Production'!H71+'NP Production'!H71+'NPK Production'!H71</f>
        <v>0</v>
      </c>
      <c r="I71" s="142">
        <f>'PK Production'!I71+'NP Production'!I71+'NPK Production'!I71</f>
        <v>0</v>
      </c>
      <c r="J71" s="142">
        <f>'PK Production'!J71+'NP Production'!J71+'NPK Production'!J71</f>
        <v>0</v>
      </c>
      <c r="K71" s="142">
        <f>'PK Production'!K71+'NP Production'!K71+'NPK Production'!K71</f>
        <v>0</v>
      </c>
      <c r="L71" s="142">
        <f>'PK Production'!L71+'NP Production'!L71+'NPK Production'!L71</f>
        <v>0</v>
      </c>
      <c r="M71" s="142">
        <f>'PK Production'!M71+'NP Production'!M71+'NPK Production'!M71</f>
        <v>0</v>
      </c>
      <c r="N71" s="142">
        <f>'PK Production'!N71+'NP Production'!N71+'NPK Production'!N71</f>
        <v>0</v>
      </c>
      <c r="O71" s="142">
        <f>'PK Production'!O71+'NP Production'!O71+'NPK Production'!O71</f>
        <v>0</v>
      </c>
      <c r="P71" s="142">
        <f>'PK Production'!P71+'NP Production'!P71+'NPK Production'!P71</f>
        <v>0</v>
      </c>
      <c r="Q71" s="142">
        <f>'PK Production'!Q71+'NP Production'!Q71+'NPK Production'!Q71</f>
        <v>0</v>
      </c>
      <c r="R71" s="142">
        <f>'PK Production'!R71+'NP Production'!R71+'NPK Production'!R71</f>
        <v>0</v>
      </c>
      <c r="S71" s="142">
        <f>'PK Production'!S71+'NP Production'!S71+'NPK Production'!S71</f>
        <v>0</v>
      </c>
      <c r="T71" s="142">
        <f>'PK Production'!T71+'NP Production'!T71+'NPK Production'!T71</f>
        <v>0</v>
      </c>
      <c r="U71" s="142">
        <f>'PK Production'!U71+'NP Production'!U71+'NPK Production'!U71</f>
        <v>0</v>
      </c>
      <c r="V71" s="142">
        <f>'PK Production'!V71+'NP Production'!V71+'NPK Production'!V71</f>
        <v>0</v>
      </c>
      <c r="W71" s="142">
        <f>'PK Production'!W71+'NP Production'!W71+'NPK Production'!W71</f>
        <v>0</v>
      </c>
      <c r="X71" s="142">
        <f>'PK Production'!X71+'NP Production'!X71+'NPK Production'!X71</f>
        <v>0</v>
      </c>
      <c r="Y71" s="142">
        <f>'PK Production'!Y71+'NP Production'!Y71+'NPK Production'!Y71</f>
        <v>0</v>
      </c>
      <c r="Z71" s="142">
        <f>'PK Production'!Z71+'NP Production'!Z71+'NPK Production'!Z71</f>
        <v>0</v>
      </c>
      <c r="AA71" s="142">
        <f>'PK Production'!AA71+'NP Production'!AA71+'NPK Production'!AA71</f>
        <v>25</v>
      </c>
      <c r="AB71" s="142">
        <f>'PK Production'!AB71+'NP Production'!AB71+'NPK Production'!AB71</f>
        <v>50</v>
      </c>
      <c r="AC71" s="142">
        <f>'PK Production'!AC71+'NP Production'!AC71+'NPK Production'!AC71</f>
        <v>38.676681512795341</v>
      </c>
      <c r="AD71" s="142">
        <f>'PK Production'!AD71+'NP Production'!AD71+'NPK Production'!AD71</f>
        <v>38.676681512795341</v>
      </c>
      <c r="AE71" s="142">
        <f>'PK Production'!AE71+'NP Production'!AE71+'NPK Production'!AE71</f>
        <v>38.676681512795341</v>
      </c>
      <c r="AF71" s="142">
        <f>'PK Production'!AF71+'NP Production'!AF71+'NPK Production'!AF71</f>
        <v>38.676681512795341</v>
      </c>
      <c r="AG71" s="142">
        <f>'PK Production'!AG71+'NP Production'!AG71+'NPK Production'!AG71</f>
        <v>38.676681512795341</v>
      </c>
    </row>
    <row r="72" spans="1:33" x14ac:dyDescent="0.2">
      <c r="A72" s="133" t="str">
        <f t="shared" si="1"/>
        <v>DAPMadagascar</v>
      </c>
      <c r="B72" s="129" t="s">
        <v>259</v>
      </c>
      <c r="C72" s="129" t="s">
        <v>261</v>
      </c>
      <c r="D72" s="129" t="s">
        <v>103</v>
      </c>
      <c r="E72" s="142">
        <f>'PK Production'!E72+'NP Production'!E72+'NPK Production'!E72</f>
        <v>0</v>
      </c>
      <c r="F72" s="142">
        <f>'PK Production'!F72+'NP Production'!F72+'NPK Production'!F72</f>
        <v>0</v>
      </c>
      <c r="G72" s="142">
        <f>'PK Production'!G72+'NP Production'!G72+'NPK Production'!G72</f>
        <v>0</v>
      </c>
      <c r="H72" s="142">
        <f>'PK Production'!H72+'NP Production'!H72+'NPK Production'!H72</f>
        <v>0</v>
      </c>
      <c r="I72" s="142">
        <f>'PK Production'!I72+'NP Production'!I72+'NPK Production'!I72</f>
        <v>0</v>
      </c>
      <c r="J72" s="142">
        <f>'PK Production'!J72+'NP Production'!J72+'NPK Production'!J72</f>
        <v>0</v>
      </c>
      <c r="K72" s="142">
        <f>'PK Production'!K72+'NP Production'!K72+'NPK Production'!K72</f>
        <v>0</v>
      </c>
      <c r="L72" s="142">
        <f>'PK Production'!L72+'NP Production'!L72+'NPK Production'!L72</f>
        <v>0</v>
      </c>
      <c r="M72" s="142">
        <f>'PK Production'!M72+'NP Production'!M72+'NPK Production'!M72</f>
        <v>0</v>
      </c>
      <c r="N72" s="142">
        <f>'PK Production'!N72+'NP Production'!N72+'NPK Production'!N72</f>
        <v>0</v>
      </c>
      <c r="O72" s="142">
        <f>'PK Production'!O72+'NP Production'!O72+'NPK Production'!O72</f>
        <v>0</v>
      </c>
      <c r="P72" s="142">
        <f>'PK Production'!P72+'NP Production'!P72+'NPK Production'!P72</f>
        <v>0</v>
      </c>
      <c r="Q72" s="142">
        <f>'PK Production'!Q72+'NP Production'!Q72+'NPK Production'!Q72</f>
        <v>0</v>
      </c>
      <c r="R72" s="142">
        <f>'PK Production'!R72+'NP Production'!R72+'NPK Production'!R72</f>
        <v>0</v>
      </c>
      <c r="S72" s="142">
        <f>'PK Production'!S72+'NP Production'!S72+'NPK Production'!S72</f>
        <v>0</v>
      </c>
      <c r="T72" s="142">
        <f>'PK Production'!T72+'NP Production'!T72+'NPK Production'!T72</f>
        <v>0</v>
      </c>
      <c r="U72" s="142">
        <f>'PK Production'!U72+'NP Production'!U72+'NPK Production'!U72</f>
        <v>0</v>
      </c>
      <c r="V72" s="142">
        <f>'PK Production'!V72+'NP Production'!V72+'NPK Production'!V72</f>
        <v>0</v>
      </c>
      <c r="W72" s="142">
        <f>'PK Production'!W72+'NP Production'!W72+'NPK Production'!W72</f>
        <v>0</v>
      </c>
      <c r="X72" s="142">
        <f>'PK Production'!X72+'NP Production'!X72+'NPK Production'!X72</f>
        <v>0</v>
      </c>
      <c r="Y72" s="142">
        <f>'PK Production'!Y72+'NP Production'!Y72+'NPK Production'!Y72</f>
        <v>0</v>
      </c>
      <c r="Z72" s="142">
        <f>'PK Production'!Z72+'NP Production'!Z72+'NPK Production'!Z72</f>
        <v>0</v>
      </c>
      <c r="AA72" s="142">
        <f>'PK Production'!AA72+'NP Production'!AA72+'NPK Production'!AA72</f>
        <v>0</v>
      </c>
      <c r="AB72" s="142">
        <f>'PK Production'!AB72+'NP Production'!AB72+'NPK Production'!AB72</f>
        <v>0</v>
      </c>
      <c r="AC72" s="142">
        <f>'PK Production'!AC72+'NP Production'!AC72+'NPK Production'!AC72</f>
        <v>0</v>
      </c>
      <c r="AD72" s="142">
        <f>'PK Production'!AD72+'NP Production'!AD72+'NPK Production'!AD72</f>
        <v>0</v>
      </c>
      <c r="AE72" s="142">
        <f>'PK Production'!AE72+'NP Production'!AE72+'NPK Production'!AE72</f>
        <v>0</v>
      </c>
      <c r="AF72" s="142">
        <f>'PK Production'!AF72+'NP Production'!AF72+'NPK Production'!AF72</f>
        <v>0</v>
      </c>
      <c r="AG72" s="142">
        <f>'PK Production'!AG72+'NP Production'!AG72+'NPK Production'!AG72</f>
        <v>0</v>
      </c>
    </row>
    <row r="73" spans="1:33" x14ac:dyDescent="0.2">
      <c r="A73" s="133" t="str">
        <f t="shared" si="1"/>
        <v>DAPMalawi</v>
      </c>
      <c r="B73" s="129" t="s">
        <v>259</v>
      </c>
      <c r="C73" s="129" t="s">
        <v>261</v>
      </c>
      <c r="D73" s="129" t="s">
        <v>104</v>
      </c>
      <c r="E73" s="142">
        <f>'PK Production'!E73+'NP Production'!E73+'NPK Production'!E73</f>
        <v>40.139894999999996</v>
      </c>
      <c r="F73" s="142">
        <f>'PK Production'!F73+'NP Production'!F73+'NPK Production'!F73</f>
        <v>51.072356999999997</v>
      </c>
      <c r="G73" s="142">
        <f>'PK Production'!G73+'NP Production'!G73+'NPK Production'!G73</f>
        <v>36.199687999999995</v>
      </c>
      <c r="H73" s="142">
        <f>'PK Production'!H73+'NP Production'!H73+'NPK Production'!H73</f>
        <v>35.742670000000004</v>
      </c>
      <c r="I73" s="142">
        <f>'PK Production'!I73+'NP Production'!I73+'NPK Production'!I73</f>
        <v>52.003008000000001</v>
      </c>
      <c r="J73" s="142">
        <f>'PK Production'!J73+'NP Production'!J73+'NPK Production'!J73</f>
        <v>2.3039600000000036</v>
      </c>
      <c r="K73" s="142">
        <f>'PK Production'!K73+'NP Production'!K73+'NPK Production'!K73</f>
        <v>19.334663000000006</v>
      </c>
      <c r="L73" s="142">
        <f>'PK Production'!L73+'NP Production'!L73+'NPK Production'!L73</f>
        <v>10.990114000000005</v>
      </c>
      <c r="M73" s="142">
        <f>'PK Production'!M73+'NP Production'!M73+'NPK Production'!M73</f>
        <v>39.620164000000003</v>
      </c>
      <c r="N73" s="142">
        <f>'PK Production'!N73+'NP Production'!N73+'NPK Production'!N73</f>
        <v>24.165902000000003</v>
      </c>
      <c r="O73" s="142">
        <f>'PK Production'!O73+'NP Production'!O73+'NPK Production'!O73</f>
        <v>31.546315000000007</v>
      </c>
      <c r="P73" s="142">
        <f>'PK Production'!P73+'NP Production'!P73+'NPK Production'!P73</f>
        <v>78.794590999999997</v>
      </c>
      <c r="Q73" s="142">
        <f>'PK Production'!Q73+'NP Production'!Q73+'NPK Production'!Q73</f>
        <v>61.698496000000006</v>
      </c>
      <c r="R73" s="142">
        <f>'PK Production'!R73+'NP Production'!R73+'NPK Production'!R73</f>
        <v>38.403375000000011</v>
      </c>
      <c r="S73" s="142">
        <f>'PK Production'!S73+'NP Production'!S73+'NPK Production'!S73</f>
        <v>68.746891000000005</v>
      </c>
      <c r="T73" s="142">
        <f>'PK Production'!T73+'NP Production'!T73+'NPK Production'!T73</f>
        <v>33.705477000000002</v>
      </c>
      <c r="U73" s="142">
        <f>'PK Production'!U73+'NP Production'!U73+'NPK Production'!U73</f>
        <v>60</v>
      </c>
      <c r="V73" s="142">
        <f>'PK Production'!V73+'NP Production'!V73+'NPK Production'!V73</f>
        <v>88.869583187690964</v>
      </c>
      <c r="W73" s="142">
        <f>'PK Production'!W73+'NP Production'!W73+'NPK Production'!W73</f>
        <v>90</v>
      </c>
      <c r="X73" s="142">
        <f>'PK Production'!X73+'NP Production'!X73+'NPK Production'!X73</f>
        <v>45.738023178871103</v>
      </c>
      <c r="Y73" s="142">
        <f>'PK Production'!Y73+'NP Production'!Y73+'NPK Production'!Y73</f>
        <v>42.726448664015663</v>
      </c>
      <c r="Z73" s="142">
        <f>'PK Production'!Z73+'NP Production'!Z73+'NPK Production'!Z73</f>
        <v>36.414266232068499</v>
      </c>
      <c r="AA73" s="142">
        <f>'PK Production'!AA73+'NP Production'!AA73+'NPK Production'!AA73</f>
        <v>36.414266232068499</v>
      </c>
      <c r="AB73" s="142">
        <f>'PK Production'!AB73+'NP Production'!AB73+'NPK Production'!AB73</f>
        <v>36.414266232068499</v>
      </c>
      <c r="AC73" s="142">
        <f>'PK Production'!AC73+'NP Production'!AC73+'NPK Production'!AC73</f>
        <v>38.55457357597534</v>
      </c>
      <c r="AD73" s="142">
        <f>'PK Production'!AD73+'NP Production'!AD73+'NPK Production'!AD73</f>
        <v>41.273902416160048</v>
      </c>
      <c r="AE73" s="142">
        <f>'PK Production'!AE73+'NP Production'!AE73+'NPK Production'!AE73</f>
        <v>43.821139745741768</v>
      </c>
      <c r="AF73" s="142">
        <f>'PK Production'!AF73+'NP Production'!AF73+'NPK Production'!AF73</f>
        <v>46.396798050057178</v>
      </c>
      <c r="AG73" s="142">
        <f>'PK Production'!AG73+'NP Production'!AG73+'NPK Production'!AG73</f>
        <v>49.123844833519421</v>
      </c>
    </row>
    <row r="74" spans="1:33" x14ac:dyDescent="0.2">
      <c r="A74" s="133" t="str">
        <f t="shared" si="1"/>
        <v>DAPMauritius</v>
      </c>
      <c r="B74" s="129" t="s">
        <v>259</v>
      </c>
      <c r="C74" s="129" t="s">
        <v>261</v>
      </c>
      <c r="D74" s="129" t="s">
        <v>105</v>
      </c>
      <c r="E74" s="142">
        <f>'PK Production'!E74+'NP Production'!E74+'NPK Production'!E74</f>
        <v>25.493000000000002</v>
      </c>
      <c r="F74" s="142">
        <f>'PK Production'!F74+'NP Production'!F74+'NPK Production'!F74</f>
        <v>24.196999999999999</v>
      </c>
      <c r="G74" s="142">
        <f>'PK Production'!G74+'NP Production'!G74+'NPK Production'!G74</f>
        <v>24.691000000000003</v>
      </c>
      <c r="H74" s="142">
        <f>'PK Production'!H74+'NP Production'!H74+'NPK Production'!H74</f>
        <v>26.965</v>
      </c>
      <c r="I74" s="142">
        <f>'PK Production'!I74+'NP Production'!I74+'NPK Production'!I74</f>
        <v>23.699622000000002</v>
      </c>
      <c r="J74" s="142">
        <f>'PK Production'!J74+'NP Production'!J74+'NPK Production'!J74</f>
        <v>21.183095999999999</v>
      </c>
      <c r="K74" s="142">
        <f>'PK Production'!K74+'NP Production'!K74+'NPK Production'!K74</f>
        <v>19.333596</v>
      </c>
      <c r="L74" s="142">
        <f>'PK Production'!L74+'NP Production'!L74+'NPK Production'!L74</f>
        <v>18.381941000000001</v>
      </c>
      <c r="M74" s="142">
        <f>'PK Production'!M74+'NP Production'!M74+'NPK Production'!M74</f>
        <v>7.5349570000000012</v>
      </c>
      <c r="N74" s="142">
        <f>'PK Production'!N74+'NP Production'!N74+'NPK Production'!N74</f>
        <v>11.400548000000001</v>
      </c>
      <c r="O74" s="142">
        <f>'PK Production'!O74+'NP Production'!O74+'NPK Production'!O74</f>
        <v>18.28576</v>
      </c>
      <c r="P74" s="142">
        <f>'PK Production'!P74+'NP Production'!P74+'NPK Production'!P74</f>
        <v>18.752711999999999</v>
      </c>
      <c r="Q74" s="142">
        <f>'PK Production'!Q74+'NP Production'!Q74+'NPK Production'!Q74</f>
        <v>18.053267000000002</v>
      </c>
      <c r="R74" s="142">
        <f>'PK Production'!R74+'NP Production'!R74+'NPK Production'!R74</f>
        <v>19.343022999999999</v>
      </c>
      <c r="S74" s="142">
        <f>'PK Production'!S74+'NP Production'!S74+'NPK Production'!S74</f>
        <v>16.149190000000001</v>
      </c>
      <c r="T74" s="142">
        <f>'PK Production'!T74+'NP Production'!T74+'NPK Production'!T74</f>
        <v>19.579999999999998</v>
      </c>
      <c r="U74" s="142">
        <f>'PK Production'!U74+'NP Production'!U74+'NPK Production'!U74</f>
        <v>23.860061999999999</v>
      </c>
      <c r="V74" s="142">
        <f>'PK Production'!V74+'NP Production'!V74+'NPK Production'!V74</f>
        <v>17.875598001794781</v>
      </c>
      <c r="W74" s="142">
        <f>'PK Production'!W74+'NP Production'!W74+'NPK Production'!W74</f>
        <v>17</v>
      </c>
      <c r="X74" s="142">
        <f>'PK Production'!X74+'NP Production'!X74+'NPK Production'!X74</f>
        <v>16.817298325088203</v>
      </c>
      <c r="Y74" s="142">
        <f>'PK Production'!Y74+'NP Production'!Y74+'NPK Production'!Y74</f>
        <v>21.879744299388143</v>
      </c>
      <c r="Z74" s="142">
        <f>'PK Production'!Z74+'NP Production'!Z74+'NPK Production'!Z74</f>
        <v>25.293787464553713</v>
      </c>
      <c r="AA74" s="142">
        <f>'PK Production'!AA74+'NP Production'!AA74+'NPK Production'!AA74</f>
        <v>25.293787464553713</v>
      </c>
      <c r="AB74" s="142">
        <f>'PK Production'!AB74+'NP Production'!AB74+'NPK Production'!AB74</f>
        <v>25.293787464553713</v>
      </c>
      <c r="AC74" s="142">
        <f>'PK Production'!AC74+'NP Production'!AC74+'NPK Production'!AC74</f>
        <v>25.293787464553713</v>
      </c>
      <c r="AD74" s="142">
        <f>'PK Production'!AD74+'NP Production'!AD74+'NPK Production'!AD74</f>
        <v>25.293787464553713</v>
      </c>
      <c r="AE74" s="142">
        <f>'PK Production'!AE74+'NP Production'!AE74+'NPK Production'!AE74</f>
        <v>25.293787464553713</v>
      </c>
      <c r="AF74" s="142">
        <f>'PK Production'!AF74+'NP Production'!AF74+'NPK Production'!AF74</f>
        <v>25.293787464553713</v>
      </c>
      <c r="AG74" s="142">
        <f>'PK Production'!AG74+'NP Production'!AG74+'NPK Production'!AG74</f>
        <v>25.293787464553713</v>
      </c>
    </row>
    <row r="75" spans="1:33" x14ac:dyDescent="0.2">
      <c r="A75" s="133" t="str">
        <f t="shared" si="1"/>
        <v>DAPMozambique</v>
      </c>
      <c r="B75" s="129" t="s">
        <v>259</v>
      </c>
      <c r="C75" s="129" t="s">
        <v>261</v>
      </c>
      <c r="D75" s="129" t="s">
        <v>106</v>
      </c>
      <c r="E75" s="142">
        <f>'PK Production'!E75+'NP Production'!E75+'NPK Production'!E75</f>
        <v>0</v>
      </c>
      <c r="F75" s="142">
        <f>'PK Production'!F75+'NP Production'!F75+'NPK Production'!F75</f>
        <v>0</v>
      </c>
      <c r="G75" s="142">
        <f>'PK Production'!G75+'NP Production'!G75+'NPK Production'!G75</f>
        <v>0</v>
      </c>
      <c r="H75" s="142">
        <f>'PK Production'!H75+'NP Production'!H75+'NPK Production'!H75</f>
        <v>0</v>
      </c>
      <c r="I75" s="142">
        <f>'PK Production'!I75+'NP Production'!I75+'NPK Production'!I75</f>
        <v>0</v>
      </c>
      <c r="J75" s="142">
        <f>'PK Production'!J75+'NP Production'!J75+'NPK Production'!J75</f>
        <v>0</v>
      </c>
      <c r="K75" s="142">
        <f>'PK Production'!K75+'NP Production'!K75+'NPK Production'!K75</f>
        <v>0</v>
      </c>
      <c r="L75" s="142">
        <f>'PK Production'!L75+'NP Production'!L75+'NPK Production'!L75</f>
        <v>0</v>
      </c>
      <c r="M75" s="142">
        <f>'PK Production'!M75+'NP Production'!M75+'NPK Production'!M75</f>
        <v>0</v>
      </c>
      <c r="N75" s="142">
        <f>'PK Production'!N75+'NP Production'!N75+'NPK Production'!N75</f>
        <v>0</v>
      </c>
      <c r="O75" s="142">
        <f>'PK Production'!O75+'NP Production'!O75+'NPK Production'!O75</f>
        <v>0</v>
      </c>
      <c r="P75" s="142">
        <f>'PK Production'!P75+'NP Production'!P75+'NPK Production'!P75</f>
        <v>0</v>
      </c>
      <c r="Q75" s="142">
        <f>'PK Production'!Q75+'NP Production'!Q75+'NPK Production'!Q75</f>
        <v>0</v>
      </c>
      <c r="R75" s="142">
        <f>'PK Production'!R75+'NP Production'!R75+'NPK Production'!R75</f>
        <v>0</v>
      </c>
      <c r="S75" s="142">
        <f>'PK Production'!S75+'NP Production'!S75+'NPK Production'!S75</f>
        <v>0</v>
      </c>
      <c r="T75" s="142">
        <f>'PK Production'!T75+'NP Production'!T75+'NPK Production'!T75</f>
        <v>0</v>
      </c>
      <c r="U75" s="142">
        <f>'PK Production'!U75+'NP Production'!U75+'NPK Production'!U75</f>
        <v>0</v>
      </c>
      <c r="V75" s="142">
        <f>'PK Production'!V75+'NP Production'!V75+'NPK Production'!V75</f>
        <v>0</v>
      </c>
      <c r="W75" s="142">
        <f>'PK Production'!W75+'NP Production'!W75+'NPK Production'!W75</f>
        <v>0</v>
      </c>
      <c r="X75" s="142">
        <f>'PK Production'!X75+'NP Production'!X75+'NPK Production'!X75</f>
        <v>0</v>
      </c>
      <c r="Y75" s="142">
        <f>'PK Production'!Y75+'NP Production'!Y75+'NPK Production'!Y75</f>
        <v>0</v>
      </c>
      <c r="Z75" s="142">
        <f>'PK Production'!Z75+'NP Production'!Z75+'NPK Production'!Z75</f>
        <v>0</v>
      </c>
      <c r="AA75" s="142">
        <f>'PK Production'!AA75+'NP Production'!AA75+'NPK Production'!AA75</f>
        <v>0</v>
      </c>
      <c r="AB75" s="142">
        <f>'PK Production'!AB75+'NP Production'!AB75+'NPK Production'!AB75</f>
        <v>0</v>
      </c>
      <c r="AC75" s="142">
        <f>'PK Production'!AC75+'NP Production'!AC75+'NPK Production'!AC75</f>
        <v>0</v>
      </c>
      <c r="AD75" s="142">
        <f>'PK Production'!AD75+'NP Production'!AD75+'NPK Production'!AD75</f>
        <v>0</v>
      </c>
      <c r="AE75" s="142">
        <f>'PK Production'!AE75+'NP Production'!AE75+'NPK Production'!AE75</f>
        <v>0</v>
      </c>
      <c r="AF75" s="142">
        <f>'PK Production'!AF75+'NP Production'!AF75+'NPK Production'!AF75</f>
        <v>0</v>
      </c>
      <c r="AG75" s="142">
        <f>'PK Production'!AG75+'NP Production'!AG75+'NPK Production'!AG75</f>
        <v>0</v>
      </c>
    </row>
    <row r="76" spans="1:33" x14ac:dyDescent="0.2">
      <c r="A76" s="133" t="str">
        <f t="shared" si="1"/>
        <v>DAPReunion</v>
      </c>
      <c r="B76" s="129" t="s">
        <v>259</v>
      </c>
      <c r="C76" s="129" t="s">
        <v>261</v>
      </c>
      <c r="D76" s="129" t="s">
        <v>107</v>
      </c>
      <c r="E76" s="142">
        <f>'PK Production'!E76+'NP Production'!E76+'NPK Production'!E76</f>
        <v>0</v>
      </c>
      <c r="F76" s="142">
        <f>'PK Production'!F76+'NP Production'!F76+'NPK Production'!F76</f>
        <v>0</v>
      </c>
      <c r="G76" s="142">
        <f>'PK Production'!G76+'NP Production'!G76+'NPK Production'!G76</f>
        <v>0</v>
      </c>
      <c r="H76" s="142">
        <f>'PK Production'!H76+'NP Production'!H76+'NPK Production'!H76</f>
        <v>0</v>
      </c>
      <c r="I76" s="142">
        <f>'PK Production'!I76+'NP Production'!I76+'NPK Production'!I76</f>
        <v>0</v>
      </c>
      <c r="J76" s="142">
        <f>'PK Production'!J76+'NP Production'!J76+'NPK Production'!J76</f>
        <v>0</v>
      </c>
      <c r="K76" s="142">
        <f>'PK Production'!K76+'NP Production'!K76+'NPK Production'!K76</f>
        <v>0</v>
      </c>
      <c r="L76" s="142">
        <f>'PK Production'!L76+'NP Production'!L76+'NPK Production'!L76</f>
        <v>0</v>
      </c>
      <c r="M76" s="142">
        <f>'PK Production'!M76+'NP Production'!M76+'NPK Production'!M76</f>
        <v>0</v>
      </c>
      <c r="N76" s="142">
        <f>'PK Production'!N76+'NP Production'!N76+'NPK Production'!N76</f>
        <v>0</v>
      </c>
      <c r="O76" s="142">
        <f>'PK Production'!O76+'NP Production'!O76+'NPK Production'!O76</f>
        <v>0</v>
      </c>
      <c r="P76" s="142">
        <f>'PK Production'!P76+'NP Production'!P76+'NPK Production'!P76</f>
        <v>0</v>
      </c>
      <c r="Q76" s="142">
        <f>'PK Production'!Q76+'NP Production'!Q76+'NPK Production'!Q76</f>
        <v>0</v>
      </c>
      <c r="R76" s="142">
        <f>'PK Production'!R76+'NP Production'!R76+'NPK Production'!R76</f>
        <v>0</v>
      </c>
      <c r="S76" s="142">
        <f>'PK Production'!S76+'NP Production'!S76+'NPK Production'!S76</f>
        <v>0</v>
      </c>
      <c r="T76" s="142">
        <f>'PK Production'!T76+'NP Production'!T76+'NPK Production'!T76</f>
        <v>0</v>
      </c>
      <c r="U76" s="142">
        <f>'PK Production'!U76+'NP Production'!U76+'NPK Production'!U76</f>
        <v>0</v>
      </c>
      <c r="V76" s="142">
        <f>'PK Production'!V76+'NP Production'!V76+'NPK Production'!V76</f>
        <v>0</v>
      </c>
      <c r="W76" s="142">
        <f>'PK Production'!W76+'NP Production'!W76+'NPK Production'!W76</f>
        <v>0</v>
      </c>
      <c r="X76" s="142">
        <f>'PK Production'!X76+'NP Production'!X76+'NPK Production'!X76</f>
        <v>0</v>
      </c>
      <c r="Y76" s="142">
        <f>'PK Production'!Y76+'NP Production'!Y76+'NPK Production'!Y76</f>
        <v>0</v>
      </c>
      <c r="Z76" s="142">
        <f>'PK Production'!Z76+'NP Production'!Z76+'NPK Production'!Z76</f>
        <v>0</v>
      </c>
      <c r="AA76" s="142">
        <f>'PK Production'!AA76+'NP Production'!AA76+'NPK Production'!AA76</f>
        <v>0</v>
      </c>
      <c r="AB76" s="142">
        <f>'PK Production'!AB76+'NP Production'!AB76+'NPK Production'!AB76</f>
        <v>0</v>
      </c>
      <c r="AC76" s="142">
        <f>'PK Production'!AC76+'NP Production'!AC76+'NPK Production'!AC76</f>
        <v>0</v>
      </c>
      <c r="AD76" s="142">
        <f>'PK Production'!AD76+'NP Production'!AD76+'NPK Production'!AD76</f>
        <v>0</v>
      </c>
      <c r="AE76" s="142">
        <f>'PK Production'!AE76+'NP Production'!AE76+'NPK Production'!AE76</f>
        <v>0</v>
      </c>
      <c r="AF76" s="142">
        <f>'PK Production'!AF76+'NP Production'!AF76+'NPK Production'!AF76</f>
        <v>0</v>
      </c>
      <c r="AG76" s="142">
        <f>'PK Production'!AG76+'NP Production'!AG76+'NPK Production'!AG76</f>
        <v>0</v>
      </c>
    </row>
    <row r="77" spans="1:33" x14ac:dyDescent="0.2">
      <c r="A77" s="133" t="str">
        <f t="shared" si="1"/>
        <v>DAPRwanda</v>
      </c>
      <c r="B77" s="129" t="s">
        <v>259</v>
      </c>
      <c r="C77" s="129" t="s">
        <v>261</v>
      </c>
      <c r="D77" s="129" t="s">
        <v>108</v>
      </c>
      <c r="E77" s="142">
        <f>'PK Production'!E77+'NP Production'!E77+'NPK Production'!E77</f>
        <v>0</v>
      </c>
      <c r="F77" s="142">
        <f>'PK Production'!F77+'NP Production'!F77+'NPK Production'!F77</f>
        <v>0</v>
      </c>
      <c r="G77" s="142">
        <f>'PK Production'!G77+'NP Production'!G77+'NPK Production'!G77</f>
        <v>0</v>
      </c>
      <c r="H77" s="142">
        <f>'PK Production'!H77+'NP Production'!H77+'NPK Production'!H77</f>
        <v>0</v>
      </c>
      <c r="I77" s="142">
        <f>'PK Production'!I77+'NP Production'!I77+'NPK Production'!I77</f>
        <v>0</v>
      </c>
      <c r="J77" s="142">
        <f>'PK Production'!J77+'NP Production'!J77+'NPK Production'!J77</f>
        <v>0</v>
      </c>
      <c r="K77" s="142">
        <f>'PK Production'!K77+'NP Production'!K77+'NPK Production'!K77</f>
        <v>0</v>
      </c>
      <c r="L77" s="142">
        <f>'PK Production'!L77+'NP Production'!L77+'NPK Production'!L77</f>
        <v>0</v>
      </c>
      <c r="M77" s="142">
        <f>'PK Production'!M77+'NP Production'!M77+'NPK Production'!M77</f>
        <v>0</v>
      </c>
      <c r="N77" s="142">
        <f>'PK Production'!N77+'NP Production'!N77+'NPK Production'!N77</f>
        <v>0</v>
      </c>
      <c r="O77" s="142">
        <f>'PK Production'!O77+'NP Production'!O77+'NPK Production'!O77</f>
        <v>0</v>
      </c>
      <c r="P77" s="142">
        <f>'PK Production'!P77+'NP Production'!P77+'NPK Production'!P77</f>
        <v>0</v>
      </c>
      <c r="Q77" s="142">
        <f>'PK Production'!Q77+'NP Production'!Q77+'NPK Production'!Q77</f>
        <v>0</v>
      </c>
      <c r="R77" s="142">
        <f>'PK Production'!R77+'NP Production'!R77+'NPK Production'!R77</f>
        <v>0</v>
      </c>
      <c r="S77" s="142">
        <f>'PK Production'!S77+'NP Production'!S77+'NPK Production'!S77</f>
        <v>0</v>
      </c>
      <c r="T77" s="142">
        <f>'PK Production'!T77+'NP Production'!T77+'NPK Production'!T77</f>
        <v>0</v>
      </c>
      <c r="U77" s="142">
        <f>'PK Production'!U77+'NP Production'!U77+'NPK Production'!U77</f>
        <v>0</v>
      </c>
      <c r="V77" s="142">
        <f>'PK Production'!V77+'NP Production'!V77+'NPK Production'!V77</f>
        <v>0</v>
      </c>
      <c r="W77" s="142">
        <f>'PK Production'!W77+'NP Production'!W77+'NPK Production'!W77</f>
        <v>0</v>
      </c>
      <c r="X77" s="142">
        <f>'PK Production'!X77+'NP Production'!X77+'NPK Production'!X77</f>
        <v>0</v>
      </c>
      <c r="Y77" s="142">
        <f>'PK Production'!Y77+'NP Production'!Y77+'NPK Production'!Y77</f>
        <v>0</v>
      </c>
      <c r="Z77" s="142">
        <f>'PK Production'!Z77+'NP Production'!Z77+'NPK Production'!Z77</f>
        <v>0</v>
      </c>
      <c r="AA77" s="142">
        <f>'PK Production'!AA77+'NP Production'!AA77+'NPK Production'!AA77</f>
        <v>0</v>
      </c>
      <c r="AB77" s="142">
        <f>'PK Production'!AB77+'NP Production'!AB77+'NPK Production'!AB77</f>
        <v>0</v>
      </c>
      <c r="AC77" s="142">
        <f>'PK Production'!AC77+'NP Production'!AC77+'NPK Production'!AC77</f>
        <v>0</v>
      </c>
      <c r="AD77" s="142">
        <f>'PK Production'!AD77+'NP Production'!AD77+'NPK Production'!AD77</f>
        <v>0</v>
      </c>
      <c r="AE77" s="142">
        <f>'PK Production'!AE77+'NP Production'!AE77+'NPK Production'!AE77</f>
        <v>0</v>
      </c>
      <c r="AF77" s="142">
        <f>'PK Production'!AF77+'NP Production'!AF77+'NPK Production'!AF77</f>
        <v>0</v>
      </c>
      <c r="AG77" s="142">
        <f>'PK Production'!AG77+'NP Production'!AG77+'NPK Production'!AG77</f>
        <v>0</v>
      </c>
    </row>
    <row r="78" spans="1:33" x14ac:dyDescent="0.2">
      <c r="A78" s="133" t="str">
        <f t="shared" si="1"/>
        <v>DAPSeychelles</v>
      </c>
      <c r="B78" s="129" t="s">
        <v>259</v>
      </c>
      <c r="C78" s="129" t="s">
        <v>261</v>
      </c>
      <c r="D78" s="129" t="s">
        <v>109</v>
      </c>
      <c r="E78" s="142">
        <f>'PK Production'!E78+'NP Production'!E78+'NPK Production'!E78</f>
        <v>0</v>
      </c>
      <c r="F78" s="142">
        <f>'PK Production'!F78+'NP Production'!F78+'NPK Production'!F78</f>
        <v>0</v>
      </c>
      <c r="G78" s="142">
        <f>'PK Production'!G78+'NP Production'!G78+'NPK Production'!G78</f>
        <v>0</v>
      </c>
      <c r="H78" s="142">
        <f>'PK Production'!H78+'NP Production'!H78+'NPK Production'!H78</f>
        <v>0</v>
      </c>
      <c r="I78" s="142">
        <f>'PK Production'!I78+'NP Production'!I78+'NPK Production'!I78</f>
        <v>0</v>
      </c>
      <c r="J78" s="142">
        <f>'PK Production'!J78+'NP Production'!J78+'NPK Production'!J78</f>
        <v>0</v>
      </c>
      <c r="K78" s="142">
        <f>'PK Production'!K78+'NP Production'!K78+'NPK Production'!K78</f>
        <v>0</v>
      </c>
      <c r="L78" s="142">
        <f>'PK Production'!L78+'NP Production'!L78+'NPK Production'!L78</f>
        <v>0</v>
      </c>
      <c r="M78" s="142">
        <f>'PK Production'!M78+'NP Production'!M78+'NPK Production'!M78</f>
        <v>0</v>
      </c>
      <c r="N78" s="142">
        <f>'PK Production'!N78+'NP Production'!N78+'NPK Production'!N78</f>
        <v>0</v>
      </c>
      <c r="O78" s="142">
        <f>'PK Production'!O78+'NP Production'!O78+'NPK Production'!O78</f>
        <v>0</v>
      </c>
      <c r="P78" s="142">
        <f>'PK Production'!P78+'NP Production'!P78+'NPK Production'!P78</f>
        <v>0</v>
      </c>
      <c r="Q78" s="142">
        <f>'PK Production'!Q78+'NP Production'!Q78+'NPK Production'!Q78</f>
        <v>0</v>
      </c>
      <c r="R78" s="142">
        <f>'PK Production'!R78+'NP Production'!R78+'NPK Production'!R78</f>
        <v>0</v>
      </c>
      <c r="S78" s="142">
        <f>'PK Production'!S78+'NP Production'!S78+'NPK Production'!S78</f>
        <v>0</v>
      </c>
      <c r="T78" s="142">
        <f>'PK Production'!T78+'NP Production'!T78+'NPK Production'!T78</f>
        <v>0</v>
      </c>
      <c r="U78" s="142">
        <f>'PK Production'!U78+'NP Production'!U78+'NPK Production'!U78</f>
        <v>0</v>
      </c>
      <c r="V78" s="142">
        <f>'PK Production'!V78+'NP Production'!V78+'NPK Production'!V78</f>
        <v>0</v>
      </c>
      <c r="W78" s="142">
        <f>'PK Production'!W78+'NP Production'!W78+'NPK Production'!W78</f>
        <v>0</v>
      </c>
      <c r="X78" s="142">
        <f>'PK Production'!X78+'NP Production'!X78+'NPK Production'!X78</f>
        <v>0</v>
      </c>
      <c r="Y78" s="142">
        <f>'PK Production'!Y78+'NP Production'!Y78+'NPK Production'!Y78</f>
        <v>0</v>
      </c>
      <c r="Z78" s="142">
        <f>'PK Production'!Z78+'NP Production'!Z78+'NPK Production'!Z78</f>
        <v>0</v>
      </c>
      <c r="AA78" s="142">
        <f>'PK Production'!AA78+'NP Production'!AA78+'NPK Production'!AA78</f>
        <v>0</v>
      </c>
      <c r="AB78" s="142">
        <f>'PK Production'!AB78+'NP Production'!AB78+'NPK Production'!AB78</f>
        <v>0</v>
      </c>
      <c r="AC78" s="142">
        <f>'PK Production'!AC78+'NP Production'!AC78+'NPK Production'!AC78</f>
        <v>0</v>
      </c>
      <c r="AD78" s="142">
        <f>'PK Production'!AD78+'NP Production'!AD78+'NPK Production'!AD78</f>
        <v>0</v>
      </c>
      <c r="AE78" s="142">
        <f>'PK Production'!AE78+'NP Production'!AE78+'NPK Production'!AE78</f>
        <v>0</v>
      </c>
      <c r="AF78" s="142">
        <f>'PK Production'!AF78+'NP Production'!AF78+'NPK Production'!AF78</f>
        <v>0</v>
      </c>
      <c r="AG78" s="142">
        <f>'PK Production'!AG78+'NP Production'!AG78+'NPK Production'!AG78</f>
        <v>0</v>
      </c>
    </row>
    <row r="79" spans="1:33" x14ac:dyDescent="0.2">
      <c r="A79" s="133" t="str">
        <f t="shared" si="1"/>
        <v>DAPSomalia</v>
      </c>
      <c r="B79" s="129" t="s">
        <v>259</v>
      </c>
      <c r="C79" s="129" t="s">
        <v>261</v>
      </c>
      <c r="D79" s="129" t="s">
        <v>110</v>
      </c>
      <c r="E79" s="142">
        <f>'PK Production'!E79+'NP Production'!E79+'NPK Production'!E79</f>
        <v>0</v>
      </c>
      <c r="F79" s="142">
        <f>'PK Production'!F79+'NP Production'!F79+'NPK Production'!F79</f>
        <v>0</v>
      </c>
      <c r="G79" s="142">
        <f>'PK Production'!G79+'NP Production'!G79+'NPK Production'!G79</f>
        <v>0</v>
      </c>
      <c r="H79" s="142">
        <f>'PK Production'!H79+'NP Production'!H79+'NPK Production'!H79</f>
        <v>0</v>
      </c>
      <c r="I79" s="142">
        <f>'PK Production'!I79+'NP Production'!I79+'NPK Production'!I79</f>
        <v>0</v>
      </c>
      <c r="J79" s="142">
        <f>'PK Production'!J79+'NP Production'!J79+'NPK Production'!J79</f>
        <v>0</v>
      </c>
      <c r="K79" s="142">
        <f>'PK Production'!K79+'NP Production'!K79+'NPK Production'!K79</f>
        <v>0</v>
      </c>
      <c r="L79" s="142">
        <f>'PK Production'!L79+'NP Production'!L79+'NPK Production'!L79</f>
        <v>0</v>
      </c>
      <c r="M79" s="142">
        <f>'PK Production'!M79+'NP Production'!M79+'NPK Production'!M79</f>
        <v>0</v>
      </c>
      <c r="N79" s="142">
        <f>'PK Production'!N79+'NP Production'!N79+'NPK Production'!N79</f>
        <v>0</v>
      </c>
      <c r="O79" s="142">
        <f>'PK Production'!O79+'NP Production'!O79+'NPK Production'!O79</f>
        <v>0</v>
      </c>
      <c r="P79" s="142">
        <f>'PK Production'!P79+'NP Production'!P79+'NPK Production'!P79</f>
        <v>0</v>
      </c>
      <c r="Q79" s="142">
        <f>'PK Production'!Q79+'NP Production'!Q79+'NPK Production'!Q79</f>
        <v>0</v>
      </c>
      <c r="R79" s="142">
        <f>'PK Production'!R79+'NP Production'!R79+'NPK Production'!R79</f>
        <v>0</v>
      </c>
      <c r="S79" s="142">
        <f>'PK Production'!S79+'NP Production'!S79+'NPK Production'!S79</f>
        <v>0</v>
      </c>
      <c r="T79" s="142">
        <f>'PK Production'!T79+'NP Production'!T79+'NPK Production'!T79</f>
        <v>0</v>
      </c>
      <c r="U79" s="142">
        <f>'PK Production'!U79+'NP Production'!U79+'NPK Production'!U79</f>
        <v>0</v>
      </c>
      <c r="V79" s="142">
        <f>'PK Production'!V79+'NP Production'!V79+'NPK Production'!V79</f>
        <v>0</v>
      </c>
      <c r="W79" s="142">
        <f>'PK Production'!W79+'NP Production'!W79+'NPK Production'!W79</f>
        <v>0</v>
      </c>
      <c r="X79" s="142">
        <f>'PK Production'!X79+'NP Production'!X79+'NPK Production'!X79</f>
        <v>0</v>
      </c>
      <c r="Y79" s="142">
        <f>'PK Production'!Y79+'NP Production'!Y79+'NPK Production'!Y79</f>
        <v>0</v>
      </c>
      <c r="Z79" s="142">
        <f>'PK Production'!Z79+'NP Production'!Z79+'NPK Production'!Z79</f>
        <v>0</v>
      </c>
      <c r="AA79" s="142">
        <f>'PK Production'!AA79+'NP Production'!AA79+'NPK Production'!AA79</f>
        <v>0</v>
      </c>
      <c r="AB79" s="142">
        <f>'PK Production'!AB79+'NP Production'!AB79+'NPK Production'!AB79</f>
        <v>0</v>
      </c>
      <c r="AC79" s="142">
        <f>'PK Production'!AC79+'NP Production'!AC79+'NPK Production'!AC79</f>
        <v>0</v>
      </c>
      <c r="AD79" s="142">
        <f>'PK Production'!AD79+'NP Production'!AD79+'NPK Production'!AD79</f>
        <v>0</v>
      </c>
      <c r="AE79" s="142">
        <f>'PK Production'!AE79+'NP Production'!AE79+'NPK Production'!AE79</f>
        <v>0</v>
      </c>
      <c r="AF79" s="142">
        <f>'PK Production'!AF79+'NP Production'!AF79+'NPK Production'!AF79</f>
        <v>0</v>
      </c>
      <c r="AG79" s="142">
        <f>'PK Production'!AG79+'NP Production'!AG79+'NPK Production'!AG79</f>
        <v>0</v>
      </c>
    </row>
    <row r="80" spans="1:33" x14ac:dyDescent="0.2">
      <c r="A80" s="133" t="str">
        <f t="shared" si="1"/>
        <v>DAPTanzania</v>
      </c>
      <c r="B80" s="129" t="s">
        <v>259</v>
      </c>
      <c r="C80" s="129" t="s">
        <v>261</v>
      </c>
      <c r="D80" s="129" t="s">
        <v>111</v>
      </c>
      <c r="E80" s="142">
        <f>'PK Production'!E80+'NP Production'!E80+'NPK Production'!E80</f>
        <v>5.0000000000000001E-3</v>
      </c>
      <c r="F80" s="142">
        <f>'PK Production'!F80+'NP Production'!F80+'NPK Production'!F80</f>
        <v>0</v>
      </c>
      <c r="G80" s="142">
        <f>'PK Production'!G80+'NP Production'!G80+'NPK Production'!G80</f>
        <v>0</v>
      </c>
      <c r="H80" s="142">
        <f>'PK Production'!H80+'NP Production'!H80+'NPK Production'!H80</f>
        <v>0</v>
      </c>
      <c r="I80" s="142">
        <f>'PK Production'!I80+'NP Production'!I80+'NPK Production'!I80</f>
        <v>0</v>
      </c>
      <c r="J80" s="142">
        <f>'PK Production'!J80+'NP Production'!J80+'NPK Production'!J80</f>
        <v>0</v>
      </c>
      <c r="K80" s="142">
        <f>'PK Production'!K80+'NP Production'!K80+'NPK Production'!K80</f>
        <v>0</v>
      </c>
      <c r="L80" s="142">
        <f>'PK Production'!L80+'NP Production'!L80+'NPK Production'!L80</f>
        <v>0</v>
      </c>
      <c r="M80" s="142">
        <f>'PK Production'!M80+'NP Production'!M80+'NPK Production'!M80</f>
        <v>2.8000000000000001E-2</v>
      </c>
      <c r="N80" s="142">
        <f>'PK Production'!N80+'NP Production'!N80+'NPK Production'!N80</f>
        <v>0</v>
      </c>
      <c r="O80" s="142">
        <f>'PK Production'!O80+'NP Production'!O80+'NPK Production'!O80</f>
        <v>3.0910000000000002</v>
      </c>
      <c r="P80" s="142">
        <f>'PK Production'!P80+'NP Production'!P80+'NPK Production'!P80</f>
        <v>2.1779500000000001</v>
      </c>
      <c r="Q80" s="142">
        <f>'PK Production'!Q80+'NP Production'!Q80+'NPK Production'!Q80</f>
        <v>13.131423</v>
      </c>
      <c r="R80" s="142">
        <f>'PK Production'!R80+'NP Production'!R80+'NPK Production'!R80</f>
        <v>19.029</v>
      </c>
      <c r="S80" s="142">
        <f>'PK Production'!S80+'NP Production'!S80+'NPK Production'!S80</f>
        <v>3.9999999999999998E-6</v>
      </c>
      <c r="T80" s="142">
        <f>'PK Production'!T80+'NP Production'!T80+'NPK Production'!T80</f>
        <v>1.1299999999999999</v>
      </c>
      <c r="U80" s="142">
        <f>'PK Production'!U80+'NP Production'!U80+'NPK Production'!U80</f>
        <v>5.7700000000000001E-2</v>
      </c>
      <c r="V80" s="142">
        <f>'PK Production'!V80+'NP Production'!V80+'NPK Production'!V80</f>
        <v>3.004</v>
      </c>
      <c r="W80" s="142">
        <f>'PK Production'!W80+'NP Production'!W80+'NPK Production'!W80</f>
        <v>6.97</v>
      </c>
      <c r="X80" s="142">
        <f>'PK Production'!X80+'NP Production'!X80+'NPK Production'!X80</f>
        <v>10.7</v>
      </c>
      <c r="Y80" s="142">
        <f>'PK Production'!Y80+'NP Production'!Y80+'NPK Production'!Y80</f>
        <v>6.55</v>
      </c>
      <c r="Z80" s="142">
        <f>'PK Production'!Z80+'NP Production'!Z80+'NPK Production'!Z80</f>
        <v>11</v>
      </c>
      <c r="AA80" s="142">
        <f>'PK Production'!AA80+'NP Production'!AA80+'NPK Production'!AA80</f>
        <v>32.6</v>
      </c>
      <c r="AB80" s="142">
        <f>'PK Production'!AB80+'NP Production'!AB80+'NPK Production'!AB80</f>
        <v>32.6</v>
      </c>
      <c r="AC80" s="142">
        <f>'PK Production'!AC80+'NP Production'!AC80+'NPK Production'!AC80</f>
        <v>13.673772187225381</v>
      </c>
      <c r="AD80" s="142">
        <f>'PK Production'!AD80+'NP Production'!AD80+'NPK Production'!AD80</f>
        <v>14.214232908787281</v>
      </c>
      <c r="AE80" s="142">
        <f>'PK Production'!AE80+'NP Production'!AE80+'NPK Production'!AE80</f>
        <v>14.705827705051362</v>
      </c>
      <c r="AF80" s="142">
        <f>'PK Production'!AF80+'NP Production'!AF80+'NPK Production'!AF80</f>
        <v>15.190205274984265</v>
      </c>
      <c r="AG80" s="142">
        <f>'PK Production'!AG80+'NP Production'!AG80+'NPK Production'!AG80</f>
        <v>15.690537175061635</v>
      </c>
    </row>
    <row r="81" spans="1:33" x14ac:dyDescent="0.2">
      <c r="A81" s="133" t="str">
        <f t="shared" si="1"/>
        <v>DAPUganda</v>
      </c>
      <c r="B81" s="129" t="s">
        <v>259</v>
      </c>
      <c r="C81" s="129" t="s">
        <v>261</v>
      </c>
      <c r="D81" s="129" t="s">
        <v>112</v>
      </c>
      <c r="E81" s="142">
        <f>'PK Production'!E81+'NP Production'!E81+'NPK Production'!E81</f>
        <v>0</v>
      </c>
      <c r="F81" s="142">
        <f>'PK Production'!F81+'NP Production'!F81+'NPK Production'!F81</f>
        <v>0</v>
      </c>
      <c r="G81" s="142">
        <f>'PK Production'!G81+'NP Production'!G81+'NPK Production'!G81</f>
        <v>0</v>
      </c>
      <c r="H81" s="142">
        <f>'PK Production'!H81+'NP Production'!H81+'NPK Production'!H81</f>
        <v>0</v>
      </c>
      <c r="I81" s="142">
        <f>'PK Production'!I81+'NP Production'!I81+'NPK Production'!I81</f>
        <v>0</v>
      </c>
      <c r="J81" s="142">
        <f>'PK Production'!J81+'NP Production'!J81+'NPK Production'!J81</f>
        <v>0</v>
      </c>
      <c r="K81" s="142">
        <f>'PK Production'!K81+'NP Production'!K81+'NPK Production'!K81</f>
        <v>0</v>
      </c>
      <c r="L81" s="142">
        <f>'PK Production'!L81+'NP Production'!L81+'NPK Production'!L81</f>
        <v>0</v>
      </c>
      <c r="M81" s="142">
        <f>'PK Production'!M81+'NP Production'!M81+'NPK Production'!M81</f>
        <v>0</v>
      </c>
      <c r="N81" s="142">
        <f>'PK Production'!N81+'NP Production'!N81+'NPK Production'!N81</f>
        <v>0</v>
      </c>
      <c r="O81" s="142">
        <f>'PK Production'!O81+'NP Production'!O81+'NPK Production'!O81</f>
        <v>0</v>
      </c>
      <c r="P81" s="142">
        <f>'PK Production'!P81+'NP Production'!P81+'NPK Production'!P81</f>
        <v>0</v>
      </c>
      <c r="Q81" s="142">
        <f>'PK Production'!Q81+'NP Production'!Q81+'NPK Production'!Q81</f>
        <v>0</v>
      </c>
      <c r="R81" s="142">
        <f>'PK Production'!R81+'NP Production'!R81+'NPK Production'!R81</f>
        <v>0</v>
      </c>
      <c r="S81" s="142">
        <f>'PK Production'!S81+'NP Production'!S81+'NPK Production'!S81</f>
        <v>0</v>
      </c>
      <c r="T81" s="142">
        <f>'PK Production'!T81+'NP Production'!T81+'NPK Production'!T81</f>
        <v>0</v>
      </c>
      <c r="U81" s="142">
        <f>'PK Production'!U81+'NP Production'!U81+'NPK Production'!U81</f>
        <v>0</v>
      </c>
      <c r="V81" s="142">
        <f>'PK Production'!V81+'NP Production'!V81+'NPK Production'!V81</f>
        <v>0</v>
      </c>
      <c r="W81" s="142">
        <f>'PK Production'!W81+'NP Production'!W81+'NPK Production'!W81</f>
        <v>0</v>
      </c>
      <c r="X81" s="142">
        <f>'PK Production'!X81+'NP Production'!X81+'NPK Production'!X81</f>
        <v>0</v>
      </c>
      <c r="Y81" s="142">
        <f>'PK Production'!Y81+'NP Production'!Y81+'NPK Production'!Y81</f>
        <v>0</v>
      </c>
      <c r="Z81" s="142">
        <f>'PK Production'!Z81+'NP Production'!Z81+'NPK Production'!Z81</f>
        <v>0</v>
      </c>
      <c r="AA81" s="142">
        <f>'PK Production'!AA81+'NP Production'!AA81+'NPK Production'!AA81</f>
        <v>0</v>
      </c>
      <c r="AB81" s="142">
        <f>'PK Production'!AB81+'NP Production'!AB81+'NPK Production'!AB81</f>
        <v>0</v>
      </c>
      <c r="AC81" s="142">
        <f>'PK Production'!AC81+'NP Production'!AC81+'NPK Production'!AC81</f>
        <v>0</v>
      </c>
      <c r="AD81" s="142">
        <f>'PK Production'!AD81+'NP Production'!AD81+'NPK Production'!AD81</f>
        <v>0</v>
      </c>
      <c r="AE81" s="142">
        <f>'PK Production'!AE81+'NP Production'!AE81+'NPK Production'!AE81</f>
        <v>0</v>
      </c>
      <c r="AF81" s="142">
        <f>'PK Production'!AF81+'NP Production'!AF81+'NPK Production'!AF81</f>
        <v>0</v>
      </c>
      <c r="AG81" s="142">
        <f>'PK Production'!AG81+'NP Production'!AG81+'NPK Production'!AG81</f>
        <v>0</v>
      </c>
    </row>
    <row r="82" spans="1:33" x14ac:dyDescent="0.2">
      <c r="A82" s="133" t="str">
        <f t="shared" si="1"/>
        <v>DAPZambia</v>
      </c>
      <c r="B82" s="129" t="s">
        <v>259</v>
      </c>
      <c r="C82" s="129" t="s">
        <v>261</v>
      </c>
      <c r="D82" s="129" t="s">
        <v>113</v>
      </c>
      <c r="E82" s="142">
        <f>'PK Production'!E82+'NP Production'!E82+'NPK Production'!E82</f>
        <v>41.556044999999997</v>
      </c>
      <c r="F82" s="142">
        <f>'PK Production'!F82+'NP Production'!F82+'NPK Production'!F82</f>
        <v>41.459002000000012</v>
      </c>
      <c r="G82" s="142">
        <f>'PK Production'!G82+'NP Production'!G82+'NPK Production'!G82</f>
        <v>30.013100000000005</v>
      </c>
      <c r="H82" s="142">
        <f>'PK Production'!H82+'NP Production'!H82+'NPK Production'!H82</f>
        <v>24.028368999999998</v>
      </c>
      <c r="I82" s="142">
        <f>'PK Production'!I82+'NP Production'!I82+'NPK Production'!I82</f>
        <v>45.133301000000003</v>
      </c>
      <c r="J82" s="142">
        <f>'PK Production'!J82+'NP Production'!J82+'NPK Production'!J82</f>
        <v>77.697271000000001</v>
      </c>
      <c r="K82" s="142">
        <f>'PK Production'!K82+'NP Production'!K82+'NPK Production'!K82</f>
        <v>49.052841999999998</v>
      </c>
      <c r="L82" s="142">
        <f>'PK Production'!L82+'NP Production'!L82+'NPK Production'!L82</f>
        <v>51.114963000000003</v>
      </c>
      <c r="M82" s="142">
        <f>'PK Production'!M82+'NP Production'!M82+'NPK Production'!M82</f>
        <v>51.111184000000002</v>
      </c>
      <c r="N82" s="142">
        <f>'PK Production'!N82+'NP Production'!N82+'NPK Production'!N82</f>
        <v>67.992147999999986</v>
      </c>
      <c r="O82" s="142">
        <f>'PK Production'!O82+'NP Production'!O82+'NPK Production'!O82</f>
        <v>64.504587999999998</v>
      </c>
      <c r="P82" s="142">
        <f>'PK Production'!P82+'NP Production'!P82+'NPK Production'!P82</f>
        <v>21.283608000000001</v>
      </c>
      <c r="Q82" s="142">
        <f>'PK Production'!Q82+'NP Production'!Q82+'NPK Production'!Q82</f>
        <v>42.134094000000005</v>
      </c>
      <c r="R82" s="142">
        <f>'PK Production'!R82+'NP Production'!R82+'NPK Production'!R82</f>
        <v>67.773431000000002</v>
      </c>
      <c r="S82" s="142">
        <f>'PK Production'!S82+'NP Production'!S82+'NPK Production'!S82</f>
        <v>37.038352000000003</v>
      </c>
      <c r="T82" s="142">
        <f>'PK Production'!T82+'NP Production'!T82+'NPK Production'!T82</f>
        <v>60.971162999999997</v>
      </c>
      <c r="U82" s="142">
        <f>'PK Production'!U82+'NP Production'!U82+'NPK Production'!U82</f>
        <v>100</v>
      </c>
      <c r="V82" s="142">
        <f>'PK Production'!V82+'NP Production'!V82+'NPK Production'!V82</f>
        <v>105.15268243988632</v>
      </c>
      <c r="W82" s="142">
        <f>'PK Production'!W82+'NP Production'!W82+'NPK Production'!W82</f>
        <v>130</v>
      </c>
      <c r="X82" s="142">
        <f>'PK Production'!X82+'NP Production'!X82+'NPK Production'!X82</f>
        <v>126.20144490103584</v>
      </c>
      <c r="Y82" s="142">
        <f>'PK Production'!Y82+'NP Production'!Y82+'NPK Production'!Y82</f>
        <v>125.05745005392649</v>
      </c>
      <c r="Z82" s="142">
        <f>'PK Production'!Z82+'NP Production'!Z82+'NPK Production'!Z82</f>
        <v>130</v>
      </c>
      <c r="AA82" s="142">
        <f>'PK Production'!AA82+'NP Production'!AA82+'NPK Production'!AA82</f>
        <v>130</v>
      </c>
      <c r="AB82" s="142">
        <f>'PK Production'!AB82+'NP Production'!AB82+'NPK Production'!AB82</f>
        <v>130</v>
      </c>
      <c r="AC82" s="142">
        <f>'PK Production'!AC82+'NP Production'!AC82+'NPK Production'!AC82</f>
        <v>130.8080885898498</v>
      </c>
      <c r="AD82" s="142">
        <f>'PK Production'!AD82+'NP Production'!AD82+'NPK Production'!AD82</f>
        <v>131.78382265615306</v>
      </c>
      <c r="AE82" s="142">
        <f>'PK Production'!AE82+'NP Production'!AE82+'NPK Production'!AE82</f>
        <v>132.64395845296838</v>
      </c>
      <c r="AF82" s="142">
        <f>'PK Production'!AF82+'NP Production'!AF82+'NPK Production'!AF82</f>
        <v>133.46848206326342</v>
      </c>
      <c r="AG82" s="142">
        <f>'PK Production'!AG82+'NP Production'!AG82+'NPK Production'!AG82</f>
        <v>134.2981309668011</v>
      </c>
    </row>
    <row r="83" spans="1:33" x14ac:dyDescent="0.2">
      <c r="A83" s="133" t="str">
        <f t="shared" ref="A83:A146" si="2">CONCATENATE("DAP",D83)</f>
        <v>DAPZimbabwe</v>
      </c>
      <c r="B83" s="129" t="s">
        <v>259</v>
      </c>
      <c r="C83" s="129" t="s">
        <v>261</v>
      </c>
      <c r="D83" s="129" t="s">
        <v>114</v>
      </c>
      <c r="E83" s="142">
        <f>'PK Production'!E83+'NP Production'!E83+'NPK Production'!E83</f>
        <v>145.387</v>
      </c>
      <c r="F83" s="142">
        <f>'PK Production'!F83+'NP Production'!F83+'NPK Production'!F83</f>
        <v>108.87096774193549</v>
      </c>
      <c r="G83" s="142">
        <f>'PK Production'!G83+'NP Production'!G83+'NPK Production'!G83</f>
        <v>93.31797235023042</v>
      </c>
      <c r="H83" s="142">
        <f>'PK Production'!H83+'NP Production'!H83+'NPK Production'!H83</f>
        <v>46.65898617511521</v>
      </c>
      <c r="I83" s="142">
        <f>'PK Production'!I83+'NP Production'!I83+'NPK Production'!I83</f>
        <v>34.22577686175115</v>
      </c>
      <c r="J83" s="142">
        <f>'PK Production'!J83+'NP Production'!J83+'NPK Production'!J83</f>
        <v>34.216589861751153</v>
      </c>
      <c r="K83" s="142">
        <f>'PK Production'!K83+'NP Production'!K83+'NPK Production'!K83</f>
        <v>31.105990783410139</v>
      </c>
      <c r="L83" s="142">
        <f>'PK Production'!L83+'NP Production'!L83+'NPK Production'!L83</f>
        <v>31.105990783410139</v>
      </c>
      <c r="M83" s="142">
        <f>'PK Production'!M83+'NP Production'!M83+'NPK Production'!M83</f>
        <v>28.617511520737327</v>
      </c>
      <c r="N83" s="142">
        <f>'PK Production'!N83+'NP Production'!N83+'NPK Production'!N83</f>
        <v>30.794930875576039</v>
      </c>
      <c r="O83" s="142">
        <f>'PK Production'!O83+'NP Production'!O83+'NPK Production'!O83</f>
        <v>46.688986175115211</v>
      </c>
      <c r="P83" s="142">
        <f>'PK Production'!P83+'NP Production'!P83+'NPK Production'!P83</f>
        <v>67.21198156682027</v>
      </c>
      <c r="Q83" s="142">
        <f>'PK Production'!Q83+'NP Production'!Q83+'NPK Production'!Q83</f>
        <v>63.621981566820274</v>
      </c>
      <c r="R83" s="142">
        <f>'PK Production'!R83+'NP Production'!R83+'NPK Production'!R83</f>
        <v>78.657035525345634</v>
      </c>
      <c r="S83" s="142">
        <f>'PK Production'!S83+'NP Production'!S83+'NPK Production'!S83</f>
        <v>99.082811059907826</v>
      </c>
      <c r="T83" s="142">
        <f>'PK Production'!T83+'NP Production'!T83+'NPK Production'!T83</f>
        <v>66.313041474654383</v>
      </c>
      <c r="U83" s="142">
        <f>'PK Production'!U83+'NP Production'!U83+'NPK Production'!U83</f>
        <v>59.050983410138258</v>
      </c>
      <c r="V83" s="142">
        <f>'PK Production'!V83+'NP Production'!V83+'NPK Production'!V83</f>
        <v>72.9602</v>
      </c>
      <c r="W83" s="142">
        <f>'PK Production'!W83+'NP Production'!W83+'NPK Production'!W83</f>
        <v>29</v>
      </c>
      <c r="X83" s="142">
        <f>'PK Production'!X83+'NP Production'!X83+'NPK Production'!X83</f>
        <v>37.541441008927649</v>
      </c>
      <c r="Y83" s="142">
        <f>'PK Production'!Y83+'NP Production'!Y83+'NPK Production'!Y83</f>
        <v>23.183917112189658</v>
      </c>
      <c r="Z83" s="142">
        <f>'PK Production'!Z83+'NP Production'!Z83+'NPK Production'!Z83</f>
        <v>30</v>
      </c>
      <c r="AA83" s="142">
        <f>'PK Production'!AA83+'NP Production'!AA83+'NPK Production'!AA83</f>
        <v>35</v>
      </c>
      <c r="AB83" s="142">
        <f>'PK Production'!AB83+'NP Production'!AB83+'NPK Production'!AB83</f>
        <v>35</v>
      </c>
      <c r="AC83" s="142">
        <f>'PK Production'!AC83+'NP Production'!AC83+'NPK Production'!AC83</f>
        <v>33.841272274166322</v>
      </c>
      <c r="AD83" s="142">
        <f>'PK Production'!AD83+'NP Production'!AD83+'NPK Production'!AD83</f>
        <v>32.496832715484153</v>
      </c>
      <c r="AE83" s="142">
        <f>'PK Production'!AE83+'NP Production'!AE83+'NPK Production'!AE83</f>
        <v>31.367183283407833</v>
      </c>
      <c r="AF83" s="142">
        <f>'PK Production'!AF83+'NP Production'!AF83+'NPK Production'!AF83</f>
        <v>30.328725427642365</v>
      </c>
      <c r="AG83" s="142">
        <f>'PK Production'!AG83+'NP Production'!AG83+'NPK Production'!AG83</f>
        <v>29.324647283579335</v>
      </c>
    </row>
    <row r="84" spans="1:33" s="133" customFormat="1" x14ac:dyDescent="0.2">
      <c r="A84" s="139" t="str">
        <f t="shared" si="2"/>
        <v>DAPWest Africa Total</v>
      </c>
      <c r="B84" s="140" t="s">
        <v>115</v>
      </c>
      <c r="C84" s="140" t="s">
        <v>115</v>
      </c>
      <c r="D84" s="140" t="s">
        <v>115</v>
      </c>
      <c r="E84" s="141">
        <f>'PK Production'!E84+'NP Production'!E84+'NPK Production'!E84</f>
        <v>154</v>
      </c>
      <c r="F84" s="141">
        <f>'PK Production'!F84+'NP Production'!F84+'NPK Production'!F84</f>
        <v>203</v>
      </c>
      <c r="G84" s="141">
        <f>'PK Production'!G84+'NP Production'!G84+'NPK Production'!G84</f>
        <v>200</v>
      </c>
      <c r="H84" s="141">
        <f>'PK Production'!H84+'NP Production'!H84+'NPK Production'!H84</f>
        <v>251</v>
      </c>
      <c r="I84" s="141">
        <f>'PK Production'!I84+'NP Production'!I84+'NPK Production'!I84</f>
        <v>210</v>
      </c>
      <c r="J84" s="141">
        <f>'PK Production'!J84+'NP Production'!J84+'NPK Production'!J84</f>
        <v>146</v>
      </c>
      <c r="K84" s="141">
        <f>'PK Production'!K84+'NP Production'!K84+'NPK Production'!K84</f>
        <v>34</v>
      </c>
      <c r="L84" s="141">
        <f>'PK Production'!L84+'NP Production'!L84+'NPK Production'!L84</f>
        <v>88</v>
      </c>
      <c r="M84" s="141">
        <f>'PK Production'!M84+'NP Production'!M84+'NPK Production'!M84</f>
        <v>161.86000000000001</v>
      </c>
      <c r="N84" s="141">
        <f>'PK Production'!N84+'NP Production'!N84+'NPK Production'!N84</f>
        <v>75.564999999999998</v>
      </c>
      <c r="O84" s="141">
        <f>'PK Production'!O84+'NP Production'!O84+'NPK Production'!O84</f>
        <v>45.878</v>
      </c>
      <c r="P84" s="141">
        <f>'PK Production'!P84+'NP Production'!P84+'NPK Production'!P84</f>
        <v>72.293999999999997</v>
      </c>
      <c r="Q84" s="141">
        <f>'PK Production'!Q84+'NP Production'!Q84+'NPK Production'!Q84</f>
        <v>44.061999999999998</v>
      </c>
      <c r="R84" s="141">
        <f>'PK Production'!R84+'NP Production'!R84+'NPK Production'!R84</f>
        <v>72.896000000000001</v>
      </c>
      <c r="S84" s="141">
        <f>'PK Production'!S84+'NP Production'!S84+'NPK Production'!S84</f>
        <v>80</v>
      </c>
      <c r="T84" s="141">
        <f>'PK Production'!T84+'NP Production'!T84+'NPK Production'!T84</f>
        <v>62.070999999999998</v>
      </c>
      <c r="U84" s="141">
        <f>'PK Production'!U84+'NP Production'!U84+'NPK Production'!U84</f>
        <v>58.548999999999992</v>
      </c>
      <c r="V84" s="141">
        <f>'PK Production'!V84+'NP Production'!V84+'NPK Production'!V84</f>
        <v>69.8</v>
      </c>
      <c r="W84" s="141">
        <f>'PK Production'!W84+'NP Production'!W84+'NPK Production'!W84</f>
        <v>66</v>
      </c>
      <c r="X84" s="141">
        <f>'PK Production'!X84+'NP Production'!X84+'NPK Production'!X84</f>
        <v>159</v>
      </c>
      <c r="Y84" s="141">
        <f>'PK Production'!Y84+'NP Production'!Y84+'NPK Production'!Y84</f>
        <v>139.6</v>
      </c>
      <c r="Z84" s="141">
        <f>'PK Production'!Z84+'NP Production'!Z84+'NPK Production'!Z84</f>
        <v>105</v>
      </c>
      <c r="AA84" s="141">
        <f>'PK Production'!AA84+'NP Production'!AA84+'NPK Production'!AA84</f>
        <v>89</v>
      </c>
      <c r="AB84" s="141">
        <f>'PK Production'!AB84+'NP Production'!AB84+'NPK Production'!AB84</f>
        <v>100</v>
      </c>
      <c r="AC84" s="141">
        <f>'PK Production'!AC84+'NP Production'!AC84+'NPK Production'!AC84</f>
        <v>102.08204203987873</v>
      </c>
      <c r="AD84" s="141">
        <f>'PK Production'!AD84+'NP Production'!AD84+'NPK Production'!AD84</f>
        <v>103.81213632849474</v>
      </c>
      <c r="AE84" s="141">
        <f>'PK Production'!AE84+'NP Production'!AE84+'NPK Production'!AE84</f>
        <v>104.38760598340809</v>
      </c>
      <c r="AF84" s="141">
        <f>'PK Production'!AF84+'NP Production'!AF84+'NPK Production'!AF84</f>
        <v>105.01502912808445</v>
      </c>
      <c r="AG84" s="141">
        <f>'PK Production'!AG84+'NP Production'!AG84+'NPK Production'!AG84</f>
        <v>105.4861061509713</v>
      </c>
    </row>
    <row r="85" spans="1:33" x14ac:dyDescent="0.2">
      <c r="A85" s="133" t="str">
        <f t="shared" si="2"/>
        <v>DAPBenin</v>
      </c>
      <c r="B85" s="129" t="s">
        <v>259</v>
      </c>
      <c r="C85" s="129" t="s">
        <v>262</v>
      </c>
      <c r="D85" s="129" t="s">
        <v>116</v>
      </c>
      <c r="E85" s="142">
        <f>'PK Production'!E85+'NP Production'!E85+'NPK Production'!E85</f>
        <v>0</v>
      </c>
      <c r="F85" s="142">
        <f>'PK Production'!F85+'NP Production'!F85+'NPK Production'!F85</f>
        <v>0</v>
      </c>
      <c r="G85" s="142">
        <f>'PK Production'!G85+'NP Production'!G85+'NPK Production'!G85</f>
        <v>0</v>
      </c>
      <c r="H85" s="142">
        <f>'PK Production'!H85+'NP Production'!H85+'NPK Production'!H85</f>
        <v>0</v>
      </c>
      <c r="I85" s="142">
        <f>'PK Production'!I85+'NP Production'!I85+'NPK Production'!I85</f>
        <v>0</v>
      </c>
      <c r="J85" s="142">
        <f>'PK Production'!J85+'NP Production'!J85+'NPK Production'!J85</f>
        <v>0</v>
      </c>
      <c r="K85" s="142">
        <f>'PK Production'!K85+'NP Production'!K85+'NPK Production'!K85</f>
        <v>0</v>
      </c>
      <c r="L85" s="142">
        <f>'PK Production'!L85+'NP Production'!L85+'NPK Production'!L85</f>
        <v>0</v>
      </c>
      <c r="M85" s="142">
        <f>'PK Production'!M85+'NP Production'!M85+'NPK Production'!M85</f>
        <v>0</v>
      </c>
      <c r="N85" s="142">
        <f>'PK Production'!N85+'NP Production'!N85+'NPK Production'!N85</f>
        <v>0</v>
      </c>
      <c r="O85" s="142">
        <f>'PK Production'!O85+'NP Production'!O85+'NPK Production'!O85</f>
        <v>0</v>
      </c>
      <c r="P85" s="142">
        <f>'PK Production'!P85+'NP Production'!P85+'NPK Production'!P85</f>
        <v>0</v>
      </c>
      <c r="Q85" s="142">
        <f>'PK Production'!Q85+'NP Production'!Q85+'NPK Production'!Q85</f>
        <v>0</v>
      </c>
      <c r="R85" s="142">
        <f>'PK Production'!R85+'NP Production'!R85+'NPK Production'!R85</f>
        <v>0</v>
      </c>
      <c r="S85" s="142">
        <f>'PK Production'!S85+'NP Production'!S85+'NPK Production'!S85</f>
        <v>0</v>
      </c>
      <c r="T85" s="142">
        <f>'PK Production'!T85+'NP Production'!T85+'NPK Production'!T85</f>
        <v>0</v>
      </c>
      <c r="U85" s="142">
        <f>'PK Production'!U85+'NP Production'!U85+'NPK Production'!U85</f>
        <v>0</v>
      </c>
      <c r="V85" s="142">
        <f>'PK Production'!V85+'NP Production'!V85+'NPK Production'!V85</f>
        <v>0</v>
      </c>
      <c r="W85" s="142">
        <f>'PK Production'!W85+'NP Production'!W85+'NPK Production'!W85</f>
        <v>0</v>
      </c>
      <c r="X85" s="142">
        <f>'PK Production'!X85+'NP Production'!X85+'NPK Production'!X85</f>
        <v>0</v>
      </c>
      <c r="Y85" s="142">
        <f>'PK Production'!Y85+'NP Production'!Y85+'NPK Production'!Y85</f>
        <v>0</v>
      </c>
      <c r="Z85" s="142">
        <f>'PK Production'!Z85+'NP Production'!Z85+'NPK Production'!Z85</f>
        <v>0</v>
      </c>
      <c r="AA85" s="142">
        <f>'PK Production'!AA85+'NP Production'!AA85+'NPK Production'!AA85</f>
        <v>0</v>
      </c>
      <c r="AB85" s="142">
        <f>'PK Production'!AB85+'NP Production'!AB85+'NPK Production'!AB85</f>
        <v>0</v>
      </c>
      <c r="AC85" s="142">
        <f>'PK Production'!AC85+'NP Production'!AC85+'NPK Production'!AC85</f>
        <v>0</v>
      </c>
      <c r="AD85" s="142">
        <f>'PK Production'!AD85+'NP Production'!AD85+'NPK Production'!AD85</f>
        <v>0</v>
      </c>
      <c r="AE85" s="142">
        <f>'PK Production'!AE85+'NP Production'!AE85+'NPK Production'!AE85</f>
        <v>0</v>
      </c>
      <c r="AF85" s="142">
        <f>'PK Production'!AF85+'NP Production'!AF85+'NPK Production'!AF85</f>
        <v>0</v>
      </c>
      <c r="AG85" s="142">
        <f>'PK Production'!AG85+'NP Production'!AG85+'NPK Production'!AG85</f>
        <v>0</v>
      </c>
    </row>
    <row r="86" spans="1:33" x14ac:dyDescent="0.2">
      <c r="A86" s="133" t="str">
        <f t="shared" si="2"/>
        <v>DAPBurkina Faso</v>
      </c>
      <c r="B86" s="129" t="s">
        <v>259</v>
      </c>
      <c r="C86" s="129" t="s">
        <v>262</v>
      </c>
      <c r="D86" s="129" t="s">
        <v>117</v>
      </c>
      <c r="E86" s="142">
        <f>'PK Production'!E86+'NP Production'!E86+'NPK Production'!E86</f>
        <v>0</v>
      </c>
      <c r="F86" s="142">
        <f>'PK Production'!F86+'NP Production'!F86+'NPK Production'!F86</f>
        <v>0</v>
      </c>
      <c r="G86" s="142">
        <f>'PK Production'!G86+'NP Production'!G86+'NPK Production'!G86</f>
        <v>0</v>
      </c>
      <c r="H86" s="142">
        <f>'PK Production'!H86+'NP Production'!H86+'NPK Production'!H86</f>
        <v>0</v>
      </c>
      <c r="I86" s="142">
        <f>'PK Production'!I86+'NP Production'!I86+'NPK Production'!I86</f>
        <v>0</v>
      </c>
      <c r="J86" s="142">
        <f>'PK Production'!J86+'NP Production'!J86+'NPK Production'!J86</f>
        <v>0</v>
      </c>
      <c r="K86" s="142">
        <f>'PK Production'!K86+'NP Production'!K86+'NPK Production'!K86</f>
        <v>0</v>
      </c>
      <c r="L86" s="142">
        <f>'PK Production'!L86+'NP Production'!L86+'NPK Production'!L86</f>
        <v>0</v>
      </c>
      <c r="M86" s="142">
        <f>'PK Production'!M86+'NP Production'!M86+'NPK Production'!M86</f>
        <v>0</v>
      </c>
      <c r="N86" s="142">
        <f>'PK Production'!N86+'NP Production'!N86+'NPK Production'!N86</f>
        <v>0</v>
      </c>
      <c r="O86" s="142">
        <f>'PK Production'!O86+'NP Production'!O86+'NPK Production'!O86</f>
        <v>0</v>
      </c>
      <c r="P86" s="142">
        <f>'PK Production'!P86+'NP Production'!P86+'NPK Production'!P86</f>
        <v>0</v>
      </c>
      <c r="Q86" s="142">
        <f>'PK Production'!Q86+'NP Production'!Q86+'NPK Production'!Q86</f>
        <v>0</v>
      </c>
      <c r="R86" s="142">
        <f>'PK Production'!R86+'NP Production'!R86+'NPK Production'!R86</f>
        <v>0</v>
      </c>
      <c r="S86" s="142">
        <f>'PK Production'!S86+'NP Production'!S86+'NPK Production'!S86</f>
        <v>0</v>
      </c>
      <c r="T86" s="142">
        <f>'PK Production'!T86+'NP Production'!T86+'NPK Production'!T86</f>
        <v>0</v>
      </c>
      <c r="U86" s="142">
        <f>'PK Production'!U86+'NP Production'!U86+'NPK Production'!U86</f>
        <v>0</v>
      </c>
      <c r="V86" s="142">
        <f>'PK Production'!V86+'NP Production'!V86+'NPK Production'!V86</f>
        <v>0</v>
      </c>
      <c r="W86" s="142">
        <f>'PK Production'!W86+'NP Production'!W86+'NPK Production'!W86</f>
        <v>0</v>
      </c>
      <c r="X86" s="142">
        <f>'PK Production'!X86+'NP Production'!X86+'NPK Production'!X86</f>
        <v>0</v>
      </c>
      <c r="Y86" s="142">
        <f>'PK Production'!Y86+'NP Production'!Y86+'NPK Production'!Y86</f>
        <v>0</v>
      </c>
      <c r="Z86" s="142">
        <f>'PK Production'!Z86+'NP Production'!Z86+'NPK Production'!Z86</f>
        <v>0</v>
      </c>
      <c r="AA86" s="142">
        <f>'PK Production'!AA86+'NP Production'!AA86+'NPK Production'!AA86</f>
        <v>0</v>
      </c>
      <c r="AB86" s="142">
        <f>'PK Production'!AB86+'NP Production'!AB86+'NPK Production'!AB86</f>
        <v>0</v>
      </c>
      <c r="AC86" s="142">
        <f>'PK Production'!AC86+'NP Production'!AC86+'NPK Production'!AC86</f>
        <v>0</v>
      </c>
      <c r="AD86" s="142">
        <f>'PK Production'!AD86+'NP Production'!AD86+'NPK Production'!AD86</f>
        <v>0</v>
      </c>
      <c r="AE86" s="142">
        <f>'PK Production'!AE86+'NP Production'!AE86+'NPK Production'!AE86</f>
        <v>0</v>
      </c>
      <c r="AF86" s="142">
        <f>'PK Production'!AF86+'NP Production'!AF86+'NPK Production'!AF86</f>
        <v>0</v>
      </c>
      <c r="AG86" s="142">
        <f>'PK Production'!AG86+'NP Production'!AG86+'NPK Production'!AG86</f>
        <v>0</v>
      </c>
    </row>
    <row r="87" spans="1:33" x14ac:dyDescent="0.2">
      <c r="A87" s="133" t="str">
        <f t="shared" si="2"/>
        <v>DAPCape Verde</v>
      </c>
      <c r="B87" s="129" t="s">
        <v>259</v>
      </c>
      <c r="C87" s="129" t="s">
        <v>262</v>
      </c>
      <c r="D87" s="129" t="s">
        <v>118</v>
      </c>
      <c r="E87" s="142">
        <f>'PK Production'!E87+'NP Production'!E87+'NPK Production'!E87</f>
        <v>0</v>
      </c>
      <c r="F87" s="142">
        <f>'PK Production'!F87+'NP Production'!F87+'NPK Production'!F87</f>
        <v>0</v>
      </c>
      <c r="G87" s="142">
        <f>'PK Production'!G87+'NP Production'!G87+'NPK Production'!G87</f>
        <v>0</v>
      </c>
      <c r="H87" s="142">
        <f>'PK Production'!H87+'NP Production'!H87+'NPK Production'!H87</f>
        <v>0</v>
      </c>
      <c r="I87" s="142">
        <f>'PK Production'!I87+'NP Production'!I87+'NPK Production'!I87</f>
        <v>0</v>
      </c>
      <c r="J87" s="142">
        <f>'PK Production'!J87+'NP Production'!J87+'NPK Production'!J87</f>
        <v>0</v>
      </c>
      <c r="K87" s="142">
        <f>'PK Production'!K87+'NP Production'!K87+'NPK Production'!K87</f>
        <v>0</v>
      </c>
      <c r="L87" s="142">
        <f>'PK Production'!L87+'NP Production'!L87+'NPK Production'!L87</f>
        <v>0</v>
      </c>
      <c r="M87" s="142">
        <f>'PK Production'!M87+'NP Production'!M87+'NPK Production'!M87</f>
        <v>0</v>
      </c>
      <c r="N87" s="142">
        <f>'PK Production'!N87+'NP Production'!N87+'NPK Production'!N87</f>
        <v>0</v>
      </c>
      <c r="O87" s="142">
        <f>'PK Production'!O87+'NP Production'!O87+'NPK Production'!O87</f>
        <v>0</v>
      </c>
      <c r="P87" s="142">
        <f>'PK Production'!P87+'NP Production'!P87+'NPK Production'!P87</f>
        <v>0</v>
      </c>
      <c r="Q87" s="142">
        <f>'PK Production'!Q87+'NP Production'!Q87+'NPK Production'!Q87</f>
        <v>0</v>
      </c>
      <c r="R87" s="142">
        <f>'PK Production'!R87+'NP Production'!R87+'NPK Production'!R87</f>
        <v>0</v>
      </c>
      <c r="S87" s="142">
        <f>'PK Production'!S87+'NP Production'!S87+'NPK Production'!S87</f>
        <v>0</v>
      </c>
      <c r="T87" s="142">
        <f>'PK Production'!T87+'NP Production'!T87+'NPK Production'!T87</f>
        <v>0</v>
      </c>
      <c r="U87" s="142">
        <f>'PK Production'!U87+'NP Production'!U87+'NPK Production'!U87</f>
        <v>0</v>
      </c>
      <c r="V87" s="142">
        <f>'PK Production'!V87+'NP Production'!V87+'NPK Production'!V87</f>
        <v>0</v>
      </c>
      <c r="W87" s="142">
        <f>'PK Production'!W87+'NP Production'!W87+'NPK Production'!W87</f>
        <v>0</v>
      </c>
      <c r="X87" s="142">
        <f>'PK Production'!X87+'NP Production'!X87+'NPK Production'!X87</f>
        <v>0</v>
      </c>
      <c r="Y87" s="142">
        <f>'PK Production'!Y87+'NP Production'!Y87+'NPK Production'!Y87</f>
        <v>0</v>
      </c>
      <c r="Z87" s="142">
        <f>'PK Production'!Z87+'NP Production'!Z87+'NPK Production'!Z87</f>
        <v>0</v>
      </c>
      <c r="AA87" s="142">
        <f>'PK Production'!AA87+'NP Production'!AA87+'NPK Production'!AA87</f>
        <v>0</v>
      </c>
      <c r="AB87" s="142">
        <f>'PK Production'!AB87+'NP Production'!AB87+'NPK Production'!AB87</f>
        <v>0</v>
      </c>
      <c r="AC87" s="142">
        <f>'PK Production'!AC87+'NP Production'!AC87+'NPK Production'!AC87</f>
        <v>0</v>
      </c>
      <c r="AD87" s="142">
        <f>'PK Production'!AD87+'NP Production'!AD87+'NPK Production'!AD87</f>
        <v>0</v>
      </c>
      <c r="AE87" s="142">
        <f>'PK Production'!AE87+'NP Production'!AE87+'NPK Production'!AE87</f>
        <v>0</v>
      </c>
      <c r="AF87" s="142">
        <f>'PK Production'!AF87+'NP Production'!AF87+'NPK Production'!AF87</f>
        <v>0</v>
      </c>
      <c r="AG87" s="142">
        <f>'PK Production'!AG87+'NP Production'!AG87+'NPK Production'!AG87</f>
        <v>0</v>
      </c>
    </row>
    <row r="88" spans="1:33" x14ac:dyDescent="0.2">
      <c r="A88" s="133" t="str">
        <f t="shared" si="2"/>
        <v>DAPCote d'Ivoire</v>
      </c>
      <c r="B88" s="129" t="s">
        <v>259</v>
      </c>
      <c r="C88" s="129" t="s">
        <v>262</v>
      </c>
      <c r="D88" s="129" t="s">
        <v>119</v>
      </c>
      <c r="E88" s="142">
        <f>'PK Production'!E88+'NP Production'!E88+'NPK Production'!E88</f>
        <v>0</v>
      </c>
      <c r="F88" s="142">
        <f>'PK Production'!F88+'NP Production'!F88+'NPK Production'!F88</f>
        <v>0</v>
      </c>
      <c r="G88" s="142">
        <f>'PK Production'!G88+'NP Production'!G88+'NPK Production'!G88</f>
        <v>0</v>
      </c>
      <c r="H88" s="142">
        <f>'PK Production'!H88+'NP Production'!H88+'NPK Production'!H88</f>
        <v>0</v>
      </c>
      <c r="I88" s="142">
        <f>'PK Production'!I88+'NP Production'!I88+'NPK Production'!I88</f>
        <v>0</v>
      </c>
      <c r="J88" s="142">
        <f>'PK Production'!J88+'NP Production'!J88+'NPK Production'!J88</f>
        <v>0</v>
      </c>
      <c r="K88" s="142">
        <f>'PK Production'!K88+'NP Production'!K88+'NPK Production'!K88</f>
        <v>0</v>
      </c>
      <c r="L88" s="142">
        <f>'PK Production'!L88+'NP Production'!L88+'NPK Production'!L88</f>
        <v>0</v>
      </c>
      <c r="M88" s="142">
        <f>'PK Production'!M88+'NP Production'!M88+'NPK Production'!M88</f>
        <v>0</v>
      </c>
      <c r="N88" s="142">
        <f>'PK Production'!N88+'NP Production'!N88+'NPK Production'!N88</f>
        <v>0</v>
      </c>
      <c r="O88" s="142">
        <f>'PK Production'!O88+'NP Production'!O88+'NPK Production'!O88</f>
        <v>0</v>
      </c>
      <c r="P88" s="142">
        <f>'PK Production'!P88+'NP Production'!P88+'NPK Production'!P88</f>
        <v>0</v>
      </c>
      <c r="Q88" s="142">
        <f>'PK Production'!Q88+'NP Production'!Q88+'NPK Production'!Q88</f>
        <v>0</v>
      </c>
      <c r="R88" s="142">
        <f>'PK Production'!R88+'NP Production'!R88+'NPK Production'!R88</f>
        <v>0</v>
      </c>
      <c r="S88" s="142">
        <f>'PK Production'!S88+'NP Production'!S88+'NPK Production'!S88</f>
        <v>0</v>
      </c>
      <c r="T88" s="142">
        <f>'PK Production'!T88+'NP Production'!T88+'NPK Production'!T88</f>
        <v>0</v>
      </c>
      <c r="U88" s="142">
        <f>'PK Production'!U88+'NP Production'!U88+'NPK Production'!U88</f>
        <v>0</v>
      </c>
      <c r="V88" s="142">
        <f>'PK Production'!V88+'NP Production'!V88+'NPK Production'!V88</f>
        <v>0</v>
      </c>
      <c r="W88" s="142">
        <f>'PK Production'!W88+'NP Production'!W88+'NPK Production'!W88</f>
        <v>0</v>
      </c>
      <c r="X88" s="142">
        <f>'PK Production'!X88+'NP Production'!X88+'NPK Production'!X88</f>
        <v>0</v>
      </c>
      <c r="Y88" s="142">
        <f>'PK Production'!Y88+'NP Production'!Y88+'NPK Production'!Y88</f>
        <v>0</v>
      </c>
      <c r="Z88" s="142">
        <f>'PK Production'!Z88+'NP Production'!Z88+'NPK Production'!Z88</f>
        <v>0</v>
      </c>
      <c r="AA88" s="142">
        <f>'PK Production'!AA88+'NP Production'!AA88+'NPK Production'!AA88</f>
        <v>0</v>
      </c>
      <c r="AB88" s="142">
        <f>'PK Production'!AB88+'NP Production'!AB88+'NPK Production'!AB88</f>
        <v>0</v>
      </c>
      <c r="AC88" s="142">
        <f>'PK Production'!AC88+'NP Production'!AC88+'NPK Production'!AC88</f>
        <v>0</v>
      </c>
      <c r="AD88" s="142">
        <f>'PK Production'!AD88+'NP Production'!AD88+'NPK Production'!AD88</f>
        <v>0</v>
      </c>
      <c r="AE88" s="142">
        <f>'PK Production'!AE88+'NP Production'!AE88+'NPK Production'!AE88</f>
        <v>0</v>
      </c>
      <c r="AF88" s="142">
        <f>'PK Production'!AF88+'NP Production'!AF88+'NPK Production'!AF88</f>
        <v>0</v>
      </c>
      <c r="AG88" s="142">
        <f>'PK Production'!AG88+'NP Production'!AG88+'NPK Production'!AG88</f>
        <v>0</v>
      </c>
    </row>
    <row r="89" spans="1:33" x14ac:dyDescent="0.2">
      <c r="A89" s="133" t="str">
        <f t="shared" si="2"/>
        <v>DAPGambia</v>
      </c>
      <c r="B89" s="129" t="s">
        <v>259</v>
      </c>
      <c r="C89" s="129" t="s">
        <v>262</v>
      </c>
      <c r="D89" s="129" t="s">
        <v>120</v>
      </c>
      <c r="E89" s="142">
        <f>'PK Production'!E89+'NP Production'!E89+'NPK Production'!E89</f>
        <v>0</v>
      </c>
      <c r="F89" s="142">
        <f>'PK Production'!F89+'NP Production'!F89+'NPK Production'!F89</f>
        <v>0</v>
      </c>
      <c r="G89" s="142">
        <f>'PK Production'!G89+'NP Production'!G89+'NPK Production'!G89</f>
        <v>0</v>
      </c>
      <c r="H89" s="142">
        <f>'PK Production'!H89+'NP Production'!H89+'NPK Production'!H89</f>
        <v>0</v>
      </c>
      <c r="I89" s="142">
        <f>'PK Production'!I89+'NP Production'!I89+'NPK Production'!I89</f>
        <v>0</v>
      </c>
      <c r="J89" s="142">
        <f>'PK Production'!J89+'NP Production'!J89+'NPK Production'!J89</f>
        <v>0</v>
      </c>
      <c r="K89" s="142">
        <f>'PK Production'!K89+'NP Production'!K89+'NPK Production'!K89</f>
        <v>0</v>
      </c>
      <c r="L89" s="142">
        <f>'PK Production'!L89+'NP Production'!L89+'NPK Production'!L89</f>
        <v>0</v>
      </c>
      <c r="M89" s="142">
        <f>'PK Production'!M89+'NP Production'!M89+'NPK Production'!M89</f>
        <v>0</v>
      </c>
      <c r="N89" s="142">
        <f>'PK Production'!N89+'NP Production'!N89+'NPK Production'!N89</f>
        <v>0</v>
      </c>
      <c r="O89" s="142">
        <f>'PK Production'!O89+'NP Production'!O89+'NPK Production'!O89</f>
        <v>0</v>
      </c>
      <c r="P89" s="142">
        <f>'PK Production'!P89+'NP Production'!P89+'NPK Production'!P89</f>
        <v>0</v>
      </c>
      <c r="Q89" s="142">
        <f>'PK Production'!Q89+'NP Production'!Q89+'NPK Production'!Q89</f>
        <v>0</v>
      </c>
      <c r="R89" s="142">
        <f>'PK Production'!R89+'NP Production'!R89+'NPK Production'!R89</f>
        <v>0</v>
      </c>
      <c r="S89" s="142">
        <f>'PK Production'!S89+'NP Production'!S89+'NPK Production'!S89</f>
        <v>0</v>
      </c>
      <c r="T89" s="142">
        <f>'PK Production'!T89+'NP Production'!T89+'NPK Production'!T89</f>
        <v>0</v>
      </c>
      <c r="U89" s="142">
        <f>'PK Production'!U89+'NP Production'!U89+'NPK Production'!U89</f>
        <v>0</v>
      </c>
      <c r="V89" s="142">
        <f>'PK Production'!V89+'NP Production'!V89+'NPK Production'!V89</f>
        <v>0</v>
      </c>
      <c r="W89" s="142">
        <f>'PK Production'!W89+'NP Production'!W89+'NPK Production'!W89</f>
        <v>0</v>
      </c>
      <c r="X89" s="142">
        <f>'PK Production'!X89+'NP Production'!X89+'NPK Production'!X89</f>
        <v>0</v>
      </c>
      <c r="Y89" s="142">
        <f>'PK Production'!Y89+'NP Production'!Y89+'NPK Production'!Y89</f>
        <v>0</v>
      </c>
      <c r="Z89" s="142">
        <f>'PK Production'!Z89+'NP Production'!Z89+'NPK Production'!Z89</f>
        <v>0</v>
      </c>
      <c r="AA89" s="142">
        <f>'PK Production'!AA89+'NP Production'!AA89+'NPK Production'!AA89</f>
        <v>0</v>
      </c>
      <c r="AB89" s="142">
        <f>'PK Production'!AB89+'NP Production'!AB89+'NPK Production'!AB89</f>
        <v>0</v>
      </c>
      <c r="AC89" s="142">
        <f>'PK Production'!AC89+'NP Production'!AC89+'NPK Production'!AC89</f>
        <v>0</v>
      </c>
      <c r="AD89" s="142">
        <f>'PK Production'!AD89+'NP Production'!AD89+'NPK Production'!AD89</f>
        <v>0</v>
      </c>
      <c r="AE89" s="142">
        <f>'PK Production'!AE89+'NP Production'!AE89+'NPK Production'!AE89</f>
        <v>0</v>
      </c>
      <c r="AF89" s="142">
        <f>'PK Production'!AF89+'NP Production'!AF89+'NPK Production'!AF89</f>
        <v>0</v>
      </c>
      <c r="AG89" s="142">
        <f>'PK Production'!AG89+'NP Production'!AG89+'NPK Production'!AG89</f>
        <v>0</v>
      </c>
    </row>
    <row r="90" spans="1:33" x14ac:dyDescent="0.2">
      <c r="A90" s="133" t="str">
        <f t="shared" si="2"/>
        <v>DAPGhana</v>
      </c>
      <c r="B90" s="129" t="s">
        <v>259</v>
      </c>
      <c r="C90" s="129" t="s">
        <v>262</v>
      </c>
      <c r="D90" s="129" t="s">
        <v>121</v>
      </c>
      <c r="E90" s="142">
        <f>'PK Production'!E90+'NP Production'!E90+'NPK Production'!E90</f>
        <v>0</v>
      </c>
      <c r="F90" s="142">
        <f>'PK Production'!F90+'NP Production'!F90+'NPK Production'!F90</f>
        <v>0</v>
      </c>
      <c r="G90" s="142">
        <f>'PK Production'!G90+'NP Production'!G90+'NPK Production'!G90</f>
        <v>0</v>
      </c>
      <c r="H90" s="142">
        <f>'PK Production'!H90+'NP Production'!H90+'NPK Production'!H90</f>
        <v>0</v>
      </c>
      <c r="I90" s="142">
        <f>'PK Production'!I90+'NP Production'!I90+'NPK Production'!I90</f>
        <v>0</v>
      </c>
      <c r="J90" s="142">
        <f>'PK Production'!J90+'NP Production'!J90+'NPK Production'!J90</f>
        <v>0</v>
      </c>
      <c r="K90" s="142">
        <f>'PK Production'!K90+'NP Production'!K90+'NPK Production'!K90</f>
        <v>0</v>
      </c>
      <c r="L90" s="142">
        <f>'PK Production'!L90+'NP Production'!L90+'NPK Production'!L90</f>
        <v>0</v>
      </c>
      <c r="M90" s="142">
        <f>'PK Production'!M90+'NP Production'!M90+'NPK Production'!M90</f>
        <v>0</v>
      </c>
      <c r="N90" s="142">
        <f>'PK Production'!N90+'NP Production'!N90+'NPK Production'!N90</f>
        <v>0</v>
      </c>
      <c r="O90" s="142">
        <f>'PK Production'!O90+'NP Production'!O90+'NPK Production'!O90</f>
        <v>0</v>
      </c>
      <c r="P90" s="142">
        <f>'PK Production'!P90+'NP Production'!P90+'NPK Production'!P90</f>
        <v>0</v>
      </c>
      <c r="Q90" s="142">
        <f>'PK Production'!Q90+'NP Production'!Q90+'NPK Production'!Q90</f>
        <v>0</v>
      </c>
      <c r="R90" s="142">
        <f>'PK Production'!R90+'NP Production'!R90+'NPK Production'!R90</f>
        <v>0</v>
      </c>
      <c r="S90" s="142">
        <f>'PK Production'!S90+'NP Production'!S90+'NPK Production'!S90</f>
        <v>0</v>
      </c>
      <c r="T90" s="142">
        <f>'PK Production'!T90+'NP Production'!T90+'NPK Production'!T90</f>
        <v>0</v>
      </c>
      <c r="U90" s="142">
        <f>'PK Production'!U90+'NP Production'!U90+'NPK Production'!U90</f>
        <v>0</v>
      </c>
      <c r="V90" s="142">
        <f>'PK Production'!V90+'NP Production'!V90+'NPK Production'!V90</f>
        <v>0</v>
      </c>
      <c r="W90" s="142">
        <f>'PK Production'!W90+'NP Production'!W90+'NPK Production'!W90</f>
        <v>0</v>
      </c>
      <c r="X90" s="142">
        <f>'PK Production'!X90+'NP Production'!X90+'NPK Production'!X90</f>
        <v>0</v>
      </c>
      <c r="Y90" s="142">
        <f>'PK Production'!Y90+'NP Production'!Y90+'NPK Production'!Y90</f>
        <v>0</v>
      </c>
      <c r="Z90" s="142">
        <f>'PK Production'!Z90+'NP Production'!Z90+'NPK Production'!Z90</f>
        <v>0</v>
      </c>
      <c r="AA90" s="142">
        <f>'PK Production'!AA90+'NP Production'!AA90+'NPK Production'!AA90</f>
        <v>0</v>
      </c>
      <c r="AB90" s="142">
        <f>'PK Production'!AB90+'NP Production'!AB90+'NPK Production'!AB90</f>
        <v>0</v>
      </c>
      <c r="AC90" s="142">
        <f>'PK Production'!AC90+'NP Production'!AC90+'NPK Production'!AC90</f>
        <v>0</v>
      </c>
      <c r="AD90" s="142">
        <f>'PK Production'!AD90+'NP Production'!AD90+'NPK Production'!AD90</f>
        <v>0</v>
      </c>
      <c r="AE90" s="142">
        <f>'PK Production'!AE90+'NP Production'!AE90+'NPK Production'!AE90</f>
        <v>0</v>
      </c>
      <c r="AF90" s="142">
        <f>'PK Production'!AF90+'NP Production'!AF90+'NPK Production'!AF90</f>
        <v>0</v>
      </c>
      <c r="AG90" s="142">
        <f>'PK Production'!AG90+'NP Production'!AG90+'NPK Production'!AG90</f>
        <v>0</v>
      </c>
    </row>
    <row r="91" spans="1:33" x14ac:dyDescent="0.2">
      <c r="A91" s="133" t="str">
        <f t="shared" si="2"/>
        <v>DAPGuinea</v>
      </c>
      <c r="B91" s="129" t="s">
        <v>259</v>
      </c>
      <c r="C91" s="129" t="s">
        <v>262</v>
      </c>
      <c r="D91" s="129" t="s">
        <v>122</v>
      </c>
      <c r="E91" s="142">
        <f>'PK Production'!E91+'NP Production'!E91+'NPK Production'!E91</f>
        <v>0</v>
      </c>
      <c r="F91" s="142">
        <f>'PK Production'!F91+'NP Production'!F91+'NPK Production'!F91</f>
        <v>0</v>
      </c>
      <c r="G91" s="142">
        <f>'PK Production'!G91+'NP Production'!G91+'NPK Production'!G91</f>
        <v>0</v>
      </c>
      <c r="H91" s="142">
        <f>'PK Production'!H91+'NP Production'!H91+'NPK Production'!H91</f>
        <v>0</v>
      </c>
      <c r="I91" s="142">
        <f>'PK Production'!I91+'NP Production'!I91+'NPK Production'!I91</f>
        <v>0</v>
      </c>
      <c r="J91" s="142">
        <f>'PK Production'!J91+'NP Production'!J91+'NPK Production'!J91</f>
        <v>0</v>
      </c>
      <c r="K91" s="142">
        <f>'PK Production'!K91+'NP Production'!K91+'NPK Production'!K91</f>
        <v>0</v>
      </c>
      <c r="L91" s="142">
        <f>'PK Production'!L91+'NP Production'!L91+'NPK Production'!L91</f>
        <v>0</v>
      </c>
      <c r="M91" s="142">
        <f>'PK Production'!M91+'NP Production'!M91+'NPK Production'!M91</f>
        <v>0</v>
      </c>
      <c r="N91" s="142">
        <f>'PK Production'!N91+'NP Production'!N91+'NPK Production'!N91</f>
        <v>0</v>
      </c>
      <c r="O91" s="142">
        <f>'PK Production'!O91+'NP Production'!O91+'NPK Production'!O91</f>
        <v>0</v>
      </c>
      <c r="P91" s="142">
        <f>'PK Production'!P91+'NP Production'!P91+'NPK Production'!P91</f>
        <v>0</v>
      </c>
      <c r="Q91" s="142">
        <f>'PK Production'!Q91+'NP Production'!Q91+'NPK Production'!Q91</f>
        <v>0</v>
      </c>
      <c r="R91" s="142">
        <f>'PK Production'!R91+'NP Production'!R91+'NPK Production'!R91</f>
        <v>0</v>
      </c>
      <c r="S91" s="142">
        <f>'PK Production'!S91+'NP Production'!S91+'NPK Production'!S91</f>
        <v>0</v>
      </c>
      <c r="T91" s="142">
        <f>'PK Production'!T91+'NP Production'!T91+'NPK Production'!T91</f>
        <v>0</v>
      </c>
      <c r="U91" s="142">
        <f>'PK Production'!U91+'NP Production'!U91+'NPK Production'!U91</f>
        <v>0</v>
      </c>
      <c r="V91" s="142">
        <f>'PK Production'!V91+'NP Production'!V91+'NPK Production'!V91</f>
        <v>0</v>
      </c>
      <c r="W91" s="142">
        <f>'PK Production'!W91+'NP Production'!W91+'NPK Production'!W91</f>
        <v>0</v>
      </c>
      <c r="X91" s="142">
        <f>'PK Production'!X91+'NP Production'!X91+'NPK Production'!X91</f>
        <v>0</v>
      </c>
      <c r="Y91" s="142">
        <f>'PK Production'!Y91+'NP Production'!Y91+'NPK Production'!Y91</f>
        <v>0</v>
      </c>
      <c r="Z91" s="142">
        <f>'PK Production'!Z91+'NP Production'!Z91+'NPK Production'!Z91</f>
        <v>0</v>
      </c>
      <c r="AA91" s="142">
        <f>'PK Production'!AA91+'NP Production'!AA91+'NPK Production'!AA91</f>
        <v>0</v>
      </c>
      <c r="AB91" s="142">
        <f>'PK Production'!AB91+'NP Production'!AB91+'NPK Production'!AB91</f>
        <v>0</v>
      </c>
      <c r="AC91" s="142">
        <f>'PK Production'!AC91+'NP Production'!AC91+'NPK Production'!AC91</f>
        <v>0</v>
      </c>
      <c r="AD91" s="142">
        <f>'PK Production'!AD91+'NP Production'!AD91+'NPK Production'!AD91</f>
        <v>0</v>
      </c>
      <c r="AE91" s="142">
        <f>'PK Production'!AE91+'NP Production'!AE91+'NPK Production'!AE91</f>
        <v>0</v>
      </c>
      <c r="AF91" s="142">
        <f>'PK Production'!AF91+'NP Production'!AF91+'NPK Production'!AF91</f>
        <v>0</v>
      </c>
      <c r="AG91" s="142">
        <f>'PK Production'!AG91+'NP Production'!AG91+'NPK Production'!AG91</f>
        <v>0</v>
      </c>
    </row>
    <row r="92" spans="1:33" x14ac:dyDescent="0.2">
      <c r="A92" s="133" t="str">
        <f t="shared" si="2"/>
        <v>DAPGuinea-Bissau</v>
      </c>
      <c r="B92" s="129" t="s">
        <v>259</v>
      </c>
      <c r="C92" s="129" t="s">
        <v>262</v>
      </c>
      <c r="D92" s="129" t="s">
        <v>123</v>
      </c>
      <c r="E92" s="142">
        <f>'PK Production'!E92+'NP Production'!E92+'NPK Production'!E92</f>
        <v>0</v>
      </c>
      <c r="F92" s="142">
        <f>'PK Production'!F92+'NP Production'!F92+'NPK Production'!F92</f>
        <v>0</v>
      </c>
      <c r="G92" s="142">
        <f>'PK Production'!G92+'NP Production'!G92+'NPK Production'!G92</f>
        <v>0</v>
      </c>
      <c r="H92" s="142">
        <f>'PK Production'!H92+'NP Production'!H92+'NPK Production'!H92</f>
        <v>0</v>
      </c>
      <c r="I92" s="142">
        <f>'PK Production'!I92+'NP Production'!I92+'NPK Production'!I92</f>
        <v>0</v>
      </c>
      <c r="J92" s="142">
        <f>'PK Production'!J92+'NP Production'!J92+'NPK Production'!J92</f>
        <v>0</v>
      </c>
      <c r="K92" s="142">
        <f>'PK Production'!K92+'NP Production'!K92+'NPK Production'!K92</f>
        <v>0</v>
      </c>
      <c r="L92" s="142">
        <f>'PK Production'!L92+'NP Production'!L92+'NPK Production'!L92</f>
        <v>0</v>
      </c>
      <c r="M92" s="142">
        <f>'PK Production'!M92+'NP Production'!M92+'NPK Production'!M92</f>
        <v>0</v>
      </c>
      <c r="N92" s="142">
        <f>'PK Production'!N92+'NP Production'!N92+'NPK Production'!N92</f>
        <v>0</v>
      </c>
      <c r="O92" s="142">
        <f>'PK Production'!O92+'NP Production'!O92+'NPK Production'!O92</f>
        <v>0</v>
      </c>
      <c r="P92" s="142">
        <f>'PK Production'!P92+'NP Production'!P92+'NPK Production'!P92</f>
        <v>0</v>
      </c>
      <c r="Q92" s="142">
        <f>'PK Production'!Q92+'NP Production'!Q92+'NPK Production'!Q92</f>
        <v>0</v>
      </c>
      <c r="R92" s="142">
        <f>'PK Production'!R92+'NP Production'!R92+'NPK Production'!R92</f>
        <v>0</v>
      </c>
      <c r="S92" s="142">
        <f>'PK Production'!S92+'NP Production'!S92+'NPK Production'!S92</f>
        <v>0</v>
      </c>
      <c r="T92" s="142">
        <f>'PK Production'!T92+'NP Production'!T92+'NPK Production'!T92</f>
        <v>0</v>
      </c>
      <c r="U92" s="142">
        <f>'PK Production'!U92+'NP Production'!U92+'NPK Production'!U92</f>
        <v>0</v>
      </c>
      <c r="V92" s="142">
        <f>'PK Production'!V92+'NP Production'!V92+'NPK Production'!V92</f>
        <v>0</v>
      </c>
      <c r="W92" s="142">
        <f>'PK Production'!W92+'NP Production'!W92+'NPK Production'!W92</f>
        <v>0</v>
      </c>
      <c r="X92" s="142">
        <f>'PK Production'!X92+'NP Production'!X92+'NPK Production'!X92</f>
        <v>0</v>
      </c>
      <c r="Y92" s="142">
        <f>'PK Production'!Y92+'NP Production'!Y92+'NPK Production'!Y92</f>
        <v>0</v>
      </c>
      <c r="Z92" s="142">
        <f>'PK Production'!Z92+'NP Production'!Z92+'NPK Production'!Z92</f>
        <v>0</v>
      </c>
      <c r="AA92" s="142">
        <f>'PK Production'!AA92+'NP Production'!AA92+'NPK Production'!AA92</f>
        <v>0</v>
      </c>
      <c r="AB92" s="142">
        <f>'PK Production'!AB92+'NP Production'!AB92+'NPK Production'!AB92</f>
        <v>0</v>
      </c>
      <c r="AC92" s="142">
        <f>'PK Production'!AC92+'NP Production'!AC92+'NPK Production'!AC92</f>
        <v>0</v>
      </c>
      <c r="AD92" s="142">
        <f>'PK Production'!AD92+'NP Production'!AD92+'NPK Production'!AD92</f>
        <v>0</v>
      </c>
      <c r="AE92" s="142">
        <f>'PK Production'!AE92+'NP Production'!AE92+'NPK Production'!AE92</f>
        <v>0</v>
      </c>
      <c r="AF92" s="142">
        <f>'PK Production'!AF92+'NP Production'!AF92+'NPK Production'!AF92</f>
        <v>0</v>
      </c>
      <c r="AG92" s="142">
        <f>'PK Production'!AG92+'NP Production'!AG92+'NPK Production'!AG92</f>
        <v>0</v>
      </c>
    </row>
    <row r="93" spans="1:33" x14ac:dyDescent="0.2">
      <c r="A93" s="133" t="str">
        <f t="shared" si="2"/>
        <v>DAPLiberia</v>
      </c>
      <c r="B93" s="129" t="s">
        <v>259</v>
      </c>
      <c r="C93" s="129" t="s">
        <v>262</v>
      </c>
      <c r="D93" s="129" t="s">
        <v>124</v>
      </c>
      <c r="E93" s="142">
        <f>'PK Production'!E93+'NP Production'!E93+'NPK Production'!E93</f>
        <v>0</v>
      </c>
      <c r="F93" s="142">
        <f>'PK Production'!F93+'NP Production'!F93+'NPK Production'!F93</f>
        <v>0</v>
      </c>
      <c r="G93" s="142">
        <f>'PK Production'!G93+'NP Production'!G93+'NPK Production'!G93</f>
        <v>0</v>
      </c>
      <c r="H93" s="142">
        <f>'PK Production'!H93+'NP Production'!H93+'NPK Production'!H93</f>
        <v>0</v>
      </c>
      <c r="I93" s="142">
        <f>'PK Production'!I93+'NP Production'!I93+'NPK Production'!I93</f>
        <v>0</v>
      </c>
      <c r="J93" s="142">
        <f>'PK Production'!J93+'NP Production'!J93+'NPK Production'!J93</f>
        <v>0</v>
      </c>
      <c r="K93" s="142">
        <f>'PK Production'!K93+'NP Production'!K93+'NPK Production'!K93</f>
        <v>0</v>
      </c>
      <c r="L93" s="142">
        <f>'PK Production'!L93+'NP Production'!L93+'NPK Production'!L93</f>
        <v>0</v>
      </c>
      <c r="M93" s="142">
        <f>'PK Production'!M93+'NP Production'!M93+'NPK Production'!M93</f>
        <v>0</v>
      </c>
      <c r="N93" s="142">
        <f>'PK Production'!N93+'NP Production'!N93+'NPK Production'!N93</f>
        <v>0</v>
      </c>
      <c r="O93" s="142">
        <f>'PK Production'!O93+'NP Production'!O93+'NPK Production'!O93</f>
        <v>0</v>
      </c>
      <c r="P93" s="142">
        <f>'PK Production'!P93+'NP Production'!P93+'NPK Production'!P93</f>
        <v>0</v>
      </c>
      <c r="Q93" s="142">
        <f>'PK Production'!Q93+'NP Production'!Q93+'NPK Production'!Q93</f>
        <v>0</v>
      </c>
      <c r="R93" s="142">
        <f>'PK Production'!R93+'NP Production'!R93+'NPK Production'!R93</f>
        <v>0</v>
      </c>
      <c r="S93" s="142">
        <f>'PK Production'!S93+'NP Production'!S93+'NPK Production'!S93</f>
        <v>0</v>
      </c>
      <c r="T93" s="142">
        <f>'PK Production'!T93+'NP Production'!T93+'NPK Production'!T93</f>
        <v>0</v>
      </c>
      <c r="U93" s="142">
        <f>'PK Production'!U93+'NP Production'!U93+'NPK Production'!U93</f>
        <v>0</v>
      </c>
      <c r="V93" s="142">
        <f>'PK Production'!V93+'NP Production'!V93+'NPK Production'!V93</f>
        <v>0</v>
      </c>
      <c r="W93" s="142">
        <f>'PK Production'!W93+'NP Production'!W93+'NPK Production'!W93</f>
        <v>0</v>
      </c>
      <c r="X93" s="142">
        <f>'PK Production'!X93+'NP Production'!X93+'NPK Production'!X93</f>
        <v>0</v>
      </c>
      <c r="Y93" s="142">
        <f>'PK Production'!Y93+'NP Production'!Y93+'NPK Production'!Y93</f>
        <v>0</v>
      </c>
      <c r="Z93" s="142">
        <f>'PK Production'!Z93+'NP Production'!Z93+'NPK Production'!Z93</f>
        <v>0</v>
      </c>
      <c r="AA93" s="142">
        <f>'PK Production'!AA93+'NP Production'!AA93+'NPK Production'!AA93</f>
        <v>0</v>
      </c>
      <c r="AB93" s="142">
        <f>'PK Production'!AB93+'NP Production'!AB93+'NPK Production'!AB93</f>
        <v>0</v>
      </c>
      <c r="AC93" s="142">
        <f>'PK Production'!AC93+'NP Production'!AC93+'NPK Production'!AC93</f>
        <v>0</v>
      </c>
      <c r="AD93" s="142">
        <f>'PK Production'!AD93+'NP Production'!AD93+'NPK Production'!AD93</f>
        <v>0</v>
      </c>
      <c r="AE93" s="142">
        <f>'PK Production'!AE93+'NP Production'!AE93+'NPK Production'!AE93</f>
        <v>0</v>
      </c>
      <c r="AF93" s="142">
        <f>'PK Production'!AF93+'NP Production'!AF93+'NPK Production'!AF93</f>
        <v>0</v>
      </c>
      <c r="AG93" s="142">
        <f>'PK Production'!AG93+'NP Production'!AG93+'NPK Production'!AG93</f>
        <v>0</v>
      </c>
    </row>
    <row r="94" spans="1:33" x14ac:dyDescent="0.2">
      <c r="A94" s="133" t="str">
        <f t="shared" si="2"/>
        <v>DAPMali</v>
      </c>
      <c r="B94" s="129" t="s">
        <v>259</v>
      </c>
      <c r="C94" s="129" t="s">
        <v>262</v>
      </c>
      <c r="D94" s="129" t="s">
        <v>125</v>
      </c>
      <c r="E94" s="142">
        <f>'PK Production'!E94+'NP Production'!E94+'NPK Production'!E94</f>
        <v>0</v>
      </c>
      <c r="F94" s="142">
        <f>'PK Production'!F94+'NP Production'!F94+'NPK Production'!F94</f>
        <v>0</v>
      </c>
      <c r="G94" s="142">
        <f>'PK Production'!G94+'NP Production'!G94+'NPK Production'!G94</f>
        <v>0</v>
      </c>
      <c r="H94" s="142">
        <f>'PK Production'!H94+'NP Production'!H94+'NPK Production'!H94</f>
        <v>0</v>
      </c>
      <c r="I94" s="142">
        <f>'PK Production'!I94+'NP Production'!I94+'NPK Production'!I94</f>
        <v>0</v>
      </c>
      <c r="J94" s="142">
        <f>'PK Production'!J94+'NP Production'!J94+'NPK Production'!J94</f>
        <v>0</v>
      </c>
      <c r="K94" s="142">
        <f>'PK Production'!K94+'NP Production'!K94+'NPK Production'!K94</f>
        <v>0</v>
      </c>
      <c r="L94" s="142">
        <f>'PK Production'!L94+'NP Production'!L94+'NPK Production'!L94</f>
        <v>0</v>
      </c>
      <c r="M94" s="142">
        <f>'PK Production'!M94+'NP Production'!M94+'NPK Production'!M94</f>
        <v>0.86</v>
      </c>
      <c r="N94" s="142">
        <f>'PK Production'!N94+'NP Production'!N94+'NPK Production'!N94</f>
        <v>9.5649999999999995</v>
      </c>
      <c r="O94" s="142">
        <f>'PK Production'!O94+'NP Production'!O94+'NPK Production'!O94</f>
        <v>1.8779999999999999</v>
      </c>
      <c r="P94" s="142">
        <f>'PK Production'!P94+'NP Production'!P94+'NPK Production'!P94</f>
        <v>22.294</v>
      </c>
      <c r="Q94" s="142">
        <f>'PK Production'!Q94+'NP Production'!Q94+'NPK Production'!Q94</f>
        <v>20.062000000000001</v>
      </c>
      <c r="R94" s="142">
        <f>'PK Production'!R94+'NP Production'!R94+'NPK Production'!R94</f>
        <v>20</v>
      </c>
      <c r="S94" s="142">
        <f>'PK Production'!S94+'NP Production'!S94+'NPK Production'!S94</f>
        <v>20</v>
      </c>
      <c r="T94" s="142">
        <f>'PK Production'!T94+'NP Production'!T94+'NPK Production'!T94</f>
        <v>0</v>
      </c>
      <c r="U94" s="142">
        <f>'PK Production'!U94+'NP Production'!U94+'NPK Production'!U94</f>
        <v>0</v>
      </c>
      <c r="V94" s="142">
        <f>'PK Production'!V94+'NP Production'!V94+'NPK Production'!V94</f>
        <v>0</v>
      </c>
      <c r="W94" s="142">
        <f>'PK Production'!W94+'NP Production'!W94+'NPK Production'!W94</f>
        <v>0</v>
      </c>
      <c r="X94" s="142">
        <f>'PK Production'!X94+'NP Production'!X94+'NPK Production'!X94</f>
        <v>0</v>
      </c>
      <c r="Y94" s="142">
        <f>'PK Production'!Y94+'NP Production'!Y94+'NPK Production'!Y94</f>
        <v>0</v>
      </c>
      <c r="Z94" s="142">
        <f>'PK Production'!Z94+'NP Production'!Z94+'NPK Production'!Z94</f>
        <v>0</v>
      </c>
      <c r="AA94" s="142">
        <f>'PK Production'!AA94+'NP Production'!AA94+'NPK Production'!AA94</f>
        <v>0</v>
      </c>
      <c r="AB94" s="142">
        <f>'PK Production'!AB94+'NP Production'!AB94+'NPK Production'!AB94</f>
        <v>0</v>
      </c>
      <c r="AC94" s="142">
        <f>'PK Production'!AC94+'NP Production'!AC94+'NPK Production'!AC94</f>
        <v>0</v>
      </c>
      <c r="AD94" s="142">
        <f>'PK Production'!AD94+'NP Production'!AD94+'NPK Production'!AD94</f>
        <v>0</v>
      </c>
      <c r="AE94" s="142">
        <f>'PK Production'!AE94+'NP Production'!AE94+'NPK Production'!AE94</f>
        <v>0</v>
      </c>
      <c r="AF94" s="142">
        <f>'PK Production'!AF94+'NP Production'!AF94+'NPK Production'!AF94</f>
        <v>0</v>
      </c>
      <c r="AG94" s="142">
        <f>'PK Production'!AG94+'NP Production'!AG94+'NPK Production'!AG94</f>
        <v>0</v>
      </c>
    </row>
    <row r="95" spans="1:33" x14ac:dyDescent="0.2">
      <c r="A95" s="133" t="str">
        <f t="shared" si="2"/>
        <v>DAPMauritania</v>
      </c>
      <c r="B95" s="129" t="s">
        <v>259</v>
      </c>
      <c r="C95" s="129" t="s">
        <v>262</v>
      </c>
      <c r="D95" s="129" t="s">
        <v>126</v>
      </c>
      <c r="E95" s="142">
        <f>'PK Production'!E95+'NP Production'!E95+'NPK Production'!E95</f>
        <v>0</v>
      </c>
      <c r="F95" s="142">
        <f>'PK Production'!F95+'NP Production'!F95+'NPK Production'!F95</f>
        <v>0</v>
      </c>
      <c r="G95" s="142">
        <f>'PK Production'!G95+'NP Production'!G95+'NPK Production'!G95</f>
        <v>0</v>
      </c>
      <c r="H95" s="142">
        <f>'PK Production'!H95+'NP Production'!H95+'NPK Production'!H95</f>
        <v>0</v>
      </c>
      <c r="I95" s="142">
        <f>'PK Production'!I95+'NP Production'!I95+'NPK Production'!I95</f>
        <v>0</v>
      </c>
      <c r="J95" s="142">
        <f>'PK Production'!J95+'NP Production'!J95+'NPK Production'!J95</f>
        <v>0</v>
      </c>
      <c r="K95" s="142">
        <f>'PK Production'!K95+'NP Production'!K95+'NPK Production'!K95</f>
        <v>0</v>
      </c>
      <c r="L95" s="142">
        <f>'PK Production'!L95+'NP Production'!L95+'NPK Production'!L95</f>
        <v>0</v>
      </c>
      <c r="M95" s="142">
        <f>'PK Production'!M95+'NP Production'!M95+'NPK Production'!M95</f>
        <v>0</v>
      </c>
      <c r="N95" s="142">
        <f>'PK Production'!N95+'NP Production'!N95+'NPK Production'!N95</f>
        <v>0</v>
      </c>
      <c r="O95" s="142">
        <f>'PK Production'!O95+'NP Production'!O95+'NPK Production'!O95</f>
        <v>0</v>
      </c>
      <c r="P95" s="142">
        <f>'PK Production'!P95+'NP Production'!P95+'NPK Production'!P95</f>
        <v>0</v>
      </c>
      <c r="Q95" s="142">
        <f>'PK Production'!Q95+'NP Production'!Q95+'NPK Production'!Q95</f>
        <v>0</v>
      </c>
      <c r="R95" s="142">
        <f>'PK Production'!R95+'NP Production'!R95+'NPK Production'!R95</f>
        <v>0</v>
      </c>
      <c r="S95" s="142">
        <f>'PK Production'!S95+'NP Production'!S95+'NPK Production'!S95</f>
        <v>0</v>
      </c>
      <c r="T95" s="142">
        <f>'PK Production'!T95+'NP Production'!T95+'NPK Production'!T95</f>
        <v>0</v>
      </c>
      <c r="U95" s="142">
        <f>'PK Production'!U95+'NP Production'!U95+'NPK Production'!U95</f>
        <v>0</v>
      </c>
      <c r="V95" s="142">
        <f>'PK Production'!V95+'NP Production'!V95+'NPK Production'!V95</f>
        <v>0</v>
      </c>
      <c r="W95" s="142">
        <f>'PK Production'!W95+'NP Production'!W95+'NPK Production'!W95</f>
        <v>0</v>
      </c>
      <c r="X95" s="142">
        <f>'PK Production'!X95+'NP Production'!X95+'NPK Production'!X95</f>
        <v>0</v>
      </c>
      <c r="Y95" s="142">
        <f>'PK Production'!Y95+'NP Production'!Y95+'NPK Production'!Y95</f>
        <v>0</v>
      </c>
      <c r="Z95" s="142">
        <f>'PK Production'!Z95+'NP Production'!Z95+'NPK Production'!Z95</f>
        <v>0</v>
      </c>
      <c r="AA95" s="142">
        <f>'PK Production'!AA95+'NP Production'!AA95+'NPK Production'!AA95</f>
        <v>0</v>
      </c>
      <c r="AB95" s="142">
        <f>'PK Production'!AB95+'NP Production'!AB95+'NPK Production'!AB95</f>
        <v>0</v>
      </c>
      <c r="AC95" s="142">
        <f>'PK Production'!AC95+'NP Production'!AC95+'NPK Production'!AC95</f>
        <v>0</v>
      </c>
      <c r="AD95" s="142">
        <f>'PK Production'!AD95+'NP Production'!AD95+'NPK Production'!AD95</f>
        <v>0</v>
      </c>
      <c r="AE95" s="142">
        <f>'PK Production'!AE95+'NP Production'!AE95+'NPK Production'!AE95</f>
        <v>0</v>
      </c>
      <c r="AF95" s="142">
        <f>'PK Production'!AF95+'NP Production'!AF95+'NPK Production'!AF95</f>
        <v>0</v>
      </c>
      <c r="AG95" s="142">
        <f>'PK Production'!AG95+'NP Production'!AG95+'NPK Production'!AG95</f>
        <v>0</v>
      </c>
    </row>
    <row r="96" spans="1:33" x14ac:dyDescent="0.2">
      <c r="A96" s="133" t="str">
        <f t="shared" si="2"/>
        <v>DAPNiger</v>
      </c>
      <c r="B96" s="129" t="s">
        <v>259</v>
      </c>
      <c r="C96" s="129" t="s">
        <v>262</v>
      </c>
      <c r="D96" s="129" t="s">
        <v>127</v>
      </c>
      <c r="E96" s="142">
        <f>'PK Production'!E96+'NP Production'!E96+'NPK Production'!E96</f>
        <v>0</v>
      </c>
      <c r="F96" s="142">
        <f>'PK Production'!F96+'NP Production'!F96+'NPK Production'!F96</f>
        <v>0</v>
      </c>
      <c r="G96" s="142">
        <f>'PK Production'!G96+'NP Production'!G96+'NPK Production'!G96</f>
        <v>0</v>
      </c>
      <c r="H96" s="142">
        <f>'PK Production'!H96+'NP Production'!H96+'NPK Production'!H96</f>
        <v>0</v>
      </c>
      <c r="I96" s="142">
        <f>'PK Production'!I96+'NP Production'!I96+'NPK Production'!I96</f>
        <v>0</v>
      </c>
      <c r="J96" s="142">
        <f>'PK Production'!J96+'NP Production'!J96+'NPK Production'!J96</f>
        <v>0</v>
      </c>
      <c r="K96" s="142">
        <f>'PK Production'!K96+'NP Production'!K96+'NPK Production'!K96</f>
        <v>0</v>
      </c>
      <c r="L96" s="142">
        <f>'PK Production'!L96+'NP Production'!L96+'NPK Production'!L96</f>
        <v>0</v>
      </c>
      <c r="M96" s="142">
        <f>'PK Production'!M96+'NP Production'!M96+'NPK Production'!M96</f>
        <v>0</v>
      </c>
      <c r="N96" s="142">
        <f>'PK Production'!N96+'NP Production'!N96+'NPK Production'!N96</f>
        <v>0</v>
      </c>
      <c r="O96" s="142">
        <f>'PK Production'!O96+'NP Production'!O96+'NPK Production'!O96</f>
        <v>0</v>
      </c>
      <c r="P96" s="142">
        <f>'PK Production'!P96+'NP Production'!P96+'NPK Production'!P96</f>
        <v>0</v>
      </c>
      <c r="Q96" s="142">
        <f>'PK Production'!Q96+'NP Production'!Q96+'NPK Production'!Q96</f>
        <v>0</v>
      </c>
      <c r="R96" s="142">
        <f>'PK Production'!R96+'NP Production'!R96+'NPK Production'!R96</f>
        <v>0</v>
      </c>
      <c r="S96" s="142">
        <f>'PK Production'!S96+'NP Production'!S96+'NPK Production'!S96</f>
        <v>0</v>
      </c>
      <c r="T96" s="142">
        <f>'PK Production'!T96+'NP Production'!T96+'NPK Production'!T96</f>
        <v>0</v>
      </c>
      <c r="U96" s="142">
        <f>'PK Production'!U96+'NP Production'!U96+'NPK Production'!U96</f>
        <v>0</v>
      </c>
      <c r="V96" s="142">
        <f>'PK Production'!V96+'NP Production'!V96+'NPK Production'!V96</f>
        <v>0</v>
      </c>
      <c r="W96" s="142">
        <f>'PK Production'!W96+'NP Production'!W96+'NPK Production'!W96</f>
        <v>0</v>
      </c>
      <c r="X96" s="142">
        <f>'PK Production'!X96+'NP Production'!X96+'NPK Production'!X96</f>
        <v>0</v>
      </c>
      <c r="Y96" s="142">
        <f>'PK Production'!Y96+'NP Production'!Y96+'NPK Production'!Y96</f>
        <v>0</v>
      </c>
      <c r="Z96" s="142">
        <f>'PK Production'!Z96+'NP Production'!Z96+'NPK Production'!Z96</f>
        <v>0</v>
      </c>
      <c r="AA96" s="142">
        <f>'PK Production'!AA96+'NP Production'!AA96+'NPK Production'!AA96</f>
        <v>0</v>
      </c>
      <c r="AB96" s="142">
        <f>'PK Production'!AB96+'NP Production'!AB96+'NPK Production'!AB96</f>
        <v>0</v>
      </c>
      <c r="AC96" s="142">
        <f>'PK Production'!AC96+'NP Production'!AC96+'NPK Production'!AC96</f>
        <v>0</v>
      </c>
      <c r="AD96" s="142">
        <f>'PK Production'!AD96+'NP Production'!AD96+'NPK Production'!AD96</f>
        <v>0</v>
      </c>
      <c r="AE96" s="142">
        <f>'PK Production'!AE96+'NP Production'!AE96+'NPK Production'!AE96</f>
        <v>0</v>
      </c>
      <c r="AF96" s="142">
        <f>'PK Production'!AF96+'NP Production'!AF96+'NPK Production'!AF96</f>
        <v>0</v>
      </c>
      <c r="AG96" s="142">
        <f>'PK Production'!AG96+'NP Production'!AG96+'NPK Production'!AG96</f>
        <v>0</v>
      </c>
    </row>
    <row r="97" spans="1:33" x14ac:dyDescent="0.2">
      <c r="A97" s="133" t="str">
        <f t="shared" si="2"/>
        <v>DAPNigeria</v>
      </c>
      <c r="B97" s="129" t="s">
        <v>259</v>
      </c>
      <c r="C97" s="129" t="s">
        <v>262</v>
      </c>
      <c r="D97" s="129" t="s">
        <v>128</v>
      </c>
      <c r="E97" s="142">
        <f>'PK Production'!E97+'NP Production'!E97+'NPK Production'!E97</f>
        <v>0</v>
      </c>
      <c r="F97" s="142">
        <f>'PK Production'!F97+'NP Production'!F97+'NPK Production'!F97</f>
        <v>0</v>
      </c>
      <c r="G97" s="142">
        <f>'PK Production'!G97+'NP Production'!G97+'NPK Production'!G97</f>
        <v>0</v>
      </c>
      <c r="H97" s="142">
        <f>'PK Production'!H97+'NP Production'!H97+'NPK Production'!H97</f>
        <v>0</v>
      </c>
      <c r="I97" s="142">
        <f>'PK Production'!I97+'NP Production'!I97+'NPK Production'!I97</f>
        <v>0</v>
      </c>
      <c r="J97" s="142">
        <f>'PK Production'!J97+'NP Production'!J97+'NPK Production'!J97</f>
        <v>0</v>
      </c>
      <c r="K97" s="142">
        <f>'PK Production'!K97+'NP Production'!K97+'NPK Production'!K97</f>
        <v>0</v>
      </c>
      <c r="L97" s="142">
        <f>'PK Production'!L97+'NP Production'!L97+'NPK Production'!L97</f>
        <v>0</v>
      </c>
      <c r="M97" s="142">
        <f>'PK Production'!M97+'NP Production'!M97+'NPK Production'!M97</f>
        <v>0</v>
      </c>
      <c r="N97" s="142">
        <f>'PK Production'!N97+'NP Production'!N97+'NPK Production'!N97</f>
        <v>0</v>
      </c>
      <c r="O97" s="142">
        <f>'PK Production'!O97+'NP Production'!O97+'NPK Production'!O97</f>
        <v>0</v>
      </c>
      <c r="P97" s="142">
        <f>'PK Production'!P97+'NP Production'!P97+'NPK Production'!P97</f>
        <v>0</v>
      </c>
      <c r="Q97" s="142">
        <f>'PK Production'!Q97+'NP Production'!Q97+'NPK Production'!Q97</f>
        <v>0</v>
      </c>
      <c r="R97" s="142">
        <f>'PK Production'!R97+'NP Production'!R97+'NPK Production'!R97</f>
        <v>0</v>
      </c>
      <c r="S97" s="142">
        <f>'PK Production'!S97+'NP Production'!S97+'NPK Production'!S97</f>
        <v>0</v>
      </c>
      <c r="T97" s="142">
        <f>'PK Production'!T97+'NP Production'!T97+'NPK Production'!T97</f>
        <v>0</v>
      </c>
      <c r="U97" s="142">
        <f>'PK Production'!U97+'NP Production'!U97+'NPK Production'!U97</f>
        <v>0</v>
      </c>
      <c r="V97" s="142">
        <f>'PK Production'!V97+'NP Production'!V97+'NPK Production'!V97</f>
        <v>0</v>
      </c>
      <c r="W97" s="142">
        <f>'PK Production'!W97+'NP Production'!W97+'NPK Production'!W97</f>
        <v>0</v>
      </c>
      <c r="X97" s="142">
        <f>'PK Production'!X97+'NP Production'!X97+'NPK Production'!X97</f>
        <v>0</v>
      </c>
      <c r="Y97" s="142">
        <f>'PK Production'!Y97+'NP Production'!Y97+'NPK Production'!Y97</f>
        <v>0</v>
      </c>
      <c r="Z97" s="142">
        <f>'PK Production'!Z97+'NP Production'!Z97+'NPK Production'!Z97</f>
        <v>0</v>
      </c>
      <c r="AA97" s="142">
        <f>'PK Production'!AA97+'NP Production'!AA97+'NPK Production'!AA97</f>
        <v>0</v>
      </c>
      <c r="AB97" s="142">
        <f>'PK Production'!AB97+'NP Production'!AB97+'NPK Production'!AB97</f>
        <v>0</v>
      </c>
      <c r="AC97" s="142">
        <f>'PK Production'!AC97+'NP Production'!AC97+'NPK Production'!AC97</f>
        <v>0.12000000000000001</v>
      </c>
      <c r="AD97" s="142">
        <f>'PK Production'!AD97+'NP Production'!AD97+'NPK Production'!AD97</f>
        <v>0.12000000000000001</v>
      </c>
      <c r="AE97" s="142">
        <f>'PK Production'!AE97+'NP Production'!AE97+'NPK Production'!AE97</f>
        <v>0.12000000000000001</v>
      </c>
      <c r="AF97" s="142">
        <f>'PK Production'!AF97+'NP Production'!AF97+'NPK Production'!AF97</f>
        <v>0.12000000000000001</v>
      </c>
      <c r="AG97" s="142">
        <f>'PK Production'!AG97+'NP Production'!AG97+'NPK Production'!AG97</f>
        <v>0.12000000000000001</v>
      </c>
    </row>
    <row r="98" spans="1:33" x14ac:dyDescent="0.2">
      <c r="A98" s="133" t="str">
        <f t="shared" si="2"/>
        <v>DAPSenegal</v>
      </c>
      <c r="B98" s="129" t="s">
        <v>259</v>
      </c>
      <c r="C98" s="129" t="s">
        <v>262</v>
      </c>
      <c r="D98" s="129" t="s">
        <v>129</v>
      </c>
      <c r="E98" s="142">
        <f>'PK Production'!E98+'NP Production'!E98+'NPK Production'!E98</f>
        <v>154</v>
      </c>
      <c r="F98" s="142">
        <f>'PK Production'!F98+'NP Production'!F98+'NPK Production'!F98</f>
        <v>203</v>
      </c>
      <c r="G98" s="142">
        <f>'PK Production'!G98+'NP Production'!G98+'NPK Production'!G98</f>
        <v>200</v>
      </c>
      <c r="H98" s="142">
        <f>'PK Production'!H98+'NP Production'!H98+'NPK Production'!H98</f>
        <v>251</v>
      </c>
      <c r="I98" s="142">
        <f>'PK Production'!I98+'NP Production'!I98+'NPK Production'!I98</f>
        <v>210</v>
      </c>
      <c r="J98" s="142">
        <f>'PK Production'!J98+'NP Production'!J98+'NPK Production'!J98</f>
        <v>146</v>
      </c>
      <c r="K98" s="142">
        <f>'PK Production'!K98+'NP Production'!K98+'NPK Production'!K98</f>
        <v>34</v>
      </c>
      <c r="L98" s="142">
        <f>'PK Production'!L98+'NP Production'!L98+'NPK Production'!L98</f>
        <v>88</v>
      </c>
      <c r="M98" s="142">
        <f>'PK Production'!M98+'NP Production'!M98+'NPK Production'!M98</f>
        <v>161</v>
      </c>
      <c r="N98" s="142">
        <f>'PK Production'!N98+'NP Production'!N98+'NPK Production'!N98</f>
        <v>66</v>
      </c>
      <c r="O98" s="142">
        <f>'PK Production'!O98+'NP Production'!O98+'NPK Production'!O98</f>
        <v>44</v>
      </c>
      <c r="P98" s="142">
        <f>'PK Production'!P98+'NP Production'!P98+'NPK Production'!P98</f>
        <v>50</v>
      </c>
      <c r="Q98" s="142">
        <f>'PK Production'!Q98+'NP Production'!Q98+'NPK Production'!Q98</f>
        <v>24</v>
      </c>
      <c r="R98" s="142">
        <f>'PK Production'!R98+'NP Production'!R98+'NPK Production'!R98</f>
        <v>52.896000000000001</v>
      </c>
      <c r="S98" s="142">
        <f>'PK Production'!S98+'NP Production'!S98+'NPK Production'!S98</f>
        <v>60</v>
      </c>
      <c r="T98" s="142">
        <f>'PK Production'!T98+'NP Production'!T98+'NPK Production'!T98</f>
        <v>62.070999999999998</v>
      </c>
      <c r="U98" s="142">
        <f>'PK Production'!U98+'NP Production'!U98+'NPK Production'!U98</f>
        <v>58.548999999999992</v>
      </c>
      <c r="V98" s="142">
        <f>'PK Production'!V98+'NP Production'!V98+'NPK Production'!V98</f>
        <v>69.8</v>
      </c>
      <c r="W98" s="142">
        <f>'PK Production'!W98+'NP Production'!W98+'NPK Production'!W98</f>
        <v>66</v>
      </c>
      <c r="X98" s="142">
        <f>'PK Production'!X98+'NP Production'!X98+'NPK Production'!X98</f>
        <v>159</v>
      </c>
      <c r="Y98" s="142">
        <f>'PK Production'!Y98+'NP Production'!Y98+'NPK Production'!Y98</f>
        <v>139.6</v>
      </c>
      <c r="Z98" s="142">
        <f>'PK Production'!Z98+'NP Production'!Z98+'NPK Production'!Z98</f>
        <v>105</v>
      </c>
      <c r="AA98" s="142">
        <f>'PK Production'!AA98+'NP Production'!AA98+'NPK Production'!AA98</f>
        <v>89</v>
      </c>
      <c r="AB98" s="142">
        <f>'PK Production'!AB98+'NP Production'!AB98+'NPK Production'!AB98</f>
        <v>100</v>
      </c>
      <c r="AC98" s="142">
        <f>'PK Production'!AC98+'NP Production'!AC98+'NPK Production'!AC98</f>
        <v>101.96204203987872</v>
      </c>
      <c r="AD98" s="142">
        <f>'PK Production'!AD98+'NP Production'!AD98+'NPK Production'!AD98</f>
        <v>103.69213632849474</v>
      </c>
      <c r="AE98" s="142">
        <f>'PK Production'!AE98+'NP Production'!AE98+'NPK Production'!AE98</f>
        <v>104.26760598340809</v>
      </c>
      <c r="AF98" s="142">
        <f>'PK Production'!AF98+'NP Production'!AF98+'NPK Production'!AF98</f>
        <v>104.89502912808445</v>
      </c>
      <c r="AG98" s="142">
        <f>'PK Production'!AG98+'NP Production'!AG98+'NPK Production'!AG98</f>
        <v>105.36610615097129</v>
      </c>
    </row>
    <row r="99" spans="1:33" x14ac:dyDescent="0.2">
      <c r="A99" s="133" t="str">
        <f t="shared" si="2"/>
        <v>DAPSierra Leone</v>
      </c>
      <c r="B99" s="129" t="s">
        <v>259</v>
      </c>
      <c r="C99" s="129" t="s">
        <v>262</v>
      </c>
      <c r="D99" s="129" t="s">
        <v>130</v>
      </c>
      <c r="E99" s="142">
        <f>'PK Production'!E99+'NP Production'!E99+'NPK Production'!E99</f>
        <v>0</v>
      </c>
      <c r="F99" s="142">
        <f>'PK Production'!F99+'NP Production'!F99+'NPK Production'!F99</f>
        <v>0</v>
      </c>
      <c r="G99" s="142">
        <f>'PK Production'!G99+'NP Production'!G99+'NPK Production'!G99</f>
        <v>0</v>
      </c>
      <c r="H99" s="142">
        <f>'PK Production'!H99+'NP Production'!H99+'NPK Production'!H99</f>
        <v>0</v>
      </c>
      <c r="I99" s="142">
        <f>'PK Production'!I99+'NP Production'!I99+'NPK Production'!I99</f>
        <v>0</v>
      </c>
      <c r="J99" s="142">
        <f>'PK Production'!J99+'NP Production'!J99+'NPK Production'!J99</f>
        <v>0</v>
      </c>
      <c r="K99" s="142">
        <f>'PK Production'!K99+'NP Production'!K99+'NPK Production'!K99</f>
        <v>0</v>
      </c>
      <c r="L99" s="142">
        <f>'PK Production'!L99+'NP Production'!L99+'NPK Production'!L99</f>
        <v>0</v>
      </c>
      <c r="M99" s="142">
        <f>'PK Production'!M99+'NP Production'!M99+'NPK Production'!M99</f>
        <v>0</v>
      </c>
      <c r="N99" s="142">
        <f>'PK Production'!N99+'NP Production'!N99+'NPK Production'!N99</f>
        <v>0</v>
      </c>
      <c r="O99" s="142">
        <f>'PK Production'!O99+'NP Production'!O99+'NPK Production'!O99</f>
        <v>0</v>
      </c>
      <c r="P99" s="142">
        <f>'PK Production'!P99+'NP Production'!P99+'NPK Production'!P99</f>
        <v>0</v>
      </c>
      <c r="Q99" s="142">
        <f>'PK Production'!Q99+'NP Production'!Q99+'NPK Production'!Q99</f>
        <v>0</v>
      </c>
      <c r="R99" s="142">
        <f>'PK Production'!R99+'NP Production'!R99+'NPK Production'!R99</f>
        <v>0</v>
      </c>
      <c r="S99" s="142">
        <f>'PK Production'!S99+'NP Production'!S99+'NPK Production'!S99</f>
        <v>0</v>
      </c>
      <c r="T99" s="142">
        <f>'PK Production'!T99+'NP Production'!T99+'NPK Production'!T99</f>
        <v>0</v>
      </c>
      <c r="U99" s="142">
        <f>'PK Production'!U99+'NP Production'!U99+'NPK Production'!U99</f>
        <v>0</v>
      </c>
      <c r="V99" s="142">
        <f>'PK Production'!V99+'NP Production'!V99+'NPK Production'!V99</f>
        <v>0</v>
      </c>
      <c r="W99" s="142">
        <f>'PK Production'!W99+'NP Production'!W99+'NPK Production'!W99</f>
        <v>0</v>
      </c>
      <c r="X99" s="142">
        <f>'PK Production'!X99+'NP Production'!X99+'NPK Production'!X99</f>
        <v>0</v>
      </c>
      <c r="Y99" s="142">
        <f>'PK Production'!Y99+'NP Production'!Y99+'NPK Production'!Y99</f>
        <v>0</v>
      </c>
      <c r="Z99" s="142">
        <f>'PK Production'!Z99+'NP Production'!Z99+'NPK Production'!Z99</f>
        <v>0</v>
      </c>
      <c r="AA99" s="142">
        <f>'PK Production'!AA99+'NP Production'!AA99+'NPK Production'!AA99</f>
        <v>0</v>
      </c>
      <c r="AB99" s="142">
        <f>'PK Production'!AB99+'NP Production'!AB99+'NPK Production'!AB99</f>
        <v>0</v>
      </c>
      <c r="AC99" s="142">
        <f>'PK Production'!AC99+'NP Production'!AC99+'NPK Production'!AC99</f>
        <v>0</v>
      </c>
      <c r="AD99" s="142">
        <f>'PK Production'!AD99+'NP Production'!AD99+'NPK Production'!AD99</f>
        <v>0</v>
      </c>
      <c r="AE99" s="142">
        <f>'PK Production'!AE99+'NP Production'!AE99+'NPK Production'!AE99</f>
        <v>0</v>
      </c>
      <c r="AF99" s="142">
        <f>'PK Production'!AF99+'NP Production'!AF99+'NPK Production'!AF99</f>
        <v>0</v>
      </c>
      <c r="AG99" s="142">
        <f>'PK Production'!AG99+'NP Production'!AG99+'NPK Production'!AG99</f>
        <v>0</v>
      </c>
    </row>
    <row r="100" spans="1:33" x14ac:dyDescent="0.2">
      <c r="A100" s="133" t="str">
        <f t="shared" si="2"/>
        <v>DAPTogo</v>
      </c>
      <c r="B100" s="129" t="s">
        <v>259</v>
      </c>
      <c r="C100" s="129" t="s">
        <v>262</v>
      </c>
      <c r="D100" s="129" t="s">
        <v>131</v>
      </c>
      <c r="E100" s="142">
        <f>'PK Production'!E100+'NP Production'!E100+'NPK Production'!E100</f>
        <v>0</v>
      </c>
      <c r="F100" s="142">
        <f>'PK Production'!F100+'NP Production'!F100+'NPK Production'!F100</f>
        <v>0</v>
      </c>
      <c r="G100" s="142">
        <f>'PK Production'!G100+'NP Production'!G100+'NPK Production'!G100</f>
        <v>0</v>
      </c>
      <c r="H100" s="142">
        <f>'PK Production'!H100+'NP Production'!H100+'NPK Production'!H100</f>
        <v>0</v>
      </c>
      <c r="I100" s="142">
        <f>'PK Production'!I100+'NP Production'!I100+'NPK Production'!I100</f>
        <v>0</v>
      </c>
      <c r="J100" s="142">
        <f>'PK Production'!J100+'NP Production'!J100+'NPK Production'!J100</f>
        <v>0</v>
      </c>
      <c r="K100" s="142">
        <f>'PK Production'!K100+'NP Production'!K100+'NPK Production'!K100</f>
        <v>0</v>
      </c>
      <c r="L100" s="142">
        <f>'PK Production'!L100+'NP Production'!L100+'NPK Production'!L100</f>
        <v>0</v>
      </c>
      <c r="M100" s="142">
        <f>'PK Production'!M100+'NP Production'!M100+'NPK Production'!M100</f>
        <v>0</v>
      </c>
      <c r="N100" s="142">
        <f>'PK Production'!N100+'NP Production'!N100+'NPK Production'!N100</f>
        <v>0</v>
      </c>
      <c r="O100" s="142">
        <f>'PK Production'!O100+'NP Production'!O100+'NPK Production'!O100</f>
        <v>0</v>
      </c>
      <c r="P100" s="142">
        <f>'PK Production'!P100+'NP Production'!P100+'NPK Production'!P100</f>
        <v>0</v>
      </c>
      <c r="Q100" s="142">
        <f>'PK Production'!Q100+'NP Production'!Q100+'NPK Production'!Q100</f>
        <v>0</v>
      </c>
      <c r="R100" s="142">
        <f>'PK Production'!R100+'NP Production'!R100+'NPK Production'!R100</f>
        <v>0</v>
      </c>
      <c r="S100" s="142">
        <f>'PK Production'!S100+'NP Production'!S100+'NPK Production'!S100</f>
        <v>0</v>
      </c>
      <c r="T100" s="142">
        <f>'PK Production'!T100+'NP Production'!T100+'NPK Production'!T100</f>
        <v>0</v>
      </c>
      <c r="U100" s="142">
        <f>'PK Production'!U100+'NP Production'!U100+'NPK Production'!U100</f>
        <v>0</v>
      </c>
      <c r="V100" s="142">
        <f>'PK Production'!V100+'NP Production'!V100+'NPK Production'!V100</f>
        <v>0</v>
      </c>
      <c r="W100" s="142">
        <f>'PK Production'!W100+'NP Production'!W100+'NPK Production'!W100</f>
        <v>0</v>
      </c>
      <c r="X100" s="142">
        <f>'PK Production'!X100+'NP Production'!X100+'NPK Production'!X100</f>
        <v>0</v>
      </c>
      <c r="Y100" s="142">
        <f>'PK Production'!Y100+'NP Production'!Y100+'NPK Production'!Y100</f>
        <v>0</v>
      </c>
      <c r="Z100" s="142">
        <f>'PK Production'!Z100+'NP Production'!Z100+'NPK Production'!Z100</f>
        <v>0</v>
      </c>
      <c r="AA100" s="142">
        <f>'PK Production'!AA100+'NP Production'!AA100+'NPK Production'!AA100</f>
        <v>0</v>
      </c>
      <c r="AB100" s="142">
        <f>'PK Production'!AB100+'NP Production'!AB100+'NPK Production'!AB100</f>
        <v>0</v>
      </c>
      <c r="AC100" s="142">
        <f>'PK Production'!AC100+'NP Production'!AC100+'NPK Production'!AC100</f>
        <v>0</v>
      </c>
      <c r="AD100" s="142">
        <f>'PK Production'!AD100+'NP Production'!AD100+'NPK Production'!AD100</f>
        <v>0</v>
      </c>
      <c r="AE100" s="142">
        <f>'PK Production'!AE100+'NP Production'!AE100+'NPK Production'!AE100</f>
        <v>0</v>
      </c>
      <c r="AF100" s="142">
        <f>'PK Production'!AF100+'NP Production'!AF100+'NPK Production'!AF100</f>
        <v>0</v>
      </c>
      <c r="AG100" s="142">
        <f>'PK Production'!AG100+'NP Production'!AG100+'NPK Production'!AG100</f>
        <v>0</v>
      </c>
    </row>
    <row r="101" spans="1:33" s="133" customFormat="1" x14ac:dyDescent="0.2">
      <c r="A101" s="143" t="str">
        <f t="shared" si="2"/>
        <v>DAPCentral Africa Total</v>
      </c>
      <c r="B101" s="140" t="s">
        <v>132</v>
      </c>
      <c r="C101" s="140" t="s">
        <v>132</v>
      </c>
      <c r="D101" s="140" t="s">
        <v>132</v>
      </c>
      <c r="E101" s="141">
        <f>'PK Production'!E101+'NP Production'!E101+'NPK Production'!E101</f>
        <v>0</v>
      </c>
      <c r="F101" s="141">
        <f>'PK Production'!F101+'NP Production'!F101+'NPK Production'!F101</f>
        <v>0</v>
      </c>
      <c r="G101" s="141">
        <f>'PK Production'!G101+'NP Production'!G101+'NPK Production'!G101</f>
        <v>0</v>
      </c>
      <c r="H101" s="141">
        <f>'PK Production'!H101+'NP Production'!H101+'NPK Production'!H101</f>
        <v>0</v>
      </c>
      <c r="I101" s="141">
        <f>'PK Production'!I101+'NP Production'!I101+'NPK Production'!I101</f>
        <v>0</v>
      </c>
      <c r="J101" s="141">
        <f>'PK Production'!J101+'NP Production'!J101+'NPK Production'!J101</f>
        <v>0</v>
      </c>
      <c r="K101" s="141">
        <f>'PK Production'!K101+'NP Production'!K101+'NPK Production'!K101</f>
        <v>0</v>
      </c>
      <c r="L101" s="141">
        <f>'PK Production'!L101+'NP Production'!L101+'NPK Production'!L101</f>
        <v>0</v>
      </c>
      <c r="M101" s="141">
        <f>'PK Production'!M101+'NP Production'!M101+'NPK Production'!M101</f>
        <v>0</v>
      </c>
      <c r="N101" s="141">
        <f>'PK Production'!N101+'NP Production'!N101+'NPK Production'!N101</f>
        <v>0</v>
      </c>
      <c r="O101" s="141">
        <f>'PK Production'!O101+'NP Production'!O101+'NPK Production'!O101</f>
        <v>0</v>
      </c>
      <c r="P101" s="141">
        <f>'PK Production'!P101+'NP Production'!P101+'NPK Production'!P101</f>
        <v>0</v>
      </c>
      <c r="Q101" s="141">
        <f>'PK Production'!Q101+'NP Production'!Q101+'NPK Production'!Q101</f>
        <v>0</v>
      </c>
      <c r="R101" s="141">
        <f>'PK Production'!R101+'NP Production'!R101+'NPK Production'!R101</f>
        <v>0</v>
      </c>
      <c r="S101" s="141">
        <f>'PK Production'!S101+'NP Production'!S101+'NPK Production'!S101</f>
        <v>0</v>
      </c>
      <c r="T101" s="141">
        <f>'PK Production'!T101+'NP Production'!T101+'NPK Production'!T101</f>
        <v>0</v>
      </c>
      <c r="U101" s="141">
        <f>'PK Production'!U101+'NP Production'!U101+'NPK Production'!U101</f>
        <v>0</v>
      </c>
      <c r="V101" s="141">
        <f>'PK Production'!V101+'NP Production'!V101+'NPK Production'!V101</f>
        <v>0</v>
      </c>
      <c r="W101" s="141">
        <f>'PK Production'!W101+'NP Production'!W101+'NPK Production'!W101</f>
        <v>0</v>
      </c>
      <c r="X101" s="141">
        <f>'PK Production'!X101+'NP Production'!X101+'NPK Production'!X101</f>
        <v>0</v>
      </c>
      <c r="Y101" s="141">
        <f>'PK Production'!Y101+'NP Production'!Y101+'NPK Production'!Y101</f>
        <v>0</v>
      </c>
      <c r="Z101" s="141">
        <f>'PK Production'!Z101+'NP Production'!Z101+'NPK Production'!Z101</f>
        <v>0</v>
      </c>
      <c r="AA101" s="141">
        <f>'PK Production'!AA101+'NP Production'!AA101+'NPK Production'!AA101</f>
        <v>0</v>
      </c>
      <c r="AB101" s="141">
        <f>'PK Production'!AB101+'NP Production'!AB101+'NPK Production'!AB101</f>
        <v>0</v>
      </c>
      <c r="AC101" s="141">
        <f>'PK Production'!AC101+'NP Production'!AC101+'NPK Production'!AC101</f>
        <v>0</v>
      </c>
      <c r="AD101" s="141">
        <f>'PK Production'!AD101+'NP Production'!AD101+'NPK Production'!AD101</f>
        <v>0</v>
      </c>
      <c r="AE101" s="141">
        <f>'PK Production'!AE101+'NP Production'!AE101+'NPK Production'!AE101</f>
        <v>0</v>
      </c>
      <c r="AF101" s="141">
        <f>'PK Production'!AF101+'NP Production'!AF101+'NPK Production'!AF101</f>
        <v>0</v>
      </c>
      <c r="AG101" s="141">
        <f>'PK Production'!AG101+'NP Production'!AG101+'NPK Production'!AG101</f>
        <v>0</v>
      </c>
    </row>
    <row r="102" spans="1:33" x14ac:dyDescent="0.2">
      <c r="A102" s="133" t="str">
        <f t="shared" si="2"/>
        <v>DAPAngola</v>
      </c>
      <c r="B102" s="129" t="s">
        <v>259</v>
      </c>
      <c r="C102" s="129" t="s">
        <v>263</v>
      </c>
      <c r="D102" s="129" t="s">
        <v>133</v>
      </c>
      <c r="E102" s="142">
        <f>'PK Production'!E102+'NP Production'!E102+'NPK Production'!E102</f>
        <v>0</v>
      </c>
      <c r="F102" s="142">
        <f>'PK Production'!F102+'NP Production'!F102+'NPK Production'!F102</f>
        <v>0</v>
      </c>
      <c r="G102" s="142">
        <f>'PK Production'!G102+'NP Production'!G102+'NPK Production'!G102</f>
        <v>0</v>
      </c>
      <c r="H102" s="142">
        <f>'PK Production'!H102+'NP Production'!H102+'NPK Production'!H102</f>
        <v>0</v>
      </c>
      <c r="I102" s="142">
        <f>'PK Production'!I102+'NP Production'!I102+'NPK Production'!I102</f>
        <v>0</v>
      </c>
      <c r="J102" s="142">
        <f>'PK Production'!J102+'NP Production'!J102+'NPK Production'!J102</f>
        <v>0</v>
      </c>
      <c r="K102" s="142">
        <f>'PK Production'!K102+'NP Production'!K102+'NPK Production'!K102</f>
        <v>0</v>
      </c>
      <c r="L102" s="142">
        <f>'PK Production'!L102+'NP Production'!L102+'NPK Production'!L102</f>
        <v>0</v>
      </c>
      <c r="M102" s="142">
        <f>'PK Production'!M102+'NP Production'!M102+'NPK Production'!M102</f>
        <v>0</v>
      </c>
      <c r="N102" s="142">
        <f>'PK Production'!N102+'NP Production'!N102+'NPK Production'!N102</f>
        <v>0</v>
      </c>
      <c r="O102" s="142">
        <f>'PK Production'!O102+'NP Production'!O102+'NPK Production'!O102</f>
        <v>0</v>
      </c>
      <c r="P102" s="142">
        <f>'PK Production'!P102+'NP Production'!P102+'NPK Production'!P102</f>
        <v>0</v>
      </c>
      <c r="Q102" s="142">
        <f>'PK Production'!Q102+'NP Production'!Q102+'NPK Production'!Q102</f>
        <v>0</v>
      </c>
      <c r="R102" s="142">
        <f>'PK Production'!R102+'NP Production'!R102+'NPK Production'!R102</f>
        <v>0</v>
      </c>
      <c r="S102" s="142">
        <f>'PK Production'!S102+'NP Production'!S102+'NPK Production'!S102</f>
        <v>0</v>
      </c>
      <c r="T102" s="142">
        <f>'PK Production'!T102+'NP Production'!T102+'NPK Production'!T102</f>
        <v>0</v>
      </c>
      <c r="U102" s="142">
        <f>'PK Production'!U102+'NP Production'!U102+'NPK Production'!U102</f>
        <v>0</v>
      </c>
      <c r="V102" s="142">
        <f>'PK Production'!V102+'NP Production'!V102+'NPK Production'!V102</f>
        <v>0</v>
      </c>
      <c r="W102" s="142">
        <f>'PK Production'!W102+'NP Production'!W102+'NPK Production'!W102</f>
        <v>0</v>
      </c>
      <c r="X102" s="142">
        <f>'PK Production'!X102+'NP Production'!X102+'NPK Production'!X102</f>
        <v>0</v>
      </c>
      <c r="Y102" s="142">
        <f>'PK Production'!Y102+'NP Production'!Y102+'NPK Production'!Y102</f>
        <v>0</v>
      </c>
      <c r="Z102" s="142">
        <f>'PK Production'!Z102+'NP Production'!Z102+'NPK Production'!Z102</f>
        <v>0</v>
      </c>
      <c r="AA102" s="142">
        <f>'PK Production'!AA102+'NP Production'!AA102+'NPK Production'!AA102</f>
        <v>0</v>
      </c>
      <c r="AB102" s="142">
        <f>'PK Production'!AB102+'NP Production'!AB102+'NPK Production'!AB102</f>
        <v>0</v>
      </c>
      <c r="AC102" s="142">
        <f>'PK Production'!AC102+'NP Production'!AC102+'NPK Production'!AC102</f>
        <v>0</v>
      </c>
      <c r="AD102" s="142">
        <f>'PK Production'!AD102+'NP Production'!AD102+'NPK Production'!AD102</f>
        <v>0</v>
      </c>
      <c r="AE102" s="142">
        <f>'PK Production'!AE102+'NP Production'!AE102+'NPK Production'!AE102</f>
        <v>0</v>
      </c>
      <c r="AF102" s="142">
        <f>'PK Production'!AF102+'NP Production'!AF102+'NPK Production'!AF102</f>
        <v>0</v>
      </c>
      <c r="AG102" s="142">
        <f>'PK Production'!AG102+'NP Production'!AG102+'NPK Production'!AG102</f>
        <v>0</v>
      </c>
    </row>
    <row r="103" spans="1:33" x14ac:dyDescent="0.2">
      <c r="A103" s="133" t="str">
        <f t="shared" si="2"/>
        <v>DAPCameroon</v>
      </c>
      <c r="B103" s="129" t="s">
        <v>259</v>
      </c>
      <c r="C103" s="129" t="s">
        <v>263</v>
      </c>
      <c r="D103" s="129" t="s">
        <v>134</v>
      </c>
      <c r="E103" s="142">
        <f>'PK Production'!E103+'NP Production'!E103+'NPK Production'!E103</f>
        <v>0</v>
      </c>
      <c r="F103" s="142">
        <f>'PK Production'!F103+'NP Production'!F103+'NPK Production'!F103</f>
        <v>0</v>
      </c>
      <c r="G103" s="142">
        <f>'PK Production'!G103+'NP Production'!G103+'NPK Production'!G103</f>
        <v>0</v>
      </c>
      <c r="H103" s="142">
        <f>'PK Production'!H103+'NP Production'!H103+'NPK Production'!H103</f>
        <v>0</v>
      </c>
      <c r="I103" s="142">
        <f>'PK Production'!I103+'NP Production'!I103+'NPK Production'!I103</f>
        <v>0</v>
      </c>
      <c r="J103" s="142">
        <f>'PK Production'!J103+'NP Production'!J103+'NPK Production'!J103</f>
        <v>0</v>
      </c>
      <c r="K103" s="142">
        <f>'PK Production'!K103+'NP Production'!K103+'NPK Production'!K103</f>
        <v>0</v>
      </c>
      <c r="L103" s="142">
        <f>'PK Production'!L103+'NP Production'!L103+'NPK Production'!L103</f>
        <v>0</v>
      </c>
      <c r="M103" s="142">
        <f>'PK Production'!M103+'NP Production'!M103+'NPK Production'!M103</f>
        <v>0</v>
      </c>
      <c r="N103" s="142">
        <f>'PK Production'!N103+'NP Production'!N103+'NPK Production'!N103</f>
        <v>0</v>
      </c>
      <c r="O103" s="142">
        <f>'PK Production'!O103+'NP Production'!O103+'NPK Production'!O103</f>
        <v>0</v>
      </c>
      <c r="P103" s="142">
        <f>'PK Production'!P103+'NP Production'!P103+'NPK Production'!P103</f>
        <v>0</v>
      </c>
      <c r="Q103" s="142">
        <f>'PK Production'!Q103+'NP Production'!Q103+'NPK Production'!Q103</f>
        <v>0</v>
      </c>
      <c r="R103" s="142">
        <f>'PK Production'!R103+'NP Production'!R103+'NPK Production'!R103</f>
        <v>0</v>
      </c>
      <c r="S103" s="142">
        <f>'PK Production'!S103+'NP Production'!S103+'NPK Production'!S103</f>
        <v>0</v>
      </c>
      <c r="T103" s="142">
        <f>'PK Production'!T103+'NP Production'!T103+'NPK Production'!T103</f>
        <v>0</v>
      </c>
      <c r="U103" s="142">
        <f>'PK Production'!U103+'NP Production'!U103+'NPK Production'!U103</f>
        <v>0</v>
      </c>
      <c r="V103" s="142">
        <f>'PK Production'!V103+'NP Production'!V103+'NPK Production'!V103</f>
        <v>0</v>
      </c>
      <c r="W103" s="142">
        <f>'PK Production'!W103+'NP Production'!W103+'NPK Production'!W103</f>
        <v>0</v>
      </c>
      <c r="X103" s="142">
        <f>'PK Production'!X103+'NP Production'!X103+'NPK Production'!X103</f>
        <v>0</v>
      </c>
      <c r="Y103" s="142">
        <f>'PK Production'!Y103+'NP Production'!Y103+'NPK Production'!Y103</f>
        <v>0</v>
      </c>
      <c r="Z103" s="142">
        <f>'PK Production'!Z103+'NP Production'!Z103+'NPK Production'!Z103</f>
        <v>0</v>
      </c>
      <c r="AA103" s="142">
        <f>'PK Production'!AA103+'NP Production'!AA103+'NPK Production'!AA103</f>
        <v>0</v>
      </c>
      <c r="AB103" s="142">
        <f>'PK Production'!AB103+'NP Production'!AB103+'NPK Production'!AB103</f>
        <v>0</v>
      </c>
      <c r="AC103" s="142">
        <f>'PK Production'!AC103+'NP Production'!AC103+'NPK Production'!AC103</f>
        <v>0</v>
      </c>
      <c r="AD103" s="142">
        <f>'PK Production'!AD103+'NP Production'!AD103+'NPK Production'!AD103</f>
        <v>0</v>
      </c>
      <c r="AE103" s="142">
        <f>'PK Production'!AE103+'NP Production'!AE103+'NPK Production'!AE103</f>
        <v>0</v>
      </c>
      <c r="AF103" s="142">
        <f>'PK Production'!AF103+'NP Production'!AF103+'NPK Production'!AF103</f>
        <v>0</v>
      </c>
      <c r="AG103" s="142">
        <f>'PK Production'!AG103+'NP Production'!AG103+'NPK Production'!AG103</f>
        <v>0</v>
      </c>
    </row>
    <row r="104" spans="1:33" x14ac:dyDescent="0.2">
      <c r="A104" s="133" t="str">
        <f t="shared" si="2"/>
        <v>DAPCentral African Republic</v>
      </c>
      <c r="B104" s="129" t="s">
        <v>259</v>
      </c>
      <c r="C104" s="129" t="s">
        <v>263</v>
      </c>
      <c r="D104" s="129" t="s">
        <v>135</v>
      </c>
      <c r="E104" s="142">
        <f>'PK Production'!E104+'NP Production'!E104+'NPK Production'!E104</f>
        <v>0</v>
      </c>
      <c r="F104" s="142">
        <f>'PK Production'!F104+'NP Production'!F104+'NPK Production'!F104</f>
        <v>0</v>
      </c>
      <c r="G104" s="142">
        <f>'PK Production'!G104+'NP Production'!G104+'NPK Production'!G104</f>
        <v>0</v>
      </c>
      <c r="H104" s="142">
        <f>'PK Production'!H104+'NP Production'!H104+'NPK Production'!H104</f>
        <v>0</v>
      </c>
      <c r="I104" s="142">
        <f>'PK Production'!I104+'NP Production'!I104+'NPK Production'!I104</f>
        <v>0</v>
      </c>
      <c r="J104" s="142">
        <f>'PK Production'!J104+'NP Production'!J104+'NPK Production'!J104</f>
        <v>0</v>
      </c>
      <c r="K104" s="142">
        <f>'PK Production'!K104+'NP Production'!K104+'NPK Production'!K104</f>
        <v>0</v>
      </c>
      <c r="L104" s="142">
        <f>'PK Production'!L104+'NP Production'!L104+'NPK Production'!L104</f>
        <v>0</v>
      </c>
      <c r="M104" s="142">
        <f>'PK Production'!M104+'NP Production'!M104+'NPK Production'!M104</f>
        <v>0</v>
      </c>
      <c r="N104" s="142">
        <f>'PK Production'!N104+'NP Production'!N104+'NPK Production'!N104</f>
        <v>0</v>
      </c>
      <c r="O104" s="142">
        <f>'PK Production'!O104+'NP Production'!O104+'NPK Production'!O104</f>
        <v>0</v>
      </c>
      <c r="P104" s="142">
        <f>'PK Production'!P104+'NP Production'!P104+'NPK Production'!P104</f>
        <v>0</v>
      </c>
      <c r="Q104" s="142">
        <f>'PK Production'!Q104+'NP Production'!Q104+'NPK Production'!Q104</f>
        <v>0</v>
      </c>
      <c r="R104" s="142">
        <f>'PK Production'!R104+'NP Production'!R104+'NPK Production'!R104</f>
        <v>0</v>
      </c>
      <c r="S104" s="142">
        <f>'PK Production'!S104+'NP Production'!S104+'NPK Production'!S104</f>
        <v>0</v>
      </c>
      <c r="T104" s="142">
        <f>'PK Production'!T104+'NP Production'!T104+'NPK Production'!T104</f>
        <v>0</v>
      </c>
      <c r="U104" s="142">
        <f>'PK Production'!U104+'NP Production'!U104+'NPK Production'!U104</f>
        <v>0</v>
      </c>
      <c r="V104" s="142">
        <f>'PK Production'!V104+'NP Production'!V104+'NPK Production'!V104</f>
        <v>0</v>
      </c>
      <c r="W104" s="142">
        <f>'PK Production'!W104+'NP Production'!W104+'NPK Production'!W104</f>
        <v>0</v>
      </c>
      <c r="X104" s="142">
        <f>'PK Production'!X104+'NP Production'!X104+'NPK Production'!X104</f>
        <v>0</v>
      </c>
      <c r="Y104" s="142">
        <f>'PK Production'!Y104+'NP Production'!Y104+'NPK Production'!Y104</f>
        <v>0</v>
      </c>
      <c r="Z104" s="142">
        <f>'PK Production'!Z104+'NP Production'!Z104+'NPK Production'!Z104</f>
        <v>0</v>
      </c>
      <c r="AA104" s="142">
        <f>'PK Production'!AA104+'NP Production'!AA104+'NPK Production'!AA104</f>
        <v>0</v>
      </c>
      <c r="AB104" s="142">
        <f>'PK Production'!AB104+'NP Production'!AB104+'NPK Production'!AB104</f>
        <v>0</v>
      </c>
      <c r="AC104" s="142">
        <f>'PK Production'!AC104+'NP Production'!AC104+'NPK Production'!AC104</f>
        <v>0</v>
      </c>
      <c r="AD104" s="142">
        <f>'PK Production'!AD104+'NP Production'!AD104+'NPK Production'!AD104</f>
        <v>0</v>
      </c>
      <c r="AE104" s="142">
        <f>'PK Production'!AE104+'NP Production'!AE104+'NPK Production'!AE104</f>
        <v>0</v>
      </c>
      <c r="AF104" s="142">
        <f>'PK Production'!AF104+'NP Production'!AF104+'NPK Production'!AF104</f>
        <v>0</v>
      </c>
      <c r="AG104" s="142">
        <f>'PK Production'!AG104+'NP Production'!AG104+'NPK Production'!AG104</f>
        <v>0</v>
      </c>
    </row>
    <row r="105" spans="1:33" x14ac:dyDescent="0.2">
      <c r="A105" s="133" t="str">
        <f t="shared" si="2"/>
        <v>DAPChad</v>
      </c>
      <c r="B105" s="129" t="s">
        <v>259</v>
      </c>
      <c r="C105" s="129" t="s">
        <v>263</v>
      </c>
      <c r="D105" s="129" t="s">
        <v>136</v>
      </c>
      <c r="E105" s="142">
        <f>'PK Production'!E105+'NP Production'!E105+'NPK Production'!E105</f>
        <v>0</v>
      </c>
      <c r="F105" s="142">
        <f>'PK Production'!F105+'NP Production'!F105+'NPK Production'!F105</f>
        <v>0</v>
      </c>
      <c r="G105" s="142">
        <f>'PK Production'!G105+'NP Production'!G105+'NPK Production'!G105</f>
        <v>0</v>
      </c>
      <c r="H105" s="142">
        <f>'PK Production'!H105+'NP Production'!H105+'NPK Production'!H105</f>
        <v>0</v>
      </c>
      <c r="I105" s="142">
        <f>'PK Production'!I105+'NP Production'!I105+'NPK Production'!I105</f>
        <v>0</v>
      </c>
      <c r="J105" s="142">
        <f>'PK Production'!J105+'NP Production'!J105+'NPK Production'!J105</f>
        <v>0</v>
      </c>
      <c r="K105" s="142">
        <f>'PK Production'!K105+'NP Production'!K105+'NPK Production'!K105</f>
        <v>0</v>
      </c>
      <c r="L105" s="142">
        <f>'PK Production'!L105+'NP Production'!L105+'NPK Production'!L105</f>
        <v>0</v>
      </c>
      <c r="M105" s="142">
        <f>'PK Production'!M105+'NP Production'!M105+'NPK Production'!M105</f>
        <v>0</v>
      </c>
      <c r="N105" s="142">
        <f>'PK Production'!N105+'NP Production'!N105+'NPK Production'!N105</f>
        <v>0</v>
      </c>
      <c r="O105" s="142">
        <f>'PK Production'!O105+'NP Production'!O105+'NPK Production'!O105</f>
        <v>0</v>
      </c>
      <c r="P105" s="142">
        <f>'PK Production'!P105+'NP Production'!P105+'NPK Production'!P105</f>
        <v>0</v>
      </c>
      <c r="Q105" s="142">
        <f>'PK Production'!Q105+'NP Production'!Q105+'NPK Production'!Q105</f>
        <v>0</v>
      </c>
      <c r="R105" s="142">
        <f>'PK Production'!R105+'NP Production'!R105+'NPK Production'!R105</f>
        <v>0</v>
      </c>
      <c r="S105" s="142">
        <f>'PK Production'!S105+'NP Production'!S105+'NPK Production'!S105</f>
        <v>0</v>
      </c>
      <c r="T105" s="142">
        <f>'PK Production'!T105+'NP Production'!T105+'NPK Production'!T105</f>
        <v>0</v>
      </c>
      <c r="U105" s="142">
        <f>'PK Production'!U105+'NP Production'!U105+'NPK Production'!U105</f>
        <v>0</v>
      </c>
      <c r="V105" s="142">
        <f>'PK Production'!V105+'NP Production'!V105+'NPK Production'!V105</f>
        <v>0</v>
      </c>
      <c r="W105" s="142">
        <f>'PK Production'!W105+'NP Production'!W105+'NPK Production'!W105</f>
        <v>0</v>
      </c>
      <c r="X105" s="142">
        <f>'PK Production'!X105+'NP Production'!X105+'NPK Production'!X105</f>
        <v>0</v>
      </c>
      <c r="Y105" s="142">
        <f>'PK Production'!Y105+'NP Production'!Y105+'NPK Production'!Y105</f>
        <v>0</v>
      </c>
      <c r="Z105" s="142">
        <f>'PK Production'!Z105+'NP Production'!Z105+'NPK Production'!Z105</f>
        <v>0</v>
      </c>
      <c r="AA105" s="142">
        <f>'PK Production'!AA105+'NP Production'!AA105+'NPK Production'!AA105</f>
        <v>0</v>
      </c>
      <c r="AB105" s="142">
        <f>'PK Production'!AB105+'NP Production'!AB105+'NPK Production'!AB105</f>
        <v>0</v>
      </c>
      <c r="AC105" s="142">
        <f>'PK Production'!AC105+'NP Production'!AC105+'NPK Production'!AC105</f>
        <v>0</v>
      </c>
      <c r="AD105" s="142">
        <f>'PK Production'!AD105+'NP Production'!AD105+'NPK Production'!AD105</f>
        <v>0</v>
      </c>
      <c r="AE105" s="142">
        <f>'PK Production'!AE105+'NP Production'!AE105+'NPK Production'!AE105</f>
        <v>0</v>
      </c>
      <c r="AF105" s="142">
        <f>'PK Production'!AF105+'NP Production'!AF105+'NPK Production'!AF105</f>
        <v>0</v>
      </c>
      <c r="AG105" s="142">
        <f>'PK Production'!AG105+'NP Production'!AG105+'NPK Production'!AG105</f>
        <v>0</v>
      </c>
    </row>
    <row r="106" spans="1:33" x14ac:dyDescent="0.2">
      <c r="A106" s="133" t="str">
        <f t="shared" si="2"/>
        <v>DAPCongo</v>
      </c>
      <c r="B106" s="129" t="s">
        <v>259</v>
      </c>
      <c r="C106" s="129" t="s">
        <v>263</v>
      </c>
      <c r="D106" s="129" t="s">
        <v>137</v>
      </c>
      <c r="E106" s="142">
        <f>'PK Production'!E106+'NP Production'!E106+'NPK Production'!E106</f>
        <v>0</v>
      </c>
      <c r="F106" s="142">
        <f>'PK Production'!F106+'NP Production'!F106+'NPK Production'!F106</f>
        <v>0</v>
      </c>
      <c r="G106" s="142">
        <f>'PK Production'!G106+'NP Production'!G106+'NPK Production'!G106</f>
        <v>0</v>
      </c>
      <c r="H106" s="142">
        <f>'PK Production'!H106+'NP Production'!H106+'NPK Production'!H106</f>
        <v>0</v>
      </c>
      <c r="I106" s="142">
        <f>'PK Production'!I106+'NP Production'!I106+'NPK Production'!I106</f>
        <v>0</v>
      </c>
      <c r="J106" s="142">
        <f>'PK Production'!J106+'NP Production'!J106+'NPK Production'!J106</f>
        <v>0</v>
      </c>
      <c r="K106" s="142">
        <f>'PK Production'!K106+'NP Production'!K106+'NPK Production'!K106</f>
        <v>0</v>
      </c>
      <c r="L106" s="142">
        <f>'PK Production'!L106+'NP Production'!L106+'NPK Production'!L106</f>
        <v>0</v>
      </c>
      <c r="M106" s="142">
        <f>'PK Production'!M106+'NP Production'!M106+'NPK Production'!M106</f>
        <v>0</v>
      </c>
      <c r="N106" s="142">
        <f>'PK Production'!N106+'NP Production'!N106+'NPK Production'!N106</f>
        <v>0</v>
      </c>
      <c r="O106" s="142">
        <f>'PK Production'!O106+'NP Production'!O106+'NPK Production'!O106</f>
        <v>0</v>
      </c>
      <c r="P106" s="142">
        <f>'PK Production'!P106+'NP Production'!P106+'NPK Production'!P106</f>
        <v>0</v>
      </c>
      <c r="Q106" s="142">
        <f>'PK Production'!Q106+'NP Production'!Q106+'NPK Production'!Q106</f>
        <v>0</v>
      </c>
      <c r="R106" s="142">
        <f>'PK Production'!R106+'NP Production'!R106+'NPK Production'!R106</f>
        <v>0</v>
      </c>
      <c r="S106" s="142">
        <f>'PK Production'!S106+'NP Production'!S106+'NPK Production'!S106</f>
        <v>0</v>
      </c>
      <c r="T106" s="142">
        <f>'PK Production'!T106+'NP Production'!T106+'NPK Production'!T106</f>
        <v>0</v>
      </c>
      <c r="U106" s="142">
        <f>'PK Production'!U106+'NP Production'!U106+'NPK Production'!U106</f>
        <v>0</v>
      </c>
      <c r="V106" s="142">
        <f>'PK Production'!V106+'NP Production'!V106+'NPK Production'!V106</f>
        <v>0</v>
      </c>
      <c r="W106" s="142">
        <f>'PK Production'!W106+'NP Production'!W106+'NPK Production'!W106</f>
        <v>0</v>
      </c>
      <c r="X106" s="142">
        <f>'PK Production'!X106+'NP Production'!X106+'NPK Production'!X106</f>
        <v>0</v>
      </c>
      <c r="Y106" s="142">
        <f>'PK Production'!Y106+'NP Production'!Y106+'NPK Production'!Y106</f>
        <v>0</v>
      </c>
      <c r="Z106" s="142">
        <f>'PK Production'!Z106+'NP Production'!Z106+'NPK Production'!Z106</f>
        <v>0</v>
      </c>
      <c r="AA106" s="142">
        <f>'PK Production'!AA106+'NP Production'!AA106+'NPK Production'!AA106</f>
        <v>0</v>
      </c>
      <c r="AB106" s="142">
        <f>'PK Production'!AB106+'NP Production'!AB106+'NPK Production'!AB106</f>
        <v>0</v>
      </c>
      <c r="AC106" s="142">
        <f>'PK Production'!AC106+'NP Production'!AC106+'NPK Production'!AC106</f>
        <v>0</v>
      </c>
      <c r="AD106" s="142">
        <f>'PK Production'!AD106+'NP Production'!AD106+'NPK Production'!AD106</f>
        <v>0</v>
      </c>
      <c r="AE106" s="142">
        <f>'PK Production'!AE106+'NP Production'!AE106+'NPK Production'!AE106</f>
        <v>0</v>
      </c>
      <c r="AF106" s="142">
        <f>'PK Production'!AF106+'NP Production'!AF106+'NPK Production'!AF106</f>
        <v>0</v>
      </c>
      <c r="AG106" s="142">
        <f>'PK Production'!AG106+'NP Production'!AG106+'NPK Production'!AG106</f>
        <v>0</v>
      </c>
    </row>
    <row r="107" spans="1:33" x14ac:dyDescent="0.2">
      <c r="A107" s="133" t="str">
        <f t="shared" si="2"/>
        <v>DAPDR Congo</v>
      </c>
      <c r="B107" s="129" t="s">
        <v>259</v>
      </c>
      <c r="C107" s="129" t="s">
        <v>263</v>
      </c>
      <c r="D107" s="129" t="s">
        <v>138</v>
      </c>
      <c r="E107" s="142">
        <f>'PK Production'!E107+'NP Production'!E107+'NPK Production'!E107</f>
        <v>0</v>
      </c>
      <c r="F107" s="142">
        <f>'PK Production'!F107+'NP Production'!F107+'NPK Production'!F107</f>
        <v>0</v>
      </c>
      <c r="G107" s="142">
        <f>'PK Production'!G107+'NP Production'!G107+'NPK Production'!G107</f>
        <v>0</v>
      </c>
      <c r="H107" s="142">
        <f>'PK Production'!H107+'NP Production'!H107+'NPK Production'!H107</f>
        <v>0</v>
      </c>
      <c r="I107" s="142">
        <f>'PK Production'!I107+'NP Production'!I107+'NPK Production'!I107</f>
        <v>0</v>
      </c>
      <c r="J107" s="142">
        <f>'PK Production'!J107+'NP Production'!J107+'NPK Production'!J107</f>
        <v>0</v>
      </c>
      <c r="K107" s="142">
        <f>'PK Production'!K107+'NP Production'!K107+'NPK Production'!K107</f>
        <v>0</v>
      </c>
      <c r="L107" s="142">
        <f>'PK Production'!L107+'NP Production'!L107+'NPK Production'!L107</f>
        <v>0</v>
      </c>
      <c r="M107" s="142">
        <f>'PK Production'!M107+'NP Production'!M107+'NPK Production'!M107</f>
        <v>0</v>
      </c>
      <c r="N107" s="142">
        <f>'PK Production'!N107+'NP Production'!N107+'NPK Production'!N107</f>
        <v>0</v>
      </c>
      <c r="O107" s="142">
        <f>'PK Production'!O107+'NP Production'!O107+'NPK Production'!O107</f>
        <v>0</v>
      </c>
      <c r="P107" s="142">
        <f>'PK Production'!P107+'NP Production'!P107+'NPK Production'!P107</f>
        <v>0</v>
      </c>
      <c r="Q107" s="142">
        <f>'PK Production'!Q107+'NP Production'!Q107+'NPK Production'!Q107</f>
        <v>0</v>
      </c>
      <c r="R107" s="142">
        <f>'PK Production'!R107+'NP Production'!R107+'NPK Production'!R107</f>
        <v>0</v>
      </c>
      <c r="S107" s="142">
        <f>'PK Production'!S107+'NP Production'!S107+'NPK Production'!S107</f>
        <v>0</v>
      </c>
      <c r="T107" s="142">
        <f>'PK Production'!T107+'NP Production'!T107+'NPK Production'!T107</f>
        <v>0</v>
      </c>
      <c r="U107" s="142">
        <f>'PK Production'!U107+'NP Production'!U107+'NPK Production'!U107</f>
        <v>0</v>
      </c>
      <c r="V107" s="142">
        <f>'PK Production'!V107+'NP Production'!V107+'NPK Production'!V107</f>
        <v>0</v>
      </c>
      <c r="W107" s="142">
        <f>'PK Production'!W107+'NP Production'!W107+'NPK Production'!W107</f>
        <v>0</v>
      </c>
      <c r="X107" s="142">
        <f>'PK Production'!X107+'NP Production'!X107+'NPK Production'!X107</f>
        <v>0</v>
      </c>
      <c r="Y107" s="142">
        <f>'PK Production'!Y107+'NP Production'!Y107+'NPK Production'!Y107</f>
        <v>0</v>
      </c>
      <c r="Z107" s="142">
        <f>'PK Production'!Z107+'NP Production'!Z107+'NPK Production'!Z107</f>
        <v>0</v>
      </c>
      <c r="AA107" s="142">
        <f>'PK Production'!AA107+'NP Production'!AA107+'NPK Production'!AA107</f>
        <v>0</v>
      </c>
      <c r="AB107" s="142">
        <f>'PK Production'!AB107+'NP Production'!AB107+'NPK Production'!AB107</f>
        <v>0</v>
      </c>
      <c r="AC107" s="142">
        <f>'PK Production'!AC107+'NP Production'!AC107+'NPK Production'!AC107</f>
        <v>0</v>
      </c>
      <c r="AD107" s="142">
        <f>'PK Production'!AD107+'NP Production'!AD107+'NPK Production'!AD107</f>
        <v>0</v>
      </c>
      <c r="AE107" s="142">
        <f>'PK Production'!AE107+'NP Production'!AE107+'NPK Production'!AE107</f>
        <v>0</v>
      </c>
      <c r="AF107" s="142">
        <f>'PK Production'!AF107+'NP Production'!AF107+'NPK Production'!AF107</f>
        <v>0</v>
      </c>
      <c r="AG107" s="142">
        <f>'PK Production'!AG107+'NP Production'!AG107+'NPK Production'!AG107</f>
        <v>0</v>
      </c>
    </row>
    <row r="108" spans="1:33" x14ac:dyDescent="0.2">
      <c r="A108" s="133" t="str">
        <f t="shared" si="2"/>
        <v>DAPEquatorial Guinea</v>
      </c>
      <c r="B108" s="129" t="s">
        <v>259</v>
      </c>
      <c r="C108" s="129" t="s">
        <v>263</v>
      </c>
      <c r="D108" s="129" t="s">
        <v>139</v>
      </c>
      <c r="E108" s="142">
        <f>'PK Production'!E108+'NP Production'!E108+'NPK Production'!E108</f>
        <v>0</v>
      </c>
      <c r="F108" s="142">
        <f>'PK Production'!F108+'NP Production'!F108+'NPK Production'!F108</f>
        <v>0</v>
      </c>
      <c r="G108" s="142">
        <f>'PK Production'!G108+'NP Production'!G108+'NPK Production'!G108</f>
        <v>0</v>
      </c>
      <c r="H108" s="142">
        <f>'PK Production'!H108+'NP Production'!H108+'NPK Production'!H108</f>
        <v>0</v>
      </c>
      <c r="I108" s="142">
        <f>'PK Production'!I108+'NP Production'!I108+'NPK Production'!I108</f>
        <v>0</v>
      </c>
      <c r="J108" s="142">
        <f>'PK Production'!J108+'NP Production'!J108+'NPK Production'!J108</f>
        <v>0</v>
      </c>
      <c r="K108" s="142">
        <f>'PK Production'!K108+'NP Production'!K108+'NPK Production'!K108</f>
        <v>0</v>
      </c>
      <c r="L108" s="142">
        <f>'PK Production'!L108+'NP Production'!L108+'NPK Production'!L108</f>
        <v>0</v>
      </c>
      <c r="M108" s="142">
        <f>'PK Production'!M108+'NP Production'!M108+'NPK Production'!M108</f>
        <v>0</v>
      </c>
      <c r="N108" s="142">
        <f>'PK Production'!N108+'NP Production'!N108+'NPK Production'!N108</f>
        <v>0</v>
      </c>
      <c r="O108" s="142">
        <f>'PK Production'!O108+'NP Production'!O108+'NPK Production'!O108</f>
        <v>0</v>
      </c>
      <c r="P108" s="142">
        <f>'PK Production'!P108+'NP Production'!P108+'NPK Production'!P108</f>
        <v>0</v>
      </c>
      <c r="Q108" s="142">
        <f>'PK Production'!Q108+'NP Production'!Q108+'NPK Production'!Q108</f>
        <v>0</v>
      </c>
      <c r="R108" s="142">
        <f>'PK Production'!R108+'NP Production'!R108+'NPK Production'!R108</f>
        <v>0</v>
      </c>
      <c r="S108" s="142">
        <f>'PK Production'!S108+'NP Production'!S108+'NPK Production'!S108</f>
        <v>0</v>
      </c>
      <c r="T108" s="142">
        <f>'PK Production'!T108+'NP Production'!T108+'NPK Production'!T108</f>
        <v>0</v>
      </c>
      <c r="U108" s="142">
        <f>'PK Production'!U108+'NP Production'!U108+'NPK Production'!U108</f>
        <v>0</v>
      </c>
      <c r="V108" s="142">
        <f>'PK Production'!V108+'NP Production'!V108+'NPK Production'!V108</f>
        <v>0</v>
      </c>
      <c r="W108" s="142">
        <f>'PK Production'!W108+'NP Production'!W108+'NPK Production'!W108</f>
        <v>0</v>
      </c>
      <c r="X108" s="142">
        <f>'PK Production'!X108+'NP Production'!X108+'NPK Production'!X108</f>
        <v>0</v>
      </c>
      <c r="Y108" s="142">
        <f>'PK Production'!Y108+'NP Production'!Y108+'NPK Production'!Y108</f>
        <v>0</v>
      </c>
      <c r="Z108" s="142">
        <f>'PK Production'!Z108+'NP Production'!Z108+'NPK Production'!Z108</f>
        <v>0</v>
      </c>
      <c r="AA108" s="142">
        <f>'PK Production'!AA108+'NP Production'!AA108+'NPK Production'!AA108</f>
        <v>0</v>
      </c>
      <c r="AB108" s="142">
        <f>'PK Production'!AB108+'NP Production'!AB108+'NPK Production'!AB108</f>
        <v>0</v>
      </c>
      <c r="AC108" s="142">
        <f>'PK Production'!AC108+'NP Production'!AC108+'NPK Production'!AC108</f>
        <v>0</v>
      </c>
      <c r="AD108" s="142">
        <f>'PK Production'!AD108+'NP Production'!AD108+'NPK Production'!AD108</f>
        <v>0</v>
      </c>
      <c r="AE108" s="142">
        <f>'PK Production'!AE108+'NP Production'!AE108+'NPK Production'!AE108</f>
        <v>0</v>
      </c>
      <c r="AF108" s="142">
        <f>'PK Production'!AF108+'NP Production'!AF108+'NPK Production'!AF108</f>
        <v>0</v>
      </c>
      <c r="AG108" s="142">
        <f>'PK Production'!AG108+'NP Production'!AG108+'NPK Production'!AG108</f>
        <v>0</v>
      </c>
    </row>
    <row r="109" spans="1:33" x14ac:dyDescent="0.2">
      <c r="A109" s="133" t="str">
        <f t="shared" si="2"/>
        <v>DAPGabon</v>
      </c>
      <c r="B109" s="129" t="s">
        <v>259</v>
      </c>
      <c r="C109" s="129" t="s">
        <v>263</v>
      </c>
      <c r="D109" s="129" t="s">
        <v>140</v>
      </c>
      <c r="E109" s="142">
        <f>'PK Production'!E109+'NP Production'!E109+'NPK Production'!E109</f>
        <v>0</v>
      </c>
      <c r="F109" s="142">
        <f>'PK Production'!F109+'NP Production'!F109+'NPK Production'!F109</f>
        <v>0</v>
      </c>
      <c r="G109" s="142">
        <f>'PK Production'!G109+'NP Production'!G109+'NPK Production'!G109</f>
        <v>0</v>
      </c>
      <c r="H109" s="142">
        <f>'PK Production'!H109+'NP Production'!H109+'NPK Production'!H109</f>
        <v>0</v>
      </c>
      <c r="I109" s="142">
        <f>'PK Production'!I109+'NP Production'!I109+'NPK Production'!I109</f>
        <v>0</v>
      </c>
      <c r="J109" s="142">
        <f>'PK Production'!J109+'NP Production'!J109+'NPK Production'!J109</f>
        <v>0</v>
      </c>
      <c r="K109" s="142">
        <f>'PK Production'!K109+'NP Production'!K109+'NPK Production'!K109</f>
        <v>0</v>
      </c>
      <c r="L109" s="142">
        <f>'PK Production'!L109+'NP Production'!L109+'NPK Production'!L109</f>
        <v>0</v>
      </c>
      <c r="M109" s="142">
        <f>'PK Production'!M109+'NP Production'!M109+'NPK Production'!M109</f>
        <v>0</v>
      </c>
      <c r="N109" s="142">
        <f>'PK Production'!N109+'NP Production'!N109+'NPK Production'!N109</f>
        <v>0</v>
      </c>
      <c r="O109" s="142">
        <f>'PK Production'!O109+'NP Production'!O109+'NPK Production'!O109</f>
        <v>0</v>
      </c>
      <c r="P109" s="142">
        <f>'PK Production'!P109+'NP Production'!P109+'NPK Production'!P109</f>
        <v>0</v>
      </c>
      <c r="Q109" s="142">
        <f>'PK Production'!Q109+'NP Production'!Q109+'NPK Production'!Q109</f>
        <v>0</v>
      </c>
      <c r="R109" s="142">
        <f>'PK Production'!R109+'NP Production'!R109+'NPK Production'!R109</f>
        <v>0</v>
      </c>
      <c r="S109" s="142">
        <f>'PK Production'!S109+'NP Production'!S109+'NPK Production'!S109</f>
        <v>0</v>
      </c>
      <c r="T109" s="142">
        <f>'PK Production'!T109+'NP Production'!T109+'NPK Production'!T109</f>
        <v>0</v>
      </c>
      <c r="U109" s="142">
        <f>'PK Production'!U109+'NP Production'!U109+'NPK Production'!U109</f>
        <v>0</v>
      </c>
      <c r="V109" s="142">
        <f>'PK Production'!V109+'NP Production'!V109+'NPK Production'!V109</f>
        <v>0</v>
      </c>
      <c r="W109" s="142">
        <f>'PK Production'!W109+'NP Production'!W109+'NPK Production'!W109</f>
        <v>0</v>
      </c>
      <c r="X109" s="142">
        <f>'PK Production'!X109+'NP Production'!X109+'NPK Production'!X109</f>
        <v>0</v>
      </c>
      <c r="Y109" s="142">
        <f>'PK Production'!Y109+'NP Production'!Y109+'NPK Production'!Y109</f>
        <v>0</v>
      </c>
      <c r="Z109" s="142">
        <f>'PK Production'!Z109+'NP Production'!Z109+'NPK Production'!Z109</f>
        <v>0</v>
      </c>
      <c r="AA109" s="142">
        <f>'PK Production'!AA109+'NP Production'!AA109+'NPK Production'!AA109</f>
        <v>0</v>
      </c>
      <c r="AB109" s="142">
        <f>'PK Production'!AB109+'NP Production'!AB109+'NPK Production'!AB109</f>
        <v>0</v>
      </c>
      <c r="AC109" s="142">
        <f>'PK Production'!AC109+'NP Production'!AC109+'NPK Production'!AC109</f>
        <v>0</v>
      </c>
      <c r="AD109" s="142">
        <f>'PK Production'!AD109+'NP Production'!AD109+'NPK Production'!AD109</f>
        <v>0</v>
      </c>
      <c r="AE109" s="142">
        <f>'PK Production'!AE109+'NP Production'!AE109+'NPK Production'!AE109</f>
        <v>0</v>
      </c>
      <c r="AF109" s="142">
        <f>'PK Production'!AF109+'NP Production'!AF109+'NPK Production'!AF109</f>
        <v>0</v>
      </c>
      <c r="AG109" s="142">
        <f>'PK Production'!AG109+'NP Production'!AG109+'NPK Production'!AG109</f>
        <v>0</v>
      </c>
    </row>
    <row r="110" spans="1:33" x14ac:dyDescent="0.2">
      <c r="A110" s="133" t="str">
        <f t="shared" si="2"/>
        <v>DAPSouth Sudan</v>
      </c>
      <c r="B110" s="129" t="s">
        <v>259</v>
      </c>
      <c r="C110" s="129" t="s">
        <v>263</v>
      </c>
      <c r="D110" s="129" t="s">
        <v>141</v>
      </c>
      <c r="E110" s="142">
        <f>'PK Production'!E110+'NP Production'!E110+'NPK Production'!E110</f>
        <v>0</v>
      </c>
      <c r="F110" s="142">
        <f>'PK Production'!F110+'NP Production'!F110+'NPK Production'!F110</f>
        <v>0</v>
      </c>
      <c r="G110" s="142">
        <f>'PK Production'!G110+'NP Production'!G110+'NPK Production'!G110</f>
        <v>0</v>
      </c>
      <c r="H110" s="142">
        <f>'PK Production'!H110+'NP Production'!H110+'NPK Production'!H110</f>
        <v>0</v>
      </c>
      <c r="I110" s="142">
        <f>'PK Production'!I110+'NP Production'!I110+'NPK Production'!I110</f>
        <v>0</v>
      </c>
      <c r="J110" s="142">
        <f>'PK Production'!J110+'NP Production'!J110+'NPK Production'!J110</f>
        <v>0</v>
      </c>
      <c r="K110" s="142">
        <f>'PK Production'!K110+'NP Production'!K110+'NPK Production'!K110</f>
        <v>0</v>
      </c>
      <c r="L110" s="142">
        <f>'PK Production'!L110+'NP Production'!L110+'NPK Production'!L110</f>
        <v>0</v>
      </c>
      <c r="M110" s="142">
        <f>'PK Production'!M110+'NP Production'!M110+'NPK Production'!M110</f>
        <v>0</v>
      </c>
      <c r="N110" s="142">
        <f>'PK Production'!N110+'NP Production'!N110+'NPK Production'!N110</f>
        <v>0</v>
      </c>
      <c r="O110" s="142">
        <f>'PK Production'!O110+'NP Production'!O110+'NPK Production'!O110</f>
        <v>0</v>
      </c>
      <c r="P110" s="142">
        <f>'PK Production'!P110+'NP Production'!P110+'NPK Production'!P110</f>
        <v>0</v>
      </c>
      <c r="Q110" s="142">
        <f>'PK Production'!Q110+'NP Production'!Q110+'NPK Production'!Q110</f>
        <v>0</v>
      </c>
      <c r="R110" s="142">
        <f>'PK Production'!R110+'NP Production'!R110+'NPK Production'!R110</f>
        <v>0</v>
      </c>
      <c r="S110" s="142">
        <f>'PK Production'!S110+'NP Production'!S110+'NPK Production'!S110</f>
        <v>0</v>
      </c>
      <c r="T110" s="142">
        <f>'PK Production'!T110+'NP Production'!T110+'NPK Production'!T110</f>
        <v>0</v>
      </c>
      <c r="U110" s="142">
        <f>'PK Production'!U110+'NP Production'!U110+'NPK Production'!U110</f>
        <v>0</v>
      </c>
      <c r="V110" s="142">
        <f>'PK Production'!V110+'NP Production'!V110+'NPK Production'!V110</f>
        <v>0</v>
      </c>
      <c r="W110" s="142">
        <f>'PK Production'!W110+'NP Production'!W110+'NPK Production'!W110</f>
        <v>0</v>
      </c>
      <c r="X110" s="142">
        <f>'PK Production'!X110+'NP Production'!X110+'NPK Production'!X110</f>
        <v>0</v>
      </c>
      <c r="Y110" s="142">
        <f>'PK Production'!Y110+'NP Production'!Y110+'NPK Production'!Y110</f>
        <v>0</v>
      </c>
      <c r="Z110" s="142">
        <f>'PK Production'!Z110+'NP Production'!Z110+'NPK Production'!Z110</f>
        <v>0</v>
      </c>
      <c r="AA110" s="142">
        <f>'PK Production'!AA110+'NP Production'!AA110+'NPK Production'!AA110</f>
        <v>0</v>
      </c>
      <c r="AB110" s="142">
        <f>'PK Production'!AB110+'NP Production'!AB110+'NPK Production'!AB110</f>
        <v>0</v>
      </c>
      <c r="AC110" s="142">
        <f>'PK Production'!AC110+'NP Production'!AC110+'NPK Production'!AC110</f>
        <v>0</v>
      </c>
      <c r="AD110" s="142">
        <f>'PK Production'!AD110+'NP Production'!AD110+'NPK Production'!AD110</f>
        <v>0</v>
      </c>
      <c r="AE110" s="142">
        <f>'PK Production'!AE110+'NP Production'!AE110+'NPK Production'!AE110</f>
        <v>0</v>
      </c>
      <c r="AF110" s="142">
        <f>'PK Production'!AF110+'NP Production'!AF110+'NPK Production'!AF110</f>
        <v>0</v>
      </c>
      <c r="AG110" s="142">
        <f>'PK Production'!AG110+'NP Production'!AG110+'NPK Production'!AG110</f>
        <v>0</v>
      </c>
    </row>
    <row r="111" spans="1:33" s="133" customFormat="1" x14ac:dyDescent="0.2">
      <c r="A111" s="139" t="str">
        <f t="shared" si="2"/>
        <v>DAPSouthern Africa Total</v>
      </c>
      <c r="B111" s="140" t="s">
        <v>142</v>
      </c>
      <c r="C111" s="140" t="s">
        <v>142</v>
      </c>
      <c r="D111" s="140" t="s">
        <v>142</v>
      </c>
      <c r="E111" s="141">
        <f>'PK Production'!E111+'NP Production'!E111+'NPK Production'!E111</f>
        <v>1413.5037019999997</v>
      </c>
      <c r="F111" s="141">
        <f>'PK Production'!F111+'NP Production'!F111+'NPK Production'!F111</f>
        <v>1353.4636851069599</v>
      </c>
      <c r="G111" s="141">
        <f>'PK Production'!G111+'NP Production'!G111+'NPK Production'!G111</f>
        <v>1828.4521943149459</v>
      </c>
      <c r="H111" s="141">
        <f>'PK Production'!H111+'NP Production'!H111+'NPK Production'!H111</f>
        <v>1721.289903531622</v>
      </c>
      <c r="I111" s="141">
        <f>'PK Production'!I111+'NP Production'!I111+'NPK Production'!I111</f>
        <v>756.05828609609296</v>
      </c>
      <c r="J111" s="141">
        <f>'PK Production'!J111+'NP Production'!J111+'NPK Production'!J111</f>
        <v>972.36553104084066</v>
      </c>
      <c r="K111" s="141">
        <f>'PK Production'!K111+'NP Production'!K111+'NPK Production'!K111</f>
        <v>773.16897700130835</v>
      </c>
      <c r="L111" s="141">
        <f>'PK Production'!L111+'NP Production'!L111+'NPK Production'!L111</f>
        <v>975.60625011422098</v>
      </c>
      <c r="M111" s="141">
        <f>'PK Production'!M111+'NP Production'!M111+'NPK Production'!M111</f>
        <v>471.28905020864755</v>
      </c>
      <c r="N111" s="141">
        <f>'PK Production'!N111+'NP Production'!N111+'NPK Production'!N111</f>
        <v>243.6487357363273</v>
      </c>
      <c r="O111" s="141">
        <f>'PK Production'!O111+'NP Production'!O111+'NPK Production'!O111</f>
        <v>701.92599321947398</v>
      </c>
      <c r="P111" s="141">
        <f>'PK Production'!P111+'NP Production'!P111+'NPK Production'!P111</f>
        <v>481.45632964623394</v>
      </c>
      <c r="Q111" s="141">
        <f>'PK Production'!Q111+'NP Production'!Q111+'NPK Production'!Q111</f>
        <v>331.69500401823308</v>
      </c>
      <c r="R111" s="141">
        <f>'PK Production'!R111+'NP Production'!R111+'NPK Production'!R111</f>
        <v>473.90180673112189</v>
      </c>
      <c r="S111" s="141">
        <f>'PK Production'!S111+'NP Production'!S111+'NPK Production'!S111</f>
        <v>655.82511727499991</v>
      </c>
      <c r="T111" s="141">
        <f>'PK Production'!T111+'NP Production'!T111+'NPK Production'!T111</f>
        <v>318.89336725937471</v>
      </c>
      <c r="U111" s="141">
        <f>'PK Production'!U111+'NP Production'!U111+'NPK Production'!U111</f>
        <v>274.82174158334959</v>
      </c>
      <c r="V111" s="141">
        <f>'PK Production'!V111+'NP Production'!V111+'NPK Production'!V111</f>
        <v>302.01576690419529</v>
      </c>
      <c r="W111" s="141">
        <f>'PK Production'!W111+'NP Production'!W111+'NPK Production'!W111</f>
        <v>309</v>
      </c>
      <c r="X111" s="141">
        <f>'PK Production'!X111+'NP Production'!X111+'NPK Production'!X111</f>
        <v>328.77353125194219</v>
      </c>
      <c r="Y111" s="141">
        <f>'PK Production'!Y111+'NP Production'!Y111+'NPK Production'!Y111</f>
        <v>367.02588240043104</v>
      </c>
      <c r="Z111" s="141">
        <f>'PK Production'!Z111+'NP Production'!Z111+'NPK Production'!Z111</f>
        <v>379.56775423715089</v>
      </c>
      <c r="AA111" s="141">
        <f>'PK Production'!AA111+'NP Production'!AA111+'NPK Production'!AA111</f>
        <v>379.56775423715089</v>
      </c>
      <c r="AB111" s="141">
        <f>'PK Production'!AB111+'NP Production'!AB111+'NPK Production'!AB111</f>
        <v>375</v>
      </c>
      <c r="AC111" s="141">
        <f>'PK Production'!AC111+'NP Production'!AC111+'NPK Production'!AC111</f>
        <v>376.698282026914</v>
      </c>
      <c r="AD111" s="141">
        <f>'PK Production'!AD111+'NP Production'!AD111+'NPK Production'!AD111</f>
        <v>378.23769423013488</v>
      </c>
      <c r="AE111" s="141">
        <f>'PK Production'!AE111+'NP Production'!AE111+'NPK Production'!AE111</f>
        <v>378.78970288420976</v>
      </c>
      <c r="AF111" s="141">
        <f>'PK Production'!AF111+'NP Production'!AF111+'NPK Production'!AF111</f>
        <v>379.34884302255699</v>
      </c>
      <c r="AG111" s="141">
        <f>'PK Production'!AG111+'NP Production'!AG111+'NPK Production'!AG111</f>
        <v>379.78053337431487</v>
      </c>
    </row>
    <row r="112" spans="1:33" x14ac:dyDescent="0.2">
      <c r="A112" s="133" t="str">
        <f t="shared" si="2"/>
        <v>DAPBotswana</v>
      </c>
      <c r="B112" s="129" t="s">
        <v>259</v>
      </c>
      <c r="C112" s="129" t="s">
        <v>264</v>
      </c>
      <c r="D112" s="129" t="s">
        <v>143</v>
      </c>
      <c r="E112" s="142">
        <f>'PK Production'!E112+'NP Production'!E112+'NPK Production'!E112</f>
        <v>0</v>
      </c>
      <c r="F112" s="142">
        <f>'PK Production'!F112+'NP Production'!F112+'NPK Production'!F112</f>
        <v>0</v>
      </c>
      <c r="G112" s="142">
        <f>'PK Production'!G112+'NP Production'!G112+'NPK Production'!G112</f>
        <v>0</v>
      </c>
      <c r="H112" s="142">
        <f>'PK Production'!H112+'NP Production'!H112+'NPK Production'!H112</f>
        <v>0</v>
      </c>
      <c r="I112" s="142">
        <f>'PK Production'!I112+'NP Production'!I112+'NPK Production'!I112</f>
        <v>0</v>
      </c>
      <c r="J112" s="142">
        <f>'PK Production'!J112+'NP Production'!J112+'NPK Production'!J112</f>
        <v>0</v>
      </c>
      <c r="K112" s="142">
        <f>'PK Production'!K112+'NP Production'!K112+'NPK Production'!K112</f>
        <v>0</v>
      </c>
      <c r="L112" s="142">
        <f>'PK Production'!L112+'NP Production'!L112+'NPK Production'!L112</f>
        <v>0</v>
      </c>
      <c r="M112" s="142">
        <f>'PK Production'!M112+'NP Production'!M112+'NPK Production'!M112</f>
        <v>0</v>
      </c>
      <c r="N112" s="142">
        <f>'PK Production'!N112+'NP Production'!N112+'NPK Production'!N112</f>
        <v>0</v>
      </c>
      <c r="O112" s="142">
        <f>'PK Production'!O112+'NP Production'!O112+'NPK Production'!O112</f>
        <v>0</v>
      </c>
      <c r="P112" s="142">
        <f>'PK Production'!P112+'NP Production'!P112+'NPK Production'!P112</f>
        <v>0</v>
      </c>
      <c r="Q112" s="142">
        <f>'PK Production'!Q112+'NP Production'!Q112+'NPK Production'!Q112</f>
        <v>0</v>
      </c>
      <c r="R112" s="142">
        <f>'PK Production'!R112+'NP Production'!R112+'NPK Production'!R112</f>
        <v>0</v>
      </c>
      <c r="S112" s="142">
        <f>'PK Production'!S112+'NP Production'!S112+'NPK Production'!S112</f>
        <v>0</v>
      </c>
      <c r="T112" s="142">
        <f>'PK Production'!T112+'NP Production'!T112+'NPK Production'!T112</f>
        <v>0</v>
      </c>
      <c r="U112" s="142">
        <f>'PK Production'!U112+'NP Production'!U112+'NPK Production'!U112</f>
        <v>0</v>
      </c>
      <c r="V112" s="142">
        <f>'PK Production'!V112+'NP Production'!V112+'NPK Production'!V112</f>
        <v>0</v>
      </c>
      <c r="W112" s="142">
        <f>'PK Production'!W112+'NP Production'!W112+'NPK Production'!W112</f>
        <v>0</v>
      </c>
      <c r="X112" s="142">
        <f>'PK Production'!X112+'NP Production'!X112+'NPK Production'!X112</f>
        <v>0</v>
      </c>
      <c r="Y112" s="142">
        <f>'PK Production'!Y112+'NP Production'!Y112+'NPK Production'!Y112</f>
        <v>0</v>
      </c>
      <c r="Z112" s="142">
        <f>'PK Production'!Z112+'NP Production'!Z112+'NPK Production'!Z112</f>
        <v>0</v>
      </c>
      <c r="AA112" s="142">
        <f>'PK Production'!AA112+'NP Production'!AA112+'NPK Production'!AA112</f>
        <v>0</v>
      </c>
      <c r="AB112" s="142">
        <f>'PK Production'!AB112+'NP Production'!AB112+'NPK Production'!AB112</f>
        <v>0</v>
      </c>
      <c r="AC112" s="142">
        <f>'PK Production'!AC112+'NP Production'!AC112+'NPK Production'!AC112</f>
        <v>0</v>
      </c>
      <c r="AD112" s="142">
        <f>'PK Production'!AD112+'NP Production'!AD112+'NPK Production'!AD112</f>
        <v>0</v>
      </c>
      <c r="AE112" s="142">
        <f>'PK Production'!AE112+'NP Production'!AE112+'NPK Production'!AE112</f>
        <v>0</v>
      </c>
      <c r="AF112" s="142">
        <f>'PK Production'!AF112+'NP Production'!AF112+'NPK Production'!AF112</f>
        <v>0</v>
      </c>
      <c r="AG112" s="142">
        <f>'PK Production'!AG112+'NP Production'!AG112+'NPK Production'!AG112</f>
        <v>0</v>
      </c>
    </row>
    <row r="113" spans="1:33" x14ac:dyDescent="0.2">
      <c r="A113" s="133" t="str">
        <f t="shared" si="2"/>
        <v>DAPLesotho</v>
      </c>
      <c r="B113" s="129" t="s">
        <v>259</v>
      </c>
      <c r="C113" s="129" t="s">
        <v>264</v>
      </c>
      <c r="D113" s="129" t="s">
        <v>144</v>
      </c>
      <c r="E113" s="142">
        <f>'PK Production'!E113+'NP Production'!E113+'NPK Production'!E113</f>
        <v>0</v>
      </c>
      <c r="F113" s="142">
        <f>'PK Production'!F113+'NP Production'!F113+'NPK Production'!F113</f>
        <v>0</v>
      </c>
      <c r="G113" s="142">
        <f>'PK Production'!G113+'NP Production'!G113+'NPK Production'!G113</f>
        <v>0</v>
      </c>
      <c r="H113" s="142">
        <f>'PK Production'!H113+'NP Production'!H113+'NPK Production'!H113</f>
        <v>0</v>
      </c>
      <c r="I113" s="142">
        <f>'PK Production'!I113+'NP Production'!I113+'NPK Production'!I113</f>
        <v>0</v>
      </c>
      <c r="J113" s="142">
        <f>'PK Production'!J113+'NP Production'!J113+'NPK Production'!J113</f>
        <v>0</v>
      </c>
      <c r="K113" s="142">
        <f>'PK Production'!K113+'NP Production'!K113+'NPK Production'!K113</f>
        <v>0</v>
      </c>
      <c r="L113" s="142">
        <f>'PK Production'!L113+'NP Production'!L113+'NPK Production'!L113</f>
        <v>0</v>
      </c>
      <c r="M113" s="142">
        <f>'PK Production'!M113+'NP Production'!M113+'NPK Production'!M113</f>
        <v>0</v>
      </c>
      <c r="N113" s="142">
        <f>'PK Production'!N113+'NP Production'!N113+'NPK Production'!N113</f>
        <v>0</v>
      </c>
      <c r="O113" s="142">
        <f>'PK Production'!O113+'NP Production'!O113+'NPK Production'!O113</f>
        <v>0</v>
      </c>
      <c r="P113" s="142">
        <f>'PK Production'!P113+'NP Production'!P113+'NPK Production'!P113</f>
        <v>0</v>
      </c>
      <c r="Q113" s="142">
        <f>'PK Production'!Q113+'NP Production'!Q113+'NPK Production'!Q113</f>
        <v>0</v>
      </c>
      <c r="R113" s="142">
        <f>'PK Production'!R113+'NP Production'!R113+'NPK Production'!R113</f>
        <v>0</v>
      </c>
      <c r="S113" s="142">
        <f>'PK Production'!S113+'NP Production'!S113+'NPK Production'!S113</f>
        <v>0</v>
      </c>
      <c r="T113" s="142">
        <f>'PK Production'!T113+'NP Production'!T113+'NPK Production'!T113</f>
        <v>0</v>
      </c>
      <c r="U113" s="142">
        <f>'PK Production'!U113+'NP Production'!U113+'NPK Production'!U113</f>
        <v>0</v>
      </c>
      <c r="V113" s="142">
        <f>'PK Production'!V113+'NP Production'!V113+'NPK Production'!V113</f>
        <v>0</v>
      </c>
      <c r="W113" s="142">
        <f>'PK Production'!W113+'NP Production'!W113+'NPK Production'!W113</f>
        <v>0</v>
      </c>
      <c r="X113" s="142">
        <f>'PK Production'!X113+'NP Production'!X113+'NPK Production'!X113</f>
        <v>0</v>
      </c>
      <c r="Y113" s="142">
        <f>'PK Production'!Y113+'NP Production'!Y113+'NPK Production'!Y113</f>
        <v>0</v>
      </c>
      <c r="Z113" s="142">
        <f>'PK Production'!Z113+'NP Production'!Z113+'NPK Production'!Z113</f>
        <v>0</v>
      </c>
      <c r="AA113" s="142">
        <f>'PK Production'!AA113+'NP Production'!AA113+'NPK Production'!AA113</f>
        <v>0</v>
      </c>
      <c r="AB113" s="142">
        <f>'PK Production'!AB113+'NP Production'!AB113+'NPK Production'!AB113</f>
        <v>0</v>
      </c>
      <c r="AC113" s="142">
        <f>'PK Production'!AC113+'NP Production'!AC113+'NPK Production'!AC113</f>
        <v>0</v>
      </c>
      <c r="AD113" s="142">
        <f>'PK Production'!AD113+'NP Production'!AD113+'NPK Production'!AD113</f>
        <v>0</v>
      </c>
      <c r="AE113" s="142">
        <f>'PK Production'!AE113+'NP Production'!AE113+'NPK Production'!AE113</f>
        <v>0</v>
      </c>
      <c r="AF113" s="142">
        <f>'PK Production'!AF113+'NP Production'!AF113+'NPK Production'!AF113</f>
        <v>0</v>
      </c>
      <c r="AG113" s="142">
        <f>'PK Production'!AG113+'NP Production'!AG113+'NPK Production'!AG113</f>
        <v>0</v>
      </c>
    </row>
    <row r="114" spans="1:33" x14ac:dyDescent="0.2">
      <c r="A114" s="133" t="str">
        <f t="shared" si="2"/>
        <v>DAPNamibia</v>
      </c>
      <c r="B114" s="129" t="s">
        <v>259</v>
      </c>
      <c r="C114" s="129" t="s">
        <v>264</v>
      </c>
      <c r="D114" s="129" t="s">
        <v>145</v>
      </c>
      <c r="E114" s="142">
        <f>'PK Production'!E114+'NP Production'!E114+'NPK Production'!E114</f>
        <v>0</v>
      </c>
      <c r="F114" s="142">
        <f>'PK Production'!F114+'NP Production'!F114+'NPK Production'!F114</f>
        <v>0</v>
      </c>
      <c r="G114" s="142">
        <f>'PK Production'!G114+'NP Production'!G114+'NPK Production'!G114</f>
        <v>0</v>
      </c>
      <c r="H114" s="142">
        <f>'PK Production'!H114+'NP Production'!H114+'NPK Production'!H114</f>
        <v>0</v>
      </c>
      <c r="I114" s="142">
        <f>'PK Production'!I114+'NP Production'!I114+'NPK Production'!I114</f>
        <v>0</v>
      </c>
      <c r="J114" s="142">
        <f>'PK Production'!J114+'NP Production'!J114+'NPK Production'!J114</f>
        <v>0</v>
      </c>
      <c r="K114" s="142">
        <f>'PK Production'!K114+'NP Production'!K114+'NPK Production'!K114</f>
        <v>0</v>
      </c>
      <c r="L114" s="142">
        <f>'PK Production'!L114+'NP Production'!L114+'NPK Production'!L114</f>
        <v>0</v>
      </c>
      <c r="M114" s="142">
        <f>'PK Production'!M114+'NP Production'!M114+'NPK Production'!M114</f>
        <v>0</v>
      </c>
      <c r="N114" s="142">
        <f>'PK Production'!N114+'NP Production'!N114+'NPK Production'!N114</f>
        <v>0</v>
      </c>
      <c r="O114" s="142">
        <f>'PK Production'!O114+'NP Production'!O114+'NPK Production'!O114</f>
        <v>0</v>
      </c>
      <c r="P114" s="142">
        <f>'PK Production'!P114+'NP Production'!P114+'NPK Production'!P114</f>
        <v>0</v>
      </c>
      <c r="Q114" s="142">
        <f>'PK Production'!Q114+'NP Production'!Q114+'NPK Production'!Q114</f>
        <v>0</v>
      </c>
      <c r="R114" s="142">
        <f>'PK Production'!R114+'NP Production'!R114+'NPK Production'!R114</f>
        <v>0</v>
      </c>
      <c r="S114" s="142">
        <f>'PK Production'!S114+'NP Production'!S114+'NPK Production'!S114</f>
        <v>0</v>
      </c>
      <c r="T114" s="142">
        <f>'PK Production'!T114+'NP Production'!T114+'NPK Production'!T114</f>
        <v>0</v>
      </c>
      <c r="U114" s="142">
        <f>'PK Production'!U114+'NP Production'!U114+'NPK Production'!U114</f>
        <v>0</v>
      </c>
      <c r="V114" s="142">
        <f>'PK Production'!V114+'NP Production'!V114+'NPK Production'!V114</f>
        <v>0</v>
      </c>
      <c r="W114" s="142">
        <f>'PK Production'!W114+'NP Production'!W114+'NPK Production'!W114</f>
        <v>0</v>
      </c>
      <c r="X114" s="142">
        <f>'PK Production'!X114+'NP Production'!X114+'NPK Production'!X114</f>
        <v>0</v>
      </c>
      <c r="Y114" s="142">
        <f>'PK Production'!Y114+'NP Production'!Y114+'NPK Production'!Y114</f>
        <v>0</v>
      </c>
      <c r="Z114" s="142">
        <f>'PK Production'!Z114+'NP Production'!Z114+'NPK Production'!Z114</f>
        <v>0</v>
      </c>
      <c r="AA114" s="142">
        <f>'PK Production'!AA114+'NP Production'!AA114+'NPK Production'!AA114</f>
        <v>0</v>
      </c>
      <c r="AB114" s="142">
        <f>'PK Production'!AB114+'NP Production'!AB114+'NPK Production'!AB114</f>
        <v>0</v>
      </c>
      <c r="AC114" s="142">
        <f>'PK Production'!AC114+'NP Production'!AC114+'NPK Production'!AC114</f>
        <v>0</v>
      </c>
      <c r="AD114" s="142">
        <f>'PK Production'!AD114+'NP Production'!AD114+'NPK Production'!AD114</f>
        <v>0</v>
      </c>
      <c r="AE114" s="142">
        <f>'PK Production'!AE114+'NP Production'!AE114+'NPK Production'!AE114</f>
        <v>0</v>
      </c>
      <c r="AF114" s="142">
        <f>'PK Production'!AF114+'NP Production'!AF114+'NPK Production'!AF114</f>
        <v>0</v>
      </c>
      <c r="AG114" s="142">
        <f>'PK Production'!AG114+'NP Production'!AG114+'NPK Production'!AG114</f>
        <v>0</v>
      </c>
    </row>
    <row r="115" spans="1:33" x14ac:dyDescent="0.2">
      <c r="A115" s="133" t="str">
        <f t="shared" si="2"/>
        <v>DAPSouth Africa</v>
      </c>
      <c r="B115" s="129" t="s">
        <v>259</v>
      </c>
      <c r="C115" s="129" t="s">
        <v>264</v>
      </c>
      <c r="D115" s="129" t="s">
        <v>146</v>
      </c>
      <c r="E115" s="142">
        <f>'PK Production'!E115+'NP Production'!E115+'NPK Production'!E115</f>
        <v>1413.5037019999997</v>
      </c>
      <c r="F115" s="142">
        <f>'PK Production'!F115+'NP Production'!F115+'NPK Production'!F115</f>
        <v>1353.4636851069599</v>
      </c>
      <c r="G115" s="142">
        <f>'PK Production'!G115+'NP Production'!G115+'NPK Production'!G115</f>
        <v>1828.4521943149459</v>
      </c>
      <c r="H115" s="142">
        <f>'PK Production'!H115+'NP Production'!H115+'NPK Production'!H115</f>
        <v>1721.289903531622</v>
      </c>
      <c r="I115" s="142">
        <f>'PK Production'!I115+'NP Production'!I115+'NPK Production'!I115</f>
        <v>756.05828609609296</v>
      </c>
      <c r="J115" s="142">
        <f>'PK Production'!J115+'NP Production'!J115+'NPK Production'!J115</f>
        <v>972.36553104084066</v>
      </c>
      <c r="K115" s="142">
        <f>'PK Production'!K115+'NP Production'!K115+'NPK Production'!K115</f>
        <v>773.16897700130835</v>
      </c>
      <c r="L115" s="142">
        <f>'PK Production'!L115+'NP Production'!L115+'NPK Production'!L115</f>
        <v>975.60625011422098</v>
      </c>
      <c r="M115" s="142">
        <f>'PK Production'!M115+'NP Production'!M115+'NPK Production'!M115</f>
        <v>471.28905020864755</v>
      </c>
      <c r="N115" s="142">
        <f>'PK Production'!N115+'NP Production'!N115+'NPK Production'!N115</f>
        <v>243.6487357363273</v>
      </c>
      <c r="O115" s="142">
        <f>'PK Production'!O115+'NP Production'!O115+'NPK Production'!O115</f>
        <v>701.92599321947398</v>
      </c>
      <c r="P115" s="142">
        <f>'PK Production'!P115+'NP Production'!P115+'NPK Production'!P115</f>
        <v>481.45632964623394</v>
      </c>
      <c r="Q115" s="142">
        <f>'PK Production'!Q115+'NP Production'!Q115+'NPK Production'!Q115</f>
        <v>331.69500401823308</v>
      </c>
      <c r="R115" s="142">
        <f>'PK Production'!R115+'NP Production'!R115+'NPK Production'!R115</f>
        <v>473.90180673112189</v>
      </c>
      <c r="S115" s="142">
        <f>'PK Production'!S115+'NP Production'!S115+'NPK Production'!S115</f>
        <v>655.82511727499991</v>
      </c>
      <c r="T115" s="142">
        <f>'PK Production'!T115+'NP Production'!T115+'NPK Production'!T115</f>
        <v>318.89336725937471</v>
      </c>
      <c r="U115" s="142">
        <f>'PK Production'!U115+'NP Production'!U115+'NPK Production'!U115</f>
        <v>274.82174158334959</v>
      </c>
      <c r="V115" s="142">
        <f>'PK Production'!V115+'NP Production'!V115+'NPK Production'!V115</f>
        <v>302.01576690419529</v>
      </c>
      <c r="W115" s="142">
        <f>'PK Production'!W115+'NP Production'!W115+'NPK Production'!W115</f>
        <v>309</v>
      </c>
      <c r="X115" s="142">
        <f>'PK Production'!X115+'NP Production'!X115+'NPK Production'!X115</f>
        <v>328.77353125194219</v>
      </c>
      <c r="Y115" s="142">
        <f>'PK Production'!Y115+'NP Production'!Y115+'NPK Production'!Y115</f>
        <v>367.02588240043104</v>
      </c>
      <c r="Z115" s="142">
        <f>'PK Production'!Z115+'NP Production'!Z115+'NPK Production'!Z115</f>
        <v>379.56775423715089</v>
      </c>
      <c r="AA115" s="142">
        <f>'PK Production'!AA115+'NP Production'!AA115+'NPK Production'!AA115</f>
        <v>379.56775423715089</v>
      </c>
      <c r="AB115" s="142">
        <f>'PK Production'!AB115+'NP Production'!AB115+'NPK Production'!AB115</f>
        <v>375</v>
      </c>
      <c r="AC115" s="142">
        <f>'PK Production'!AC115+'NP Production'!AC115+'NPK Production'!AC115</f>
        <v>376.698282026914</v>
      </c>
      <c r="AD115" s="142">
        <f>'PK Production'!AD115+'NP Production'!AD115+'NPK Production'!AD115</f>
        <v>378.23769423013488</v>
      </c>
      <c r="AE115" s="142">
        <f>'PK Production'!AE115+'NP Production'!AE115+'NPK Production'!AE115</f>
        <v>378.78970288420976</v>
      </c>
      <c r="AF115" s="142">
        <f>'PK Production'!AF115+'NP Production'!AF115+'NPK Production'!AF115</f>
        <v>379.34884302255699</v>
      </c>
      <c r="AG115" s="142">
        <f>'PK Production'!AG115+'NP Production'!AG115+'NPK Production'!AG115</f>
        <v>379.78053337431487</v>
      </c>
    </row>
    <row r="116" spans="1:33" x14ac:dyDescent="0.2">
      <c r="A116" s="133" t="str">
        <f t="shared" si="2"/>
        <v>DAPSwaziland</v>
      </c>
      <c r="B116" s="129" t="s">
        <v>259</v>
      </c>
      <c r="C116" s="129" t="s">
        <v>264</v>
      </c>
      <c r="D116" s="129" t="s">
        <v>147</v>
      </c>
      <c r="E116" s="142">
        <f>'PK Production'!E116+'NP Production'!E116+'NPK Production'!E116</f>
        <v>0</v>
      </c>
      <c r="F116" s="142">
        <f>'PK Production'!F116+'NP Production'!F116+'NPK Production'!F116</f>
        <v>0</v>
      </c>
      <c r="G116" s="142">
        <f>'PK Production'!G116+'NP Production'!G116+'NPK Production'!G116</f>
        <v>0</v>
      </c>
      <c r="H116" s="142">
        <f>'PK Production'!H116+'NP Production'!H116+'NPK Production'!H116</f>
        <v>0</v>
      </c>
      <c r="I116" s="142">
        <f>'PK Production'!I116+'NP Production'!I116+'NPK Production'!I116</f>
        <v>0</v>
      </c>
      <c r="J116" s="142">
        <f>'PK Production'!J116+'NP Production'!J116+'NPK Production'!J116</f>
        <v>0</v>
      </c>
      <c r="K116" s="142">
        <f>'PK Production'!K116+'NP Production'!K116+'NPK Production'!K116</f>
        <v>0</v>
      </c>
      <c r="L116" s="142">
        <f>'PK Production'!L116+'NP Production'!L116+'NPK Production'!L116</f>
        <v>0</v>
      </c>
      <c r="M116" s="142">
        <f>'PK Production'!M116+'NP Production'!M116+'NPK Production'!M116</f>
        <v>0</v>
      </c>
      <c r="N116" s="142">
        <f>'PK Production'!N116+'NP Production'!N116+'NPK Production'!N116</f>
        <v>0</v>
      </c>
      <c r="O116" s="142">
        <f>'PK Production'!O116+'NP Production'!O116+'NPK Production'!O116</f>
        <v>0</v>
      </c>
      <c r="P116" s="142">
        <f>'PK Production'!P116+'NP Production'!P116+'NPK Production'!P116</f>
        <v>0</v>
      </c>
      <c r="Q116" s="142">
        <f>'PK Production'!Q116+'NP Production'!Q116+'NPK Production'!Q116</f>
        <v>0</v>
      </c>
      <c r="R116" s="142">
        <f>'PK Production'!R116+'NP Production'!R116+'NPK Production'!R116</f>
        <v>0</v>
      </c>
      <c r="S116" s="142">
        <f>'PK Production'!S116+'NP Production'!S116+'NPK Production'!S116</f>
        <v>0</v>
      </c>
      <c r="T116" s="142">
        <f>'PK Production'!T116+'NP Production'!T116+'NPK Production'!T116</f>
        <v>0</v>
      </c>
      <c r="U116" s="142">
        <f>'PK Production'!U116+'NP Production'!U116+'NPK Production'!U116</f>
        <v>0</v>
      </c>
      <c r="V116" s="142">
        <f>'PK Production'!V116+'NP Production'!V116+'NPK Production'!V116</f>
        <v>0</v>
      </c>
      <c r="W116" s="142">
        <f>'PK Production'!W116+'NP Production'!W116+'NPK Production'!W116</f>
        <v>0</v>
      </c>
      <c r="X116" s="142">
        <f>'PK Production'!X116+'NP Production'!X116+'NPK Production'!X116</f>
        <v>0</v>
      </c>
      <c r="Y116" s="142">
        <f>'PK Production'!Y116+'NP Production'!Y116+'NPK Production'!Y116</f>
        <v>0</v>
      </c>
      <c r="Z116" s="142">
        <f>'PK Production'!Z116+'NP Production'!Z116+'NPK Production'!Z116</f>
        <v>0</v>
      </c>
      <c r="AA116" s="142">
        <f>'PK Production'!AA116+'NP Production'!AA116+'NPK Production'!AA116</f>
        <v>0</v>
      </c>
      <c r="AB116" s="142">
        <f>'PK Production'!AB116+'NP Production'!AB116+'NPK Production'!AB116</f>
        <v>0</v>
      </c>
      <c r="AC116" s="142">
        <f>'PK Production'!AC116+'NP Production'!AC116+'NPK Production'!AC116</f>
        <v>0</v>
      </c>
      <c r="AD116" s="142">
        <f>'PK Production'!AD116+'NP Production'!AD116+'NPK Production'!AD116</f>
        <v>0</v>
      </c>
      <c r="AE116" s="142">
        <f>'PK Production'!AE116+'NP Production'!AE116+'NPK Production'!AE116</f>
        <v>0</v>
      </c>
      <c r="AF116" s="142">
        <f>'PK Production'!AF116+'NP Production'!AF116+'NPK Production'!AF116</f>
        <v>0</v>
      </c>
      <c r="AG116" s="142">
        <f>'PK Production'!AG116+'NP Production'!AG116+'NPK Production'!AG116</f>
        <v>0</v>
      </c>
    </row>
    <row r="117" spans="1:33" s="133" customFormat="1" x14ac:dyDescent="0.2">
      <c r="A117" s="136" t="str">
        <f t="shared" si="2"/>
        <v>DAPNorth America Total</v>
      </c>
      <c r="B117" s="137" t="s">
        <v>148</v>
      </c>
      <c r="C117" s="137" t="s">
        <v>148</v>
      </c>
      <c r="D117" s="137" t="s">
        <v>148</v>
      </c>
      <c r="E117" s="138">
        <f>'PK Production'!E117+'NP Production'!E117+'NPK Production'!E117</f>
        <v>595.79642315218211</v>
      </c>
      <c r="F117" s="138">
        <f>'PK Production'!F117+'NP Production'!F117+'NPK Production'!F117</f>
        <v>606.80169586209797</v>
      </c>
      <c r="G117" s="138">
        <f>'PK Production'!G117+'NP Production'!G117+'NPK Production'!G117</f>
        <v>610.94994153149946</v>
      </c>
      <c r="H117" s="138">
        <f>'PK Production'!H117+'NP Production'!H117+'NPK Production'!H117</f>
        <v>678.4291312812087</v>
      </c>
      <c r="I117" s="138">
        <f>'PK Production'!I117+'NP Production'!I117+'NPK Production'!I117</f>
        <v>677.95127782005125</v>
      </c>
      <c r="J117" s="138">
        <f>'PK Production'!J117+'NP Production'!J117+'NPK Production'!J117</f>
        <v>673.52986356065594</v>
      </c>
      <c r="K117" s="138">
        <f>'PK Production'!K117+'NP Production'!K117+'NPK Production'!K117</f>
        <v>1129.6773540945212</v>
      </c>
      <c r="L117" s="138">
        <f>'PK Production'!L117+'NP Production'!L117+'NPK Production'!L117</f>
        <v>906.33228061698799</v>
      </c>
      <c r="M117" s="138">
        <f>'PK Production'!M117+'NP Production'!M117+'NPK Production'!M117</f>
        <v>978.65314013545776</v>
      </c>
      <c r="N117" s="138">
        <f>'PK Production'!N117+'NP Production'!N117+'NPK Production'!N117</f>
        <v>1043.0250709439561</v>
      </c>
      <c r="O117" s="138">
        <f>'PK Production'!O117+'NP Production'!O117+'NPK Production'!O117</f>
        <v>1635.0167905664996</v>
      </c>
      <c r="P117" s="138">
        <f>'PK Production'!P117+'NP Production'!P117+'NPK Production'!P117</f>
        <v>1801.7799591132305</v>
      </c>
      <c r="Q117" s="138">
        <f>'PK Production'!Q117+'NP Production'!Q117+'NPK Production'!Q117</f>
        <v>1886.5448919328605</v>
      </c>
      <c r="R117" s="138">
        <f>'PK Production'!R117+'NP Production'!R117+'NPK Production'!R117</f>
        <v>2389.4871870186621</v>
      </c>
      <c r="S117" s="138">
        <f>'PK Production'!S117+'NP Production'!S117+'NPK Production'!S117</f>
        <v>2531.9588283015578</v>
      </c>
      <c r="T117" s="138">
        <f>'PK Production'!T117+'NP Production'!T117+'NPK Production'!T117</f>
        <v>2377.4521684921883</v>
      </c>
      <c r="U117" s="138">
        <f>'PK Production'!U117+'NP Production'!U117+'NPK Production'!U117</f>
        <v>2928.0949218707474</v>
      </c>
      <c r="V117" s="138">
        <f>'PK Production'!V117+'NP Production'!V117+'NPK Production'!V117</f>
        <v>3324.6748708908685</v>
      </c>
      <c r="W117" s="138">
        <f>'PK Production'!W117+'NP Production'!W117+'NPK Production'!W117</f>
        <v>3483.9937506058895</v>
      </c>
      <c r="X117" s="138">
        <f>'PK Production'!X117+'NP Production'!X117+'NPK Production'!X117</f>
        <v>3337.6314604122135</v>
      </c>
      <c r="Y117" s="138">
        <f>'PK Production'!Y117+'NP Production'!Y117+'NPK Production'!Y117</f>
        <v>3714.763839668698</v>
      </c>
      <c r="Z117" s="138">
        <f>'PK Production'!Z117+'NP Production'!Z117+'NPK Production'!Z117</f>
        <v>3855.146160619468</v>
      </c>
      <c r="AA117" s="138">
        <f>'PK Production'!AA117+'NP Production'!AA117+'NPK Production'!AA117</f>
        <v>3319.146160619468</v>
      </c>
      <c r="AB117" s="138">
        <f>'PK Production'!AB117+'NP Production'!AB117+'NPK Production'!AB117</f>
        <v>3563</v>
      </c>
      <c r="AC117" s="138">
        <f>'PK Production'!AC117+'NP Production'!AC117+'NPK Production'!AC117</f>
        <v>3625.7929367894931</v>
      </c>
      <c r="AD117" s="138">
        <f>'PK Production'!AD117+'NP Production'!AD117+'NPK Production'!AD117</f>
        <v>3640.248177234474</v>
      </c>
      <c r="AE117" s="138">
        <f>'PK Production'!AE117+'NP Production'!AE117+'NPK Production'!AE117</f>
        <v>3657.5692764740807</v>
      </c>
      <c r="AF117" s="138">
        <f>'PK Production'!AF117+'NP Production'!AF117+'NPK Production'!AF117</f>
        <v>3658.5433488818694</v>
      </c>
      <c r="AG117" s="138">
        <f>'PK Production'!AG117+'NP Production'!AG117+'NPK Production'!AG117</f>
        <v>3658.4922461909505</v>
      </c>
    </row>
    <row r="118" spans="1:33" s="133" customFormat="1" x14ac:dyDescent="0.2">
      <c r="A118" s="139" t="str">
        <f t="shared" si="2"/>
        <v>DAPNorth America Total</v>
      </c>
      <c r="B118" s="140" t="s">
        <v>148</v>
      </c>
      <c r="C118" s="140" t="s">
        <v>148</v>
      </c>
      <c r="D118" s="140" t="s">
        <v>148</v>
      </c>
      <c r="E118" s="141">
        <f>'PK Production'!E118+'NP Production'!E118+'NPK Production'!E118</f>
        <v>595.79642315218211</v>
      </c>
      <c r="F118" s="141">
        <f>'PK Production'!F118+'NP Production'!F118+'NPK Production'!F118</f>
        <v>606.80169586209797</v>
      </c>
      <c r="G118" s="141">
        <f>'PK Production'!G118+'NP Production'!G118+'NPK Production'!G118</f>
        <v>610.94994153149946</v>
      </c>
      <c r="H118" s="141">
        <f>'PK Production'!H118+'NP Production'!H118+'NPK Production'!H118</f>
        <v>678.4291312812087</v>
      </c>
      <c r="I118" s="141">
        <f>'PK Production'!I118+'NP Production'!I118+'NPK Production'!I118</f>
        <v>677.95127782005125</v>
      </c>
      <c r="J118" s="141">
        <f>'PK Production'!J118+'NP Production'!J118+'NPK Production'!J118</f>
        <v>673.52986356065594</v>
      </c>
      <c r="K118" s="141">
        <f>'PK Production'!K118+'NP Production'!K118+'NPK Production'!K118</f>
        <v>1129.6773540945212</v>
      </c>
      <c r="L118" s="141">
        <f>'PK Production'!L118+'NP Production'!L118+'NPK Production'!L118</f>
        <v>906.33228061698799</v>
      </c>
      <c r="M118" s="141">
        <f>'PK Production'!M118+'NP Production'!M118+'NPK Production'!M118</f>
        <v>978.65314013545776</v>
      </c>
      <c r="N118" s="141">
        <f>'PK Production'!N118+'NP Production'!N118+'NPK Production'!N118</f>
        <v>1043.0250709439561</v>
      </c>
      <c r="O118" s="141">
        <f>'PK Production'!O118+'NP Production'!O118+'NPK Production'!O118</f>
        <v>1635.0167905664996</v>
      </c>
      <c r="P118" s="141">
        <f>'PK Production'!P118+'NP Production'!P118+'NPK Production'!P118</f>
        <v>1801.7799591132305</v>
      </c>
      <c r="Q118" s="141">
        <f>'PK Production'!Q118+'NP Production'!Q118+'NPK Production'!Q118</f>
        <v>1886.5448919328605</v>
      </c>
      <c r="R118" s="141">
        <f>'PK Production'!R118+'NP Production'!R118+'NPK Production'!R118</f>
        <v>2389.4871870186621</v>
      </c>
      <c r="S118" s="141">
        <f>'PK Production'!S118+'NP Production'!S118+'NPK Production'!S118</f>
        <v>2531.9588283015578</v>
      </c>
      <c r="T118" s="141">
        <f>'PK Production'!T118+'NP Production'!T118+'NPK Production'!T118</f>
        <v>2377.4521684921883</v>
      </c>
      <c r="U118" s="141">
        <f>'PK Production'!U118+'NP Production'!U118+'NPK Production'!U118</f>
        <v>2928.0949218707474</v>
      </c>
      <c r="V118" s="141">
        <f>'PK Production'!V118+'NP Production'!V118+'NPK Production'!V118</f>
        <v>3324.6748708908685</v>
      </c>
      <c r="W118" s="141">
        <f>'PK Production'!W118+'NP Production'!W118+'NPK Production'!W118</f>
        <v>3483.9937506058895</v>
      </c>
      <c r="X118" s="141">
        <f>'PK Production'!X118+'NP Production'!X118+'NPK Production'!X118</f>
        <v>3337.6314604122135</v>
      </c>
      <c r="Y118" s="141">
        <f>'PK Production'!Y118+'NP Production'!Y118+'NPK Production'!Y118</f>
        <v>3714.763839668698</v>
      </c>
      <c r="Z118" s="141">
        <f>'PK Production'!Z118+'NP Production'!Z118+'NPK Production'!Z118</f>
        <v>3855.146160619468</v>
      </c>
      <c r="AA118" s="141">
        <f>'PK Production'!AA118+'NP Production'!AA118+'NPK Production'!AA118</f>
        <v>3319.146160619468</v>
      </c>
      <c r="AB118" s="141">
        <f>'PK Production'!AB118+'NP Production'!AB118+'NPK Production'!AB118</f>
        <v>3563</v>
      </c>
      <c r="AC118" s="141">
        <f>'PK Production'!AC118+'NP Production'!AC118+'NPK Production'!AC118</f>
        <v>3625.7929367894931</v>
      </c>
      <c r="AD118" s="141">
        <f>'PK Production'!AD118+'NP Production'!AD118+'NPK Production'!AD118</f>
        <v>3640.248177234474</v>
      </c>
      <c r="AE118" s="141">
        <f>'PK Production'!AE118+'NP Production'!AE118+'NPK Production'!AE118</f>
        <v>3657.5692764740807</v>
      </c>
      <c r="AF118" s="141">
        <f>'PK Production'!AF118+'NP Production'!AF118+'NPK Production'!AF118</f>
        <v>3658.5433488818694</v>
      </c>
      <c r="AG118" s="141">
        <f>'PK Production'!AG118+'NP Production'!AG118+'NPK Production'!AG118</f>
        <v>3658.4922461909505</v>
      </c>
    </row>
    <row r="119" spans="1:33" x14ac:dyDescent="0.2">
      <c r="A119" s="133" t="str">
        <f t="shared" si="2"/>
        <v>DAPCanada</v>
      </c>
      <c r="B119" s="129" t="s">
        <v>265</v>
      </c>
      <c r="C119" s="129" t="s">
        <v>265</v>
      </c>
      <c r="D119" s="129" t="s">
        <v>149</v>
      </c>
      <c r="E119" s="142">
        <f>'PK Production'!E119+'NP Production'!E119+'NPK Production'!E119</f>
        <v>0</v>
      </c>
      <c r="F119" s="142">
        <f>'PK Production'!F119+'NP Production'!F119+'NPK Production'!F119</f>
        <v>0</v>
      </c>
      <c r="G119" s="142">
        <f>'PK Production'!G119+'NP Production'!G119+'NPK Production'!G119</f>
        <v>0</v>
      </c>
      <c r="H119" s="142">
        <f>'PK Production'!H119+'NP Production'!H119+'NPK Production'!H119</f>
        <v>0</v>
      </c>
      <c r="I119" s="142">
        <f>'PK Production'!I119+'NP Production'!I119+'NPK Production'!I119</f>
        <v>0</v>
      </c>
      <c r="J119" s="142">
        <f>'PK Production'!J119+'NP Production'!J119+'NPK Production'!J119</f>
        <v>0</v>
      </c>
      <c r="K119" s="142">
        <f>'PK Production'!K119+'NP Production'!K119+'NPK Production'!K119</f>
        <v>0</v>
      </c>
      <c r="L119" s="142">
        <f>'PK Production'!L119+'NP Production'!L119+'NPK Production'!L119</f>
        <v>0</v>
      </c>
      <c r="M119" s="142">
        <f>'PK Production'!M119+'NP Production'!M119+'NPK Production'!M119</f>
        <v>0</v>
      </c>
      <c r="N119" s="142">
        <f>'PK Production'!N119+'NP Production'!N119+'NPK Production'!N119</f>
        <v>0</v>
      </c>
      <c r="O119" s="142">
        <f>'PK Production'!O119+'NP Production'!O119+'NPK Production'!O119</f>
        <v>0</v>
      </c>
      <c r="P119" s="142">
        <f>'PK Production'!P119+'NP Production'!P119+'NPK Production'!P119</f>
        <v>0</v>
      </c>
      <c r="Q119" s="142">
        <f>'PK Production'!Q119+'NP Production'!Q119+'NPK Production'!Q119</f>
        <v>0</v>
      </c>
      <c r="R119" s="142">
        <f>'PK Production'!R119+'NP Production'!R119+'NPK Production'!R119</f>
        <v>0</v>
      </c>
      <c r="S119" s="142">
        <f>'PK Production'!S119+'NP Production'!S119+'NPK Production'!S119</f>
        <v>0</v>
      </c>
      <c r="T119" s="142">
        <f>'PK Production'!T119+'NP Production'!T119+'NPK Production'!T119</f>
        <v>0</v>
      </c>
      <c r="U119" s="142">
        <f>'PK Production'!U119+'NP Production'!U119+'NPK Production'!U119</f>
        <v>0</v>
      </c>
      <c r="V119" s="142">
        <f>'PK Production'!V119+'NP Production'!V119+'NPK Production'!V119</f>
        <v>0</v>
      </c>
      <c r="W119" s="142">
        <f>'PK Production'!W119+'NP Production'!W119+'NPK Production'!W119</f>
        <v>0</v>
      </c>
      <c r="X119" s="142">
        <f>'PK Production'!X119+'NP Production'!X119+'NPK Production'!X119</f>
        <v>0</v>
      </c>
      <c r="Y119" s="142">
        <f>'PK Production'!Y119+'NP Production'!Y119+'NPK Production'!Y119</f>
        <v>0</v>
      </c>
      <c r="Z119" s="142">
        <f>'PK Production'!Z119+'NP Production'!Z119+'NPK Production'!Z119</f>
        <v>0.14616061946805317</v>
      </c>
      <c r="AA119" s="142">
        <f>'PK Production'!AA119+'NP Production'!AA119+'NPK Production'!AA119</f>
        <v>0.14616061946805317</v>
      </c>
      <c r="AB119" s="142">
        <f>'PK Production'!AB119+'NP Production'!AB119+'NPK Production'!AB119</f>
        <v>0</v>
      </c>
      <c r="AC119" s="142">
        <f>'PK Production'!AC119+'NP Production'!AC119+'NPK Production'!AC119</f>
        <v>0</v>
      </c>
      <c r="AD119" s="142">
        <f>'PK Production'!AD119+'NP Production'!AD119+'NPK Production'!AD119</f>
        <v>0</v>
      </c>
      <c r="AE119" s="142">
        <f>'PK Production'!AE119+'NP Production'!AE119+'NPK Production'!AE119</f>
        <v>0</v>
      </c>
      <c r="AF119" s="142">
        <f>'PK Production'!AF119+'NP Production'!AF119+'NPK Production'!AF119</f>
        <v>0</v>
      </c>
      <c r="AG119" s="142">
        <f>'PK Production'!AG119+'NP Production'!AG119+'NPK Production'!AG119</f>
        <v>0</v>
      </c>
    </row>
    <row r="120" spans="1:33" x14ac:dyDescent="0.2">
      <c r="A120" s="133" t="str">
        <f t="shared" si="2"/>
        <v>DAPUnited States</v>
      </c>
      <c r="B120" s="129" t="s">
        <v>265</v>
      </c>
      <c r="C120" s="129" t="s">
        <v>265</v>
      </c>
      <c r="D120" s="129" t="s">
        <v>150</v>
      </c>
      <c r="E120" s="142">
        <f>'PK Production'!E120+'NP Production'!E120+'NPK Production'!E120</f>
        <v>595.79642315218211</v>
      </c>
      <c r="F120" s="142">
        <f>'PK Production'!F120+'NP Production'!F120+'NPK Production'!F120</f>
        <v>606.80169586209797</v>
      </c>
      <c r="G120" s="142">
        <f>'PK Production'!G120+'NP Production'!G120+'NPK Production'!G120</f>
        <v>610.94994153149946</v>
      </c>
      <c r="H120" s="142">
        <f>'PK Production'!H120+'NP Production'!H120+'NPK Production'!H120</f>
        <v>678.4291312812087</v>
      </c>
      <c r="I120" s="142">
        <f>'PK Production'!I120+'NP Production'!I120+'NPK Production'!I120</f>
        <v>677.95127782005125</v>
      </c>
      <c r="J120" s="142">
        <f>'PK Production'!J120+'NP Production'!J120+'NPK Production'!J120</f>
        <v>673.52986356065594</v>
      </c>
      <c r="K120" s="142">
        <f>'PK Production'!K120+'NP Production'!K120+'NPK Production'!K120</f>
        <v>1129.6773540945212</v>
      </c>
      <c r="L120" s="142">
        <f>'PK Production'!L120+'NP Production'!L120+'NPK Production'!L120</f>
        <v>906.33228061698799</v>
      </c>
      <c r="M120" s="142">
        <f>'PK Production'!M120+'NP Production'!M120+'NPK Production'!M120</f>
        <v>978.65314013545776</v>
      </c>
      <c r="N120" s="142">
        <f>'PK Production'!N120+'NP Production'!N120+'NPK Production'!N120</f>
        <v>1043.0250709439561</v>
      </c>
      <c r="O120" s="142">
        <f>'PK Production'!O120+'NP Production'!O120+'NPK Production'!O120</f>
        <v>1635.0167905664996</v>
      </c>
      <c r="P120" s="142">
        <f>'PK Production'!P120+'NP Production'!P120+'NPK Production'!P120</f>
        <v>1801.7799591132305</v>
      </c>
      <c r="Q120" s="142">
        <f>'PK Production'!Q120+'NP Production'!Q120+'NPK Production'!Q120</f>
        <v>1886.5448919328605</v>
      </c>
      <c r="R120" s="142">
        <f>'PK Production'!R120+'NP Production'!R120+'NPK Production'!R120</f>
        <v>2389.4871870186621</v>
      </c>
      <c r="S120" s="142">
        <f>'PK Production'!S120+'NP Production'!S120+'NPK Production'!S120</f>
        <v>2531.9588283015578</v>
      </c>
      <c r="T120" s="142">
        <f>'PK Production'!T120+'NP Production'!T120+'NPK Production'!T120</f>
        <v>2377.4521684921883</v>
      </c>
      <c r="U120" s="142">
        <f>'PK Production'!U120+'NP Production'!U120+'NPK Production'!U120</f>
        <v>2928.0949218707474</v>
      </c>
      <c r="V120" s="142">
        <f>'PK Production'!V120+'NP Production'!V120+'NPK Production'!V120</f>
        <v>3324.6748708908685</v>
      </c>
      <c r="W120" s="142">
        <f>'PK Production'!W120+'NP Production'!W120+'NPK Production'!W120</f>
        <v>3483.9937506058895</v>
      </c>
      <c r="X120" s="142">
        <f>'PK Production'!X120+'NP Production'!X120+'NPK Production'!X120</f>
        <v>3337.6314604122135</v>
      </c>
      <c r="Y120" s="142">
        <f>'PK Production'!Y120+'NP Production'!Y120+'NPK Production'!Y120</f>
        <v>3714.763839668698</v>
      </c>
      <c r="Z120" s="142">
        <f>'PK Production'!Z120+'NP Production'!Z120+'NPK Production'!Z120</f>
        <v>3855</v>
      </c>
      <c r="AA120" s="142">
        <f>'PK Production'!AA120+'NP Production'!AA120+'NPK Production'!AA120</f>
        <v>3319</v>
      </c>
      <c r="AB120" s="142">
        <f>'PK Production'!AB120+'NP Production'!AB120+'NPK Production'!AB120</f>
        <v>3563</v>
      </c>
      <c r="AC120" s="142">
        <f>'PK Production'!AC120+'NP Production'!AC120+'NPK Production'!AC120</f>
        <v>3625.7929367894931</v>
      </c>
      <c r="AD120" s="142">
        <f>'PK Production'!AD120+'NP Production'!AD120+'NPK Production'!AD120</f>
        <v>3640.248177234474</v>
      </c>
      <c r="AE120" s="142">
        <f>'PK Production'!AE120+'NP Production'!AE120+'NPK Production'!AE120</f>
        <v>3657.5692764740807</v>
      </c>
      <c r="AF120" s="142">
        <f>'PK Production'!AF120+'NP Production'!AF120+'NPK Production'!AF120</f>
        <v>3658.5433488818694</v>
      </c>
      <c r="AG120" s="142">
        <f>'PK Production'!AG120+'NP Production'!AG120+'NPK Production'!AG120</f>
        <v>3658.4922461909505</v>
      </c>
    </row>
    <row r="121" spans="1:33" s="133" customFormat="1" x14ac:dyDescent="0.2">
      <c r="A121" s="136" t="str">
        <f t="shared" si="2"/>
        <v>DAPCentral &amp; South America Total</v>
      </c>
      <c r="B121" s="137" t="s">
        <v>151</v>
      </c>
      <c r="C121" s="137" t="s">
        <v>151</v>
      </c>
      <c r="D121" s="137" t="s">
        <v>151</v>
      </c>
      <c r="E121" s="138">
        <f>'PK Production'!E121+'NP Production'!E121+'NPK Production'!E121</f>
        <v>2836.0436593870973</v>
      </c>
      <c r="F121" s="138">
        <f>'PK Production'!F121+'NP Production'!F121+'NPK Production'!F121</f>
        <v>2826.0239498064507</v>
      </c>
      <c r="G121" s="138">
        <f>'PK Production'!G121+'NP Production'!G121+'NPK Production'!G121</f>
        <v>2757.8561449999997</v>
      </c>
      <c r="H121" s="138">
        <f>'PK Production'!H121+'NP Production'!H121+'NPK Production'!H121</f>
        <v>2826.4244054516125</v>
      </c>
      <c r="I121" s="138">
        <f>'PK Production'!I121+'NP Production'!I121+'NPK Production'!I121</f>
        <v>2913.9515494193565</v>
      </c>
      <c r="J121" s="138">
        <f>'PK Production'!J121+'NP Production'!J121+'NPK Production'!J121</f>
        <v>2280.5607513870964</v>
      </c>
      <c r="K121" s="138">
        <f>'PK Production'!K121+'NP Production'!K121+'NPK Production'!K121</f>
        <v>2519.4283478387097</v>
      </c>
      <c r="L121" s="138">
        <f>'PK Production'!L121+'NP Production'!L121+'NPK Production'!L121</f>
        <v>3039.7831871935482</v>
      </c>
      <c r="M121" s="138">
        <f>'PK Production'!M121+'NP Production'!M121+'NPK Production'!M121</f>
        <v>2385.4304765161296</v>
      </c>
      <c r="N121" s="138">
        <f>'PK Production'!N121+'NP Production'!N121+'NPK Production'!N121</f>
        <v>2365.0188593225803</v>
      </c>
      <c r="O121" s="138">
        <f>'PK Production'!O121+'NP Production'!O121+'NPK Production'!O121</f>
        <v>2543.7637019354843</v>
      </c>
      <c r="P121" s="138">
        <f>'PK Production'!P121+'NP Production'!P121+'NPK Production'!P121</f>
        <v>2446.8862588064526</v>
      </c>
      <c r="Q121" s="138">
        <f>'PK Production'!Q121+'NP Production'!Q121+'NPK Production'!Q121</f>
        <v>2253.8669008709685</v>
      </c>
      <c r="R121" s="138">
        <f>'PK Production'!R121+'NP Production'!R121+'NPK Production'!R121</f>
        <v>2477.4296974516137</v>
      </c>
      <c r="S121" s="138">
        <f>'PK Production'!S121+'NP Production'!S121+'NPK Production'!S121</f>
        <v>2345.2058309354838</v>
      </c>
      <c r="T121" s="138">
        <f>'PK Production'!T121+'NP Production'!T121+'NPK Production'!T121</f>
        <v>2402.5414700967744</v>
      </c>
      <c r="U121" s="138">
        <f>'PK Production'!U121+'NP Production'!U121+'NPK Production'!U121</f>
        <v>2546.6367690000006</v>
      </c>
      <c r="V121" s="138">
        <f>'PK Production'!V121+'NP Production'!V121+'NPK Production'!V121</f>
        <v>2301.5184083285376</v>
      </c>
      <c r="W121" s="138">
        <f>'PK Production'!W121+'NP Production'!W121+'NPK Production'!W121</f>
        <v>2327.6516509940484</v>
      </c>
      <c r="X121" s="138">
        <f>'PK Production'!X121+'NP Production'!X121+'NPK Production'!X121</f>
        <v>1937.1074250488493</v>
      </c>
      <c r="Y121" s="138">
        <f>'PK Production'!Y121+'NP Production'!Y121+'NPK Production'!Y121</f>
        <v>2043.5542688854043</v>
      </c>
      <c r="Z121" s="138">
        <f>'PK Production'!Z121+'NP Production'!Z121+'NPK Production'!Z121</f>
        <v>2273.8238847956291</v>
      </c>
      <c r="AA121" s="138">
        <f>'PK Production'!AA121+'NP Production'!AA121+'NPK Production'!AA121</f>
        <v>1901.9538847956292</v>
      </c>
      <c r="AB121" s="138">
        <f>'PK Production'!AB121+'NP Production'!AB121+'NPK Production'!AB121</f>
        <v>2009.1438847956292</v>
      </c>
      <c r="AC121" s="138">
        <f>'PK Production'!AC121+'NP Production'!AC121+'NPK Production'!AC121</f>
        <v>2144.0375523326261</v>
      </c>
      <c r="AD121" s="138">
        <f>'PK Production'!AD121+'NP Production'!AD121+'NPK Production'!AD121</f>
        <v>2157.6010388084951</v>
      </c>
      <c r="AE121" s="138">
        <f>'PK Production'!AE121+'NP Production'!AE121+'NPK Production'!AE121</f>
        <v>2203.1247803011784</v>
      </c>
      <c r="AF121" s="138">
        <f>'PK Production'!AF121+'NP Production'!AF121+'NPK Production'!AF121</f>
        <v>2243.0001941630562</v>
      </c>
      <c r="AG121" s="138">
        <f>'PK Production'!AG121+'NP Production'!AG121+'NPK Production'!AG121</f>
        <v>2282.7907264508185</v>
      </c>
    </row>
    <row r="122" spans="1:33" s="133" customFormat="1" x14ac:dyDescent="0.2">
      <c r="A122" s="139" t="str">
        <f t="shared" si="2"/>
        <v>DAPCaribbean Total</v>
      </c>
      <c r="B122" s="140" t="s">
        <v>152</v>
      </c>
      <c r="C122" s="140" t="s">
        <v>152</v>
      </c>
      <c r="D122" s="140" t="s">
        <v>152</v>
      </c>
      <c r="E122" s="141">
        <f>'PK Production'!E122+'NP Production'!E122+'NPK Production'!E122</f>
        <v>0</v>
      </c>
      <c r="F122" s="141">
        <f>'PK Production'!F122+'NP Production'!F122+'NPK Production'!F122</f>
        <v>0</v>
      </c>
      <c r="G122" s="141">
        <f>'PK Production'!G122+'NP Production'!G122+'NPK Production'!G122</f>
        <v>0</v>
      </c>
      <c r="H122" s="141">
        <f>'PK Production'!H122+'NP Production'!H122+'NPK Production'!H122</f>
        <v>0</v>
      </c>
      <c r="I122" s="141">
        <f>'PK Production'!I122+'NP Production'!I122+'NPK Production'!I122</f>
        <v>0</v>
      </c>
      <c r="J122" s="141">
        <f>'PK Production'!J122+'NP Production'!J122+'NPK Production'!J122</f>
        <v>0</v>
      </c>
      <c r="K122" s="141">
        <f>'PK Production'!K122+'NP Production'!K122+'NPK Production'!K122</f>
        <v>0</v>
      </c>
      <c r="L122" s="141">
        <f>'PK Production'!L122+'NP Production'!L122+'NPK Production'!L122</f>
        <v>0</v>
      </c>
      <c r="M122" s="141">
        <f>'PK Production'!M122+'NP Production'!M122+'NPK Production'!M122</f>
        <v>0</v>
      </c>
      <c r="N122" s="141">
        <f>'PK Production'!N122+'NP Production'!N122+'NPK Production'!N122</f>
        <v>0</v>
      </c>
      <c r="O122" s="141">
        <f>'PK Production'!O122+'NP Production'!O122+'NPK Production'!O122</f>
        <v>0</v>
      </c>
      <c r="P122" s="141">
        <f>'PK Production'!P122+'NP Production'!P122+'NPK Production'!P122</f>
        <v>0</v>
      </c>
      <c r="Q122" s="141">
        <f>'PK Production'!Q122+'NP Production'!Q122+'NPK Production'!Q122</f>
        <v>0</v>
      </c>
      <c r="R122" s="141">
        <f>'PK Production'!R122+'NP Production'!R122+'NPK Production'!R122</f>
        <v>0</v>
      </c>
      <c r="S122" s="141">
        <f>'PK Production'!S122+'NP Production'!S122+'NPK Production'!S122</f>
        <v>0</v>
      </c>
      <c r="T122" s="141">
        <f>'PK Production'!T122+'NP Production'!T122+'NPK Production'!T122</f>
        <v>0</v>
      </c>
      <c r="U122" s="141">
        <f>'PK Production'!U122+'NP Production'!U122+'NPK Production'!U122</f>
        <v>0</v>
      </c>
      <c r="V122" s="141">
        <f>'PK Production'!V122+'NP Production'!V122+'NPK Production'!V122</f>
        <v>0</v>
      </c>
      <c r="W122" s="141">
        <f>'PK Production'!W122+'NP Production'!W122+'NPK Production'!W122</f>
        <v>0</v>
      </c>
      <c r="X122" s="141">
        <f>'PK Production'!X122+'NP Production'!X122+'NPK Production'!X122</f>
        <v>0</v>
      </c>
      <c r="Y122" s="141">
        <f>'PK Production'!Y122+'NP Production'!Y122+'NPK Production'!Y122</f>
        <v>0</v>
      </c>
      <c r="Z122" s="141">
        <f>'PK Production'!Z122+'NP Production'!Z122+'NPK Production'!Z122</f>
        <v>0</v>
      </c>
      <c r="AA122" s="141">
        <f>'PK Production'!AA122+'NP Production'!AA122+'NPK Production'!AA122</f>
        <v>0</v>
      </c>
      <c r="AB122" s="141">
        <f>'PK Production'!AB122+'NP Production'!AB122+'NPK Production'!AB122</f>
        <v>0</v>
      </c>
      <c r="AC122" s="141">
        <f>'PK Production'!AC122+'NP Production'!AC122+'NPK Production'!AC122</f>
        <v>0</v>
      </c>
      <c r="AD122" s="141">
        <f>'PK Production'!AD122+'NP Production'!AD122+'NPK Production'!AD122</f>
        <v>0</v>
      </c>
      <c r="AE122" s="141">
        <f>'PK Production'!AE122+'NP Production'!AE122+'NPK Production'!AE122</f>
        <v>0</v>
      </c>
      <c r="AF122" s="141">
        <f>'PK Production'!AF122+'NP Production'!AF122+'NPK Production'!AF122</f>
        <v>0</v>
      </c>
      <c r="AG122" s="141">
        <f>'PK Production'!AG122+'NP Production'!AG122+'NPK Production'!AG122</f>
        <v>0</v>
      </c>
    </row>
    <row r="123" spans="1:33" x14ac:dyDescent="0.2">
      <c r="A123" s="133" t="str">
        <f t="shared" si="2"/>
        <v>DAPBahamas</v>
      </c>
      <c r="B123" s="129" t="s">
        <v>266</v>
      </c>
      <c r="C123" s="129" t="s">
        <v>267</v>
      </c>
      <c r="D123" s="129" t="s">
        <v>153</v>
      </c>
      <c r="E123" s="142">
        <f>'PK Production'!E123+'NP Production'!E123+'NPK Production'!E123</f>
        <v>0</v>
      </c>
      <c r="F123" s="142">
        <f>'PK Production'!F123+'NP Production'!F123+'NPK Production'!F123</f>
        <v>0</v>
      </c>
      <c r="G123" s="142">
        <f>'PK Production'!G123+'NP Production'!G123+'NPK Production'!G123</f>
        <v>0</v>
      </c>
      <c r="H123" s="142">
        <f>'PK Production'!H123+'NP Production'!H123+'NPK Production'!H123</f>
        <v>0</v>
      </c>
      <c r="I123" s="142">
        <f>'PK Production'!I123+'NP Production'!I123+'NPK Production'!I123</f>
        <v>0</v>
      </c>
      <c r="J123" s="142">
        <f>'PK Production'!J123+'NP Production'!J123+'NPK Production'!J123</f>
        <v>0</v>
      </c>
      <c r="K123" s="142">
        <f>'PK Production'!K123+'NP Production'!K123+'NPK Production'!K123</f>
        <v>0</v>
      </c>
      <c r="L123" s="142">
        <f>'PK Production'!L123+'NP Production'!L123+'NPK Production'!L123</f>
        <v>0</v>
      </c>
      <c r="M123" s="142">
        <f>'PK Production'!M123+'NP Production'!M123+'NPK Production'!M123</f>
        <v>0</v>
      </c>
      <c r="N123" s="142">
        <f>'PK Production'!N123+'NP Production'!N123+'NPK Production'!N123</f>
        <v>0</v>
      </c>
      <c r="O123" s="142">
        <f>'PK Production'!O123+'NP Production'!O123+'NPK Production'!O123</f>
        <v>0</v>
      </c>
      <c r="P123" s="142">
        <f>'PK Production'!P123+'NP Production'!P123+'NPK Production'!P123</f>
        <v>0</v>
      </c>
      <c r="Q123" s="142">
        <f>'PK Production'!Q123+'NP Production'!Q123+'NPK Production'!Q123</f>
        <v>0</v>
      </c>
      <c r="R123" s="142">
        <f>'PK Production'!R123+'NP Production'!R123+'NPK Production'!R123</f>
        <v>0</v>
      </c>
      <c r="S123" s="142">
        <f>'PK Production'!S123+'NP Production'!S123+'NPK Production'!S123</f>
        <v>0</v>
      </c>
      <c r="T123" s="142">
        <f>'PK Production'!T123+'NP Production'!T123+'NPK Production'!T123</f>
        <v>0</v>
      </c>
      <c r="U123" s="142">
        <f>'PK Production'!U123+'NP Production'!U123+'NPK Production'!U123</f>
        <v>0</v>
      </c>
      <c r="V123" s="142">
        <f>'PK Production'!V123+'NP Production'!V123+'NPK Production'!V123</f>
        <v>0</v>
      </c>
      <c r="W123" s="142">
        <f>'PK Production'!W123+'NP Production'!W123+'NPK Production'!W123</f>
        <v>0</v>
      </c>
      <c r="X123" s="142">
        <f>'PK Production'!X123+'NP Production'!X123+'NPK Production'!X123</f>
        <v>0</v>
      </c>
      <c r="Y123" s="142">
        <f>'PK Production'!Y123+'NP Production'!Y123+'NPK Production'!Y123</f>
        <v>0</v>
      </c>
      <c r="Z123" s="142">
        <f>'PK Production'!Z123+'NP Production'!Z123+'NPK Production'!Z123</f>
        <v>0</v>
      </c>
      <c r="AA123" s="142">
        <f>'PK Production'!AA123+'NP Production'!AA123+'NPK Production'!AA123</f>
        <v>0</v>
      </c>
      <c r="AB123" s="142">
        <f>'PK Production'!AB123+'NP Production'!AB123+'NPK Production'!AB123</f>
        <v>0</v>
      </c>
      <c r="AC123" s="142">
        <f>'PK Production'!AC123+'NP Production'!AC123+'NPK Production'!AC123</f>
        <v>0</v>
      </c>
      <c r="AD123" s="142">
        <f>'PK Production'!AD123+'NP Production'!AD123+'NPK Production'!AD123</f>
        <v>0</v>
      </c>
      <c r="AE123" s="142">
        <f>'PK Production'!AE123+'NP Production'!AE123+'NPK Production'!AE123</f>
        <v>0</v>
      </c>
      <c r="AF123" s="142">
        <f>'PK Production'!AF123+'NP Production'!AF123+'NPK Production'!AF123</f>
        <v>0</v>
      </c>
      <c r="AG123" s="142">
        <f>'PK Production'!AG123+'NP Production'!AG123+'NPK Production'!AG123</f>
        <v>0</v>
      </c>
    </row>
    <row r="124" spans="1:33" x14ac:dyDescent="0.2">
      <c r="A124" s="133" t="str">
        <f t="shared" si="2"/>
        <v>DAPCuba</v>
      </c>
      <c r="B124" s="129" t="s">
        <v>266</v>
      </c>
      <c r="C124" s="129" t="s">
        <v>267</v>
      </c>
      <c r="D124" s="129" t="s">
        <v>154</v>
      </c>
      <c r="E124" s="142">
        <f>'PK Production'!E124+'NP Production'!E124+'NPK Production'!E124</f>
        <v>0</v>
      </c>
      <c r="F124" s="142">
        <f>'PK Production'!F124+'NP Production'!F124+'NPK Production'!F124</f>
        <v>0</v>
      </c>
      <c r="G124" s="142">
        <f>'PK Production'!G124+'NP Production'!G124+'NPK Production'!G124</f>
        <v>0</v>
      </c>
      <c r="H124" s="142">
        <f>'PK Production'!H124+'NP Production'!H124+'NPK Production'!H124</f>
        <v>0</v>
      </c>
      <c r="I124" s="142">
        <f>'PK Production'!I124+'NP Production'!I124+'NPK Production'!I124</f>
        <v>0</v>
      </c>
      <c r="J124" s="142">
        <f>'PK Production'!J124+'NP Production'!J124+'NPK Production'!J124</f>
        <v>0</v>
      </c>
      <c r="K124" s="142">
        <f>'PK Production'!K124+'NP Production'!K124+'NPK Production'!K124</f>
        <v>0</v>
      </c>
      <c r="L124" s="142">
        <f>'PK Production'!L124+'NP Production'!L124+'NPK Production'!L124</f>
        <v>0</v>
      </c>
      <c r="M124" s="142">
        <f>'PK Production'!M124+'NP Production'!M124+'NPK Production'!M124</f>
        <v>0</v>
      </c>
      <c r="N124" s="142">
        <f>'PK Production'!N124+'NP Production'!N124+'NPK Production'!N124</f>
        <v>0</v>
      </c>
      <c r="O124" s="142">
        <f>'PK Production'!O124+'NP Production'!O124+'NPK Production'!O124</f>
        <v>0</v>
      </c>
      <c r="P124" s="142">
        <f>'PK Production'!P124+'NP Production'!P124+'NPK Production'!P124</f>
        <v>0</v>
      </c>
      <c r="Q124" s="142">
        <f>'PK Production'!Q124+'NP Production'!Q124+'NPK Production'!Q124</f>
        <v>0</v>
      </c>
      <c r="R124" s="142">
        <f>'PK Production'!R124+'NP Production'!R124+'NPK Production'!R124</f>
        <v>0</v>
      </c>
      <c r="S124" s="142">
        <f>'PK Production'!S124+'NP Production'!S124+'NPK Production'!S124</f>
        <v>0</v>
      </c>
      <c r="T124" s="142">
        <f>'PK Production'!T124+'NP Production'!T124+'NPK Production'!T124</f>
        <v>0</v>
      </c>
      <c r="U124" s="142">
        <f>'PK Production'!U124+'NP Production'!U124+'NPK Production'!U124</f>
        <v>0</v>
      </c>
      <c r="V124" s="142">
        <f>'PK Production'!V124+'NP Production'!V124+'NPK Production'!V124</f>
        <v>0</v>
      </c>
      <c r="W124" s="142">
        <f>'PK Production'!W124+'NP Production'!W124+'NPK Production'!W124</f>
        <v>0</v>
      </c>
      <c r="X124" s="142">
        <f>'PK Production'!X124+'NP Production'!X124+'NPK Production'!X124</f>
        <v>0</v>
      </c>
      <c r="Y124" s="142">
        <f>'PK Production'!Y124+'NP Production'!Y124+'NPK Production'!Y124</f>
        <v>0</v>
      </c>
      <c r="Z124" s="142">
        <f>'PK Production'!Z124+'NP Production'!Z124+'NPK Production'!Z124</f>
        <v>0</v>
      </c>
      <c r="AA124" s="142">
        <f>'PK Production'!AA124+'NP Production'!AA124+'NPK Production'!AA124</f>
        <v>0</v>
      </c>
      <c r="AB124" s="142">
        <f>'PK Production'!AB124+'NP Production'!AB124+'NPK Production'!AB124</f>
        <v>0</v>
      </c>
      <c r="AC124" s="142">
        <f>'PK Production'!AC124+'NP Production'!AC124+'NPK Production'!AC124</f>
        <v>0</v>
      </c>
      <c r="AD124" s="142">
        <f>'PK Production'!AD124+'NP Production'!AD124+'NPK Production'!AD124</f>
        <v>0</v>
      </c>
      <c r="AE124" s="142">
        <f>'PK Production'!AE124+'NP Production'!AE124+'NPK Production'!AE124</f>
        <v>0</v>
      </c>
      <c r="AF124" s="142">
        <f>'PK Production'!AF124+'NP Production'!AF124+'NPK Production'!AF124</f>
        <v>0</v>
      </c>
      <c r="AG124" s="142">
        <f>'PK Production'!AG124+'NP Production'!AG124+'NPK Production'!AG124</f>
        <v>0</v>
      </c>
    </row>
    <row r="125" spans="1:33" x14ac:dyDescent="0.2">
      <c r="A125" s="133" t="str">
        <f t="shared" si="2"/>
        <v>DAPDominican Republic</v>
      </c>
      <c r="B125" s="129" t="s">
        <v>266</v>
      </c>
      <c r="C125" s="129" t="s">
        <v>267</v>
      </c>
      <c r="D125" s="129" t="s">
        <v>155</v>
      </c>
      <c r="E125" s="142">
        <f>'PK Production'!E125+'NP Production'!E125+'NPK Production'!E125</f>
        <v>0</v>
      </c>
      <c r="F125" s="142">
        <f>'PK Production'!F125+'NP Production'!F125+'NPK Production'!F125</f>
        <v>0</v>
      </c>
      <c r="G125" s="142">
        <f>'PK Production'!G125+'NP Production'!G125+'NPK Production'!G125</f>
        <v>0</v>
      </c>
      <c r="H125" s="142">
        <f>'PK Production'!H125+'NP Production'!H125+'NPK Production'!H125</f>
        <v>0</v>
      </c>
      <c r="I125" s="142">
        <f>'PK Production'!I125+'NP Production'!I125+'NPK Production'!I125</f>
        <v>0</v>
      </c>
      <c r="J125" s="142">
        <f>'PK Production'!J125+'NP Production'!J125+'NPK Production'!J125</f>
        <v>0</v>
      </c>
      <c r="K125" s="142">
        <f>'PK Production'!K125+'NP Production'!K125+'NPK Production'!K125</f>
        <v>0</v>
      </c>
      <c r="L125" s="142">
        <f>'PK Production'!L125+'NP Production'!L125+'NPK Production'!L125</f>
        <v>0</v>
      </c>
      <c r="M125" s="142">
        <f>'PK Production'!M125+'NP Production'!M125+'NPK Production'!M125</f>
        <v>0</v>
      </c>
      <c r="N125" s="142">
        <f>'PK Production'!N125+'NP Production'!N125+'NPK Production'!N125</f>
        <v>0</v>
      </c>
      <c r="O125" s="142">
        <f>'PK Production'!O125+'NP Production'!O125+'NPK Production'!O125</f>
        <v>0</v>
      </c>
      <c r="P125" s="142">
        <f>'PK Production'!P125+'NP Production'!P125+'NPK Production'!P125</f>
        <v>0</v>
      </c>
      <c r="Q125" s="142">
        <f>'PK Production'!Q125+'NP Production'!Q125+'NPK Production'!Q125</f>
        <v>0</v>
      </c>
      <c r="R125" s="142">
        <f>'PK Production'!R125+'NP Production'!R125+'NPK Production'!R125</f>
        <v>0</v>
      </c>
      <c r="S125" s="142">
        <f>'PK Production'!S125+'NP Production'!S125+'NPK Production'!S125</f>
        <v>0</v>
      </c>
      <c r="T125" s="142">
        <f>'PK Production'!T125+'NP Production'!T125+'NPK Production'!T125</f>
        <v>0</v>
      </c>
      <c r="U125" s="142">
        <f>'PK Production'!U125+'NP Production'!U125+'NPK Production'!U125</f>
        <v>0</v>
      </c>
      <c r="V125" s="142">
        <f>'PK Production'!V125+'NP Production'!V125+'NPK Production'!V125</f>
        <v>0</v>
      </c>
      <c r="W125" s="142">
        <f>'PK Production'!W125+'NP Production'!W125+'NPK Production'!W125</f>
        <v>0</v>
      </c>
      <c r="X125" s="142">
        <f>'PK Production'!X125+'NP Production'!X125+'NPK Production'!X125</f>
        <v>0</v>
      </c>
      <c r="Y125" s="142">
        <f>'PK Production'!Y125+'NP Production'!Y125+'NPK Production'!Y125</f>
        <v>0</v>
      </c>
      <c r="Z125" s="142">
        <f>'PK Production'!Z125+'NP Production'!Z125+'NPK Production'!Z125</f>
        <v>0</v>
      </c>
      <c r="AA125" s="142">
        <f>'PK Production'!AA125+'NP Production'!AA125+'NPK Production'!AA125</f>
        <v>0</v>
      </c>
      <c r="AB125" s="142">
        <f>'PK Production'!AB125+'NP Production'!AB125+'NPK Production'!AB125</f>
        <v>0</v>
      </c>
      <c r="AC125" s="142">
        <f>'PK Production'!AC125+'NP Production'!AC125+'NPK Production'!AC125</f>
        <v>0</v>
      </c>
      <c r="AD125" s="142">
        <f>'PK Production'!AD125+'NP Production'!AD125+'NPK Production'!AD125</f>
        <v>0</v>
      </c>
      <c r="AE125" s="142">
        <f>'PK Production'!AE125+'NP Production'!AE125+'NPK Production'!AE125</f>
        <v>0</v>
      </c>
      <c r="AF125" s="142">
        <f>'PK Production'!AF125+'NP Production'!AF125+'NPK Production'!AF125</f>
        <v>0</v>
      </c>
      <c r="AG125" s="142">
        <f>'PK Production'!AG125+'NP Production'!AG125+'NPK Production'!AG125</f>
        <v>0</v>
      </c>
    </row>
    <row r="126" spans="1:33" x14ac:dyDescent="0.2">
      <c r="A126" s="133" t="str">
        <f t="shared" si="2"/>
        <v>DAPHaiti</v>
      </c>
      <c r="B126" s="129" t="s">
        <v>266</v>
      </c>
      <c r="C126" s="129" t="s">
        <v>267</v>
      </c>
      <c r="D126" s="129" t="s">
        <v>156</v>
      </c>
      <c r="E126" s="142">
        <f>'PK Production'!E126+'NP Production'!E126+'NPK Production'!E126</f>
        <v>0</v>
      </c>
      <c r="F126" s="142">
        <f>'PK Production'!F126+'NP Production'!F126+'NPK Production'!F126</f>
        <v>0</v>
      </c>
      <c r="G126" s="142">
        <f>'PK Production'!G126+'NP Production'!G126+'NPK Production'!G126</f>
        <v>0</v>
      </c>
      <c r="H126" s="142">
        <f>'PK Production'!H126+'NP Production'!H126+'NPK Production'!H126</f>
        <v>0</v>
      </c>
      <c r="I126" s="142">
        <f>'PK Production'!I126+'NP Production'!I126+'NPK Production'!I126</f>
        <v>0</v>
      </c>
      <c r="J126" s="142">
        <f>'PK Production'!J126+'NP Production'!J126+'NPK Production'!J126</f>
        <v>0</v>
      </c>
      <c r="K126" s="142">
        <f>'PK Production'!K126+'NP Production'!K126+'NPK Production'!K126</f>
        <v>0</v>
      </c>
      <c r="L126" s="142">
        <f>'PK Production'!L126+'NP Production'!L126+'NPK Production'!L126</f>
        <v>0</v>
      </c>
      <c r="M126" s="142">
        <f>'PK Production'!M126+'NP Production'!M126+'NPK Production'!M126</f>
        <v>0</v>
      </c>
      <c r="N126" s="142">
        <f>'PK Production'!N126+'NP Production'!N126+'NPK Production'!N126</f>
        <v>0</v>
      </c>
      <c r="O126" s="142">
        <f>'PK Production'!O126+'NP Production'!O126+'NPK Production'!O126</f>
        <v>0</v>
      </c>
      <c r="P126" s="142">
        <f>'PK Production'!P126+'NP Production'!P126+'NPK Production'!P126</f>
        <v>0</v>
      </c>
      <c r="Q126" s="142">
        <f>'PK Production'!Q126+'NP Production'!Q126+'NPK Production'!Q126</f>
        <v>0</v>
      </c>
      <c r="R126" s="142">
        <f>'PK Production'!R126+'NP Production'!R126+'NPK Production'!R126</f>
        <v>0</v>
      </c>
      <c r="S126" s="142">
        <f>'PK Production'!S126+'NP Production'!S126+'NPK Production'!S126</f>
        <v>0</v>
      </c>
      <c r="T126" s="142">
        <f>'PK Production'!T126+'NP Production'!T126+'NPK Production'!T126</f>
        <v>0</v>
      </c>
      <c r="U126" s="142">
        <f>'PK Production'!U126+'NP Production'!U126+'NPK Production'!U126</f>
        <v>0</v>
      </c>
      <c r="V126" s="142">
        <f>'PK Production'!V126+'NP Production'!V126+'NPK Production'!V126</f>
        <v>0</v>
      </c>
      <c r="W126" s="142">
        <f>'PK Production'!W126+'NP Production'!W126+'NPK Production'!W126</f>
        <v>0</v>
      </c>
      <c r="X126" s="142">
        <f>'PK Production'!X126+'NP Production'!X126+'NPK Production'!X126</f>
        <v>0</v>
      </c>
      <c r="Y126" s="142">
        <f>'PK Production'!Y126+'NP Production'!Y126+'NPK Production'!Y126</f>
        <v>0</v>
      </c>
      <c r="Z126" s="142">
        <f>'PK Production'!Z126+'NP Production'!Z126+'NPK Production'!Z126</f>
        <v>0</v>
      </c>
      <c r="AA126" s="142">
        <f>'PK Production'!AA126+'NP Production'!AA126+'NPK Production'!AA126</f>
        <v>0</v>
      </c>
      <c r="AB126" s="142">
        <f>'PK Production'!AB126+'NP Production'!AB126+'NPK Production'!AB126</f>
        <v>0</v>
      </c>
      <c r="AC126" s="142">
        <f>'PK Production'!AC126+'NP Production'!AC126+'NPK Production'!AC126</f>
        <v>0</v>
      </c>
      <c r="AD126" s="142">
        <f>'PK Production'!AD126+'NP Production'!AD126+'NPK Production'!AD126</f>
        <v>0</v>
      </c>
      <c r="AE126" s="142">
        <f>'PK Production'!AE126+'NP Production'!AE126+'NPK Production'!AE126</f>
        <v>0</v>
      </c>
      <c r="AF126" s="142">
        <f>'PK Production'!AF126+'NP Production'!AF126+'NPK Production'!AF126</f>
        <v>0</v>
      </c>
      <c r="AG126" s="142">
        <f>'PK Production'!AG126+'NP Production'!AG126+'NPK Production'!AG126</f>
        <v>0</v>
      </c>
    </row>
    <row r="127" spans="1:33" x14ac:dyDescent="0.2">
      <c r="A127" s="133" t="str">
        <f t="shared" si="2"/>
        <v>DAPJamaica</v>
      </c>
      <c r="B127" s="129" t="s">
        <v>266</v>
      </c>
      <c r="C127" s="129" t="s">
        <v>267</v>
      </c>
      <c r="D127" s="129" t="s">
        <v>157</v>
      </c>
      <c r="E127" s="142">
        <f>'PK Production'!E127+'NP Production'!E127+'NPK Production'!E127</f>
        <v>0</v>
      </c>
      <c r="F127" s="142">
        <f>'PK Production'!F127+'NP Production'!F127+'NPK Production'!F127</f>
        <v>0</v>
      </c>
      <c r="G127" s="142">
        <f>'PK Production'!G127+'NP Production'!G127+'NPK Production'!G127</f>
        <v>0</v>
      </c>
      <c r="H127" s="142">
        <f>'PK Production'!H127+'NP Production'!H127+'NPK Production'!H127</f>
        <v>0</v>
      </c>
      <c r="I127" s="142">
        <f>'PK Production'!I127+'NP Production'!I127+'NPK Production'!I127</f>
        <v>0</v>
      </c>
      <c r="J127" s="142">
        <f>'PK Production'!J127+'NP Production'!J127+'NPK Production'!J127</f>
        <v>0</v>
      </c>
      <c r="K127" s="142">
        <f>'PK Production'!K127+'NP Production'!K127+'NPK Production'!K127</f>
        <v>0</v>
      </c>
      <c r="L127" s="142">
        <f>'PK Production'!L127+'NP Production'!L127+'NPK Production'!L127</f>
        <v>0</v>
      </c>
      <c r="M127" s="142">
        <f>'PK Production'!M127+'NP Production'!M127+'NPK Production'!M127</f>
        <v>0</v>
      </c>
      <c r="N127" s="142">
        <f>'PK Production'!N127+'NP Production'!N127+'NPK Production'!N127</f>
        <v>0</v>
      </c>
      <c r="O127" s="142">
        <f>'PK Production'!O127+'NP Production'!O127+'NPK Production'!O127</f>
        <v>0</v>
      </c>
      <c r="P127" s="142">
        <f>'PK Production'!P127+'NP Production'!P127+'NPK Production'!P127</f>
        <v>0</v>
      </c>
      <c r="Q127" s="142">
        <f>'PK Production'!Q127+'NP Production'!Q127+'NPK Production'!Q127</f>
        <v>0</v>
      </c>
      <c r="R127" s="142">
        <f>'PK Production'!R127+'NP Production'!R127+'NPK Production'!R127</f>
        <v>0</v>
      </c>
      <c r="S127" s="142">
        <f>'PK Production'!S127+'NP Production'!S127+'NPK Production'!S127</f>
        <v>0</v>
      </c>
      <c r="T127" s="142">
        <f>'PK Production'!T127+'NP Production'!T127+'NPK Production'!T127</f>
        <v>0</v>
      </c>
      <c r="U127" s="142">
        <f>'PK Production'!U127+'NP Production'!U127+'NPK Production'!U127</f>
        <v>0</v>
      </c>
      <c r="V127" s="142">
        <f>'PK Production'!V127+'NP Production'!V127+'NPK Production'!V127</f>
        <v>0</v>
      </c>
      <c r="W127" s="142">
        <f>'PK Production'!W127+'NP Production'!W127+'NPK Production'!W127</f>
        <v>0</v>
      </c>
      <c r="X127" s="142">
        <f>'PK Production'!X127+'NP Production'!X127+'NPK Production'!X127</f>
        <v>0</v>
      </c>
      <c r="Y127" s="142">
        <f>'PK Production'!Y127+'NP Production'!Y127+'NPK Production'!Y127</f>
        <v>0</v>
      </c>
      <c r="Z127" s="142">
        <f>'PK Production'!Z127+'NP Production'!Z127+'NPK Production'!Z127</f>
        <v>0</v>
      </c>
      <c r="AA127" s="142">
        <f>'PK Production'!AA127+'NP Production'!AA127+'NPK Production'!AA127</f>
        <v>0</v>
      </c>
      <c r="AB127" s="142">
        <f>'PK Production'!AB127+'NP Production'!AB127+'NPK Production'!AB127</f>
        <v>0</v>
      </c>
      <c r="AC127" s="142">
        <f>'PK Production'!AC127+'NP Production'!AC127+'NPK Production'!AC127</f>
        <v>0</v>
      </c>
      <c r="AD127" s="142">
        <f>'PK Production'!AD127+'NP Production'!AD127+'NPK Production'!AD127</f>
        <v>0</v>
      </c>
      <c r="AE127" s="142">
        <f>'PK Production'!AE127+'NP Production'!AE127+'NPK Production'!AE127</f>
        <v>0</v>
      </c>
      <c r="AF127" s="142">
        <f>'PK Production'!AF127+'NP Production'!AF127+'NPK Production'!AF127</f>
        <v>0</v>
      </c>
      <c r="AG127" s="142">
        <f>'PK Production'!AG127+'NP Production'!AG127+'NPK Production'!AG127</f>
        <v>0</v>
      </c>
    </row>
    <row r="128" spans="1:33" x14ac:dyDescent="0.2">
      <c r="A128" s="133" t="str">
        <f t="shared" si="2"/>
        <v>DAPLesser Antilles</v>
      </c>
      <c r="B128" s="129" t="s">
        <v>266</v>
      </c>
      <c r="C128" s="129" t="s">
        <v>267</v>
      </c>
      <c r="D128" s="129" t="s">
        <v>158</v>
      </c>
      <c r="E128" s="142">
        <f>'PK Production'!E128+'NP Production'!E128+'NPK Production'!E128</f>
        <v>0</v>
      </c>
      <c r="F128" s="142">
        <f>'PK Production'!F128+'NP Production'!F128+'NPK Production'!F128</f>
        <v>0</v>
      </c>
      <c r="G128" s="142">
        <f>'PK Production'!G128+'NP Production'!G128+'NPK Production'!G128</f>
        <v>0</v>
      </c>
      <c r="H128" s="142">
        <f>'PK Production'!H128+'NP Production'!H128+'NPK Production'!H128</f>
        <v>0</v>
      </c>
      <c r="I128" s="142">
        <f>'PK Production'!I128+'NP Production'!I128+'NPK Production'!I128</f>
        <v>0</v>
      </c>
      <c r="J128" s="142">
        <f>'PK Production'!J128+'NP Production'!J128+'NPK Production'!J128</f>
        <v>0</v>
      </c>
      <c r="K128" s="142">
        <f>'PK Production'!K128+'NP Production'!K128+'NPK Production'!K128</f>
        <v>0</v>
      </c>
      <c r="L128" s="142">
        <f>'PK Production'!L128+'NP Production'!L128+'NPK Production'!L128</f>
        <v>0</v>
      </c>
      <c r="M128" s="142">
        <f>'PK Production'!M128+'NP Production'!M128+'NPK Production'!M128</f>
        <v>0</v>
      </c>
      <c r="N128" s="142">
        <f>'PK Production'!N128+'NP Production'!N128+'NPK Production'!N128</f>
        <v>0</v>
      </c>
      <c r="O128" s="142">
        <f>'PK Production'!O128+'NP Production'!O128+'NPK Production'!O128</f>
        <v>0</v>
      </c>
      <c r="P128" s="142">
        <f>'PK Production'!P128+'NP Production'!P128+'NPK Production'!P128</f>
        <v>0</v>
      </c>
      <c r="Q128" s="142">
        <f>'PK Production'!Q128+'NP Production'!Q128+'NPK Production'!Q128</f>
        <v>0</v>
      </c>
      <c r="R128" s="142">
        <f>'PK Production'!R128+'NP Production'!R128+'NPK Production'!R128</f>
        <v>0</v>
      </c>
      <c r="S128" s="142">
        <f>'PK Production'!S128+'NP Production'!S128+'NPK Production'!S128</f>
        <v>0</v>
      </c>
      <c r="T128" s="142">
        <f>'PK Production'!T128+'NP Production'!T128+'NPK Production'!T128</f>
        <v>0</v>
      </c>
      <c r="U128" s="142">
        <f>'PK Production'!U128+'NP Production'!U128+'NPK Production'!U128</f>
        <v>0</v>
      </c>
      <c r="V128" s="142">
        <f>'PK Production'!V128+'NP Production'!V128+'NPK Production'!V128</f>
        <v>0</v>
      </c>
      <c r="W128" s="142">
        <f>'PK Production'!W128+'NP Production'!W128+'NPK Production'!W128</f>
        <v>0</v>
      </c>
      <c r="X128" s="142">
        <f>'PK Production'!X128+'NP Production'!X128+'NPK Production'!X128</f>
        <v>0</v>
      </c>
      <c r="Y128" s="142">
        <f>'PK Production'!Y128+'NP Production'!Y128+'NPK Production'!Y128</f>
        <v>0</v>
      </c>
      <c r="Z128" s="142">
        <f>'PK Production'!Z128+'NP Production'!Z128+'NPK Production'!Z128</f>
        <v>0</v>
      </c>
      <c r="AA128" s="142">
        <f>'PK Production'!AA128+'NP Production'!AA128+'NPK Production'!AA128</f>
        <v>0</v>
      </c>
      <c r="AB128" s="142">
        <f>'PK Production'!AB128+'NP Production'!AB128+'NPK Production'!AB128</f>
        <v>0</v>
      </c>
      <c r="AC128" s="142">
        <f>'PK Production'!AC128+'NP Production'!AC128+'NPK Production'!AC128</f>
        <v>0</v>
      </c>
      <c r="AD128" s="142">
        <f>'PK Production'!AD128+'NP Production'!AD128+'NPK Production'!AD128</f>
        <v>0</v>
      </c>
      <c r="AE128" s="142">
        <f>'PK Production'!AE128+'NP Production'!AE128+'NPK Production'!AE128</f>
        <v>0</v>
      </c>
      <c r="AF128" s="142">
        <f>'PK Production'!AF128+'NP Production'!AF128+'NPK Production'!AF128</f>
        <v>0</v>
      </c>
      <c r="AG128" s="142">
        <f>'PK Production'!AG128+'NP Production'!AG128+'NPK Production'!AG128</f>
        <v>0</v>
      </c>
    </row>
    <row r="129" spans="1:33" x14ac:dyDescent="0.2">
      <c r="A129" s="133" t="str">
        <f t="shared" si="2"/>
        <v>DAPPuerto Rico</v>
      </c>
      <c r="B129" s="129" t="s">
        <v>266</v>
      </c>
      <c r="C129" s="129" t="s">
        <v>267</v>
      </c>
      <c r="D129" s="129" t="s">
        <v>159</v>
      </c>
      <c r="E129" s="142">
        <f>'PK Production'!E129+'NP Production'!E129+'NPK Production'!E129</f>
        <v>0</v>
      </c>
      <c r="F129" s="142">
        <f>'PK Production'!F129+'NP Production'!F129+'NPK Production'!F129</f>
        <v>0</v>
      </c>
      <c r="G129" s="142">
        <f>'PK Production'!G129+'NP Production'!G129+'NPK Production'!G129</f>
        <v>0</v>
      </c>
      <c r="H129" s="142">
        <f>'PK Production'!H129+'NP Production'!H129+'NPK Production'!H129</f>
        <v>0</v>
      </c>
      <c r="I129" s="142">
        <f>'PK Production'!I129+'NP Production'!I129+'NPK Production'!I129</f>
        <v>0</v>
      </c>
      <c r="J129" s="142">
        <f>'PK Production'!J129+'NP Production'!J129+'NPK Production'!J129</f>
        <v>0</v>
      </c>
      <c r="K129" s="142">
        <f>'PK Production'!K129+'NP Production'!K129+'NPK Production'!K129</f>
        <v>0</v>
      </c>
      <c r="L129" s="142">
        <f>'PK Production'!L129+'NP Production'!L129+'NPK Production'!L129</f>
        <v>0</v>
      </c>
      <c r="M129" s="142">
        <f>'PK Production'!M129+'NP Production'!M129+'NPK Production'!M129</f>
        <v>0</v>
      </c>
      <c r="N129" s="142">
        <f>'PK Production'!N129+'NP Production'!N129+'NPK Production'!N129</f>
        <v>0</v>
      </c>
      <c r="O129" s="142">
        <f>'PK Production'!O129+'NP Production'!O129+'NPK Production'!O129</f>
        <v>0</v>
      </c>
      <c r="P129" s="142">
        <f>'PK Production'!P129+'NP Production'!P129+'NPK Production'!P129</f>
        <v>0</v>
      </c>
      <c r="Q129" s="142">
        <f>'PK Production'!Q129+'NP Production'!Q129+'NPK Production'!Q129</f>
        <v>0</v>
      </c>
      <c r="R129" s="142">
        <f>'PK Production'!R129+'NP Production'!R129+'NPK Production'!R129</f>
        <v>0</v>
      </c>
      <c r="S129" s="142">
        <f>'PK Production'!S129+'NP Production'!S129+'NPK Production'!S129</f>
        <v>0</v>
      </c>
      <c r="T129" s="142">
        <f>'PK Production'!T129+'NP Production'!T129+'NPK Production'!T129</f>
        <v>0</v>
      </c>
      <c r="U129" s="142">
        <f>'PK Production'!U129+'NP Production'!U129+'NPK Production'!U129</f>
        <v>0</v>
      </c>
      <c r="V129" s="142">
        <f>'PK Production'!V129+'NP Production'!V129+'NPK Production'!V129</f>
        <v>0</v>
      </c>
      <c r="W129" s="142">
        <f>'PK Production'!W129+'NP Production'!W129+'NPK Production'!W129</f>
        <v>0</v>
      </c>
      <c r="X129" s="142">
        <f>'PK Production'!X129+'NP Production'!X129+'NPK Production'!X129</f>
        <v>0</v>
      </c>
      <c r="Y129" s="142">
        <f>'PK Production'!Y129+'NP Production'!Y129+'NPK Production'!Y129</f>
        <v>0</v>
      </c>
      <c r="Z129" s="142">
        <f>'PK Production'!Z129+'NP Production'!Z129+'NPK Production'!Z129</f>
        <v>0</v>
      </c>
      <c r="AA129" s="142">
        <f>'PK Production'!AA129+'NP Production'!AA129+'NPK Production'!AA129</f>
        <v>0</v>
      </c>
      <c r="AB129" s="142">
        <f>'PK Production'!AB129+'NP Production'!AB129+'NPK Production'!AB129</f>
        <v>0</v>
      </c>
      <c r="AC129" s="142">
        <f>'PK Production'!AC129+'NP Production'!AC129+'NPK Production'!AC129</f>
        <v>0</v>
      </c>
      <c r="AD129" s="142">
        <f>'PK Production'!AD129+'NP Production'!AD129+'NPK Production'!AD129</f>
        <v>0</v>
      </c>
      <c r="AE129" s="142">
        <f>'PK Production'!AE129+'NP Production'!AE129+'NPK Production'!AE129</f>
        <v>0</v>
      </c>
      <c r="AF129" s="142">
        <f>'PK Production'!AF129+'NP Production'!AF129+'NPK Production'!AF129</f>
        <v>0</v>
      </c>
      <c r="AG129" s="142">
        <f>'PK Production'!AG129+'NP Production'!AG129+'NPK Production'!AG129</f>
        <v>0</v>
      </c>
    </row>
    <row r="130" spans="1:33" x14ac:dyDescent="0.2">
      <c r="A130" s="133" t="str">
        <f t="shared" si="2"/>
        <v>DAPTrinidad</v>
      </c>
      <c r="B130" s="129" t="s">
        <v>266</v>
      </c>
      <c r="C130" s="129" t="s">
        <v>267</v>
      </c>
      <c r="D130" s="129" t="s">
        <v>160</v>
      </c>
      <c r="E130" s="142">
        <f>'PK Production'!E130+'NP Production'!E130+'NPK Production'!E130</f>
        <v>0</v>
      </c>
      <c r="F130" s="142">
        <f>'PK Production'!F130+'NP Production'!F130+'NPK Production'!F130</f>
        <v>0</v>
      </c>
      <c r="G130" s="142">
        <f>'PK Production'!G130+'NP Production'!G130+'NPK Production'!G130</f>
        <v>0</v>
      </c>
      <c r="H130" s="142">
        <f>'PK Production'!H130+'NP Production'!H130+'NPK Production'!H130</f>
        <v>0</v>
      </c>
      <c r="I130" s="142">
        <f>'PK Production'!I130+'NP Production'!I130+'NPK Production'!I130</f>
        <v>0</v>
      </c>
      <c r="J130" s="142">
        <f>'PK Production'!J130+'NP Production'!J130+'NPK Production'!J130</f>
        <v>0</v>
      </c>
      <c r="K130" s="142">
        <f>'PK Production'!K130+'NP Production'!K130+'NPK Production'!K130</f>
        <v>0</v>
      </c>
      <c r="L130" s="142">
        <f>'PK Production'!L130+'NP Production'!L130+'NPK Production'!L130</f>
        <v>0</v>
      </c>
      <c r="M130" s="142">
        <f>'PK Production'!M130+'NP Production'!M130+'NPK Production'!M130</f>
        <v>0</v>
      </c>
      <c r="N130" s="142">
        <f>'PK Production'!N130+'NP Production'!N130+'NPK Production'!N130</f>
        <v>0</v>
      </c>
      <c r="O130" s="142">
        <f>'PK Production'!O130+'NP Production'!O130+'NPK Production'!O130</f>
        <v>0</v>
      </c>
      <c r="P130" s="142">
        <f>'PK Production'!P130+'NP Production'!P130+'NPK Production'!P130</f>
        <v>0</v>
      </c>
      <c r="Q130" s="142">
        <f>'PK Production'!Q130+'NP Production'!Q130+'NPK Production'!Q130</f>
        <v>0</v>
      </c>
      <c r="R130" s="142">
        <f>'PK Production'!R130+'NP Production'!R130+'NPK Production'!R130</f>
        <v>0</v>
      </c>
      <c r="S130" s="142">
        <f>'PK Production'!S130+'NP Production'!S130+'NPK Production'!S130</f>
        <v>0</v>
      </c>
      <c r="T130" s="142">
        <f>'PK Production'!T130+'NP Production'!T130+'NPK Production'!T130</f>
        <v>0</v>
      </c>
      <c r="U130" s="142">
        <f>'PK Production'!U130+'NP Production'!U130+'NPK Production'!U130</f>
        <v>0</v>
      </c>
      <c r="V130" s="142">
        <f>'PK Production'!V130+'NP Production'!V130+'NPK Production'!V130</f>
        <v>0</v>
      </c>
      <c r="W130" s="142">
        <f>'PK Production'!W130+'NP Production'!W130+'NPK Production'!W130</f>
        <v>0</v>
      </c>
      <c r="X130" s="142">
        <f>'PK Production'!X130+'NP Production'!X130+'NPK Production'!X130</f>
        <v>0</v>
      </c>
      <c r="Y130" s="142">
        <f>'PK Production'!Y130+'NP Production'!Y130+'NPK Production'!Y130</f>
        <v>0</v>
      </c>
      <c r="Z130" s="142">
        <f>'PK Production'!Z130+'NP Production'!Z130+'NPK Production'!Z130</f>
        <v>0</v>
      </c>
      <c r="AA130" s="142">
        <f>'PK Production'!AA130+'NP Production'!AA130+'NPK Production'!AA130</f>
        <v>0</v>
      </c>
      <c r="AB130" s="142">
        <f>'PK Production'!AB130+'NP Production'!AB130+'NPK Production'!AB130</f>
        <v>0</v>
      </c>
      <c r="AC130" s="142">
        <f>'PK Production'!AC130+'NP Production'!AC130+'NPK Production'!AC130</f>
        <v>0</v>
      </c>
      <c r="AD130" s="142">
        <f>'PK Production'!AD130+'NP Production'!AD130+'NPK Production'!AD130</f>
        <v>0</v>
      </c>
      <c r="AE130" s="142">
        <f>'PK Production'!AE130+'NP Production'!AE130+'NPK Production'!AE130</f>
        <v>0</v>
      </c>
      <c r="AF130" s="142">
        <f>'PK Production'!AF130+'NP Production'!AF130+'NPK Production'!AF130</f>
        <v>0</v>
      </c>
      <c r="AG130" s="142">
        <f>'PK Production'!AG130+'NP Production'!AG130+'NPK Production'!AG130</f>
        <v>0</v>
      </c>
    </row>
    <row r="131" spans="1:33" s="133" customFormat="1" x14ac:dyDescent="0.2">
      <c r="A131" s="143" t="str">
        <f t="shared" si="2"/>
        <v>DAPCentral America Total</v>
      </c>
      <c r="B131" s="140" t="s">
        <v>161</v>
      </c>
      <c r="C131" s="140" t="s">
        <v>161</v>
      </c>
      <c r="D131" s="140" t="s">
        <v>161</v>
      </c>
      <c r="E131" s="141">
        <f>'PK Production'!E131+'NP Production'!E131+'NPK Production'!E131</f>
        <v>220.254775</v>
      </c>
      <c r="F131" s="141">
        <f>'PK Production'!F131+'NP Production'!F131+'NPK Production'!F131</f>
        <v>226.27805199999997</v>
      </c>
      <c r="G131" s="141">
        <f>'PK Production'!G131+'NP Production'!G131+'NPK Production'!G131</f>
        <v>140.20235</v>
      </c>
      <c r="H131" s="141">
        <f>'PK Production'!H131+'NP Production'!H131+'NPK Production'!H131</f>
        <v>130.326629</v>
      </c>
      <c r="I131" s="141">
        <f>'PK Production'!I131+'NP Production'!I131+'NPK Production'!I131</f>
        <v>138.02663999999999</v>
      </c>
      <c r="J131" s="141">
        <f>'PK Production'!J131+'NP Production'!J131+'NPK Production'!J131</f>
        <v>136.94534099999998</v>
      </c>
      <c r="K131" s="141">
        <f>'PK Production'!K131+'NP Production'!K131+'NPK Production'!K131</f>
        <v>135.88172</v>
      </c>
      <c r="L131" s="141">
        <f>'PK Production'!L131+'NP Production'!L131+'NPK Production'!L131</f>
        <v>172.26724700000003</v>
      </c>
      <c r="M131" s="141">
        <f>'PK Production'!M131+'NP Production'!M131+'NPK Production'!M131</f>
        <v>149.65965499999999</v>
      </c>
      <c r="N131" s="141">
        <f>'PK Production'!N131+'NP Production'!N131+'NPK Production'!N131</f>
        <v>164.18889200000001</v>
      </c>
      <c r="O131" s="141">
        <f>'PK Production'!O131+'NP Production'!O131+'NPK Production'!O131</f>
        <v>125.319951</v>
      </c>
      <c r="P131" s="141">
        <f>'PK Production'!P131+'NP Production'!P131+'NPK Production'!P131</f>
        <v>131.80179200000001</v>
      </c>
      <c r="Q131" s="141">
        <f>'PK Production'!Q131+'NP Production'!Q131+'NPK Production'!Q131</f>
        <v>152.62260899999998</v>
      </c>
      <c r="R131" s="141">
        <f>'PK Production'!R131+'NP Production'!R131+'NPK Production'!R131</f>
        <v>125.520661</v>
      </c>
      <c r="S131" s="141">
        <f>'PK Production'!S131+'NP Production'!S131+'NPK Production'!S131</f>
        <v>168.66463400000001</v>
      </c>
      <c r="T131" s="141">
        <f>'PK Production'!T131+'NP Production'!T131+'NPK Production'!T131</f>
        <v>160.23991400000003</v>
      </c>
      <c r="U131" s="141">
        <f>'PK Production'!U131+'NP Production'!U131+'NPK Production'!U131</f>
        <v>149.599411</v>
      </c>
      <c r="V131" s="141">
        <f>'PK Production'!V131+'NP Production'!V131+'NPK Production'!V131</f>
        <v>154.22048118885974</v>
      </c>
      <c r="W131" s="141">
        <f>'PK Production'!W131+'NP Production'!W131+'NPK Production'!W131</f>
        <v>148.58813846020817</v>
      </c>
      <c r="X131" s="141">
        <f>'PK Production'!X131+'NP Production'!X131+'NPK Production'!X131</f>
        <v>126.318738187384</v>
      </c>
      <c r="Y131" s="141">
        <f>'PK Production'!Y131+'NP Production'!Y131+'NPK Production'!Y131</f>
        <v>210.89016787456652</v>
      </c>
      <c r="Z131" s="141">
        <f>'PK Production'!Z131+'NP Production'!Z131+'NPK Production'!Z131</f>
        <v>194.22262793412355</v>
      </c>
      <c r="AA131" s="141">
        <f>'PK Production'!AA131+'NP Production'!AA131+'NPK Production'!AA131</f>
        <v>192.35262793412355</v>
      </c>
      <c r="AB131" s="141">
        <f>'PK Production'!AB131+'NP Production'!AB131+'NPK Production'!AB131</f>
        <v>190.54262793412354</v>
      </c>
      <c r="AC131" s="141">
        <f>'PK Production'!AC131+'NP Production'!AC131+'NPK Production'!AC131</f>
        <v>192.95266703127885</v>
      </c>
      <c r="AD131" s="141">
        <f>'PK Production'!AD131+'NP Production'!AD131+'NPK Production'!AD131</f>
        <v>195.29378398623254</v>
      </c>
      <c r="AE131" s="141">
        <f>'PK Production'!AE131+'NP Production'!AE131+'NPK Production'!AE131</f>
        <v>196.47734988375043</v>
      </c>
      <c r="AF131" s="141">
        <f>'PK Production'!AF131+'NP Production'!AF131+'NPK Production'!AF131</f>
        <v>197.69217537279789</v>
      </c>
      <c r="AG131" s="141">
        <f>'PK Production'!AG131+'NP Production'!AG131+'NPK Production'!AG131</f>
        <v>198.76904296820538</v>
      </c>
    </row>
    <row r="132" spans="1:33" x14ac:dyDescent="0.2">
      <c r="A132" s="133" t="str">
        <f t="shared" si="2"/>
        <v>DAPBelize</v>
      </c>
      <c r="B132" s="129" t="s">
        <v>266</v>
      </c>
      <c r="C132" s="129" t="s">
        <v>268</v>
      </c>
      <c r="D132" s="129" t="s">
        <v>162</v>
      </c>
      <c r="E132" s="142">
        <f>'PK Production'!E132+'NP Production'!E132+'NPK Production'!E132</f>
        <v>0</v>
      </c>
      <c r="F132" s="142">
        <f>'PK Production'!F132+'NP Production'!F132+'NPK Production'!F132</f>
        <v>0</v>
      </c>
      <c r="G132" s="142">
        <f>'PK Production'!G132+'NP Production'!G132+'NPK Production'!G132</f>
        <v>0</v>
      </c>
      <c r="H132" s="142">
        <f>'PK Production'!H132+'NP Production'!H132+'NPK Production'!H132</f>
        <v>0</v>
      </c>
      <c r="I132" s="142">
        <f>'PK Production'!I132+'NP Production'!I132+'NPK Production'!I132</f>
        <v>0</v>
      </c>
      <c r="J132" s="142">
        <f>'PK Production'!J132+'NP Production'!J132+'NPK Production'!J132</f>
        <v>0</v>
      </c>
      <c r="K132" s="142">
        <f>'PK Production'!K132+'NP Production'!K132+'NPK Production'!K132</f>
        <v>0</v>
      </c>
      <c r="L132" s="142">
        <f>'PK Production'!L132+'NP Production'!L132+'NPK Production'!L132</f>
        <v>0</v>
      </c>
      <c r="M132" s="142">
        <f>'PK Production'!M132+'NP Production'!M132+'NPK Production'!M132</f>
        <v>0</v>
      </c>
      <c r="N132" s="142">
        <f>'PK Production'!N132+'NP Production'!N132+'NPK Production'!N132</f>
        <v>0</v>
      </c>
      <c r="O132" s="142">
        <f>'PK Production'!O132+'NP Production'!O132+'NPK Production'!O132</f>
        <v>0</v>
      </c>
      <c r="P132" s="142">
        <f>'PK Production'!P132+'NP Production'!P132+'NPK Production'!P132</f>
        <v>0</v>
      </c>
      <c r="Q132" s="142">
        <f>'PK Production'!Q132+'NP Production'!Q132+'NPK Production'!Q132</f>
        <v>0</v>
      </c>
      <c r="R132" s="142">
        <f>'PK Production'!R132+'NP Production'!R132+'NPK Production'!R132</f>
        <v>0</v>
      </c>
      <c r="S132" s="142">
        <f>'PK Production'!S132+'NP Production'!S132+'NPK Production'!S132</f>
        <v>0</v>
      </c>
      <c r="T132" s="142">
        <f>'PK Production'!T132+'NP Production'!T132+'NPK Production'!T132</f>
        <v>0</v>
      </c>
      <c r="U132" s="142">
        <f>'PK Production'!U132+'NP Production'!U132+'NPK Production'!U132</f>
        <v>0</v>
      </c>
      <c r="V132" s="142">
        <f>'PK Production'!V132+'NP Production'!V132+'NPK Production'!V132</f>
        <v>0</v>
      </c>
      <c r="W132" s="142">
        <f>'PK Production'!W132+'NP Production'!W132+'NPK Production'!W132</f>
        <v>0</v>
      </c>
      <c r="X132" s="142">
        <f>'PK Production'!X132+'NP Production'!X132+'NPK Production'!X132</f>
        <v>0</v>
      </c>
      <c r="Y132" s="142">
        <f>'PK Production'!Y132+'NP Production'!Y132+'NPK Production'!Y132</f>
        <v>0</v>
      </c>
      <c r="Z132" s="142">
        <f>'PK Production'!Z132+'NP Production'!Z132+'NPK Production'!Z132</f>
        <v>0</v>
      </c>
      <c r="AA132" s="142">
        <f>'PK Production'!AA132+'NP Production'!AA132+'NPK Production'!AA132</f>
        <v>0</v>
      </c>
      <c r="AB132" s="142">
        <f>'PK Production'!AB132+'NP Production'!AB132+'NPK Production'!AB132</f>
        <v>0</v>
      </c>
      <c r="AC132" s="142">
        <f>'PK Production'!AC132+'NP Production'!AC132+'NPK Production'!AC132</f>
        <v>0</v>
      </c>
      <c r="AD132" s="142">
        <f>'PK Production'!AD132+'NP Production'!AD132+'NPK Production'!AD132</f>
        <v>0</v>
      </c>
      <c r="AE132" s="142">
        <f>'PK Production'!AE132+'NP Production'!AE132+'NPK Production'!AE132</f>
        <v>0</v>
      </c>
      <c r="AF132" s="142">
        <f>'PK Production'!AF132+'NP Production'!AF132+'NPK Production'!AF132</f>
        <v>0</v>
      </c>
      <c r="AG132" s="142">
        <f>'PK Production'!AG132+'NP Production'!AG132+'NPK Production'!AG132</f>
        <v>0</v>
      </c>
    </row>
    <row r="133" spans="1:33" x14ac:dyDescent="0.2">
      <c r="A133" s="133" t="str">
        <f t="shared" si="2"/>
        <v>DAPCosta Rica</v>
      </c>
      <c r="B133" s="129" t="s">
        <v>266</v>
      </c>
      <c r="C133" s="129" t="s">
        <v>268</v>
      </c>
      <c r="D133" s="129" t="s">
        <v>163</v>
      </c>
      <c r="E133" s="142">
        <f>'PK Production'!E133+'NP Production'!E133+'NPK Production'!E133</f>
        <v>73.180049999999994</v>
      </c>
      <c r="F133" s="142">
        <f>'PK Production'!F133+'NP Production'!F133+'NPK Production'!F133</f>
        <v>66.524290999999991</v>
      </c>
      <c r="G133" s="142">
        <f>'PK Production'!G133+'NP Production'!G133+'NPK Production'!G133</f>
        <v>43.981083999999996</v>
      </c>
      <c r="H133" s="142">
        <f>'PK Production'!H133+'NP Production'!H133+'NPK Production'!H133</f>
        <v>37.035184999999998</v>
      </c>
      <c r="I133" s="142">
        <f>'PK Production'!I133+'NP Production'!I133+'NPK Production'!I133</f>
        <v>42.410140999999996</v>
      </c>
      <c r="J133" s="142">
        <f>'PK Production'!J133+'NP Production'!J133+'NPK Production'!J133</f>
        <v>38.729483000000009</v>
      </c>
      <c r="K133" s="142">
        <f>'PK Production'!K133+'NP Production'!K133+'NPK Production'!K133</f>
        <v>40.442805999999997</v>
      </c>
      <c r="L133" s="142">
        <f>'PK Production'!L133+'NP Production'!L133+'NPK Production'!L133</f>
        <v>56.466854000000005</v>
      </c>
      <c r="M133" s="142">
        <f>'PK Production'!M133+'NP Production'!M133+'NPK Production'!M133</f>
        <v>51.556255</v>
      </c>
      <c r="N133" s="142">
        <f>'PK Production'!N133+'NP Production'!N133+'NPK Production'!N133</f>
        <v>62.670882999999996</v>
      </c>
      <c r="O133" s="142">
        <f>'PK Production'!O133+'NP Production'!O133+'NPK Production'!O133</f>
        <v>47.973465000000004</v>
      </c>
      <c r="P133" s="142">
        <f>'PK Production'!P133+'NP Production'!P133+'NPK Production'!P133</f>
        <v>39.300615999999998</v>
      </c>
      <c r="Q133" s="142">
        <f>'PK Production'!Q133+'NP Production'!Q133+'NPK Production'!Q133</f>
        <v>49.228049000000006</v>
      </c>
      <c r="R133" s="142">
        <f>'PK Production'!R133+'NP Production'!R133+'NPK Production'!R133</f>
        <v>46.847360999999999</v>
      </c>
      <c r="S133" s="142">
        <f>'PK Production'!S133+'NP Production'!S133+'NPK Production'!S133</f>
        <v>68.840995000000007</v>
      </c>
      <c r="T133" s="142">
        <f>'PK Production'!T133+'NP Production'!T133+'NPK Production'!T133</f>
        <v>57.246865999999997</v>
      </c>
      <c r="U133" s="142">
        <f>'PK Production'!U133+'NP Production'!U133+'NPK Production'!U133</f>
        <v>70.780059000000008</v>
      </c>
      <c r="V133" s="142">
        <f>'PK Production'!V133+'NP Production'!V133+'NPK Production'!V133</f>
        <v>76.234159563897833</v>
      </c>
      <c r="W133" s="142">
        <f>'PK Production'!W133+'NP Production'!W133+'NPK Production'!W133</f>
        <v>78.002414400114674</v>
      </c>
      <c r="X133" s="142">
        <f>'PK Production'!X133+'NP Production'!X133+'NPK Production'!X133</f>
        <v>49.785735392149668</v>
      </c>
      <c r="Y133" s="142">
        <f>'PK Production'!Y133+'NP Production'!Y133+'NPK Production'!Y133</f>
        <v>69.069026966652231</v>
      </c>
      <c r="Z133" s="142">
        <f>'PK Production'!Z133+'NP Production'!Z133+'NPK Production'!Z133</f>
        <v>69.999884650035142</v>
      </c>
      <c r="AA133" s="142">
        <f>'PK Production'!AA133+'NP Production'!AA133+'NPK Production'!AA133</f>
        <v>69.999884650035142</v>
      </c>
      <c r="AB133" s="142">
        <f>'PK Production'!AB133+'NP Production'!AB133+'NPK Production'!AB133</f>
        <v>69.999884650035142</v>
      </c>
      <c r="AC133" s="142">
        <f>'PK Production'!AC133+'NP Production'!AC133+'NPK Production'!AC133</f>
        <v>70.681343537383526</v>
      </c>
      <c r="AD133" s="142">
        <f>'PK Production'!AD133+'NP Production'!AD133+'NPK Production'!AD133</f>
        <v>71.282242042596465</v>
      </c>
      <c r="AE133" s="142">
        <f>'PK Production'!AE133+'NP Production'!AE133+'NPK Production'!AE133</f>
        <v>71.482114880573107</v>
      </c>
      <c r="AF133" s="142">
        <f>'PK Production'!AF133+'NP Production'!AF133+'NPK Production'!AF133</f>
        <v>71.70003226938411</v>
      </c>
      <c r="AG133" s="142">
        <f>'PK Production'!AG133+'NP Production'!AG133+'NPK Production'!AG133</f>
        <v>71.863647328260043</v>
      </c>
    </row>
    <row r="134" spans="1:33" x14ac:dyDescent="0.2">
      <c r="A134" s="133" t="str">
        <f t="shared" si="2"/>
        <v>DAPEl Salvador</v>
      </c>
      <c r="B134" s="129" t="s">
        <v>266</v>
      </c>
      <c r="C134" s="129" t="s">
        <v>268</v>
      </c>
      <c r="D134" s="129" t="s">
        <v>164</v>
      </c>
      <c r="E134" s="142">
        <f>'PK Production'!E134+'NP Production'!E134+'NPK Production'!E134</f>
        <v>32.923000000000002</v>
      </c>
      <c r="F134" s="142">
        <f>'PK Production'!F134+'NP Production'!F134+'NPK Production'!F134</f>
        <v>39.792000000000002</v>
      </c>
      <c r="G134" s="142">
        <f>'PK Production'!G134+'NP Production'!G134+'NPK Production'!G134</f>
        <v>18.774000000000001</v>
      </c>
      <c r="H134" s="142">
        <f>'PK Production'!H134+'NP Production'!H134+'NPK Production'!H134</f>
        <v>39.817</v>
      </c>
      <c r="I134" s="142">
        <f>'PK Production'!I134+'NP Production'!I134+'NPK Production'!I134</f>
        <v>39.779907999999999</v>
      </c>
      <c r="J134" s="142">
        <f>'PK Production'!J134+'NP Production'!J134+'NPK Production'!J134</f>
        <v>34.016191999999997</v>
      </c>
      <c r="K134" s="142">
        <f>'PK Production'!K134+'NP Production'!K134+'NPK Production'!K134</f>
        <v>48.358438000000007</v>
      </c>
      <c r="L134" s="142">
        <f>'PK Production'!L134+'NP Production'!L134+'NPK Production'!L134</f>
        <v>56.612931000000003</v>
      </c>
      <c r="M134" s="142">
        <f>'PK Production'!M134+'NP Production'!M134+'NPK Production'!M134</f>
        <v>60.164260999999996</v>
      </c>
      <c r="N134" s="142">
        <f>'PK Production'!N134+'NP Production'!N134+'NPK Production'!N134</f>
        <v>35.610305000000004</v>
      </c>
      <c r="O134" s="142">
        <f>'PK Production'!O134+'NP Production'!O134+'NPK Production'!O134</f>
        <v>36.854388999999998</v>
      </c>
      <c r="P134" s="142">
        <f>'PK Production'!P134+'NP Production'!P134+'NPK Production'!P134</f>
        <v>49.309105000000002</v>
      </c>
      <c r="Q134" s="142">
        <f>'PK Production'!Q134+'NP Production'!Q134+'NPK Production'!Q134</f>
        <v>45.934505999999999</v>
      </c>
      <c r="R134" s="142">
        <f>'PK Production'!R134+'NP Production'!R134+'NPK Production'!R134</f>
        <v>51.538002000000006</v>
      </c>
      <c r="S134" s="142">
        <f>'PK Production'!S134+'NP Production'!S134+'NPK Production'!S134</f>
        <v>43.580887999999995</v>
      </c>
      <c r="T134" s="142">
        <f>'PK Production'!T134+'NP Production'!T134+'NPK Production'!T134</f>
        <v>59.772403999999995</v>
      </c>
      <c r="U134" s="142">
        <f>'PK Production'!U134+'NP Production'!U134+'NPK Production'!U134</f>
        <v>57.108743999999994</v>
      </c>
      <c r="V134" s="142">
        <f>'PK Production'!V134+'NP Production'!V134+'NPK Production'!V134</f>
        <v>54.447831813338937</v>
      </c>
      <c r="W134" s="142">
        <f>'PK Production'!W134+'NP Production'!W134+'NPK Production'!W134</f>
        <v>52</v>
      </c>
      <c r="X134" s="142">
        <f>'PK Production'!X134+'NP Production'!X134+'NPK Production'!X134</f>
        <v>50.267808735140846</v>
      </c>
      <c r="Y134" s="142">
        <f>'PK Production'!Y134+'NP Production'!Y134+'NPK Production'!Y134</f>
        <v>57.439689121659967</v>
      </c>
      <c r="Z134" s="142">
        <f>'PK Production'!Z134+'NP Production'!Z134+'NPK Production'!Z134</f>
        <v>52.834390885127121</v>
      </c>
      <c r="AA134" s="142">
        <f>'PK Production'!AA134+'NP Production'!AA134+'NPK Production'!AA134</f>
        <v>52.834390885127121</v>
      </c>
      <c r="AB134" s="142">
        <f>'PK Production'!AB134+'NP Production'!AB134+'NPK Production'!AB134</f>
        <v>52.834390885127121</v>
      </c>
      <c r="AC134" s="142">
        <f>'PK Production'!AC134+'NP Production'!AC134+'NPK Production'!AC134</f>
        <v>53.210092559090448</v>
      </c>
      <c r="AD134" s="142">
        <f>'PK Production'!AD134+'NP Production'!AD134+'NPK Production'!AD134</f>
        <v>53.541379711524563</v>
      </c>
      <c r="AE134" s="142">
        <f>'PK Production'!AE134+'NP Production'!AE134+'NPK Production'!AE134</f>
        <v>53.651573534221356</v>
      </c>
      <c r="AF134" s="142">
        <f>'PK Production'!AF134+'NP Production'!AF134+'NPK Production'!AF134</f>
        <v>53.77171567233416</v>
      </c>
      <c r="AG134" s="142">
        <f>'PK Production'!AG134+'NP Production'!AG134+'NPK Production'!AG134</f>
        <v>53.861919869016511</v>
      </c>
    </row>
    <row r="135" spans="1:33" x14ac:dyDescent="0.2">
      <c r="A135" s="133" t="str">
        <f t="shared" si="2"/>
        <v>DAPGuatemala</v>
      </c>
      <c r="B135" s="129" t="s">
        <v>266</v>
      </c>
      <c r="C135" s="129" t="s">
        <v>268</v>
      </c>
      <c r="D135" s="129" t="s">
        <v>165</v>
      </c>
      <c r="E135" s="142">
        <f>'PK Production'!E135+'NP Production'!E135+'NPK Production'!E135</f>
        <v>35</v>
      </c>
      <c r="F135" s="142">
        <f>'PK Production'!F135+'NP Production'!F135+'NPK Production'!F135</f>
        <v>35</v>
      </c>
      <c r="G135" s="142">
        <f>'PK Production'!G135+'NP Production'!G135+'NPK Production'!G135</f>
        <v>12.069343000000003</v>
      </c>
      <c r="H135" s="142">
        <f>'PK Production'!H135+'NP Production'!H135+'NPK Production'!H135</f>
        <v>17.707425000000001</v>
      </c>
      <c r="I135" s="142">
        <f>'PK Production'!I135+'NP Production'!I135+'NPK Production'!I135</f>
        <v>55.475585000000009</v>
      </c>
      <c r="J135" s="142">
        <f>'PK Production'!J135+'NP Production'!J135+'NPK Production'!J135</f>
        <v>58.406984999999999</v>
      </c>
      <c r="K135" s="142">
        <f>'PK Production'!K135+'NP Production'!K135+'NPK Production'!K135</f>
        <v>40.768800999999996</v>
      </c>
      <c r="L135" s="142">
        <f>'PK Production'!L135+'NP Production'!L135+'NPK Production'!L135</f>
        <v>51.516141999999995</v>
      </c>
      <c r="M135" s="142">
        <f>'PK Production'!M135+'NP Production'!M135+'NPK Production'!M135</f>
        <v>34.215926999999994</v>
      </c>
      <c r="N135" s="142">
        <f>'PK Production'!N135+'NP Production'!N135+'NPK Production'!N135</f>
        <v>65.187939</v>
      </c>
      <c r="O135" s="142">
        <f>'PK Production'!O135+'NP Production'!O135+'NPK Production'!O135</f>
        <v>34.759225000000001</v>
      </c>
      <c r="P135" s="142">
        <f>'PK Production'!P135+'NP Production'!P135+'NPK Production'!P135</f>
        <v>37.108974000000003</v>
      </c>
      <c r="Q135" s="142">
        <f>'PK Production'!Q135+'NP Production'!Q135+'NPK Production'!Q135</f>
        <v>51.008301000000003</v>
      </c>
      <c r="R135" s="142">
        <f>'PK Production'!R135+'NP Production'!R135+'NPK Production'!R135</f>
        <v>19.586595000000003</v>
      </c>
      <c r="S135" s="142">
        <f>'PK Production'!S135+'NP Production'!S135+'NPK Production'!S135</f>
        <v>46.102401</v>
      </c>
      <c r="T135" s="142">
        <f>'PK Production'!T135+'NP Production'!T135+'NPK Production'!T135</f>
        <v>34.681708000000015</v>
      </c>
      <c r="U135" s="142">
        <f>'PK Production'!U135+'NP Production'!U135+'NPK Production'!U135</f>
        <v>17.436539999999994</v>
      </c>
      <c r="V135" s="142">
        <f>'PK Production'!V135+'NP Production'!V135+'NPK Production'!V135</f>
        <v>20.244479811622963</v>
      </c>
      <c r="W135" s="142">
        <f>'PK Production'!W135+'NP Production'!W135+'NPK Production'!W135</f>
        <v>15</v>
      </c>
      <c r="X135" s="142">
        <f>'PK Production'!X135+'NP Production'!X135+'NPK Production'!X135</f>
        <v>23</v>
      </c>
      <c r="Y135" s="142">
        <f>'PK Production'!Y135+'NP Production'!Y135+'NPK Production'!Y135</f>
        <v>77.720271786254315</v>
      </c>
      <c r="Z135" s="142">
        <f>'PK Production'!Z135+'NP Production'!Z135+'NPK Production'!Z135</f>
        <v>61.418352398961289</v>
      </c>
      <c r="AA135" s="142">
        <f>'PK Production'!AA135+'NP Production'!AA135+'NPK Production'!AA135</f>
        <v>61.418352398961289</v>
      </c>
      <c r="AB135" s="142">
        <f>'PK Production'!AB135+'NP Production'!AB135+'NPK Production'!AB135</f>
        <v>61.418352398961289</v>
      </c>
      <c r="AC135" s="142">
        <f>'PK Production'!AC135+'NP Production'!AC135+'NPK Production'!AC135</f>
        <v>62.768050162859581</v>
      </c>
      <c r="AD135" s="142">
        <f>'PK Production'!AD135+'NP Production'!AD135+'NPK Production'!AD135</f>
        <v>64.146916235640063</v>
      </c>
      <c r="AE135" s="142">
        <f>'PK Production'!AE135+'NP Production'!AE135+'NPK Production'!AE135</f>
        <v>64.987547836601181</v>
      </c>
      <c r="AF135" s="142">
        <f>'PK Production'!AF135+'NP Production'!AF135+'NPK Production'!AF135</f>
        <v>65.828160045701551</v>
      </c>
      <c r="AG135" s="142">
        <f>'PK Production'!AG135+'NP Production'!AG135+'NPK Production'!AG135</f>
        <v>66.614153313327606</v>
      </c>
    </row>
    <row r="136" spans="1:33" x14ac:dyDescent="0.2">
      <c r="A136" s="133" t="str">
        <f t="shared" si="2"/>
        <v>DAPHonduras</v>
      </c>
      <c r="B136" s="129" t="s">
        <v>266</v>
      </c>
      <c r="C136" s="129" t="s">
        <v>268</v>
      </c>
      <c r="D136" s="129" t="s">
        <v>166</v>
      </c>
      <c r="E136" s="142">
        <f>'PK Production'!E136+'NP Production'!E136+'NPK Production'!E136</f>
        <v>0</v>
      </c>
      <c r="F136" s="142">
        <f>'PK Production'!F136+'NP Production'!F136+'NPK Production'!F136</f>
        <v>0</v>
      </c>
      <c r="G136" s="142">
        <f>'PK Production'!G136+'NP Production'!G136+'NPK Production'!G136</f>
        <v>0</v>
      </c>
      <c r="H136" s="142">
        <f>'PK Production'!H136+'NP Production'!H136+'NPK Production'!H136</f>
        <v>0</v>
      </c>
      <c r="I136" s="142">
        <f>'PK Production'!I136+'NP Production'!I136+'NPK Production'!I136</f>
        <v>0</v>
      </c>
      <c r="J136" s="142">
        <f>'PK Production'!J136+'NP Production'!J136+'NPK Production'!J136</f>
        <v>0</v>
      </c>
      <c r="K136" s="142">
        <f>'PK Production'!K136+'NP Production'!K136+'NPK Production'!K136</f>
        <v>0</v>
      </c>
      <c r="L136" s="142">
        <f>'PK Production'!L136+'NP Production'!L136+'NPK Production'!L136</f>
        <v>0</v>
      </c>
      <c r="M136" s="142">
        <f>'PK Production'!M136+'NP Production'!M136+'NPK Production'!M136</f>
        <v>0</v>
      </c>
      <c r="N136" s="142">
        <f>'PK Production'!N136+'NP Production'!N136+'NPK Production'!N136</f>
        <v>0</v>
      </c>
      <c r="O136" s="142">
        <f>'PK Production'!O136+'NP Production'!O136+'NPK Production'!O136</f>
        <v>0</v>
      </c>
      <c r="P136" s="142">
        <f>'PK Production'!P136+'NP Production'!P136+'NPK Production'!P136</f>
        <v>0</v>
      </c>
      <c r="Q136" s="142">
        <f>'PK Production'!Q136+'NP Production'!Q136+'NPK Production'!Q136</f>
        <v>0</v>
      </c>
      <c r="R136" s="142">
        <f>'PK Production'!R136+'NP Production'!R136+'NPK Production'!R136</f>
        <v>0</v>
      </c>
      <c r="S136" s="142">
        <f>'PK Production'!S136+'NP Production'!S136+'NPK Production'!S136</f>
        <v>0</v>
      </c>
      <c r="T136" s="142">
        <f>'PK Production'!T136+'NP Production'!T136+'NPK Production'!T136</f>
        <v>0</v>
      </c>
      <c r="U136" s="142">
        <f>'PK Production'!U136+'NP Production'!U136+'NPK Production'!U136</f>
        <v>0</v>
      </c>
      <c r="V136" s="142">
        <f>'PK Production'!V136+'NP Production'!V136+'NPK Production'!V136</f>
        <v>0</v>
      </c>
      <c r="W136" s="142">
        <f>'PK Production'!W136+'NP Production'!W136+'NPK Production'!W136</f>
        <v>0</v>
      </c>
      <c r="X136" s="142">
        <f>'PK Production'!X136+'NP Production'!X136+'NPK Production'!X136</f>
        <v>0</v>
      </c>
      <c r="Y136" s="142">
        <f>'PK Production'!Y136+'NP Production'!Y136+'NPK Production'!Y136</f>
        <v>0</v>
      </c>
      <c r="Z136" s="142">
        <f>'PK Production'!Z136+'NP Production'!Z136+'NPK Production'!Z136</f>
        <v>0</v>
      </c>
      <c r="AA136" s="142">
        <f>'PK Production'!AA136+'NP Production'!AA136+'NPK Production'!AA136</f>
        <v>0</v>
      </c>
      <c r="AB136" s="142">
        <f>'PK Production'!AB136+'NP Production'!AB136+'NPK Production'!AB136</f>
        <v>0</v>
      </c>
      <c r="AC136" s="142">
        <f>'PK Production'!AC136+'NP Production'!AC136+'NPK Production'!AC136</f>
        <v>0</v>
      </c>
      <c r="AD136" s="142">
        <f>'PK Production'!AD136+'NP Production'!AD136+'NPK Production'!AD136</f>
        <v>0</v>
      </c>
      <c r="AE136" s="142">
        <f>'PK Production'!AE136+'NP Production'!AE136+'NPK Production'!AE136</f>
        <v>0</v>
      </c>
      <c r="AF136" s="142">
        <f>'PK Production'!AF136+'NP Production'!AF136+'NPK Production'!AF136</f>
        <v>0</v>
      </c>
      <c r="AG136" s="142">
        <f>'PK Production'!AG136+'NP Production'!AG136+'NPK Production'!AG136</f>
        <v>0</v>
      </c>
    </row>
    <row r="137" spans="1:33" x14ac:dyDescent="0.2">
      <c r="A137" s="133" t="str">
        <f t="shared" si="2"/>
        <v>DAPMexico</v>
      </c>
      <c r="B137" s="129" t="s">
        <v>266</v>
      </c>
      <c r="C137" s="129" t="s">
        <v>268</v>
      </c>
      <c r="D137" s="129" t="s">
        <v>167</v>
      </c>
      <c r="E137" s="142">
        <f>'PK Production'!E137+'NP Production'!E137+'NPK Production'!E137</f>
        <v>79.151724999999999</v>
      </c>
      <c r="F137" s="142">
        <f>'PK Production'!F137+'NP Production'!F137+'NPK Production'!F137</f>
        <v>84.961760999999996</v>
      </c>
      <c r="G137" s="142">
        <f>'PK Production'!G137+'NP Production'!G137+'NPK Production'!G137</f>
        <v>65.377922999999996</v>
      </c>
      <c r="H137" s="142">
        <f>'PK Production'!H137+'NP Production'!H137+'NPK Production'!H137</f>
        <v>35.767018999999998</v>
      </c>
      <c r="I137" s="142">
        <f>'PK Production'!I137+'NP Production'!I137+'NPK Production'!I137</f>
        <v>0.36100599999999999</v>
      </c>
      <c r="J137" s="142">
        <f>'PK Production'!J137+'NP Production'!J137+'NPK Production'!J137</f>
        <v>5.7926809999999991</v>
      </c>
      <c r="K137" s="142">
        <f>'PK Production'!K137+'NP Production'!K137+'NPK Production'!K137</f>
        <v>6.3116749999999993</v>
      </c>
      <c r="L137" s="142">
        <f>'PK Production'!L137+'NP Production'!L137+'NPK Production'!L137</f>
        <v>7.6713199999999997</v>
      </c>
      <c r="M137" s="142">
        <f>'PK Production'!M137+'NP Production'!M137+'NPK Production'!M137</f>
        <v>3.7232120000000002</v>
      </c>
      <c r="N137" s="142">
        <f>'PK Production'!N137+'NP Production'!N137+'NPK Production'!N137</f>
        <v>0.71976499999999999</v>
      </c>
      <c r="O137" s="142">
        <f>'PK Production'!O137+'NP Production'!O137+'NPK Production'!O137</f>
        <v>5.7328720000000004</v>
      </c>
      <c r="P137" s="142">
        <f>'PK Production'!P137+'NP Production'!P137+'NPK Production'!P137</f>
        <v>6.0830969999999986</v>
      </c>
      <c r="Q137" s="142">
        <f>'PK Production'!Q137+'NP Production'!Q137+'NPK Production'!Q137</f>
        <v>6.4517529999999992</v>
      </c>
      <c r="R137" s="142">
        <f>'PK Production'!R137+'NP Production'!R137+'NPK Production'!R137</f>
        <v>7.5487029999999997</v>
      </c>
      <c r="S137" s="142">
        <f>'PK Production'!S137+'NP Production'!S137+'NPK Production'!S137</f>
        <v>10.14035</v>
      </c>
      <c r="T137" s="142">
        <f>'PK Production'!T137+'NP Production'!T137+'NPK Production'!T137</f>
        <v>8.5389359999999996</v>
      </c>
      <c r="U137" s="142">
        <f>'PK Production'!U137+'NP Production'!U137+'NPK Production'!U137</f>
        <v>4.2740679999999998</v>
      </c>
      <c r="V137" s="142">
        <f>'PK Production'!V137+'NP Production'!V137+'NPK Production'!V137</f>
        <v>3.2940100000000001</v>
      </c>
      <c r="W137" s="142">
        <f>'PK Production'!W137+'NP Production'!W137+'NPK Production'!W137</f>
        <v>3.5857240600934892</v>
      </c>
      <c r="X137" s="142">
        <f>'PK Production'!X137+'NP Production'!X137+'NPK Production'!X137</f>
        <v>3.2651940600934886</v>
      </c>
      <c r="Y137" s="142">
        <f>'PK Production'!Y137+'NP Production'!Y137+'NPK Production'!Y137</f>
        <v>6.661179999999999</v>
      </c>
      <c r="Z137" s="142">
        <f>'PK Production'!Z137+'NP Production'!Z137+'NPK Production'!Z137</f>
        <v>9.9699999999999989</v>
      </c>
      <c r="AA137" s="142">
        <f>'PK Production'!AA137+'NP Production'!AA137+'NPK Production'!AA137</f>
        <v>8.1</v>
      </c>
      <c r="AB137" s="142">
        <f>'PK Production'!AB137+'NP Production'!AB137+'NPK Production'!AB137</f>
        <v>6.29</v>
      </c>
      <c r="AC137" s="142">
        <f>'PK Production'!AC137+'NP Production'!AC137+'NPK Production'!AC137</f>
        <v>6.2931807719452877</v>
      </c>
      <c r="AD137" s="142">
        <f>'PK Production'!AD137+'NP Production'!AD137+'NPK Production'!AD137</f>
        <v>6.3232459964714138</v>
      </c>
      <c r="AE137" s="142">
        <f>'PK Production'!AE137+'NP Production'!AE137+'NPK Production'!AE137</f>
        <v>6.3561136323547913</v>
      </c>
      <c r="AF137" s="142">
        <f>'PK Production'!AF137+'NP Production'!AF137+'NPK Production'!AF137</f>
        <v>6.3922673853780694</v>
      </c>
      <c r="AG137" s="142">
        <f>'PK Production'!AG137+'NP Production'!AG137+'NPK Production'!AG137</f>
        <v>6.4293224576012449</v>
      </c>
    </row>
    <row r="138" spans="1:33" x14ac:dyDescent="0.2">
      <c r="A138" s="133" t="str">
        <f t="shared" si="2"/>
        <v>DAPNicaragua</v>
      </c>
      <c r="B138" s="129" t="s">
        <v>266</v>
      </c>
      <c r="C138" s="129" t="s">
        <v>268</v>
      </c>
      <c r="D138" s="129" t="s">
        <v>168</v>
      </c>
      <c r="E138" s="142">
        <f>'PK Production'!E138+'NP Production'!E138+'NPK Production'!E138</f>
        <v>0</v>
      </c>
      <c r="F138" s="142">
        <f>'PK Production'!F138+'NP Production'!F138+'NPK Production'!F138</f>
        <v>0</v>
      </c>
      <c r="G138" s="142">
        <f>'PK Production'!G138+'NP Production'!G138+'NPK Production'!G138</f>
        <v>0</v>
      </c>
      <c r="H138" s="142">
        <f>'PK Production'!H138+'NP Production'!H138+'NPK Production'!H138</f>
        <v>0</v>
      </c>
      <c r="I138" s="142">
        <f>'PK Production'!I138+'NP Production'!I138+'NPK Production'!I138</f>
        <v>0</v>
      </c>
      <c r="J138" s="142">
        <f>'PK Production'!J138+'NP Production'!J138+'NPK Production'!J138</f>
        <v>0</v>
      </c>
      <c r="K138" s="142">
        <f>'PK Production'!K138+'NP Production'!K138+'NPK Production'!K138</f>
        <v>0</v>
      </c>
      <c r="L138" s="142">
        <f>'PK Production'!L138+'NP Production'!L138+'NPK Production'!L138</f>
        <v>0</v>
      </c>
      <c r="M138" s="142">
        <f>'PK Production'!M138+'NP Production'!M138+'NPK Production'!M138</f>
        <v>0</v>
      </c>
      <c r="N138" s="142">
        <f>'PK Production'!N138+'NP Production'!N138+'NPK Production'!N138</f>
        <v>0</v>
      </c>
      <c r="O138" s="142">
        <f>'PK Production'!O138+'NP Production'!O138+'NPK Production'!O138</f>
        <v>0</v>
      </c>
      <c r="P138" s="142">
        <f>'PK Production'!P138+'NP Production'!P138+'NPK Production'!P138</f>
        <v>0</v>
      </c>
      <c r="Q138" s="142">
        <f>'PK Production'!Q138+'NP Production'!Q138+'NPK Production'!Q138</f>
        <v>0</v>
      </c>
      <c r="R138" s="142">
        <f>'PK Production'!R138+'NP Production'!R138+'NPK Production'!R138</f>
        <v>0</v>
      </c>
      <c r="S138" s="142">
        <f>'PK Production'!S138+'NP Production'!S138+'NPK Production'!S138</f>
        <v>0</v>
      </c>
      <c r="T138" s="142">
        <f>'PK Production'!T138+'NP Production'!T138+'NPK Production'!T138</f>
        <v>0</v>
      </c>
      <c r="U138" s="142">
        <f>'PK Production'!U138+'NP Production'!U138+'NPK Production'!U138</f>
        <v>0</v>
      </c>
      <c r="V138" s="142">
        <f>'PK Production'!V138+'NP Production'!V138+'NPK Production'!V138</f>
        <v>0</v>
      </c>
      <c r="W138" s="142">
        <f>'PK Production'!W138+'NP Production'!W138+'NPK Production'!W138</f>
        <v>0</v>
      </c>
      <c r="X138" s="142">
        <f>'PK Production'!X138+'NP Production'!X138+'NPK Production'!X138</f>
        <v>0</v>
      </c>
      <c r="Y138" s="142">
        <f>'PK Production'!Y138+'NP Production'!Y138+'NPK Production'!Y138</f>
        <v>0</v>
      </c>
      <c r="Z138" s="142">
        <f>'PK Production'!Z138+'NP Production'!Z138+'NPK Production'!Z138</f>
        <v>0</v>
      </c>
      <c r="AA138" s="142">
        <f>'PK Production'!AA138+'NP Production'!AA138+'NPK Production'!AA138</f>
        <v>0</v>
      </c>
      <c r="AB138" s="142">
        <f>'PK Production'!AB138+'NP Production'!AB138+'NPK Production'!AB138</f>
        <v>0</v>
      </c>
      <c r="AC138" s="142">
        <f>'PK Production'!AC138+'NP Production'!AC138+'NPK Production'!AC138</f>
        <v>0</v>
      </c>
      <c r="AD138" s="142">
        <f>'PK Production'!AD138+'NP Production'!AD138+'NPK Production'!AD138</f>
        <v>0</v>
      </c>
      <c r="AE138" s="142">
        <f>'PK Production'!AE138+'NP Production'!AE138+'NPK Production'!AE138</f>
        <v>0</v>
      </c>
      <c r="AF138" s="142">
        <f>'PK Production'!AF138+'NP Production'!AF138+'NPK Production'!AF138</f>
        <v>0</v>
      </c>
      <c r="AG138" s="142">
        <f>'PK Production'!AG138+'NP Production'!AG138+'NPK Production'!AG138</f>
        <v>0</v>
      </c>
    </row>
    <row r="139" spans="1:33" x14ac:dyDescent="0.2">
      <c r="A139" s="133" t="str">
        <f t="shared" si="2"/>
        <v>DAPPanama</v>
      </c>
      <c r="B139" s="129" t="s">
        <v>266</v>
      </c>
      <c r="C139" s="129" t="s">
        <v>268</v>
      </c>
      <c r="D139" s="129" t="s">
        <v>169</v>
      </c>
      <c r="E139" s="142">
        <f>'PK Production'!E139+'NP Production'!E139+'NPK Production'!E139</f>
        <v>0</v>
      </c>
      <c r="F139" s="142">
        <f>'PK Production'!F139+'NP Production'!F139+'NPK Production'!F139</f>
        <v>0</v>
      </c>
      <c r="G139" s="142">
        <f>'PK Production'!G139+'NP Production'!G139+'NPK Production'!G139</f>
        <v>0</v>
      </c>
      <c r="H139" s="142">
        <f>'PK Production'!H139+'NP Production'!H139+'NPK Production'!H139</f>
        <v>0</v>
      </c>
      <c r="I139" s="142">
        <f>'PK Production'!I139+'NP Production'!I139+'NPK Production'!I139</f>
        <v>0</v>
      </c>
      <c r="J139" s="142">
        <f>'PK Production'!J139+'NP Production'!J139+'NPK Production'!J139</f>
        <v>0</v>
      </c>
      <c r="K139" s="142">
        <f>'PK Production'!K139+'NP Production'!K139+'NPK Production'!K139</f>
        <v>0</v>
      </c>
      <c r="L139" s="142">
        <f>'PK Production'!L139+'NP Production'!L139+'NPK Production'!L139</f>
        <v>0</v>
      </c>
      <c r="M139" s="142">
        <f>'PK Production'!M139+'NP Production'!M139+'NPK Production'!M139</f>
        <v>0</v>
      </c>
      <c r="N139" s="142">
        <f>'PK Production'!N139+'NP Production'!N139+'NPK Production'!N139</f>
        <v>0</v>
      </c>
      <c r="O139" s="142">
        <f>'PK Production'!O139+'NP Production'!O139+'NPK Production'!O139</f>
        <v>0</v>
      </c>
      <c r="P139" s="142">
        <f>'PK Production'!P139+'NP Production'!P139+'NPK Production'!P139</f>
        <v>0</v>
      </c>
      <c r="Q139" s="142">
        <f>'PK Production'!Q139+'NP Production'!Q139+'NPK Production'!Q139</f>
        <v>0</v>
      </c>
      <c r="R139" s="142">
        <f>'PK Production'!R139+'NP Production'!R139+'NPK Production'!R139</f>
        <v>0</v>
      </c>
      <c r="S139" s="142">
        <f>'PK Production'!S139+'NP Production'!S139+'NPK Production'!S139</f>
        <v>0</v>
      </c>
      <c r="T139" s="142">
        <f>'PK Production'!T139+'NP Production'!T139+'NPK Production'!T139</f>
        <v>0</v>
      </c>
      <c r="U139" s="142">
        <f>'PK Production'!U139+'NP Production'!U139+'NPK Production'!U139</f>
        <v>0</v>
      </c>
      <c r="V139" s="142">
        <f>'PK Production'!V139+'NP Production'!V139+'NPK Production'!V139</f>
        <v>0</v>
      </c>
      <c r="W139" s="142">
        <f>'PK Production'!W139+'NP Production'!W139+'NPK Production'!W139</f>
        <v>0</v>
      </c>
      <c r="X139" s="142">
        <f>'PK Production'!X139+'NP Production'!X139+'NPK Production'!X139</f>
        <v>0</v>
      </c>
      <c r="Y139" s="142">
        <f>'PK Production'!Y139+'NP Production'!Y139+'NPK Production'!Y139</f>
        <v>0</v>
      </c>
      <c r="Z139" s="142">
        <f>'PK Production'!Z139+'NP Production'!Z139+'NPK Production'!Z139</f>
        <v>0</v>
      </c>
      <c r="AA139" s="142">
        <f>'PK Production'!AA139+'NP Production'!AA139+'NPK Production'!AA139</f>
        <v>0</v>
      </c>
      <c r="AB139" s="142">
        <f>'PK Production'!AB139+'NP Production'!AB139+'NPK Production'!AB139</f>
        <v>0</v>
      </c>
      <c r="AC139" s="142">
        <f>'PK Production'!AC139+'NP Production'!AC139+'NPK Production'!AC139</f>
        <v>0</v>
      </c>
      <c r="AD139" s="142">
        <f>'PK Production'!AD139+'NP Production'!AD139+'NPK Production'!AD139</f>
        <v>0</v>
      </c>
      <c r="AE139" s="142">
        <f>'PK Production'!AE139+'NP Production'!AE139+'NPK Production'!AE139</f>
        <v>0</v>
      </c>
      <c r="AF139" s="142">
        <f>'PK Production'!AF139+'NP Production'!AF139+'NPK Production'!AF139</f>
        <v>0</v>
      </c>
      <c r="AG139" s="142">
        <f>'PK Production'!AG139+'NP Production'!AG139+'NPK Production'!AG139</f>
        <v>0</v>
      </c>
    </row>
    <row r="140" spans="1:33" s="133" customFormat="1" x14ac:dyDescent="0.2">
      <c r="A140" s="139" t="str">
        <f t="shared" si="2"/>
        <v>DAPSouth America Total</v>
      </c>
      <c r="B140" s="140" t="s">
        <v>170</v>
      </c>
      <c r="C140" s="140" t="s">
        <v>170</v>
      </c>
      <c r="D140" s="140" t="s">
        <v>170</v>
      </c>
      <c r="E140" s="141">
        <f>'PK Production'!E140+'NP Production'!E140+'NPK Production'!E140</f>
        <v>2615.7888843870974</v>
      </c>
      <c r="F140" s="141">
        <f>'PK Production'!F140+'NP Production'!F140+'NPK Production'!F140</f>
        <v>2599.7458978064515</v>
      </c>
      <c r="G140" s="141">
        <f>'PK Production'!G140+'NP Production'!G140+'NPK Production'!G140</f>
        <v>2617.6537949999997</v>
      </c>
      <c r="H140" s="141">
        <f>'PK Production'!H140+'NP Production'!H140+'NPK Production'!H140</f>
        <v>2696.0977764516124</v>
      </c>
      <c r="I140" s="141">
        <f>'PK Production'!I140+'NP Production'!I140+'NPK Production'!I140</f>
        <v>2775.9249094193569</v>
      </c>
      <c r="J140" s="141">
        <f>'PK Production'!J140+'NP Production'!J140+'NPK Production'!J140</f>
        <v>2143.6154103870967</v>
      </c>
      <c r="K140" s="141">
        <f>'PK Production'!K140+'NP Production'!K140+'NPK Production'!K140</f>
        <v>2383.5466278387098</v>
      </c>
      <c r="L140" s="141">
        <f>'PK Production'!L140+'NP Production'!L140+'NPK Production'!L140</f>
        <v>2867.515940193548</v>
      </c>
      <c r="M140" s="141">
        <f>'PK Production'!M140+'NP Production'!M140+'NPK Production'!M140</f>
        <v>2235.7708215161297</v>
      </c>
      <c r="N140" s="141">
        <f>'PK Production'!N140+'NP Production'!N140+'NPK Production'!N140</f>
        <v>2200.8299673225802</v>
      </c>
      <c r="O140" s="141">
        <f>'PK Production'!O140+'NP Production'!O140+'NPK Production'!O140</f>
        <v>2418.4437509354843</v>
      </c>
      <c r="P140" s="141">
        <f>'PK Production'!P140+'NP Production'!P140+'NPK Production'!P140</f>
        <v>2315.0844668064528</v>
      </c>
      <c r="Q140" s="141">
        <f>'PK Production'!Q140+'NP Production'!Q140+'NPK Production'!Q140</f>
        <v>2101.244291870968</v>
      </c>
      <c r="R140" s="141">
        <f>'PK Production'!R140+'NP Production'!R140+'NPK Production'!R140</f>
        <v>2351.9090364516137</v>
      </c>
      <c r="S140" s="141">
        <f>'PK Production'!S140+'NP Production'!S140+'NPK Production'!S140</f>
        <v>2176.5411969354841</v>
      </c>
      <c r="T140" s="141">
        <f>'PK Production'!T140+'NP Production'!T140+'NPK Production'!T140</f>
        <v>2242.3015560967747</v>
      </c>
      <c r="U140" s="141">
        <f>'PK Production'!U140+'NP Production'!U140+'NPK Production'!U140</f>
        <v>2397.0373580000005</v>
      </c>
      <c r="V140" s="141">
        <f>'PK Production'!V140+'NP Production'!V140+'NPK Production'!V140</f>
        <v>2147.2979271396775</v>
      </c>
      <c r="W140" s="141">
        <f>'PK Production'!W140+'NP Production'!W140+'NPK Production'!W140</f>
        <v>2179.0635125338404</v>
      </c>
      <c r="X140" s="141">
        <f>'PK Production'!X140+'NP Production'!X140+'NPK Production'!X140</f>
        <v>1810.7886868614653</v>
      </c>
      <c r="Y140" s="141">
        <f>'PK Production'!Y140+'NP Production'!Y140+'NPK Production'!Y140</f>
        <v>1832.6641010108381</v>
      </c>
      <c r="Z140" s="141">
        <f>'PK Production'!Z140+'NP Production'!Z140+'NPK Production'!Z140</f>
        <v>2079.6012568615056</v>
      </c>
      <c r="AA140" s="141">
        <f>'PK Production'!AA140+'NP Production'!AA140+'NPK Production'!AA140</f>
        <v>1709.6012568615056</v>
      </c>
      <c r="AB140" s="141">
        <f>'PK Production'!AB140+'NP Production'!AB140+'NPK Production'!AB140</f>
        <v>1818.6012568615056</v>
      </c>
      <c r="AC140" s="141">
        <f>'PK Production'!AC140+'NP Production'!AC140+'NPK Production'!AC140</f>
        <v>1951.084885301347</v>
      </c>
      <c r="AD140" s="141">
        <f>'PK Production'!AD140+'NP Production'!AD140+'NPK Production'!AD140</f>
        <v>1962.3072548222626</v>
      </c>
      <c r="AE140" s="141">
        <f>'PK Production'!AE140+'NP Production'!AE140+'NPK Production'!AE140</f>
        <v>2006.6474304174278</v>
      </c>
      <c r="AF140" s="141">
        <f>'PK Production'!AF140+'NP Production'!AF140+'NPK Production'!AF140</f>
        <v>2045.3080187902583</v>
      </c>
      <c r="AG140" s="141">
        <f>'PK Production'!AG140+'NP Production'!AG140+'NPK Production'!AG140</f>
        <v>2084.0216834826133</v>
      </c>
    </row>
    <row r="141" spans="1:33" x14ac:dyDescent="0.2">
      <c r="A141" s="133" t="str">
        <f t="shared" si="2"/>
        <v>DAPArgentina</v>
      </c>
      <c r="B141" s="129" t="s">
        <v>266</v>
      </c>
      <c r="C141" s="129" t="s">
        <v>269</v>
      </c>
      <c r="D141" s="129" t="s">
        <v>171</v>
      </c>
      <c r="E141" s="142">
        <f>'PK Production'!E141+'NP Production'!E141+'NPK Production'!E141</f>
        <v>0</v>
      </c>
      <c r="F141" s="142">
        <f>'PK Production'!F141+'NP Production'!F141+'NPK Production'!F141</f>
        <v>6.3E-3</v>
      </c>
      <c r="G141" s="142">
        <f>'PK Production'!G141+'NP Production'!G141+'NPK Production'!G141</f>
        <v>5.5000000000000002E-5</v>
      </c>
      <c r="H141" s="142">
        <f>'PK Production'!H141+'NP Production'!H141+'NPK Production'!H141</f>
        <v>3.5999999999999999E-3</v>
      </c>
      <c r="I141" s="142">
        <f>'PK Production'!I141+'NP Production'!I141+'NPK Production'!I141</f>
        <v>3.9917220000000002</v>
      </c>
      <c r="J141" s="142">
        <f>'PK Production'!J141+'NP Production'!J141+'NPK Production'!J141</f>
        <v>8.1369199999999999</v>
      </c>
      <c r="K141" s="142">
        <f>'PK Production'!K141+'NP Production'!K141+'NPK Production'!K141</f>
        <v>1.5200000000000001E-4</v>
      </c>
      <c r="L141" s="142">
        <f>'PK Production'!L141+'NP Production'!L141+'NPK Production'!L141</f>
        <v>7.3010000000000002E-3</v>
      </c>
      <c r="M141" s="142">
        <f>'PK Production'!M141+'NP Production'!M141+'NPK Production'!M141</f>
        <v>2.7082440000000001</v>
      </c>
      <c r="N141" s="142">
        <f>'PK Production'!N141+'NP Production'!N141+'NPK Production'!N141</f>
        <v>0.61041000000000001</v>
      </c>
      <c r="O141" s="142">
        <f>'PK Production'!O141+'NP Production'!O141+'NPK Production'!O141</f>
        <v>6.0973499999999996</v>
      </c>
      <c r="P141" s="142">
        <f>'PK Production'!P141+'NP Production'!P141+'NPK Production'!P141</f>
        <v>5.3095999999999997</v>
      </c>
      <c r="Q141" s="142">
        <f>'PK Production'!Q141+'NP Production'!Q141+'NPK Production'!Q141</f>
        <v>3.3293249999999999</v>
      </c>
      <c r="R141" s="142">
        <f>'PK Production'!R141+'NP Production'!R141+'NPK Production'!R141</f>
        <v>2.7888E-2</v>
      </c>
      <c r="S141" s="142">
        <f>'PK Production'!S141+'NP Production'!S141+'NPK Production'!S141</f>
        <v>4.1492000000000001E-2</v>
      </c>
      <c r="T141" s="142">
        <f>'PK Production'!T141+'NP Production'!T141+'NPK Production'!T141</f>
        <v>4.0230000000000002E-2</v>
      </c>
      <c r="U141" s="142">
        <f>'PK Production'!U141+'NP Production'!U141+'NPK Production'!U141</f>
        <v>0</v>
      </c>
      <c r="V141" s="142">
        <f>'PK Production'!V141+'NP Production'!V141+'NPK Production'!V141</f>
        <v>0</v>
      </c>
      <c r="W141" s="142">
        <f>'PK Production'!W141+'NP Production'!W141+'NPK Production'!W141</f>
        <v>0</v>
      </c>
      <c r="X141" s="142">
        <f>'PK Production'!X141+'NP Production'!X141+'NPK Production'!X141</f>
        <v>0</v>
      </c>
      <c r="Y141" s="142">
        <f>'PK Production'!Y141+'NP Production'!Y141+'NPK Production'!Y141</f>
        <v>0</v>
      </c>
      <c r="Z141" s="142">
        <f>'PK Production'!Z141+'NP Production'!Z141+'NPK Production'!Z141</f>
        <v>0</v>
      </c>
      <c r="AA141" s="142">
        <f>'PK Production'!AA141+'NP Production'!AA141+'NPK Production'!AA141</f>
        <v>0</v>
      </c>
      <c r="AB141" s="142">
        <f>'PK Production'!AB141+'NP Production'!AB141+'NPK Production'!AB141</f>
        <v>0</v>
      </c>
      <c r="AC141" s="142">
        <f>'PK Production'!AC141+'NP Production'!AC141+'NPK Production'!AC141</f>
        <v>0</v>
      </c>
      <c r="AD141" s="142">
        <f>'PK Production'!AD141+'NP Production'!AD141+'NPK Production'!AD141</f>
        <v>0</v>
      </c>
      <c r="AE141" s="142">
        <f>'PK Production'!AE141+'NP Production'!AE141+'NPK Production'!AE141</f>
        <v>0</v>
      </c>
      <c r="AF141" s="142">
        <f>'PK Production'!AF141+'NP Production'!AF141+'NPK Production'!AF141</f>
        <v>0</v>
      </c>
      <c r="AG141" s="142">
        <f>'PK Production'!AG141+'NP Production'!AG141+'NPK Production'!AG141</f>
        <v>0</v>
      </c>
    </row>
    <row r="142" spans="1:33" x14ac:dyDescent="0.2">
      <c r="A142" s="133" t="str">
        <f t="shared" si="2"/>
        <v>DAPBolivia</v>
      </c>
      <c r="B142" s="129" t="s">
        <v>266</v>
      </c>
      <c r="C142" s="129" t="s">
        <v>269</v>
      </c>
      <c r="D142" s="129" t="s">
        <v>172</v>
      </c>
      <c r="E142" s="142">
        <f>'PK Production'!E142+'NP Production'!E142+'NPK Production'!E142</f>
        <v>0</v>
      </c>
      <c r="F142" s="142">
        <f>'PK Production'!F142+'NP Production'!F142+'NPK Production'!F142</f>
        <v>0</v>
      </c>
      <c r="G142" s="142">
        <f>'PK Production'!G142+'NP Production'!G142+'NPK Production'!G142</f>
        <v>0</v>
      </c>
      <c r="H142" s="142">
        <f>'PK Production'!H142+'NP Production'!H142+'NPK Production'!H142</f>
        <v>0</v>
      </c>
      <c r="I142" s="142">
        <f>'PK Production'!I142+'NP Production'!I142+'NPK Production'!I142</f>
        <v>0</v>
      </c>
      <c r="J142" s="142">
        <f>'PK Production'!J142+'NP Production'!J142+'NPK Production'!J142</f>
        <v>0</v>
      </c>
      <c r="K142" s="142">
        <f>'PK Production'!K142+'NP Production'!K142+'NPK Production'!K142</f>
        <v>0</v>
      </c>
      <c r="L142" s="142">
        <f>'PK Production'!L142+'NP Production'!L142+'NPK Production'!L142</f>
        <v>0</v>
      </c>
      <c r="M142" s="142">
        <f>'PK Production'!M142+'NP Production'!M142+'NPK Production'!M142</f>
        <v>0</v>
      </c>
      <c r="N142" s="142">
        <f>'PK Production'!N142+'NP Production'!N142+'NPK Production'!N142</f>
        <v>0</v>
      </c>
      <c r="O142" s="142">
        <f>'PK Production'!O142+'NP Production'!O142+'NPK Production'!O142</f>
        <v>0</v>
      </c>
      <c r="P142" s="142">
        <f>'PK Production'!P142+'NP Production'!P142+'NPK Production'!P142</f>
        <v>0</v>
      </c>
      <c r="Q142" s="142">
        <f>'PK Production'!Q142+'NP Production'!Q142+'NPK Production'!Q142</f>
        <v>0</v>
      </c>
      <c r="R142" s="142">
        <f>'PK Production'!R142+'NP Production'!R142+'NPK Production'!R142</f>
        <v>0</v>
      </c>
      <c r="S142" s="142">
        <f>'PK Production'!S142+'NP Production'!S142+'NPK Production'!S142</f>
        <v>0</v>
      </c>
      <c r="T142" s="142">
        <f>'PK Production'!T142+'NP Production'!T142+'NPK Production'!T142</f>
        <v>0</v>
      </c>
      <c r="U142" s="142">
        <f>'PK Production'!U142+'NP Production'!U142+'NPK Production'!U142</f>
        <v>0</v>
      </c>
      <c r="V142" s="142">
        <f>'PK Production'!V142+'NP Production'!V142+'NPK Production'!V142</f>
        <v>0</v>
      </c>
      <c r="W142" s="142">
        <f>'PK Production'!W142+'NP Production'!W142+'NPK Production'!W142</f>
        <v>0</v>
      </c>
      <c r="X142" s="142">
        <f>'PK Production'!X142+'NP Production'!X142+'NPK Production'!X142</f>
        <v>0</v>
      </c>
      <c r="Y142" s="142">
        <f>'PK Production'!Y142+'NP Production'!Y142+'NPK Production'!Y142</f>
        <v>0</v>
      </c>
      <c r="Z142" s="142">
        <f>'PK Production'!Z142+'NP Production'!Z142+'NPK Production'!Z142</f>
        <v>0</v>
      </c>
      <c r="AA142" s="142">
        <f>'PK Production'!AA142+'NP Production'!AA142+'NPK Production'!AA142</f>
        <v>0</v>
      </c>
      <c r="AB142" s="142">
        <f>'PK Production'!AB142+'NP Production'!AB142+'NPK Production'!AB142</f>
        <v>0</v>
      </c>
      <c r="AC142" s="142">
        <f>'PK Production'!AC142+'NP Production'!AC142+'NPK Production'!AC142</f>
        <v>0</v>
      </c>
      <c r="AD142" s="142">
        <f>'PK Production'!AD142+'NP Production'!AD142+'NPK Production'!AD142</f>
        <v>0</v>
      </c>
      <c r="AE142" s="142">
        <f>'PK Production'!AE142+'NP Production'!AE142+'NPK Production'!AE142</f>
        <v>0</v>
      </c>
      <c r="AF142" s="142">
        <f>'PK Production'!AF142+'NP Production'!AF142+'NPK Production'!AF142</f>
        <v>0</v>
      </c>
      <c r="AG142" s="142">
        <f>'PK Production'!AG142+'NP Production'!AG142+'NPK Production'!AG142</f>
        <v>0</v>
      </c>
    </row>
    <row r="143" spans="1:33" x14ac:dyDescent="0.2">
      <c r="A143" s="133" t="str">
        <f t="shared" si="2"/>
        <v>DAPBrazil</v>
      </c>
      <c r="B143" s="129" t="s">
        <v>266</v>
      </c>
      <c r="C143" s="129" t="s">
        <v>269</v>
      </c>
      <c r="D143" s="129" t="s">
        <v>173</v>
      </c>
      <c r="E143" s="142">
        <f>'PK Production'!E143+'NP Production'!E143+'NPK Production'!E143</f>
        <v>1440.5615463870972</v>
      </c>
      <c r="F143" s="142">
        <f>'PK Production'!F143+'NP Production'!F143+'NPK Production'!F143</f>
        <v>1502.3695708064511</v>
      </c>
      <c r="G143" s="142">
        <f>'PK Production'!G143+'NP Production'!G143+'NPK Production'!G143</f>
        <v>1443.3608799999997</v>
      </c>
      <c r="H143" s="142">
        <f>'PK Production'!H143+'NP Production'!H143+'NPK Production'!H143</f>
        <v>1548.7684474516122</v>
      </c>
      <c r="I143" s="142">
        <f>'PK Production'!I143+'NP Production'!I143+'NPK Production'!I143</f>
        <v>1717.601593419357</v>
      </c>
      <c r="J143" s="142">
        <f>'PK Production'!J143+'NP Production'!J143+'NPK Production'!J143</f>
        <v>1445.9976173870969</v>
      </c>
      <c r="K143" s="142">
        <f>'PK Production'!K143+'NP Production'!K143+'NPK Production'!K143</f>
        <v>1442.8741638387096</v>
      </c>
      <c r="L143" s="142">
        <f>'PK Production'!L143+'NP Production'!L143+'NPK Production'!L143</f>
        <v>1846.5664591935483</v>
      </c>
      <c r="M143" s="142">
        <f>'PK Production'!M143+'NP Production'!M143+'NPK Production'!M143</f>
        <v>1301.7401465161295</v>
      </c>
      <c r="N143" s="142">
        <f>'PK Production'!N143+'NP Production'!N143+'NPK Production'!N143</f>
        <v>1336.7570353225806</v>
      </c>
      <c r="O143" s="142">
        <f>'PK Production'!O143+'NP Production'!O143+'NPK Production'!O143</f>
        <v>1545.6694329354843</v>
      </c>
      <c r="P143" s="142">
        <f>'PK Production'!P143+'NP Production'!P143+'NPK Production'!P143</f>
        <v>1287.3180178064529</v>
      </c>
      <c r="Q143" s="142">
        <f>'PK Production'!Q143+'NP Production'!Q143+'NPK Production'!Q143</f>
        <v>1141.7479398709684</v>
      </c>
      <c r="R143" s="142">
        <f>'PK Production'!R143+'NP Production'!R143+'NPK Production'!R143</f>
        <v>1386.7041104516138</v>
      </c>
      <c r="S143" s="142">
        <f>'PK Production'!S143+'NP Production'!S143+'NPK Production'!S143</f>
        <v>1349.9714279354839</v>
      </c>
      <c r="T143" s="142">
        <f>'PK Production'!T143+'NP Production'!T143+'NPK Production'!T143</f>
        <v>1444.8245340967744</v>
      </c>
      <c r="U143" s="142">
        <f>'PK Production'!U143+'NP Production'!U143+'NPK Production'!U143</f>
        <v>1386.1289600000002</v>
      </c>
      <c r="V143" s="142">
        <f>'PK Production'!V143+'NP Production'!V143+'NPK Production'!V143</f>
        <v>1321.1688487338404</v>
      </c>
      <c r="W143" s="142">
        <f>'PK Production'!W143+'NP Production'!W143+'NPK Production'!W143</f>
        <v>1381.5468487338403</v>
      </c>
      <c r="X143" s="142">
        <f>'PK Production'!X143+'NP Production'!X143+'NPK Production'!X143</f>
        <v>1045.0573252579566</v>
      </c>
      <c r="Y143" s="142">
        <f>'PK Production'!Y143+'NP Production'!Y143+'NPK Production'!Y143</f>
        <v>1118.2650853236757</v>
      </c>
      <c r="Z143" s="142">
        <f>'PK Production'!Z143+'NP Production'!Z143+'NPK Production'!Z143</f>
        <v>1430.965143235909</v>
      </c>
      <c r="AA143" s="142">
        <f>'PK Production'!AA143+'NP Production'!AA143+'NPK Production'!AA143</f>
        <v>1020.965143235909</v>
      </c>
      <c r="AB143" s="142">
        <f>'PK Production'!AB143+'NP Production'!AB143+'NPK Production'!AB143</f>
        <v>1129.965143235909</v>
      </c>
      <c r="AC143" s="142">
        <f>'PK Production'!AC143+'NP Production'!AC143+'NPK Production'!AC143</f>
        <v>1261.3621989190208</v>
      </c>
      <c r="AD143" s="142">
        <f>'PK Production'!AD143+'NP Production'!AD143+'NPK Production'!AD143</f>
        <v>1271.917363534121</v>
      </c>
      <c r="AE143" s="142">
        <f>'PK Production'!AE143+'NP Production'!AE143+'NPK Production'!AE143</f>
        <v>1316.645760887312</v>
      </c>
      <c r="AF143" s="142">
        <f>'PK Production'!AF143+'NP Production'!AF143+'NPK Production'!AF143</f>
        <v>1355.5860462117485</v>
      </c>
      <c r="AG143" s="142">
        <f>'PK Production'!AG143+'NP Production'!AG143+'NPK Production'!AG143</f>
        <v>1394.7345908660534</v>
      </c>
    </row>
    <row r="144" spans="1:33" x14ac:dyDescent="0.2">
      <c r="A144" s="133" t="str">
        <f t="shared" si="2"/>
        <v>DAPChile</v>
      </c>
      <c r="B144" s="129" t="s">
        <v>266</v>
      </c>
      <c r="C144" s="129" t="s">
        <v>269</v>
      </c>
      <c r="D144" s="129" t="s">
        <v>174</v>
      </c>
      <c r="E144" s="142">
        <f>'PK Production'!E144+'NP Production'!E144+'NPK Production'!E144</f>
        <v>0</v>
      </c>
      <c r="F144" s="142">
        <f>'PK Production'!F144+'NP Production'!F144+'NPK Production'!F144</f>
        <v>0</v>
      </c>
      <c r="G144" s="142">
        <f>'PK Production'!G144+'NP Production'!G144+'NPK Production'!G144</f>
        <v>0</v>
      </c>
      <c r="H144" s="142">
        <f>'PK Production'!H144+'NP Production'!H144+'NPK Production'!H144</f>
        <v>0</v>
      </c>
      <c r="I144" s="142">
        <f>'PK Production'!I144+'NP Production'!I144+'NPK Production'!I144</f>
        <v>0</v>
      </c>
      <c r="J144" s="142">
        <f>'PK Production'!J144+'NP Production'!J144+'NPK Production'!J144</f>
        <v>0</v>
      </c>
      <c r="K144" s="142">
        <f>'PK Production'!K144+'NP Production'!K144+'NPK Production'!K144</f>
        <v>0</v>
      </c>
      <c r="L144" s="142">
        <f>'PK Production'!L144+'NP Production'!L144+'NPK Production'!L144</f>
        <v>0</v>
      </c>
      <c r="M144" s="142">
        <f>'PK Production'!M144+'NP Production'!M144+'NPK Production'!M144</f>
        <v>0</v>
      </c>
      <c r="N144" s="142">
        <f>'PK Production'!N144+'NP Production'!N144+'NPK Production'!N144</f>
        <v>0</v>
      </c>
      <c r="O144" s="142">
        <f>'PK Production'!O144+'NP Production'!O144+'NPK Production'!O144</f>
        <v>0</v>
      </c>
      <c r="P144" s="142">
        <f>'PK Production'!P144+'NP Production'!P144+'NPK Production'!P144</f>
        <v>0</v>
      </c>
      <c r="Q144" s="142">
        <f>'PK Production'!Q144+'NP Production'!Q144+'NPK Production'!Q144</f>
        <v>0</v>
      </c>
      <c r="R144" s="142">
        <f>'PK Production'!R144+'NP Production'!R144+'NPK Production'!R144</f>
        <v>0</v>
      </c>
      <c r="S144" s="142">
        <f>'PK Production'!S144+'NP Production'!S144+'NPK Production'!S144</f>
        <v>0</v>
      </c>
      <c r="T144" s="142">
        <f>'PK Production'!T144+'NP Production'!T144+'NPK Production'!T144</f>
        <v>0</v>
      </c>
      <c r="U144" s="142">
        <f>'PK Production'!U144+'NP Production'!U144+'NPK Production'!U144</f>
        <v>0</v>
      </c>
      <c r="V144" s="142">
        <f>'PK Production'!V144+'NP Production'!V144+'NPK Production'!V144</f>
        <v>0</v>
      </c>
      <c r="W144" s="142">
        <f>'PK Production'!W144+'NP Production'!W144+'NPK Production'!W144</f>
        <v>0</v>
      </c>
      <c r="X144" s="142">
        <f>'PK Production'!X144+'NP Production'!X144+'NPK Production'!X144</f>
        <v>0</v>
      </c>
      <c r="Y144" s="142">
        <f>'PK Production'!Y144+'NP Production'!Y144+'NPK Production'!Y144</f>
        <v>0</v>
      </c>
      <c r="Z144" s="142">
        <f>'PK Production'!Z144+'NP Production'!Z144+'NPK Production'!Z144</f>
        <v>0</v>
      </c>
      <c r="AA144" s="142">
        <f>'PK Production'!AA144+'NP Production'!AA144+'NPK Production'!AA144</f>
        <v>0</v>
      </c>
      <c r="AB144" s="142">
        <f>'PK Production'!AB144+'NP Production'!AB144+'NPK Production'!AB144</f>
        <v>0</v>
      </c>
      <c r="AC144" s="142">
        <f>'PK Production'!AC144+'NP Production'!AC144+'NPK Production'!AC144</f>
        <v>0</v>
      </c>
      <c r="AD144" s="142">
        <f>'PK Production'!AD144+'NP Production'!AD144+'NPK Production'!AD144</f>
        <v>0</v>
      </c>
      <c r="AE144" s="142">
        <f>'PK Production'!AE144+'NP Production'!AE144+'NPK Production'!AE144</f>
        <v>0</v>
      </c>
      <c r="AF144" s="142">
        <f>'PK Production'!AF144+'NP Production'!AF144+'NPK Production'!AF144</f>
        <v>0</v>
      </c>
      <c r="AG144" s="142">
        <f>'PK Production'!AG144+'NP Production'!AG144+'NPK Production'!AG144</f>
        <v>0</v>
      </c>
    </row>
    <row r="145" spans="1:33" x14ac:dyDescent="0.2">
      <c r="A145" s="133" t="str">
        <f t="shared" si="2"/>
        <v>DAPColombia</v>
      </c>
      <c r="B145" s="129" t="s">
        <v>266</v>
      </c>
      <c r="C145" s="129" t="s">
        <v>269</v>
      </c>
      <c r="D145" s="129" t="s">
        <v>175</v>
      </c>
      <c r="E145" s="142">
        <f>'PK Production'!E145+'NP Production'!E145+'NPK Production'!E145</f>
        <v>659.67148899999995</v>
      </c>
      <c r="F145" s="142">
        <f>'PK Production'!F145+'NP Production'!F145+'NPK Production'!F145</f>
        <v>650.18750999999997</v>
      </c>
      <c r="G145" s="142">
        <f>'PK Production'!G145+'NP Production'!G145+'NPK Production'!G145</f>
        <v>668.06199200000003</v>
      </c>
      <c r="H145" s="142">
        <f>'PK Production'!H145+'NP Production'!H145+'NPK Production'!H145</f>
        <v>681.03782199999989</v>
      </c>
      <c r="I145" s="142">
        <f>'PK Production'!I145+'NP Production'!I145+'NPK Production'!I145</f>
        <v>671.39532100000008</v>
      </c>
      <c r="J145" s="142">
        <f>'PK Production'!J145+'NP Production'!J145+'NPK Production'!J145</f>
        <v>392.32099999999997</v>
      </c>
      <c r="K145" s="142">
        <f>'PK Production'!K145+'NP Production'!K145+'NPK Production'!K145</f>
        <v>574.10900000000004</v>
      </c>
      <c r="L145" s="142">
        <f>'PK Production'!L145+'NP Production'!L145+'NPK Production'!L145</f>
        <v>591.33999999999992</v>
      </c>
      <c r="M145" s="142">
        <f>'PK Production'!M145+'NP Production'!M145+'NPK Production'!M145</f>
        <v>441.58699999999999</v>
      </c>
      <c r="N145" s="142">
        <f>'PK Production'!N145+'NP Production'!N145+'NPK Production'!N145</f>
        <v>420.01999999999992</v>
      </c>
      <c r="O145" s="142">
        <f>'PK Production'!O145+'NP Production'!O145+'NPK Production'!O145</f>
        <v>492.72500000000002</v>
      </c>
      <c r="P145" s="142">
        <f>'PK Production'!P145+'NP Production'!P145+'NPK Production'!P145</f>
        <v>648.12599999999998</v>
      </c>
      <c r="Q145" s="142">
        <f>'PK Production'!Q145+'NP Production'!Q145+'NPK Production'!Q145</f>
        <v>635.89400000000001</v>
      </c>
      <c r="R145" s="142">
        <f>'PK Production'!R145+'NP Production'!R145+'NPK Production'!R145</f>
        <v>598.12700000000007</v>
      </c>
      <c r="S145" s="142">
        <f>'PK Production'!S145+'NP Production'!S145+'NPK Production'!S145</f>
        <v>528.58900000000006</v>
      </c>
      <c r="T145" s="142">
        <f>'PK Production'!T145+'NP Production'!T145+'NPK Production'!T145</f>
        <v>537.15200000000004</v>
      </c>
      <c r="U145" s="142">
        <f>'PK Production'!U145+'NP Production'!U145+'NPK Production'!U145</f>
        <v>537.15200000000004</v>
      </c>
      <c r="V145" s="142">
        <f>'PK Production'!V145+'NP Production'!V145+'NPK Production'!V145</f>
        <v>539.5852230031204</v>
      </c>
      <c r="W145" s="142">
        <f>'PK Production'!W145+'NP Production'!W145+'NPK Production'!W145</f>
        <v>550.64094080000007</v>
      </c>
      <c r="X145" s="142">
        <f>'PK Production'!X145+'NP Production'!X145+'NPK Production'!X145</f>
        <v>523.84025627842266</v>
      </c>
      <c r="Y145" s="142">
        <f>'PK Production'!Y145+'NP Production'!Y145+'NPK Production'!Y145</f>
        <v>560.31266898500735</v>
      </c>
      <c r="Z145" s="142">
        <f>'PK Production'!Z145+'NP Production'!Z145+'NPK Production'!Z145</f>
        <v>498.21670823794227</v>
      </c>
      <c r="AA145" s="142">
        <f>'PK Production'!AA145+'NP Production'!AA145+'NPK Production'!AA145</f>
        <v>498.21670823794227</v>
      </c>
      <c r="AB145" s="142">
        <f>'PK Production'!AB145+'NP Production'!AB145+'NPK Production'!AB145</f>
        <v>498.21670823794227</v>
      </c>
      <c r="AC145" s="142">
        <f>'PK Production'!AC145+'NP Production'!AC145+'NPK Production'!AC145</f>
        <v>500.26388267841043</v>
      </c>
      <c r="AD145" s="142">
        <f>'PK Production'!AD145+'NP Production'!AD145+'NPK Production'!AD145</f>
        <v>502.06904522603548</v>
      </c>
      <c r="AE145" s="142">
        <f>'PK Production'!AE145+'NP Production'!AE145+'NPK Production'!AE145</f>
        <v>502.66948433226202</v>
      </c>
      <c r="AF145" s="142">
        <f>'PK Production'!AF145+'NP Production'!AF145+'NPK Production'!AF145</f>
        <v>503.32413117419168</v>
      </c>
      <c r="AG145" s="142">
        <f>'PK Production'!AG145+'NP Production'!AG145+'NPK Production'!AG145</f>
        <v>503.81564808419904</v>
      </c>
    </row>
    <row r="146" spans="1:33" x14ac:dyDescent="0.2">
      <c r="A146" s="133" t="str">
        <f t="shared" si="2"/>
        <v>DAPEcuador</v>
      </c>
      <c r="B146" s="129" t="s">
        <v>266</v>
      </c>
      <c r="C146" s="129" t="s">
        <v>269</v>
      </c>
      <c r="D146" s="129" t="s">
        <v>176</v>
      </c>
      <c r="E146" s="142">
        <f>'PK Production'!E146+'NP Production'!E146+'NPK Production'!E146</f>
        <v>120.0025</v>
      </c>
      <c r="F146" s="142">
        <f>'PK Production'!F146+'NP Production'!F146+'NPK Production'!F146</f>
        <v>124.981657</v>
      </c>
      <c r="G146" s="142">
        <f>'PK Production'!G146+'NP Production'!G146+'NPK Production'!G146</f>
        <v>110.794667</v>
      </c>
      <c r="H146" s="142">
        <f>'PK Production'!H146+'NP Production'!H146+'NPK Production'!H146</f>
        <v>122.98136099999999</v>
      </c>
      <c r="I146" s="142">
        <f>'PK Production'!I146+'NP Production'!I146+'NPK Production'!I146</f>
        <v>120.439008</v>
      </c>
      <c r="J146" s="142">
        <f>'PK Production'!J146+'NP Production'!J146+'NPK Production'!J146</f>
        <v>123.589162</v>
      </c>
      <c r="K146" s="142">
        <f>'PK Production'!K146+'NP Production'!K146+'NPK Production'!K146</f>
        <v>116.634945</v>
      </c>
      <c r="L146" s="142">
        <f>'PK Production'!L146+'NP Production'!L146+'NPK Production'!L146</f>
        <v>101.55326299999999</v>
      </c>
      <c r="M146" s="142">
        <f>'PK Production'!M146+'NP Production'!M146+'NPK Production'!M146</f>
        <v>120.44098100000001</v>
      </c>
      <c r="N146" s="142">
        <f>'PK Production'!N146+'NP Production'!N146+'NPK Production'!N146</f>
        <v>121.83280499999999</v>
      </c>
      <c r="O146" s="142">
        <f>'PK Production'!O146+'NP Production'!O146+'NPK Production'!O146</f>
        <v>117.956484</v>
      </c>
      <c r="P146" s="142">
        <f>'PK Production'!P146+'NP Production'!P146+'NPK Production'!P146</f>
        <v>110.580119</v>
      </c>
      <c r="Q146" s="142">
        <f>'PK Production'!Q146+'NP Production'!Q146+'NPK Production'!Q146</f>
        <v>110.70341099999999</v>
      </c>
      <c r="R146" s="142">
        <f>'PK Production'!R146+'NP Production'!R146+'NPK Production'!R146</f>
        <v>110.528852</v>
      </c>
      <c r="S146" s="142">
        <f>'PK Production'!S146+'NP Production'!S146+'NPK Production'!S146</f>
        <v>92.013979000000006</v>
      </c>
      <c r="T146" s="142">
        <f>'PK Production'!T146+'NP Production'!T146+'NPK Production'!T146</f>
        <v>108.17416399999999</v>
      </c>
      <c r="U146" s="142">
        <f>'PK Production'!U146+'NP Production'!U146+'NPK Production'!U146</f>
        <v>120.88067500000001</v>
      </c>
      <c r="V146" s="142">
        <f>'PK Production'!V146+'NP Production'!V146+'NPK Production'!V146</f>
        <v>99.578842887565358</v>
      </c>
      <c r="W146" s="142">
        <f>'PK Production'!W146+'NP Production'!W146+'NPK Production'!W146</f>
        <v>80</v>
      </c>
      <c r="X146" s="142">
        <f>'PK Production'!X146+'NP Production'!X146+'NPK Production'!X146</f>
        <v>89.05221871757827</v>
      </c>
      <c r="Y146" s="142">
        <f>'PK Production'!Y146+'NP Production'!Y146+'NPK Production'!Y146</f>
        <v>91.186024103289242</v>
      </c>
      <c r="Z146" s="142">
        <f>'PK Production'!Z146+'NP Production'!Z146+'NPK Production'!Z146</f>
        <v>77.478537349258104</v>
      </c>
      <c r="AA146" s="142">
        <f>'PK Production'!AA146+'NP Production'!AA146+'NPK Production'!AA146</f>
        <v>77.478537349258104</v>
      </c>
      <c r="AB146" s="142">
        <f>'PK Production'!AB146+'NP Production'!AB146+'NPK Production'!AB146</f>
        <v>77.478537349258104</v>
      </c>
      <c r="AC146" s="142">
        <f>'PK Production'!AC146+'NP Production'!AC146+'NPK Production'!AC146</f>
        <v>77.478537349258119</v>
      </c>
      <c r="AD146" s="142">
        <f>'PK Production'!AD146+'NP Production'!AD146+'NPK Production'!AD146</f>
        <v>77.478537349258119</v>
      </c>
      <c r="AE146" s="142">
        <f>'PK Production'!AE146+'NP Production'!AE146+'NPK Production'!AE146</f>
        <v>77.478537349258119</v>
      </c>
      <c r="AF146" s="142">
        <f>'PK Production'!AF146+'NP Production'!AF146+'NPK Production'!AF146</f>
        <v>77.478537349258119</v>
      </c>
      <c r="AG146" s="142">
        <f>'PK Production'!AG146+'NP Production'!AG146+'NPK Production'!AG146</f>
        <v>77.478537349258119</v>
      </c>
    </row>
    <row r="147" spans="1:33" x14ac:dyDescent="0.2">
      <c r="A147" s="133" t="str">
        <f t="shared" ref="A147:A209" si="3">CONCATENATE("DAP",D147)</f>
        <v>DAPFrench Guiana</v>
      </c>
      <c r="B147" s="129" t="s">
        <v>266</v>
      </c>
      <c r="C147" s="129" t="s">
        <v>269</v>
      </c>
      <c r="D147" s="129" t="s">
        <v>177</v>
      </c>
      <c r="E147" s="142">
        <f>'PK Production'!E147+'NP Production'!E147+'NPK Production'!E147</f>
        <v>0</v>
      </c>
      <c r="F147" s="142">
        <f>'PK Production'!F147+'NP Production'!F147+'NPK Production'!F147</f>
        <v>0</v>
      </c>
      <c r="G147" s="142">
        <f>'PK Production'!G147+'NP Production'!G147+'NPK Production'!G147</f>
        <v>0</v>
      </c>
      <c r="H147" s="142">
        <f>'PK Production'!H147+'NP Production'!H147+'NPK Production'!H147</f>
        <v>0</v>
      </c>
      <c r="I147" s="142">
        <f>'PK Production'!I147+'NP Production'!I147+'NPK Production'!I147</f>
        <v>0</v>
      </c>
      <c r="J147" s="142">
        <f>'PK Production'!J147+'NP Production'!J147+'NPK Production'!J147</f>
        <v>0</v>
      </c>
      <c r="K147" s="142">
        <f>'PK Production'!K147+'NP Production'!K147+'NPK Production'!K147</f>
        <v>0</v>
      </c>
      <c r="L147" s="142">
        <f>'PK Production'!L147+'NP Production'!L147+'NPK Production'!L147</f>
        <v>0</v>
      </c>
      <c r="M147" s="142">
        <f>'PK Production'!M147+'NP Production'!M147+'NPK Production'!M147</f>
        <v>0</v>
      </c>
      <c r="N147" s="142">
        <f>'PK Production'!N147+'NP Production'!N147+'NPK Production'!N147</f>
        <v>0</v>
      </c>
      <c r="O147" s="142">
        <f>'PK Production'!O147+'NP Production'!O147+'NPK Production'!O147</f>
        <v>0</v>
      </c>
      <c r="P147" s="142">
        <f>'PK Production'!P147+'NP Production'!P147+'NPK Production'!P147</f>
        <v>0</v>
      </c>
      <c r="Q147" s="142">
        <f>'PK Production'!Q147+'NP Production'!Q147+'NPK Production'!Q147</f>
        <v>0</v>
      </c>
      <c r="R147" s="142">
        <f>'PK Production'!R147+'NP Production'!R147+'NPK Production'!R147</f>
        <v>0</v>
      </c>
      <c r="S147" s="142">
        <f>'PK Production'!S147+'NP Production'!S147+'NPK Production'!S147</f>
        <v>0</v>
      </c>
      <c r="T147" s="142">
        <f>'PK Production'!T147+'NP Production'!T147+'NPK Production'!T147</f>
        <v>0</v>
      </c>
      <c r="U147" s="142">
        <f>'PK Production'!U147+'NP Production'!U147+'NPK Production'!U147</f>
        <v>0</v>
      </c>
      <c r="V147" s="142">
        <f>'PK Production'!V147+'NP Production'!V147+'NPK Production'!V147</f>
        <v>0</v>
      </c>
      <c r="W147" s="142">
        <f>'PK Production'!W147+'NP Production'!W147+'NPK Production'!W147</f>
        <v>0</v>
      </c>
      <c r="X147" s="142">
        <f>'PK Production'!X147+'NP Production'!X147+'NPK Production'!X147</f>
        <v>0</v>
      </c>
      <c r="Y147" s="142">
        <f>'PK Production'!Y147+'NP Production'!Y147+'NPK Production'!Y147</f>
        <v>0</v>
      </c>
      <c r="Z147" s="142">
        <f>'PK Production'!Z147+'NP Production'!Z147+'NPK Production'!Z147</f>
        <v>0</v>
      </c>
      <c r="AA147" s="142">
        <f>'PK Production'!AA147+'NP Production'!AA147+'NPK Production'!AA147</f>
        <v>0</v>
      </c>
      <c r="AB147" s="142">
        <f>'PK Production'!AB147+'NP Production'!AB147+'NPK Production'!AB147</f>
        <v>0</v>
      </c>
      <c r="AC147" s="142">
        <f>'PK Production'!AC147+'NP Production'!AC147+'NPK Production'!AC147</f>
        <v>0</v>
      </c>
      <c r="AD147" s="142">
        <f>'PK Production'!AD147+'NP Production'!AD147+'NPK Production'!AD147</f>
        <v>0</v>
      </c>
      <c r="AE147" s="142">
        <f>'PK Production'!AE147+'NP Production'!AE147+'NPK Production'!AE147</f>
        <v>0</v>
      </c>
      <c r="AF147" s="142">
        <f>'PK Production'!AF147+'NP Production'!AF147+'NPK Production'!AF147</f>
        <v>0</v>
      </c>
      <c r="AG147" s="142">
        <f>'PK Production'!AG147+'NP Production'!AG147+'NPK Production'!AG147</f>
        <v>0</v>
      </c>
    </row>
    <row r="148" spans="1:33" x14ac:dyDescent="0.2">
      <c r="A148" s="133" t="str">
        <f t="shared" si="3"/>
        <v>DAPGuyana</v>
      </c>
      <c r="B148" s="129" t="s">
        <v>266</v>
      </c>
      <c r="C148" s="129" t="s">
        <v>269</v>
      </c>
      <c r="D148" s="129" t="s">
        <v>178</v>
      </c>
      <c r="E148" s="142">
        <f>'PK Production'!E148+'NP Production'!E148+'NPK Production'!E148</f>
        <v>0</v>
      </c>
      <c r="F148" s="142">
        <f>'PK Production'!F148+'NP Production'!F148+'NPK Production'!F148</f>
        <v>0</v>
      </c>
      <c r="G148" s="142">
        <f>'PK Production'!G148+'NP Production'!G148+'NPK Production'!G148</f>
        <v>0</v>
      </c>
      <c r="H148" s="142">
        <f>'PK Production'!H148+'NP Production'!H148+'NPK Production'!H148</f>
        <v>0</v>
      </c>
      <c r="I148" s="142">
        <f>'PK Production'!I148+'NP Production'!I148+'NPK Production'!I148</f>
        <v>0</v>
      </c>
      <c r="J148" s="142">
        <f>'PK Production'!J148+'NP Production'!J148+'NPK Production'!J148</f>
        <v>0</v>
      </c>
      <c r="K148" s="142">
        <f>'PK Production'!K148+'NP Production'!K148+'NPK Production'!K148</f>
        <v>0</v>
      </c>
      <c r="L148" s="142">
        <f>'PK Production'!L148+'NP Production'!L148+'NPK Production'!L148</f>
        <v>0</v>
      </c>
      <c r="M148" s="142">
        <f>'PK Production'!M148+'NP Production'!M148+'NPK Production'!M148</f>
        <v>0</v>
      </c>
      <c r="N148" s="142">
        <f>'PK Production'!N148+'NP Production'!N148+'NPK Production'!N148</f>
        <v>0</v>
      </c>
      <c r="O148" s="142">
        <f>'PK Production'!O148+'NP Production'!O148+'NPK Production'!O148</f>
        <v>0</v>
      </c>
      <c r="P148" s="142">
        <f>'PK Production'!P148+'NP Production'!P148+'NPK Production'!P148</f>
        <v>0</v>
      </c>
      <c r="Q148" s="142">
        <f>'PK Production'!Q148+'NP Production'!Q148+'NPK Production'!Q148</f>
        <v>0</v>
      </c>
      <c r="R148" s="142">
        <f>'PK Production'!R148+'NP Production'!R148+'NPK Production'!R148</f>
        <v>0</v>
      </c>
      <c r="S148" s="142">
        <f>'PK Production'!S148+'NP Production'!S148+'NPK Production'!S148</f>
        <v>0</v>
      </c>
      <c r="T148" s="142">
        <f>'PK Production'!T148+'NP Production'!T148+'NPK Production'!T148</f>
        <v>0</v>
      </c>
      <c r="U148" s="142">
        <f>'PK Production'!U148+'NP Production'!U148+'NPK Production'!U148</f>
        <v>0</v>
      </c>
      <c r="V148" s="142">
        <f>'PK Production'!V148+'NP Production'!V148+'NPK Production'!V148</f>
        <v>0</v>
      </c>
      <c r="W148" s="142">
        <f>'PK Production'!W148+'NP Production'!W148+'NPK Production'!W148</f>
        <v>0</v>
      </c>
      <c r="X148" s="142">
        <f>'PK Production'!X148+'NP Production'!X148+'NPK Production'!X148</f>
        <v>0</v>
      </c>
      <c r="Y148" s="142">
        <f>'PK Production'!Y148+'NP Production'!Y148+'NPK Production'!Y148</f>
        <v>0</v>
      </c>
      <c r="Z148" s="142">
        <f>'PK Production'!Z148+'NP Production'!Z148+'NPK Production'!Z148</f>
        <v>0</v>
      </c>
      <c r="AA148" s="142">
        <f>'PK Production'!AA148+'NP Production'!AA148+'NPK Production'!AA148</f>
        <v>0</v>
      </c>
      <c r="AB148" s="142">
        <f>'PK Production'!AB148+'NP Production'!AB148+'NPK Production'!AB148</f>
        <v>0</v>
      </c>
      <c r="AC148" s="142">
        <f>'PK Production'!AC148+'NP Production'!AC148+'NPK Production'!AC148</f>
        <v>0</v>
      </c>
      <c r="AD148" s="142">
        <f>'PK Production'!AD148+'NP Production'!AD148+'NPK Production'!AD148</f>
        <v>0</v>
      </c>
      <c r="AE148" s="142">
        <f>'PK Production'!AE148+'NP Production'!AE148+'NPK Production'!AE148</f>
        <v>0</v>
      </c>
      <c r="AF148" s="142">
        <f>'PK Production'!AF148+'NP Production'!AF148+'NPK Production'!AF148</f>
        <v>0</v>
      </c>
      <c r="AG148" s="142">
        <f>'PK Production'!AG148+'NP Production'!AG148+'NPK Production'!AG148</f>
        <v>0</v>
      </c>
    </row>
    <row r="149" spans="1:33" x14ac:dyDescent="0.2">
      <c r="A149" s="133" t="str">
        <f t="shared" si="3"/>
        <v>DAPParaguay</v>
      </c>
      <c r="B149" s="129" t="s">
        <v>266</v>
      </c>
      <c r="C149" s="129" t="s">
        <v>269</v>
      </c>
      <c r="D149" s="129" t="s">
        <v>179</v>
      </c>
      <c r="E149" s="142">
        <f>'PK Production'!E149+'NP Production'!E149+'NPK Production'!E149</f>
        <v>0</v>
      </c>
      <c r="F149" s="142">
        <f>'PK Production'!F149+'NP Production'!F149+'NPK Production'!F149</f>
        <v>0</v>
      </c>
      <c r="G149" s="142">
        <f>'PK Production'!G149+'NP Production'!G149+'NPK Production'!G149</f>
        <v>0</v>
      </c>
      <c r="H149" s="142">
        <f>'PK Production'!H149+'NP Production'!H149+'NPK Production'!H149</f>
        <v>0</v>
      </c>
      <c r="I149" s="142">
        <f>'PK Production'!I149+'NP Production'!I149+'NPK Production'!I149</f>
        <v>0</v>
      </c>
      <c r="J149" s="142">
        <f>'PK Production'!J149+'NP Production'!J149+'NPK Production'!J149</f>
        <v>0</v>
      </c>
      <c r="K149" s="142">
        <f>'PK Production'!K149+'NP Production'!K149+'NPK Production'!K149</f>
        <v>0</v>
      </c>
      <c r="L149" s="142">
        <f>'PK Production'!L149+'NP Production'!L149+'NPK Production'!L149</f>
        <v>0</v>
      </c>
      <c r="M149" s="142">
        <f>'PK Production'!M149+'NP Production'!M149+'NPK Production'!M149</f>
        <v>0</v>
      </c>
      <c r="N149" s="142">
        <f>'PK Production'!N149+'NP Production'!N149+'NPK Production'!N149</f>
        <v>0</v>
      </c>
      <c r="O149" s="142">
        <f>'PK Production'!O149+'NP Production'!O149+'NPK Production'!O149</f>
        <v>0</v>
      </c>
      <c r="P149" s="142">
        <f>'PK Production'!P149+'NP Production'!P149+'NPK Production'!P149</f>
        <v>0</v>
      </c>
      <c r="Q149" s="142">
        <f>'PK Production'!Q149+'NP Production'!Q149+'NPK Production'!Q149</f>
        <v>0</v>
      </c>
      <c r="R149" s="142">
        <f>'PK Production'!R149+'NP Production'!R149+'NPK Production'!R149</f>
        <v>0</v>
      </c>
      <c r="S149" s="142">
        <f>'PK Production'!S149+'NP Production'!S149+'NPK Production'!S149</f>
        <v>0</v>
      </c>
      <c r="T149" s="142">
        <f>'PK Production'!T149+'NP Production'!T149+'NPK Production'!T149</f>
        <v>0</v>
      </c>
      <c r="U149" s="142">
        <f>'PK Production'!U149+'NP Production'!U149+'NPK Production'!U149</f>
        <v>0</v>
      </c>
      <c r="V149" s="142">
        <f>'PK Production'!V149+'NP Production'!V149+'NPK Production'!V149</f>
        <v>0</v>
      </c>
      <c r="W149" s="142">
        <f>'PK Production'!W149+'NP Production'!W149+'NPK Production'!W149</f>
        <v>0</v>
      </c>
      <c r="X149" s="142">
        <f>'PK Production'!X149+'NP Production'!X149+'NPK Production'!X149</f>
        <v>0</v>
      </c>
      <c r="Y149" s="142">
        <f>'PK Production'!Y149+'NP Production'!Y149+'NPK Production'!Y149</f>
        <v>0</v>
      </c>
      <c r="Z149" s="142">
        <f>'PK Production'!Z149+'NP Production'!Z149+'NPK Production'!Z149</f>
        <v>0</v>
      </c>
      <c r="AA149" s="142">
        <f>'PK Production'!AA149+'NP Production'!AA149+'NPK Production'!AA149</f>
        <v>0</v>
      </c>
      <c r="AB149" s="142">
        <f>'PK Production'!AB149+'NP Production'!AB149+'NPK Production'!AB149</f>
        <v>0</v>
      </c>
      <c r="AC149" s="142">
        <f>'PK Production'!AC149+'NP Production'!AC149+'NPK Production'!AC149</f>
        <v>0</v>
      </c>
      <c r="AD149" s="142">
        <f>'PK Production'!AD149+'NP Production'!AD149+'NPK Production'!AD149</f>
        <v>0</v>
      </c>
      <c r="AE149" s="142">
        <f>'PK Production'!AE149+'NP Production'!AE149+'NPK Production'!AE149</f>
        <v>0</v>
      </c>
      <c r="AF149" s="142">
        <f>'PK Production'!AF149+'NP Production'!AF149+'NPK Production'!AF149</f>
        <v>0</v>
      </c>
      <c r="AG149" s="142">
        <f>'PK Production'!AG149+'NP Production'!AG149+'NPK Production'!AG149</f>
        <v>0</v>
      </c>
    </row>
    <row r="150" spans="1:33" x14ac:dyDescent="0.2">
      <c r="A150" s="133" t="str">
        <f t="shared" si="3"/>
        <v>DAPPeru</v>
      </c>
      <c r="B150" s="129" t="s">
        <v>266</v>
      </c>
      <c r="C150" s="129" t="s">
        <v>269</v>
      </c>
      <c r="D150" s="129" t="s">
        <v>180</v>
      </c>
      <c r="E150" s="142">
        <f>'PK Production'!E150+'NP Production'!E150+'NPK Production'!E150</f>
        <v>0</v>
      </c>
      <c r="F150" s="142">
        <f>'PK Production'!F150+'NP Production'!F150+'NPK Production'!F150</f>
        <v>0</v>
      </c>
      <c r="G150" s="142">
        <f>'PK Production'!G150+'NP Production'!G150+'NPK Production'!G150</f>
        <v>0</v>
      </c>
      <c r="H150" s="142">
        <f>'PK Production'!H150+'NP Production'!H150+'NPK Production'!H150</f>
        <v>0</v>
      </c>
      <c r="I150" s="142">
        <f>'PK Production'!I150+'NP Production'!I150+'NPK Production'!I150</f>
        <v>0</v>
      </c>
      <c r="J150" s="142">
        <f>'PK Production'!J150+'NP Production'!J150+'NPK Production'!J150</f>
        <v>0</v>
      </c>
      <c r="K150" s="142">
        <f>'PK Production'!K150+'NP Production'!K150+'NPK Production'!K150</f>
        <v>0</v>
      </c>
      <c r="L150" s="142">
        <f>'PK Production'!L150+'NP Production'!L150+'NPK Production'!L150</f>
        <v>0</v>
      </c>
      <c r="M150" s="142">
        <f>'PK Production'!M150+'NP Production'!M150+'NPK Production'!M150</f>
        <v>0</v>
      </c>
      <c r="N150" s="142">
        <f>'PK Production'!N150+'NP Production'!N150+'NPK Production'!N150</f>
        <v>0</v>
      </c>
      <c r="O150" s="142">
        <f>'PK Production'!O150+'NP Production'!O150+'NPK Production'!O150</f>
        <v>0</v>
      </c>
      <c r="P150" s="142">
        <f>'PK Production'!P150+'NP Production'!P150+'NPK Production'!P150</f>
        <v>0</v>
      </c>
      <c r="Q150" s="142">
        <f>'PK Production'!Q150+'NP Production'!Q150+'NPK Production'!Q150</f>
        <v>0</v>
      </c>
      <c r="R150" s="142">
        <f>'PK Production'!R150+'NP Production'!R150+'NPK Production'!R150</f>
        <v>0</v>
      </c>
      <c r="S150" s="142">
        <f>'PK Production'!S150+'NP Production'!S150+'NPK Production'!S150</f>
        <v>0</v>
      </c>
      <c r="T150" s="142">
        <f>'PK Production'!T150+'NP Production'!T150+'NPK Production'!T150</f>
        <v>0</v>
      </c>
      <c r="U150" s="142">
        <f>'PK Production'!U150+'NP Production'!U150+'NPK Production'!U150</f>
        <v>0</v>
      </c>
      <c r="V150" s="142">
        <f>'PK Production'!V150+'NP Production'!V150+'NPK Production'!V150</f>
        <v>0</v>
      </c>
      <c r="W150" s="142">
        <f>'PK Production'!W150+'NP Production'!W150+'NPK Production'!W150</f>
        <v>0</v>
      </c>
      <c r="X150" s="142">
        <f>'PK Production'!X150+'NP Production'!X150+'NPK Production'!X150</f>
        <v>0</v>
      </c>
      <c r="Y150" s="142">
        <f>'PK Production'!Y150+'NP Production'!Y150+'NPK Production'!Y150</f>
        <v>0</v>
      </c>
      <c r="Z150" s="142">
        <f>'PK Production'!Z150+'NP Production'!Z150+'NPK Production'!Z150</f>
        <v>0</v>
      </c>
      <c r="AA150" s="142">
        <f>'PK Production'!AA150+'NP Production'!AA150+'NPK Production'!AA150</f>
        <v>0</v>
      </c>
      <c r="AB150" s="142">
        <f>'PK Production'!AB150+'NP Production'!AB150+'NPK Production'!AB150</f>
        <v>0</v>
      </c>
      <c r="AC150" s="142">
        <f>'PK Production'!AC150+'NP Production'!AC150+'NPK Production'!AC150</f>
        <v>0</v>
      </c>
      <c r="AD150" s="142">
        <f>'PK Production'!AD150+'NP Production'!AD150+'NPK Production'!AD150</f>
        <v>0</v>
      </c>
      <c r="AE150" s="142">
        <f>'PK Production'!AE150+'NP Production'!AE150+'NPK Production'!AE150</f>
        <v>0</v>
      </c>
      <c r="AF150" s="142">
        <f>'PK Production'!AF150+'NP Production'!AF150+'NPK Production'!AF150</f>
        <v>0</v>
      </c>
      <c r="AG150" s="142">
        <f>'PK Production'!AG150+'NP Production'!AG150+'NPK Production'!AG150</f>
        <v>0</v>
      </c>
    </row>
    <row r="151" spans="1:33" x14ac:dyDescent="0.2">
      <c r="A151" s="133" t="str">
        <f t="shared" si="3"/>
        <v>DAPSuriname</v>
      </c>
      <c r="B151" s="129" t="s">
        <v>266</v>
      </c>
      <c r="C151" s="129" t="s">
        <v>269</v>
      </c>
      <c r="D151" s="129" t="s">
        <v>181</v>
      </c>
      <c r="E151" s="142">
        <f>'PK Production'!E151+'NP Production'!E151+'NPK Production'!E151</f>
        <v>0</v>
      </c>
      <c r="F151" s="142">
        <f>'PK Production'!F151+'NP Production'!F151+'NPK Production'!F151</f>
        <v>0</v>
      </c>
      <c r="G151" s="142">
        <f>'PK Production'!G151+'NP Production'!G151+'NPK Production'!G151</f>
        <v>0</v>
      </c>
      <c r="H151" s="142">
        <f>'PK Production'!H151+'NP Production'!H151+'NPK Production'!H151</f>
        <v>0</v>
      </c>
      <c r="I151" s="142">
        <f>'PK Production'!I151+'NP Production'!I151+'NPK Production'!I151</f>
        <v>0</v>
      </c>
      <c r="J151" s="142">
        <f>'PK Production'!J151+'NP Production'!J151+'NPK Production'!J151</f>
        <v>0</v>
      </c>
      <c r="K151" s="142">
        <f>'PK Production'!K151+'NP Production'!K151+'NPK Production'!K151</f>
        <v>0</v>
      </c>
      <c r="L151" s="142">
        <f>'PK Production'!L151+'NP Production'!L151+'NPK Production'!L151</f>
        <v>0</v>
      </c>
      <c r="M151" s="142">
        <f>'PK Production'!M151+'NP Production'!M151+'NPK Production'!M151</f>
        <v>0</v>
      </c>
      <c r="N151" s="142">
        <f>'PK Production'!N151+'NP Production'!N151+'NPK Production'!N151</f>
        <v>0</v>
      </c>
      <c r="O151" s="142">
        <f>'PK Production'!O151+'NP Production'!O151+'NPK Production'!O151</f>
        <v>0</v>
      </c>
      <c r="P151" s="142">
        <f>'PK Production'!P151+'NP Production'!P151+'NPK Production'!P151</f>
        <v>0</v>
      </c>
      <c r="Q151" s="142">
        <f>'PK Production'!Q151+'NP Production'!Q151+'NPK Production'!Q151</f>
        <v>0</v>
      </c>
      <c r="R151" s="142">
        <f>'PK Production'!R151+'NP Production'!R151+'NPK Production'!R151</f>
        <v>0</v>
      </c>
      <c r="S151" s="142">
        <f>'PK Production'!S151+'NP Production'!S151+'NPK Production'!S151</f>
        <v>0</v>
      </c>
      <c r="T151" s="142">
        <f>'PK Production'!T151+'NP Production'!T151+'NPK Production'!T151</f>
        <v>0</v>
      </c>
      <c r="U151" s="142">
        <f>'PK Production'!U151+'NP Production'!U151+'NPK Production'!U151</f>
        <v>0</v>
      </c>
      <c r="V151" s="142">
        <f>'PK Production'!V151+'NP Production'!V151+'NPK Production'!V151</f>
        <v>0</v>
      </c>
      <c r="W151" s="142">
        <f>'PK Production'!W151+'NP Production'!W151+'NPK Production'!W151</f>
        <v>0</v>
      </c>
      <c r="X151" s="142">
        <f>'PK Production'!X151+'NP Production'!X151+'NPK Production'!X151</f>
        <v>0</v>
      </c>
      <c r="Y151" s="142">
        <f>'PK Production'!Y151+'NP Production'!Y151+'NPK Production'!Y151</f>
        <v>0</v>
      </c>
      <c r="Z151" s="142">
        <f>'PK Production'!Z151+'NP Production'!Z151+'NPK Production'!Z151</f>
        <v>0</v>
      </c>
      <c r="AA151" s="142">
        <f>'PK Production'!AA151+'NP Production'!AA151+'NPK Production'!AA151</f>
        <v>0</v>
      </c>
      <c r="AB151" s="142">
        <f>'PK Production'!AB151+'NP Production'!AB151+'NPK Production'!AB151</f>
        <v>0</v>
      </c>
      <c r="AC151" s="142">
        <f>'PK Production'!AC151+'NP Production'!AC151+'NPK Production'!AC151</f>
        <v>0</v>
      </c>
      <c r="AD151" s="142">
        <f>'PK Production'!AD151+'NP Production'!AD151+'NPK Production'!AD151</f>
        <v>0</v>
      </c>
      <c r="AE151" s="142">
        <f>'PK Production'!AE151+'NP Production'!AE151+'NPK Production'!AE151</f>
        <v>0</v>
      </c>
      <c r="AF151" s="142">
        <f>'PK Production'!AF151+'NP Production'!AF151+'NPK Production'!AF151</f>
        <v>0</v>
      </c>
      <c r="AG151" s="142">
        <f>'PK Production'!AG151+'NP Production'!AG151+'NPK Production'!AG151</f>
        <v>0</v>
      </c>
    </row>
    <row r="152" spans="1:33" x14ac:dyDescent="0.2">
      <c r="A152" s="133" t="str">
        <f t="shared" si="3"/>
        <v>DAPUruguay</v>
      </c>
      <c r="B152" s="129" t="s">
        <v>266</v>
      </c>
      <c r="C152" s="129" t="s">
        <v>269</v>
      </c>
      <c r="D152" s="129" t="s">
        <v>182</v>
      </c>
      <c r="E152" s="142">
        <f>'PK Production'!E152+'NP Production'!E152+'NPK Production'!E152</f>
        <v>0</v>
      </c>
      <c r="F152" s="142">
        <f>'PK Production'!F152+'NP Production'!F152+'NPK Production'!F152</f>
        <v>0</v>
      </c>
      <c r="G152" s="142">
        <f>'PK Production'!G152+'NP Production'!G152+'NPK Production'!G152</f>
        <v>0</v>
      </c>
      <c r="H152" s="142">
        <f>'PK Production'!H152+'NP Production'!H152+'NPK Production'!H152</f>
        <v>0</v>
      </c>
      <c r="I152" s="142">
        <f>'PK Production'!I152+'NP Production'!I152+'NPK Production'!I152</f>
        <v>0</v>
      </c>
      <c r="J152" s="142">
        <f>'PK Production'!J152+'NP Production'!J152+'NPK Production'!J152</f>
        <v>0</v>
      </c>
      <c r="K152" s="142">
        <f>'PK Production'!K152+'NP Production'!K152+'NPK Production'!K152</f>
        <v>0</v>
      </c>
      <c r="L152" s="142">
        <f>'PK Production'!L152+'NP Production'!L152+'NPK Production'!L152</f>
        <v>0</v>
      </c>
      <c r="M152" s="142">
        <f>'PK Production'!M152+'NP Production'!M152+'NPK Production'!M152</f>
        <v>0</v>
      </c>
      <c r="N152" s="142">
        <f>'PK Production'!N152+'NP Production'!N152+'NPK Production'!N152</f>
        <v>0</v>
      </c>
      <c r="O152" s="142">
        <f>'PK Production'!O152+'NP Production'!O152+'NPK Production'!O152</f>
        <v>0</v>
      </c>
      <c r="P152" s="142">
        <f>'PK Production'!P152+'NP Production'!P152+'NPK Production'!P152</f>
        <v>0</v>
      </c>
      <c r="Q152" s="142">
        <f>'PK Production'!Q152+'NP Production'!Q152+'NPK Production'!Q152</f>
        <v>0</v>
      </c>
      <c r="R152" s="142">
        <f>'PK Production'!R152+'NP Production'!R152+'NPK Production'!R152</f>
        <v>0</v>
      </c>
      <c r="S152" s="142">
        <f>'PK Production'!S152+'NP Production'!S152+'NPK Production'!S152</f>
        <v>0</v>
      </c>
      <c r="T152" s="142">
        <f>'PK Production'!T152+'NP Production'!T152+'NPK Production'!T152</f>
        <v>0</v>
      </c>
      <c r="U152" s="142">
        <f>'PK Production'!U152+'NP Production'!U152+'NPK Production'!U152</f>
        <v>0</v>
      </c>
      <c r="V152" s="142">
        <f>'PK Production'!V152+'NP Production'!V152+'NPK Production'!V152</f>
        <v>0</v>
      </c>
      <c r="W152" s="142">
        <f>'PK Production'!W152+'NP Production'!W152+'NPK Production'!W152</f>
        <v>0</v>
      </c>
      <c r="X152" s="142">
        <f>'PK Production'!X152+'NP Production'!X152+'NPK Production'!X152</f>
        <v>0</v>
      </c>
      <c r="Y152" s="142">
        <f>'PK Production'!Y152+'NP Production'!Y152+'NPK Production'!Y152</f>
        <v>0</v>
      </c>
      <c r="Z152" s="142">
        <f>'PK Production'!Z152+'NP Production'!Z152+'NPK Production'!Z152</f>
        <v>0</v>
      </c>
      <c r="AA152" s="142">
        <f>'PK Production'!AA152+'NP Production'!AA152+'NPK Production'!AA152</f>
        <v>0</v>
      </c>
      <c r="AB152" s="142">
        <f>'PK Production'!AB152+'NP Production'!AB152+'NPK Production'!AB152</f>
        <v>0</v>
      </c>
      <c r="AC152" s="142">
        <f>'PK Production'!AC152+'NP Production'!AC152+'NPK Production'!AC152</f>
        <v>0</v>
      </c>
      <c r="AD152" s="142">
        <f>'PK Production'!AD152+'NP Production'!AD152+'NPK Production'!AD152</f>
        <v>0</v>
      </c>
      <c r="AE152" s="142">
        <f>'PK Production'!AE152+'NP Production'!AE152+'NPK Production'!AE152</f>
        <v>0</v>
      </c>
      <c r="AF152" s="142">
        <f>'PK Production'!AF152+'NP Production'!AF152+'NPK Production'!AF152</f>
        <v>0</v>
      </c>
      <c r="AG152" s="142">
        <f>'PK Production'!AG152+'NP Production'!AG152+'NPK Production'!AG152</f>
        <v>0</v>
      </c>
    </row>
    <row r="153" spans="1:33" x14ac:dyDescent="0.2">
      <c r="A153" s="133" t="str">
        <f t="shared" si="3"/>
        <v>DAPVenezuela</v>
      </c>
      <c r="B153" s="129" t="s">
        <v>266</v>
      </c>
      <c r="C153" s="129" t="s">
        <v>269</v>
      </c>
      <c r="D153" s="129" t="s">
        <v>183</v>
      </c>
      <c r="E153" s="142">
        <f>'PK Production'!E153+'NP Production'!E153+'NPK Production'!E153</f>
        <v>395.55334899999997</v>
      </c>
      <c r="F153" s="142">
        <f>'PK Production'!F153+'NP Production'!F153+'NPK Production'!F153</f>
        <v>322.20086000000003</v>
      </c>
      <c r="G153" s="142">
        <f>'PK Production'!G153+'NP Production'!G153+'NPK Production'!G153</f>
        <v>395.43620099999998</v>
      </c>
      <c r="H153" s="142">
        <f>'PK Production'!H153+'NP Production'!H153+'NPK Production'!H153</f>
        <v>343.30654599999997</v>
      </c>
      <c r="I153" s="142">
        <f>'PK Production'!I153+'NP Production'!I153+'NPK Production'!I153</f>
        <v>262.49726500000003</v>
      </c>
      <c r="J153" s="142">
        <f>'PK Production'!J153+'NP Production'!J153+'NPK Production'!J153</f>
        <v>173.57071100000005</v>
      </c>
      <c r="K153" s="142">
        <f>'PK Production'!K153+'NP Production'!K153+'NPK Production'!K153</f>
        <v>249.92836700000001</v>
      </c>
      <c r="L153" s="142">
        <f>'PK Production'!L153+'NP Production'!L153+'NPK Production'!L153</f>
        <v>328.04891700000002</v>
      </c>
      <c r="M153" s="142">
        <f>'PK Production'!M153+'NP Production'!M153+'NPK Production'!M153</f>
        <v>369.29444999999998</v>
      </c>
      <c r="N153" s="142">
        <f>'PK Production'!N153+'NP Production'!N153+'NPK Production'!N153</f>
        <v>321.60971699999999</v>
      </c>
      <c r="O153" s="142">
        <f>'PK Production'!O153+'NP Production'!O153+'NPK Production'!O153</f>
        <v>255.995484</v>
      </c>
      <c r="P153" s="142">
        <f>'PK Production'!P153+'NP Production'!P153+'NPK Production'!P153</f>
        <v>263.75072999999998</v>
      </c>
      <c r="Q153" s="142">
        <f>'PK Production'!Q153+'NP Production'!Q153+'NPK Production'!Q153</f>
        <v>209.569616</v>
      </c>
      <c r="R153" s="142">
        <f>'PK Production'!R153+'NP Production'!R153+'NPK Production'!R153</f>
        <v>256.521186</v>
      </c>
      <c r="S153" s="142">
        <f>'PK Production'!S153+'NP Production'!S153+'NPK Production'!S153</f>
        <v>205.925298</v>
      </c>
      <c r="T153" s="142">
        <f>'PK Production'!T153+'NP Production'!T153+'NPK Production'!T153</f>
        <v>152.11062799999999</v>
      </c>
      <c r="U153" s="142">
        <f>'PK Production'!U153+'NP Production'!U153+'NPK Production'!U153</f>
        <v>352.87572299999999</v>
      </c>
      <c r="V153" s="142">
        <f>'PK Production'!V153+'NP Production'!V153+'NPK Production'!V153</f>
        <v>186.96501251515156</v>
      </c>
      <c r="W153" s="142">
        <f>'PK Production'!W153+'NP Production'!W153+'NPK Production'!W153</f>
        <v>166.87572299999999</v>
      </c>
      <c r="X153" s="142">
        <f>'PK Production'!X153+'NP Production'!X153+'NPK Production'!X153</f>
        <v>152.83888660750807</v>
      </c>
      <c r="Y153" s="142">
        <f>'PK Production'!Y153+'NP Production'!Y153+'NPK Production'!Y153</f>
        <v>62.900322598865785</v>
      </c>
      <c r="Z153" s="142">
        <f>'PK Production'!Z153+'NP Production'!Z153+'NPK Production'!Z153</f>
        <v>72.940868038396275</v>
      </c>
      <c r="AA153" s="142">
        <f>'PK Production'!AA153+'NP Production'!AA153+'NPK Production'!AA153</f>
        <v>112.94086803839627</v>
      </c>
      <c r="AB153" s="142">
        <f>'PK Production'!AB153+'NP Production'!AB153+'NPK Production'!AB153</f>
        <v>112.94086803839627</v>
      </c>
      <c r="AC153" s="142">
        <f>'PK Production'!AC153+'NP Production'!AC153+'NPK Production'!AC153</f>
        <v>111.98026635465773</v>
      </c>
      <c r="AD153" s="142">
        <f>'PK Production'!AD153+'NP Production'!AD153+'NPK Production'!AD153</f>
        <v>110.84230871284799</v>
      </c>
      <c r="AE153" s="142">
        <f>'PK Production'!AE153+'NP Production'!AE153+'NPK Production'!AE153</f>
        <v>109.85364784859553</v>
      </c>
      <c r="AF153" s="142">
        <f>'PK Production'!AF153+'NP Production'!AF153+'NPK Production'!AF153</f>
        <v>108.91930405506007</v>
      </c>
      <c r="AG153" s="142">
        <f>'PK Production'!AG153+'NP Production'!AG153+'NPK Production'!AG153</f>
        <v>107.99290718310269</v>
      </c>
    </row>
    <row r="154" spans="1:33" s="133" customFormat="1" x14ac:dyDescent="0.2">
      <c r="A154" s="136" t="str">
        <f t="shared" si="3"/>
        <v>DAPAsia Total</v>
      </c>
      <c r="B154" s="137" t="s">
        <v>184</v>
      </c>
      <c r="C154" s="137" t="s">
        <v>184</v>
      </c>
      <c r="D154" s="137" t="s">
        <v>184</v>
      </c>
      <c r="E154" s="138">
        <f>'PK Production'!E154+'NP Production'!E154+'NPK Production'!E154</f>
        <v>42436.685598976634</v>
      </c>
      <c r="F154" s="138">
        <f>'PK Production'!F154+'NP Production'!F154+'NPK Production'!F154</f>
        <v>44572.736638707662</v>
      </c>
      <c r="G154" s="138">
        <f>'PK Production'!G154+'NP Production'!G154+'NPK Production'!G154</f>
        <v>47394.065209146625</v>
      </c>
      <c r="H154" s="138">
        <f>'PK Production'!H154+'NP Production'!H154+'NPK Production'!H154</f>
        <v>50158.646894037469</v>
      </c>
      <c r="I154" s="138">
        <f>'PK Production'!I154+'NP Production'!I154+'NPK Production'!I154</f>
        <v>53036.047389353589</v>
      </c>
      <c r="J154" s="138">
        <f>'PK Production'!J154+'NP Production'!J154+'NPK Production'!J154</f>
        <v>58000.269857812222</v>
      </c>
      <c r="K154" s="138">
        <f>'PK Production'!K154+'NP Production'!K154+'NPK Production'!K154</f>
        <v>62345.001724767564</v>
      </c>
      <c r="L154" s="138">
        <f>'PK Production'!L154+'NP Production'!L154+'NPK Production'!L154</f>
        <v>66073.074836682033</v>
      </c>
      <c r="M154" s="138">
        <f>'PK Production'!M154+'NP Production'!M154+'NPK Production'!M154</f>
        <v>61354.753733835416</v>
      </c>
      <c r="N154" s="138">
        <f>'PK Production'!N154+'NP Production'!N154+'NPK Production'!N154</f>
        <v>62909.106590493386</v>
      </c>
      <c r="O154" s="138">
        <f>'PK Production'!O154+'NP Production'!O154+'NPK Production'!O154</f>
        <v>68783.070343543484</v>
      </c>
      <c r="P154" s="138">
        <f>'PK Production'!P154+'NP Production'!P154+'NPK Production'!P154</f>
        <v>69138.131778771625</v>
      </c>
      <c r="Q154" s="138">
        <f>'PK Production'!Q154+'NP Production'!Q154+'NPK Production'!Q154</f>
        <v>69970.056616357644</v>
      </c>
      <c r="R154" s="138">
        <f>'PK Production'!R154+'NP Production'!R154+'NPK Production'!R154</f>
        <v>75028.761830051881</v>
      </c>
      <c r="S154" s="138">
        <f>'PK Production'!S154+'NP Production'!S154+'NPK Production'!S154</f>
        <v>80253.614060943335</v>
      </c>
      <c r="T154" s="138">
        <f>'PK Production'!T154+'NP Production'!T154+'NPK Production'!T154</f>
        <v>81669.156868304199</v>
      </c>
      <c r="U154" s="138">
        <f>'PK Production'!U154+'NP Production'!U154+'NPK Production'!U154</f>
        <v>79011.062313759947</v>
      </c>
      <c r="V154" s="138">
        <f>'PK Production'!V154+'NP Production'!V154+'NPK Production'!V154</f>
        <v>77729.9627930969</v>
      </c>
      <c r="W154" s="138">
        <f>'PK Production'!W154+'NP Production'!W154+'NPK Production'!W154</f>
        <v>75067.579866707805</v>
      </c>
      <c r="X154" s="138">
        <f>'PK Production'!X154+'NP Production'!X154+'NPK Production'!X154</f>
        <v>69987.399974581786</v>
      </c>
      <c r="Y154" s="138">
        <f>'PK Production'!Y154+'NP Production'!Y154+'NPK Production'!Y154</f>
        <v>75067.865689616359</v>
      </c>
      <c r="Z154" s="138">
        <f>'PK Production'!Z154+'NP Production'!Z154+'NPK Production'!Z154</f>
        <v>79148.343925608424</v>
      </c>
      <c r="AA154" s="138">
        <f>'PK Production'!AA154+'NP Production'!AA154+'NPK Production'!AA154</f>
        <v>79475.734344445606</v>
      </c>
      <c r="AB154" s="138">
        <f>'PK Production'!AB154+'NP Production'!AB154+'NPK Production'!AB154</f>
        <v>84307.178492020263</v>
      </c>
      <c r="AC154" s="138">
        <f>'PK Production'!AC154+'NP Production'!AC154+'NPK Production'!AC154</f>
        <v>85165.432484915567</v>
      </c>
      <c r="AD154" s="138">
        <f>'PK Production'!AD154+'NP Production'!AD154+'NPK Production'!AD154</f>
        <v>85547.950661768002</v>
      </c>
      <c r="AE154" s="138">
        <f>'PK Production'!AE154+'NP Production'!AE154+'NPK Production'!AE154</f>
        <v>85945.251375082677</v>
      </c>
      <c r="AF154" s="138">
        <f>'PK Production'!AF154+'NP Production'!AF154+'NPK Production'!AF154</f>
        <v>86999.353477255325</v>
      </c>
      <c r="AG154" s="138">
        <f>'PK Production'!AG154+'NP Production'!AG154+'NPK Production'!AG154</f>
        <v>87737.56570907103</v>
      </c>
    </row>
    <row r="155" spans="1:33" s="133" customFormat="1" x14ac:dyDescent="0.2">
      <c r="A155" s="139" t="str">
        <f t="shared" si="3"/>
        <v>DAPMiddle East Total</v>
      </c>
      <c r="B155" s="140" t="s">
        <v>185</v>
      </c>
      <c r="C155" s="140" t="s">
        <v>185</v>
      </c>
      <c r="D155" s="140" t="s">
        <v>185</v>
      </c>
      <c r="E155" s="141">
        <f>'PK Production'!E155+'NP Production'!E155+'NPK Production'!E155</f>
        <v>1742.925521682502</v>
      </c>
      <c r="F155" s="141">
        <f>'PK Production'!F155+'NP Production'!F155+'NPK Production'!F155</f>
        <v>1629.2677366825019</v>
      </c>
      <c r="G155" s="141">
        <f>'PK Production'!G155+'NP Production'!G155+'NPK Production'!G155</f>
        <v>1690.891594682502</v>
      </c>
      <c r="H155" s="141">
        <f>'PK Production'!H155+'NP Production'!H155+'NPK Production'!H155</f>
        <v>1753.1089047058824</v>
      </c>
      <c r="I155" s="141">
        <f>'PK Production'!I155+'NP Production'!I155+'NPK Production'!I155</f>
        <v>2003.3288404117648</v>
      </c>
      <c r="J155" s="141">
        <f>'PK Production'!J155+'NP Production'!J155+'NPK Production'!J155</f>
        <v>2021.9993420000001</v>
      </c>
      <c r="K155" s="141">
        <f>'PK Production'!K155+'NP Production'!K155+'NPK Production'!K155</f>
        <v>1765.1792350000001</v>
      </c>
      <c r="L155" s="141">
        <f>'PK Production'!L155+'NP Production'!L155+'NPK Production'!L155</f>
        <v>1874.194751</v>
      </c>
      <c r="M155" s="141">
        <f>'PK Production'!M155+'NP Production'!M155+'NPK Production'!M155</f>
        <v>3001.5497079999996</v>
      </c>
      <c r="N155" s="141">
        <f>'PK Production'!N155+'NP Production'!N155+'NPK Production'!N155</f>
        <v>1415.457703</v>
      </c>
      <c r="O155" s="141">
        <f>'PK Production'!O155+'NP Production'!O155+'NPK Production'!O155</f>
        <v>1712.4456826200114</v>
      </c>
      <c r="P155" s="141">
        <f>'PK Production'!P155+'NP Production'!P155+'NPK Production'!P155</f>
        <v>1798.2676421609981</v>
      </c>
      <c r="Q155" s="141">
        <f>'PK Production'!Q155+'NP Production'!Q155+'NPK Production'!Q155</f>
        <v>1880.1318479604654</v>
      </c>
      <c r="R155" s="141">
        <f>'PK Production'!R155+'NP Production'!R155+'NPK Production'!R155</f>
        <v>1993.5080974389234</v>
      </c>
      <c r="S155" s="141">
        <f>'PK Production'!S155+'NP Production'!S155+'NPK Production'!S155</f>
        <v>2190.2204948695653</v>
      </c>
      <c r="T155" s="141">
        <f>'PK Production'!T155+'NP Production'!T155+'NPK Production'!T155</f>
        <v>2272.183771</v>
      </c>
      <c r="U155" s="141">
        <f>'PK Production'!U155+'NP Production'!U155+'NPK Production'!U155</f>
        <v>2427.4138759999996</v>
      </c>
      <c r="V155" s="141">
        <f>'PK Production'!V155+'NP Production'!V155+'NPK Production'!V155</f>
        <v>2410.7081113946738</v>
      </c>
      <c r="W155" s="141">
        <f>'PK Production'!W155+'NP Production'!W155+'NPK Production'!W155</f>
        <v>2314.6652800000002</v>
      </c>
      <c r="X155" s="141">
        <f>'PK Production'!X155+'NP Production'!X155+'NPK Production'!X155</f>
        <v>2720.291327837303</v>
      </c>
      <c r="Y155" s="141">
        <f>'PK Production'!Y155+'NP Production'!Y155+'NPK Production'!Y155</f>
        <v>2815.2174269341021</v>
      </c>
      <c r="Z155" s="141">
        <f>'PK Production'!Z155+'NP Production'!Z155+'NPK Production'!Z155</f>
        <v>3844.9378780104853</v>
      </c>
      <c r="AA155" s="141">
        <f>'PK Production'!AA155+'NP Production'!AA155+'NPK Production'!AA155</f>
        <v>2969.0994480104855</v>
      </c>
      <c r="AB155" s="141">
        <f>'PK Production'!AB155+'NP Production'!AB155+'NPK Production'!AB155</f>
        <v>2708.0690560104854</v>
      </c>
      <c r="AC155" s="141">
        <f>'PK Production'!AC155+'NP Production'!AC155+'NPK Production'!AC155</f>
        <v>2812.2813518723369</v>
      </c>
      <c r="AD155" s="141">
        <f>'PK Production'!AD155+'NP Production'!AD155+'NPK Production'!AD155</f>
        <v>2895.7057893183614</v>
      </c>
      <c r="AE155" s="141">
        <f>'PK Production'!AE155+'NP Production'!AE155+'NPK Production'!AE155</f>
        <v>2964.2514165978887</v>
      </c>
      <c r="AF155" s="141">
        <f>'PK Production'!AF155+'NP Production'!AF155+'NPK Production'!AF155</f>
        <v>3028.9395887654473</v>
      </c>
      <c r="AG155" s="141">
        <f>'PK Production'!AG155+'NP Production'!AG155+'NPK Production'!AG155</f>
        <v>3072.5850252541663</v>
      </c>
    </row>
    <row r="156" spans="1:33" x14ac:dyDescent="0.2">
      <c r="A156" s="133" t="str">
        <f t="shared" si="3"/>
        <v>DAPBahrain</v>
      </c>
      <c r="B156" s="129" t="s">
        <v>270</v>
      </c>
      <c r="C156" s="129" t="s">
        <v>271</v>
      </c>
      <c r="D156" s="129" t="s">
        <v>186</v>
      </c>
      <c r="E156" s="142">
        <f>'PK Production'!E156+'NP Production'!E156+'NPK Production'!E156</f>
        <v>0</v>
      </c>
      <c r="F156" s="142">
        <f>'PK Production'!F156+'NP Production'!F156+'NPK Production'!F156</f>
        <v>0</v>
      </c>
      <c r="G156" s="142">
        <f>'PK Production'!G156+'NP Production'!G156+'NPK Production'!G156</f>
        <v>0</v>
      </c>
      <c r="H156" s="142">
        <f>'PK Production'!H156+'NP Production'!H156+'NPK Production'!H156</f>
        <v>0</v>
      </c>
      <c r="I156" s="142">
        <f>'PK Production'!I156+'NP Production'!I156+'NPK Production'!I156</f>
        <v>0</v>
      </c>
      <c r="J156" s="142">
        <f>'PK Production'!J156+'NP Production'!J156+'NPK Production'!J156</f>
        <v>0</v>
      </c>
      <c r="K156" s="142">
        <f>'PK Production'!K156+'NP Production'!K156+'NPK Production'!K156</f>
        <v>0</v>
      </c>
      <c r="L156" s="142">
        <f>'PK Production'!L156+'NP Production'!L156+'NPK Production'!L156</f>
        <v>0</v>
      </c>
      <c r="M156" s="142">
        <f>'PK Production'!M156+'NP Production'!M156+'NPK Production'!M156</f>
        <v>0</v>
      </c>
      <c r="N156" s="142">
        <f>'PK Production'!N156+'NP Production'!N156+'NPK Production'!N156</f>
        <v>0</v>
      </c>
      <c r="O156" s="142">
        <f>'PK Production'!O156+'NP Production'!O156+'NPK Production'!O156</f>
        <v>0</v>
      </c>
      <c r="P156" s="142">
        <f>'PK Production'!P156+'NP Production'!P156+'NPK Production'!P156</f>
        <v>0</v>
      </c>
      <c r="Q156" s="142">
        <f>'PK Production'!Q156+'NP Production'!Q156+'NPK Production'!Q156</f>
        <v>0</v>
      </c>
      <c r="R156" s="142">
        <f>'PK Production'!R156+'NP Production'!R156+'NPK Production'!R156</f>
        <v>0</v>
      </c>
      <c r="S156" s="142">
        <f>'PK Production'!S156+'NP Production'!S156+'NPK Production'!S156</f>
        <v>0</v>
      </c>
      <c r="T156" s="142">
        <f>'PK Production'!T156+'NP Production'!T156+'NPK Production'!T156</f>
        <v>0</v>
      </c>
      <c r="U156" s="142">
        <f>'PK Production'!U156+'NP Production'!U156+'NPK Production'!U156</f>
        <v>0</v>
      </c>
      <c r="V156" s="142">
        <f>'PK Production'!V156+'NP Production'!V156+'NPK Production'!V156</f>
        <v>0</v>
      </c>
      <c r="W156" s="142">
        <f>'PK Production'!W156+'NP Production'!W156+'NPK Production'!W156</f>
        <v>0</v>
      </c>
      <c r="X156" s="142">
        <f>'PK Production'!X156+'NP Production'!X156+'NPK Production'!X156</f>
        <v>0</v>
      </c>
      <c r="Y156" s="142">
        <f>'PK Production'!Y156+'NP Production'!Y156+'NPK Production'!Y156</f>
        <v>0</v>
      </c>
      <c r="Z156" s="142">
        <f>'PK Production'!Z156+'NP Production'!Z156+'NPK Production'!Z156</f>
        <v>0</v>
      </c>
      <c r="AA156" s="142">
        <f>'PK Production'!AA156+'NP Production'!AA156+'NPK Production'!AA156</f>
        <v>0</v>
      </c>
      <c r="AB156" s="142">
        <f>'PK Production'!AB156+'NP Production'!AB156+'NPK Production'!AB156</f>
        <v>0</v>
      </c>
      <c r="AC156" s="142">
        <f>'PK Production'!AC156+'NP Production'!AC156+'NPK Production'!AC156</f>
        <v>0</v>
      </c>
      <c r="AD156" s="142">
        <f>'PK Production'!AD156+'NP Production'!AD156+'NPK Production'!AD156</f>
        <v>0</v>
      </c>
      <c r="AE156" s="142">
        <f>'PK Production'!AE156+'NP Production'!AE156+'NPK Production'!AE156</f>
        <v>0</v>
      </c>
      <c r="AF156" s="142">
        <f>'PK Production'!AF156+'NP Production'!AF156+'NPK Production'!AF156</f>
        <v>0</v>
      </c>
      <c r="AG156" s="142">
        <f>'PK Production'!AG156+'NP Production'!AG156+'NPK Production'!AG156</f>
        <v>0</v>
      </c>
    </row>
    <row r="157" spans="1:33" x14ac:dyDescent="0.2">
      <c r="A157" s="133" t="str">
        <f t="shared" si="3"/>
        <v>DAPIran</v>
      </c>
      <c r="B157" s="129" t="s">
        <v>270</v>
      </c>
      <c r="C157" s="129" t="s">
        <v>271</v>
      </c>
      <c r="D157" s="129" t="s">
        <v>187</v>
      </c>
      <c r="E157" s="142">
        <f>'PK Production'!E157+'NP Production'!E157+'NPK Production'!E157</f>
        <v>0</v>
      </c>
      <c r="F157" s="142">
        <f>'PK Production'!F157+'NP Production'!F157+'NPK Production'!F157</f>
        <v>0</v>
      </c>
      <c r="G157" s="142">
        <f>'PK Production'!G157+'NP Production'!G157+'NPK Production'!G157</f>
        <v>0</v>
      </c>
      <c r="H157" s="142">
        <f>'PK Production'!H157+'NP Production'!H157+'NPK Production'!H157</f>
        <v>0</v>
      </c>
      <c r="I157" s="142">
        <f>'PK Production'!I157+'NP Production'!I157+'NPK Production'!I157</f>
        <v>0</v>
      </c>
      <c r="J157" s="142">
        <f>'PK Production'!J157+'NP Production'!J157+'NPK Production'!J157</f>
        <v>0</v>
      </c>
      <c r="K157" s="142">
        <f>'PK Production'!K157+'NP Production'!K157+'NPK Production'!K157</f>
        <v>0</v>
      </c>
      <c r="L157" s="142">
        <f>'PK Production'!L157+'NP Production'!L157+'NPK Production'!L157</f>
        <v>0</v>
      </c>
      <c r="M157" s="142">
        <f>'PK Production'!M157+'NP Production'!M157+'NPK Production'!M157</f>
        <v>0</v>
      </c>
      <c r="N157" s="142">
        <f>'PK Production'!N157+'NP Production'!N157+'NPK Production'!N157</f>
        <v>0</v>
      </c>
      <c r="O157" s="142">
        <f>'PK Production'!O157+'NP Production'!O157+'NPK Production'!O157</f>
        <v>0</v>
      </c>
      <c r="P157" s="142">
        <f>'PK Production'!P157+'NP Production'!P157+'NPK Production'!P157</f>
        <v>0</v>
      </c>
      <c r="Q157" s="142">
        <f>'PK Production'!Q157+'NP Production'!Q157+'NPK Production'!Q157</f>
        <v>0</v>
      </c>
      <c r="R157" s="142">
        <f>'PK Production'!R157+'NP Production'!R157+'NPK Production'!R157</f>
        <v>0</v>
      </c>
      <c r="S157" s="142">
        <f>'PK Production'!S157+'NP Production'!S157+'NPK Production'!S157</f>
        <v>0</v>
      </c>
      <c r="T157" s="142">
        <f>'PK Production'!T157+'NP Production'!T157+'NPK Production'!T157</f>
        <v>0</v>
      </c>
      <c r="U157" s="142">
        <f>'PK Production'!U157+'NP Production'!U157+'NPK Production'!U157</f>
        <v>0</v>
      </c>
      <c r="V157" s="142">
        <f>'PK Production'!V157+'NP Production'!V157+'NPK Production'!V157</f>
        <v>0</v>
      </c>
      <c r="W157" s="142">
        <f>'PK Production'!W157+'NP Production'!W157+'NPK Production'!W157</f>
        <v>0</v>
      </c>
      <c r="X157" s="142">
        <f>'PK Production'!X157+'NP Production'!X157+'NPK Production'!X157</f>
        <v>0</v>
      </c>
      <c r="Y157" s="142">
        <f>'PK Production'!Y157+'NP Production'!Y157+'NPK Production'!Y157</f>
        <v>0</v>
      </c>
      <c r="Z157" s="142">
        <f>'PK Production'!Z157+'NP Production'!Z157+'NPK Production'!Z157</f>
        <v>0</v>
      </c>
      <c r="AA157" s="142">
        <f>'PK Production'!AA157+'NP Production'!AA157+'NPK Production'!AA157</f>
        <v>0</v>
      </c>
      <c r="AB157" s="142">
        <f>'PK Production'!AB157+'NP Production'!AB157+'NPK Production'!AB157</f>
        <v>0</v>
      </c>
      <c r="AC157" s="142">
        <f>'PK Production'!AC157+'NP Production'!AC157+'NPK Production'!AC157</f>
        <v>0</v>
      </c>
      <c r="AD157" s="142">
        <f>'PK Production'!AD157+'NP Production'!AD157+'NPK Production'!AD157</f>
        <v>0</v>
      </c>
      <c r="AE157" s="142">
        <f>'PK Production'!AE157+'NP Production'!AE157+'NPK Production'!AE157</f>
        <v>0</v>
      </c>
      <c r="AF157" s="142">
        <f>'PK Production'!AF157+'NP Production'!AF157+'NPK Production'!AF157</f>
        <v>0</v>
      </c>
      <c r="AG157" s="142">
        <f>'PK Production'!AG157+'NP Production'!AG157+'NPK Production'!AG157</f>
        <v>0</v>
      </c>
    </row>
    <row r="158" spans="1:33" x14ac:dyDescent="0.2">
      <c r="A158" s="133" t="str">
        <f t="shared" si="3"/>
        <v>DAPIraq</v>
      </c>
      <c r="B158" s="129" t="s">
        <v>270</v>
      </c>
      <c r="C158" s="129" t="s">
        <v>271</v>
      </c>
      <c r="D158" s="129" t="s">
        <v>188</v>
      </c>
      <c r="E158" s="142">
        <f>'PK Production'!E158+'NP Production'!E158+'NPK Production'!E158</f>
        <v>0</v>
      </c>
      <c r="F158" s="142">
        <f>'PK Production'!F158+'NP Production'!F158+'NPK Production'!F158</f>
        <v>0</v>
      </c>
      <c r="G158" s="142">
        <f>'PK Production'!G158+'NP Production'!G158+'NPK Production'!G158</f>
        <v>0</v>
      </c>
      <c r="H158" s="142">
        <f>'PK Production'!H158+'NP Production'!H158+'NPK Production'!H158</f>
        <v>0</v>
      </c>
      <c r="I158" s="142">
        <f>'PK Production'!I158+'NP Production'!I158+'NPK Production'!I158</f>
        <v>0</v>
      </c>
      <c r="J158" s="142">
        <f>'PK Production'!J158+'NP Production'!J158+'NPK Production'!J158</f>
        <v>0</v>
      </c>
      <c r="K158" s="142">
        <f>'PK Production'!K158+'NP Production'!K158+'NPK Production'!K158</f>
        <v>0</v>
      </c>
      <c r="L158" s="142">
        <f>'PK Production'!L158+'NP Production'!L158+'NPK Production'!L158</f>
        <v>0</v>
      </c>
      <c r="M158" s="142">
        <f>'PK Production'!M158+'NP Production'!M158+'NPK Production'!M158</f>
        <v>0</v>
      </c>
      <c r="N158" s="142">
        <f>'PK Production'!N158+'NP Production'!N158+'NPK Production'!N158</f>
        <v>0</v>
      </c>
      <c r="O158" s="142">
        <f>'PK Production'!O158+'NP Production'!O158+'NPK Production'!O158</f>
        <v>0</v>
      </c>
      <c r="P158" s="142">
        <f>'PK Production'!P158+'NP Production'!P158+'NPK Production'!P158</f>
        <v>0</v>
      </c>
      <c r="Q158" s="142">
        <f>'PK Production'!Q158+'NP Production'!Q158+'NPK Production'!Q158</f>
        <v>0</v>
      </c>
      <c r="R158" s="142">
        <f>'PK Production'!R158+'NP Production'!R158+'NPK Production'!R158</f>
        <v>0</v>
      </c>
      <c r="S158" s="142">
        <f>'PK Production'!S158+'NP Production'!S158+'NPK Production'!S158</f>
        <v>0</v>
      </c>
      <c r="T158" s="142">
        <f>'PK Production'!T158+'NP Production'!T158+'NPK Production'!T158</f>
        <v>0</v>
      </c>
      <c r="U158" s="142">
        <f>'PK Production'!U158+'NP Production'!U158+'NPK Production'!U158</f>
        <v>0</v>
      </c>
      <c r="V158" s="142">
        <f>'PK Production'!V158+'NP Production'!V158+'NPK Production'!V158</f>
        <v>0</v>
      </c>
      <c r="W158" s="142">
        <f>'PK Production'!W158+'NP Production'!W158+'NPK Production'!W158</f>
        <v>0</v>
      </c>
      <c r="X158" s="142">
        <f>'PK Production'!X158+'NP Production'!X158+'NPK Production'!X158</f>
        <v>0</v>
      </c>
      <c r="Y158" s="142">
        <f>'PK Production'!Y158+'NP Production'!Y158+'NPK Production'!Y158</f>
        <v>0</v>
      </c>
      <c r="Z158" s="142">
        <f>'PK Production'!Z158+'NP Production'!Z158+'NPK Production'!Z158</f>
        <v>0</v>
      </c>
      <c r="AA158" s="142">
        <f>'PK Production'!AA158+'NP Production'!AA158+'NPK Production'!AA158</f>
        <v>0</v>
      </c>
      <c r="AB158" s="142">
        <f>'PK Production'!AB158+'NP Production'!AB158+'NPK Production'!AB158</f>
        <v>0</v>
      </c>
      <c r="AC158" s="142">
        <f>'PK Production'!AC158+'NP Production'!AC158+'NPK Production'!AC158</f>
        <v>0</v>
      </c>
      <c r="AD158" s="142">
        <f>'PK Production'!AD158+'NP Production'!AD158+'NPK Production'!AD158</f>
        <v>0</v>
      </c>
      <c r="AE158" s="142">
        <f>'PK Production'!AE158+'NP Production'!AE158+'NPK Production'!AE158</f>
        <v>0</v>
      </c>
      <c r="AF158" s="142">
        <f>'PK Production'!AF158+'NP Production'!AF158+'NPK Production'!AF158</f>
        <v>0</v>
      </c>
      <c r="AG158" s="142">
        <f>'PK Production'!AG158+'NP Production'!AG158+'NPK Production'!AG158</f>
        <v>0</v>
      </c>
    </row>
    <row r="159" spans="1:33" x14ac:dyDescent="0.2">
      <c r="A159" s="133" t="str">
        <f t="shared" si="3"/>
        <v>DAPIsrael</v>
      </c>
      <c r="B159" s="129" t="s">
        <v>270</v>
      </c>
      <c r="C159" s="129" t="s">
        <v>271</v>
      </c>
      <c r="D159" s="129" t="s">
        <v>189</v>
      </c>
      <c r="E159" s="142">
        <f>'PK Production'!E159+'NP Production'!E159+'NPK Production'!E159</f>
        <v>274.43334500000003</v>
      </c>
      <c r="F159" s="142">
        <f>'PK Production'!F159+'NP Production'!F159+'NPK Production'!F159</f>
        <v>238.58420000000001</v>
      </c>
      <c r="G159" s="142">
        <f>'PK Production'!G159+'NP Production'!G159+'NPK Production'!G159</f>
        <v>266.90178300000002</v>
      </c>
      <c r="H159" s="142">
        <f>'PK Production'!H159+'NP Production'!H159+'NPK Production'!H159</f>
        <v>300.30054999999993</v>
      </c>
      <c r="I159" s="142">
        <f>'PK Production'!I159+'NP Production'!I159+'NPK Production'!I159</f>
        <v>372.79736400000002</v>
      </c>
      <c r="J159" s="142">
        <f>'PK Production'!J159+'NP Production'!J159+'NPK Production'!J159</f>
        <v>231.41283300000001</v>
      </c>
      <c r="K159" s="142">
        <f>'PK Production'!K159+'NP Production'!K159+'NPK Production'!K159</f>
        <v>214.97073500000005</v>
      </c>
      <c r="L159" s="142">
        <f>'PK Production'!L159+'NP Production'!L159+'NPK Production'!L159</f>
        <v>202.78849</v>
      </c>
      <c r="M159" s="142">
        <f>'PK Production'!M159+'NP Production'!M159+'NPK Production'!M159</f>
        <v>166.870158</v>
      </c>
      <c r="N159" s="142">
        <f>'PK Production'!N159+'NP Production'!N159+'NPK Production'!N159</f>
        <v>155.59140300000001</v>
      </c>
      <c r="O159" s="142">
        <f>'PK Production'!O159+'NP Production'!O159+'NPK Production'!O159</f>
        <v>251.53566462001157</v>
      </c>
      <c r="P159" s="142">
        <f>'PK Production'!P159+'NP Production'!P159+'NPK Production'!P159</f>
        <v>167.06614142186748</v>
      </c>
      <c r="Q159" s="142">
        <f>'PK Production'!Q159+'NP Production'!Q159+'NPK Production'!Q159</f>
        <v>243.50276156916104</v>
      </c>
      <c r="R159" s="142">
        <f>'PK Production'!R159+'NP Production'!R159+'NPK Production'!R159</f>
        <v>233.29729704761905</v>
      </c>
      <c r="S159" s="142">
        <f>'PK Production'!S159+'NP Production'!S159+'NPK Production'!S159</f>
        <v>249.54580200000004</v>
      </c>
      <c r="T159" s="142">
        <f>'PK Production'!T159+'NP Production'!T159+'NPK Production'!T159</f>
        <v>227.10119000000003</v>
      </c>
      <c r="U159" s="142">
        <f>'PK Production'!U159+'NP Production'!U159+'NPK Production'!U159</f>
        <v>230.22316599999999</v>
      </c>
      <c r="V159" s="142">
        <f>'PK Production'!V159+'NP Production'!V159+'NPK Production'!V159</f>
        <v>202.06443886411793</v>
      </c>
      <c r="W159" s="142">
        <f>'PK Production'!W159+'NP Production'!W159+'NPK Production'!W159</f>
        <v>191.19553000000002</v>
      </c>
      <c r="X159" s="142">
        <f>'PK Production'!X159+'NP Production'!X159+'NPK Production'!X159</f>
        <v>193.88030214335157</v>
      </c>
      <c r="Y159" s="142">
        <f>'PK Production'!Y159+'NP Production'!Y159+'NPK Production'!Y159</f>
        <v>206.67147593410181</v>
      </c>
      <c r="Z159" s="142">
        <f>'PK Production'!Z159+'NP Production'!Z159+'NPK Production'!Z159</f>
        <v>240.88876601048551</v>
      </c>
      <c r="AA159" s="142">
        <f>'PK Production'!AA159+'NP Production'!AA159+'NPK Production'!AA159</f>
        <v>245.45541601048555</v>
      </c>
      <c r="AB159" s="142">
        <f>'PK Production'!AB159+'NP Production'!AB159+'NPK Production'!AB159</f>
        <v>188.0454160104855</v>
      </c>
      <c r="AC159" s="142">
        <f>'PK Production'!AC159+'NP Production'!AC159+'NPK Production'!AC159</f>
        <v>190.53323312840303</v>
      </c>
      <c r="AD159" s="142">
        <f>'PK Production'!AD159+'NP Production'!AD159+'NPK Production'!AD159</f>
        <v>193.09907426483869</v>
      </c>
      <c r="AE159" s="142">
        <f>'PK Production'!AE159+'NP Production'!AE159+'NPK Production'!AE159</f>
        <v>194.18761286110723</v>
      </c>
      <c r="AF159" s="142">
        <f>'PK Production'!AF159+'NP Production'!AF159+'NPK Production'!AF159</f>
        <v>195.3849031219184</v>
      </c>
      <c r="AG159" s="142">
        <f>'PK Production'!AG159+'NP Production'!AG159+'NPK Production'!AG159</f>
        <v>196.39197303368002</v>
      </c>
    </row>
    <row r="160" spans="1:33" x14ac:dyDescent="0.2">
      <c r="A160" s="133" t="str">
        <f t="shared" si="3"/>
        <v>DAPJordan</v>
      </c>
      <c r="B160" s="129" t="s">
        <v>270</v>
      </c>
      <c r="C160" s="129" t="s">
        <v>271</v>
      </c>
      <c r="D160" s="129" t="s">
        <v>190</v>
      </c>
      <c r="E160" s="142">
        <f>'PK Production'!E160+'NP Production'!E160+'NPK Production'!E160</f>
        <v>231.81205000000003</v>
      </c>
      <c r="F160" s="142">
        <f>'PK Production'!F160+'NP Production'!F160+'NPK Production'!F160</f>
        <v>153.34091000000001</v>
      </c>
      <c r="G160" s="142">
        <f>'PK Production'!G160+'NP Production'!G160+'NPK Production'!G160</f>
        <v>186.80968499999997</v>
      </c>
      <c r="H160" s="142">
        <f>'PK Production'!H160+'NP Production'!H160+'NPK Production'!H160</f>
        <v>187.66024999999999</v>
      </c>
      <c r="I160" s="142">
        <f>'PK Production'!I160+'NP Production'!I160+'NPK Production'!I160</f>
        <v>175.98380700000001</v>
      </c>
      <c r="J160" s="142">
        <f>'PK Production'!J160+'NP Production'!J160+'NPK Production'!J160</f>
        <v>184.24244599999997</v>
      </c>
      <c r="K160" s="142">
        <f>'PK Production'!K160+'NP Production'!K160+'NPK Production'!K160</f>
        <v>213</v>
      </c>
      <c r="L160" s="142">
        <f>'PK Production'!L160+'NP Production'!L160+'NPK Production'!L160</f>
        <v>129</v>
      </c>
      <c r="M160" s="142">
        <f>'PK Production'!M160+'NP Production'!M160+'NPK Production'!M160</f>
        <v>116.1</v>
      </c>
      <c r="N160" s="142">
        <f>'PK Production'!N160+'NP Production'!N160+'NPK Production'!N160</f>
        <v>50.5</v>
      </c>
      <c r="O160" s="142">
        <f>'PK Production'!O160+'NP Production'!O160+'NPK Production'!O160</f>
        <v>43</v>
      </c>
      <c r="P160" s="142">
        <f>'PK Production'!P160+'NP Production'!P160+'NPK Production'!P160</f>
        <v>26.881521739130449</v>
      </c>
      <c r="Q160" s="142">
        <f>'PK Production'!Q160+'NP Production'!Q160+'NPK Production'!Q160</f>
        <v>82.565217391304373</v>
      </c>
      <c r="R160" s="142">
        <f>'PK Production'!R160+'NP Production'!R160+'NPK Production'!R160</f>
        <v>101.56521739130437</v>
      </c>
      <c r="S160" s="142">
        <f>'PK Production'!S160+'NP Production'!S160+'NPK Production'!S160</f>
        <v>154.47826086956525</v>
      </c>
      <c r="T160" s="142">
        <f>'PK Production'!T160+'NP Production'!T160+'NPK Production'!T160</f>
        <v>82.62</v>
      </c>
      <c r="U160" s="142">
        <f>'PK Production'!U160+'NP Production'!U160+'NPK Production'!U160</f>
        <v>45.300000000000011</v>
      </c>
      <c r="V160" s="142">
        <f>'PK Production'!V160+'NP Production'!V160+'NPK Production'!V160</f>
        <v>94.986000000000018</v>
      </c>
      <c r="W160" s="142">
        <f>'PK Production'!W160+'NP Production'!W160+'NPK Production'!W160</f>
        <v>104.44375000000001</v>
      </c>
      <c r="X160" s="142">
        <f>'PK Production'!X160+'NP Production'!X160+'NPK Production'!X160</f>
        <v>88.83</v>
      </c>
      <c r="Y160" s="142">
        <f>'PK Production'!Y160+'NP Production'!Y160+'NPK Production'!Y160</f>
        <v>110.25211</v>
      </c>
      <c r="Z160" s="142">
        <f>'PK Production'!Z160+'NP Production'!Z160+'NPK Production'!Z160</f>
        <v>172.30678999999998</v>
      </c>
      <c r="AA160" s="142">
        <f>'PK Production'!AA160+'NP Production'!AA160+'NPK Production'!AA160</f>
        <v>327.46000000000004</v>
      </c>
      <c r="AB160" s="142">
        <f>'PK Production'!AB160+'NP Production'!AB160+'NPK Production'!AB160</f>
        <v>207.95999999999998</v>
      </c>
      <c r="AC160" s="142">
        <f>'PK Production'!AC160+'NP Production'!AC160+'NPK Production'!AC160</f>
        <v>215.37097860801293</v>
      </c>
      <c r="AD160" s="142">
        <f>'PK Production'!AD160+'NP Production'!AD160+'NPK Production'!AD160</f>
        <v>222.27642028634071</v>
      </c>
      <c r="AE160" s="142">
        <f>'PK Production'!AE160+'NP Production'!AE160+'NPK Production'!AE160</f>
        <v>224.92680837796678</v>
      </c>
      <c r="AF160" s="142">
        <f>'PK Production'!AF160+'NP Production'!AF160+'NPK Production'!AF160</f>
        <v>227.43876490748832</v>
      </c>
      <c r="AG160" s="142">
        <f>'PK Production'!AG160+'NP Production'!AG160+'NPK Production'!AG160</f>
        <v>229.42985864736923</v>
      </c>
    </row>
    <row r="161" spans="1:33" x14ac:dyDescent="0.2">
      <c r="A161" s="133" t="str">
        <f t="shared" si="3"/>
        <v>DAPKuwait</v>
      </c>
      <c r="B161" s="129" t="s">
        <v>270</v>
      </c>
      <c r="C161" s="129" t="s">
        <v>271</v>
      </c>
      <c r="D161" s="129" t="s">
        <v>191</v>
      </c>
      <c r="E161" s="142">
        <f>'PK Production'!E161+'NP Production'!E161+'NPK Production'!E161</f>
        <v>0</v>
      </c>
      <c r="F161" s="142">
        <f>'PK Production'!F161+'NP Production'!F161+'NPK Production'!F161</f>
        <v>0</v>
      </c>
      <c r="G161" s="142">
        <f>'PK Production'!G161+'NP Production'!G161+'NPK Production'!G161</f>
        <v>0</v>
      </c>
      <c r="H161" s="142">
        <f>'PK Production'!H161+'NP Production'!H161+'NPK Production'!H161</f>
        <v>0</v>
      </c>
      <c r="I161" s="142">
        <f>'PK Production'!I161+'NP Production'!I161+'NPK Production'!I161</f>
        <v>0</v>
      </c>
      <c r="J161" s="142">
        <f>'PK Production'!J161+'NP Production'!J161+'NPK Production'!J161</f>
        <v>0</v>
      </c>
      <c r="K161" s="142">
        <f>'PK Production'!K161+'NP Production'!K161+'NPK Production'!K161</f>
        <v>0</v>
      </c>
      <c r="L161" s="142">
        <f>'PK Production'!L161+'NP Production'!L161+'NPK Production'!L161</f>
        <v>0</v>
      </c>
      <c r="M161" s="142">
        <f>'PK Production'!M161+'NP Production'!M161+'NPK Production'!M161</f>
        <v>0</v>
      </c>
      <c r="N161" s="142">
        <f>'PK Production'!N161+'NP Production'!N161+'NPK Production'!N161</f>
        <v>0</v>
      </c>
      <c r="O161" s="142">
        <f>'PK Production'!O161+'NP Production'!O161+'NPK Production'!O161</f>
        <v>0</v>
      </c>
      <c r="P161" s="142">
        <f>'PK Production'!P161+'NP Production'!P161+'NPK Production'!P161</f>
        <v>0</v>
      </c>
      <c r="Q161" s="142">
        <f>'PK Production'!Q161+'NP Production'!Q161+'NPK Production'!Q161</f>
        <v>0</v>
      </c>
      <c r="R161" s="142">
        <f>'PK Production'!R161+'NP Production'!R161+'NPK Production'!R161</f>
        <v>0</v>
      </c>
      <c r="S161" s="142">
        <f>'PK Production'!S161+'NP Production'!S161+'NPK Production'!S161</f>
        <v>0</v>
      </c>
      <c r="T161" s="142">
        <f>'PK Production'!T161+'NP Production'!T161+'NPK Production'!T161</f>
        <v>0</v>
      </c>
      <c r="U161" s="142">
        <f>'PK Production'!U161+'NP Production'!U161+'NPK Production'!U161</f>
        <v>0</v>
      </c>
      <c r="V161" s="142">
        <f>'PK Production'!V161+'NP Production'!V161+'NPK Production'!V161</f>
        <v>0</v>
      </c>
      <c r="W161" s="142">
        <f>'PK Production'!W161+'NP Production'!W161+'NPK Production'!W161</f>
        <v>0</v>
      </c>
      <c r="X161" s="142">
        <f>'PK Production'!X161+'NP Production'!X161+'NPK Production'!X161</f>
        <v>0</v>
      </c>
      <c r="Y161" s="142">
        <f>'PK Production'!Y161+'NP Production'!Y161+'NPK Production'!Y161</f>
        <v>0</v>
      </c>
      <c r="Z161" s="142">
        <f>'PK Production'!Z161+'NP Production'!Z161+'NPK Production'!Z161</f>
        <v>0</v>
      </c>
      <c r="AA161" s="142">
        <f>'PK Production'!AA161+'NP Production'!AA161+'NPK Production'!AA161</f>
        <v>0</v>
      </c>
      <c r="AB161" s="142">
        <f>'PK Production'!AB161+'NP Production'!AB161+'NPK Production'!AB161</f>
        <v>0</v>
      </c>
      <c r="AC161" s="142">
        <f>'PK Production'!AC161+'NP Production'!AC161+'NPK Production'!AC161</f>
        <v>0</v>
      </c>
      <c r="AD161" s="142">
        <f>'PK Production'!AD161+'NP Production'!AD161+'NPK Production'!AD161</f>
        <v>0</v>
      </c>
      <c r="AE161" s="142">
        <f>'PK Production'!AE161+'NP Production'!AE161+'NPK Production'!AE161</f>
        <v>0</v>
      </c>
      <c r="AF161" s="142">
        <f>'PK Production'!AF161+'NP Production'!AF161+'NPK Production'!AF161</f>
        <v>0</v>
      </c>
      <c r="AG161" s="142">
        <f>'PK Production'!AG161+'NP Production'!AG161+'NPK Production'!AG161</f>
        <v>0</v>
      </c>
    </row>
    <row r="162" spans="1:33" x14ac:dyDescent="0.2">
      <c r="A162" s="133" t="str">
        <f t="shared" si="3"/>
        <v>DAPLebanon</v>
      </c>
      <c r="B162" s="129" t="s">
        <v>270</v>
      </c>
      <c r="C162" s="129" t="s">
        <v>271</v>
      </c>
      <c r="D162" s="129" t="s">
        <v>192</v>
      </c>
      <c r="E162" s="142">
        <f>'PK Production'!E162+'NP Production'!E162+'NPK Production'!E162</f>
        <v>0</v>
      </c>
      <c r="F162" s="142">
        <f>'PK Production'!F162+'NP Production'!F162+'NPK Production'!F162</f>
        <v>0</v>
      </c>
      <c r="G162" s="142">
        <f>'PK Production'!G162+'NP Production'!G162+'NPK Production'!G162</f>
        <v>0</v>
      </c>
      <c r="H162" s="142">
        <f>'PK Production'!H162+'NP Production'!H162+'NPK Production'!H162</f>
        <v>0</v>
      </c>
      <c r="I162" s="142">
        <f>'PK Production'!I162+'NP Production'!I162+'NPK Production'!I162</f>
        <v>0</v>
      </c>
      <c r="J162" s="142">
        <f>'PK Production'!J162+'NP Production'!J162+'NPK Production'!J162</f>
        <v>0</v>
      </c>
      <c r="K162" s="142">
        <f>'PK Production'!K162+'NP Production'!K162+'NPK Production'!K162</f>
        <v>0</v>
      </c>
      <c r="L162" s="142">
        <f>'PK Production'!L162+'NP Production'!L162+'NPK Production'!L162</f>
        <v>0</v>
      </c>
      <c r="M162" s="142">
        <f>'PK Production'!M162+'NP Production'!M162+'NPK Production'!M162</f>
        <v>0</v>
      </c>
      <c r="N162" s="142">
        <f>'PK Production'!N162+'NP Production'!N162+'NPK Production'!N162</f>
        <v>0</v>
      </c>
      <c r="O162" s="142">
        <f>'PK Production'!O162+'NP Production'!O162+'NPK Production'!O162</f>
        <v>0</v>
      </c>
      <c r="P162" s="142">
        <f>'PK Production'!P162+'NP Production'!P162+'NPK Production'!P162</f>
        <v>0</v>
      </c>
      <c r="Q162" s="142">
        <f>'PK Production'!Q162+'NP Production'!Q162+'NPK Production'!Q162</f>
        <v>0</v>
      </c>
      <c r="R162" s="142">
        <f>'PK Production'!R162+'NP Production'!R162+'NPK Production'!R162</f>
        <v>0</v>
      </c>
      <c r="S162" s="142">
        <f>'PK Production'!S162+'NP Production'!S162+'NPK Production'!S162</f>
        <v>0</v>
      </c>
      <c r="T162" s="142">
        <f>'PK Production'!T162+'NP Production'!T162+'NPK Production'!T162</f>
        <v>0</v>
      </c>
      <c r="U162" s="142">
        <f>'PK Production'!U162+'NP Production'!U162+'NPK Production'!U162</f>
        <v>0</v>
      </c>
      <c r="V162" s="142">
        <f>'PK Production'!V162+'NP Production'!V162+'NPK Production'!V162</f>
        <v>0</v>
      </c>
      <c r="W162" s="142">
        <f>'PK Production'!W162+'NP Production'!W162+'NPK Production'!W162</f>
        <v>0</v>
      </c>
      <c r="X162" s="142">
        <f>'PK Production'!X162+'NP Production'!X162+'NPK Production'!X162</f>
        <v>0</v>
      </c>
      <c r="Y162" s="142">
        <f>'PK Production'!Y162+'NP Production'!Y162+'NPK Production'!Y162</f>
        <v>0</v>
      </c>
      <c r="Z162" s="142">
        <f>'PK Production'!Z162+'NP Production'!Z162+'NPK Production'!Z162</f>
        <v>0</v>
      </c>
      <c r="AA162" s="142">
        <f>'PK Production'!AA162+'NP Production'!AA162+'NPK Production'!AA162</f>
        <v>0</v>
      </c>
      <c r="AB162" s="142">
        <f>'PK Production'!AB162+'NP Production'!AB162+'NPK Production'!AB162</f>
        <v>0</v>
      </c>
      <c r="AC162" s="142">
        <f>'PK Production'!AC162+'NP Production'!AC162+'NPK Production'!AC162</f>
        <v>0</v>
      </c>
      <c r="AD162" s="142">
        <f>'PK Production'!AD162+'NP Production'!AD162+'NPK Production'!AD162</f>
        <v>0</v>
      </c>
      <c r="AE162" s="142">
        <f>'PK Production'!AE162+'NP Production'!AE162+'NPK Production'!AE162</f>
        <v>0</v>
      </c>
      <c r="AF162" s="142">
        <f>'PK Production'!AF162+'NP Production'!AF162+'NPK Production'!AF162</f>
        <v>0</v>
      </c>
      <c r="AG162" s="142">
        <f>'PK Production'!AG162+'NP Production'!AG162+'NPK Production'!AG162</f>
        <v>0</v>
      </c>
    </row>
    <row r="163" spans="1:33" x14ac:dyDescent="0.2">
      <c r="A163" s="133" t="str">
        <f t="shared" si="3"/>
        <v>DAPOman</v>
      </c>
      <c r="B163" s="129" t="s">
        <v>270</v>
      </c>
      <c r="C163" s="129" t="s">
        <v>271</v>
      </c>
      <c r="D163" s="129" t="s">
        <v>193</v>
      </c>
      <c r="E163" s="142">
        <f>'PK Production'!E163+'NP Production'!E163+'NPK Production'!E163</f>
        <v>0</v>
      </c>
      <c r="F163" s="142">
        <f>'PK Production'!F163+'NP Production'!F163+'NPK Production'!F163</f>
        <v>0</v>
      </c>
      <c r="G163" s="142">
        <f>'PK Production'!G163+'NP Production'!G163+'NPK Production'!G163</f>
        <v>0</v>
      </c>
      <c r="H163" s="142">
        <f>'PK Production'!H163+'NP Production'!H163+'NPK Production'!H163</f>
        <v>0</v>
      </c>
      <c r="I163" s="142">
        <f>'PK Production'!I163+'NP Production'!I163+'NPK Production'!I163</f>
        <v>0</v>
      </c>
      <c r="J163" s="142">
        <f>'PK Production'!J163+'NP Production'!J163+'NPK Production'!J163</f>
        <v>0</v>
      </c>
      <c r="K163" s="142">
        <f>'PK Production'!K163+'NP Production'!K163+'NPK Production'!K163</f>
        <v>0</v>
      </c>
      <c r="L163" s="142">
        <f>'PK Production'!L163+'NP Production'!L163+'NPK Production'!L163</f>
        <v>0</v>
      </c>
      <c r="M163" s="142">
        <f>'PK Production'!M163+'NP Production'!M163+'NPK Production'!M163</f>
        <v>0</v>
      </c>
      <c r="N163" s="142">
        <f>'PK Production'!N163+'NP Production'!N163+'NPK Production'!N163</f>
        <v>0</v>
      </c>
      <c r="O163" s="142">
        <f>'PK Production'!O163+'NP Production'!O163+'NPK Production'!O163</f>
        <v>0</v>
      </c>
      <c r="P163" s="142">
        <f>'PK Production'!P163+'NP Production'!P163+'NPK Production'!P163</f>
        <v>0</v>
      </c>
      <c r="Q163" s="142">
        <f>'PK Production'!Q163+'NP Production'!Q163+'NPK Production'!Q163</f>
        <v>0</v>
      </c>
      <c r="R163" s="142">
        <f>'PK Production'!R163+'NP Production'!R163+'NPK Production'!R163</f>
        <v>0</v>
      </c>
      <c r="S163" s="142">
        <f>'PK Production'!S163+'NP Production'!S163+'NPK Production'!S163</f>
        <v>0</v>
      </c>
      <c r="T163" s="142">
        <f>'PK Production'!T163+'NP Production'!T163+'NPK Production'!T163</f>
        <v>0</v>
      </c>
      <c r="U163" s="142">
        <f>'PK Production'!U163+'NP Production'!U163+'NPK Production'!U163</f>
        <v>0</v>
      </c>
      <c r="V163" s="142">
        <f>'PK Production'!V163+'NP Production'!V163+'NPK Production'!V163</f>
        <v>0</v>
      </c>
      <c r="W163" s="142">
        <f>'PK Production'!W163+'NP Production'!W163+'NPK Production'!W163</f>
        <v>0</v>
      </c>
      <c r="X163" s="142">
        <f>'PK Production'!X163+'NP Production'!X163+'NPK Production'!X163</f>
        <v>0</v>
      </c>
      <c r="Y163" s="142">
        <f>'PK Production'!Y163+'NP Production'!Y163+'NPK Production'!Y163</f>
        <v>0</v>
      </c>
      <c r="Z163" s="142">
        <f>'PK Production'!Z163+'NP Production'!Z163+'NPK Production'!Z163</f>
        <v>0</v>
      </c>
      <c r="AA163" s="142">
        <f>'PK Production'!AA163+'NP Production'!AA163+'NPK Production'!AA163</f>
        <v>0</v>
      </c>
      <c r="AB163" s="142">
        <f>'PK Production'!AB163+'NP Production'!AB163+'NPK Production'!AB163</f>
        <v>0</v>
      </c>
      <c r="AC163" s="142">
        <f>'PK Production'!AC163+'NP Production'!AC163+'NPK Production'!AC163</f>
        <v>0</v>
      </c>
      <c r="AD163" s="142">
        <f>'PK Production'!AD163+'NP Production'!AD163+'NPK Production'!AD163</f>
        <v>0</v>
      </c>
      <c r="AE163" s="142">
        <f>'PK Production'!AE163+'NP Production'!AE163+'NPK Production'!AE163</f>
        <v>0</v>
      </c>
      <c r="AF163" s="142">
        <f>'PK Production'!AF163+'NP Production'!AF163+'NPK Production'!AF163</f>
        <v>0</v>
      </c>
      <c r="AG163" s="142">
        <f>'PK Production'!AG163+'NP Production'!AG163+'NPK Production'!AG163</f>
        <v>0</v>
      </c>
    </row>
    <row r="164" spans="1:33" x14ac:dyDescent="0.2">
      <c r="A164" s="133" t="str">
        <f t="shared" si="3"/>
        <v>DAPQatar</v>
      </c>
      <c r="B164" s="129" t="s">
        <v>270</v>
      </c>
      <c r="C164" s="129" t="s">
        <v>271</v>
      </c>
      <c r="D164" s="129" t="s">
        <v>194</v>
      </c>
      <c r="E164" s="142">
        <f>'PK Production'!E164+'NP Production'!E164+'NPK Production'!E164</f>
        <v>0</v>
      </c>
      <c r="F164" s="142">
        <f>'PK Production'!F164+'NP Production'!F164+'NPK Production'!F164</f>
        <v>0</v>
      </c>
      <c r="G164" s="142">
        <f>'PK Production'!G164+'NP Production'!G164+'NPK Production'!G164</f>
        <v>0</v>
      </c>
      <c r="H164" s="142">
        <f>'PK Production'!H164+'NP Production'!H164+'NPK Production'!H164</f>
        <v>0</v>
      </c>
      <c r="I164" s="142">
        <f>'PK Production'!I164+'NP Production'!I164+'NPK Production'!I164</f>
        <v>0</v>
      </c>
      <c r="J164" s="142">
        <f>'PK Production'!J164+'NP Production'!J164+'NPK Production'!J164</f>
        <v>0</v>
      </c>
      <c r="K164" s="142">
        <f>'PK Production'!K164+'NP Production'!K164+'NPK Production'!K164</f>
        <v>0</v>
      </c>
      <c r="L164" s="142">
        <f>'PK Production'!L164+'NP Production'!L164+'NPK Production'!L164</f>
        <v>0</v>
      </c>
      <c r="M164" s="142">
        <f>'PK Production'!M164+'NP Production'!M164+'NPK Production'!M164</f>
        <v>0</v>
      </c>
      <c r="N164" s="142">
        <f>'PK Production'!N164+'NP Production'!N164+'NPK Production'!N164</f>
        <v>0</v>
      </c>
      <c r="O164" s="142">
        <f>'PK Production'!O164+'NP Production'!O164+'NPK Production'!O164</f>
        <v>0</v>
      </c>
      <c r="P164" s="142">
        <f>'PK Production'!P164+'NP Production'!P164+'NPK Production'!P164</f>
        <v>0</v>
      </c>
      <c r="Q164" s="142">
        <f>'PK Production'!Q164+'NP Production'!Q164+'NPK Production'!Q164</f>
        <v>0</v>
      </c>
      <c r="R164" s="142">
        <f>'PK Production'!R164+'NP Production'!R164+'NPK Production'!R164</f>
        <v>0</v>
      </c>
      <c r="S164" s="142">
        <f>'PK Production'!S164+'NP Production'!S164+'NPK Production'!S164</f>
        <v>0</v>
      </c>
      <c r="T164" s="142">
        <f>'PK Production'!T164+'NP Production'!T164+'NPK Production'!T164</f>
        <v>0</v>
      </c>
      <c r="U164" s="142">
        <f>'PK Production'!U164+'NP Production'!U164+'NPK Production'!U164</f>
        <v>0</v>
      </c>
      <c r="V164" s="142">
        <f>'PK Production'!V164+'NP Production'!V164+'NPK Production'!V164</f>
        <v>0</v>
      </c>
      <c r="W164" s="142">
        <f>'PK Production'!W164+'NP Production'!W164+'NPK Production'!W164</f>
        <v>0</v>
      </c>
      <c r="X164" s="142">
        <f>'PK Production'!X164+'NP Production'!X164+'NPK Production'!X164</f>
        <v>0</v>
      </c>
      <c r="Y164" s="142">
        <f>'PK Production'!Y164+'NP Production'!Y164+'NPK Production'!Y164</f>
        <v>0</v>
      </c>
      <c r="Z164" s="142">
        <f>'PK Production'!Z164+'NP Production'!Z164+'NPK Production'!Z164</f>
        <v>0</v>
      </c>
      <c r="AA164" s="142">
        <f>'PK Production'!AA164+'NP Production'!AA164+'NPK Production'!AA164</f>
        <v>0</v>
      </c>
      <c r="AB164" s="142">
        <f>'PK Production'!AB164+'NP Production'!AB164+'NPK Production'!AB164</f>
        <v>0</v>
      </c>
      <c r="AC164" s="142">
        <f>'PK Production'!AC164+'NP Production'!AC164+'NPK Production'!AC164</f>
        <v>0</v>
      </c>
      <c r="AD164" s="142">
        <f>'PK Production'!AD164+'NP Production'!AD164+'NPK Production'!AD164</f>
        <v>0</v>
      </c>
      <c r="AE164" s="142">
        <f>'PK Production'!AE164+'NP Production'!AE164+'NPK Production'!AE164</f>
        <v>0</v>
      </c>
      <c r="AF164" s="142">
        <f>'PK Production'!AF164+'NP Production'!AF164+'NPK Production'!AF164</f>
        <v>0</v>
      </c>
      <c r="AG164" s="142">
        <f>'PK Production'!AG164+'NP Production'!AG164+'NPK Production'!AG164</f>
        <v>0</v>
      </c>
    </row>
    <row r="165" spans="1:33" x14ac:dyDescent="0.2">
      <c r="A165" s="133" t="str">
        <f t="shared" si="3"/>
        <v>DAPSaudi Arabia</v>
      </c>
      <c r="B165" s="129" t="s">
        <v>270</v>
      </c>
      <c r="C165" s="129" t="s">
        <v>271</v>
      </c>
      <c r="D165" s="129" t="s">
        <v>195</v>
      </c>
      <c r="E165" s="142">
        <f>'PK Production'!E165+'NP Production'!E165+'NPK Production'!E165</f>
        <v>25</v>
      </c>
      <c r="F165" s="142">
        <f>'PK Production'!F165+'NP Production'!F165+'NPK Production'!F165</f>
        <v>25.662499999999966</v>
      </c>
      <c r="G165" s="142">
        <f>'PK Production'!G165+'NP Production'!G165+'NPK Production'!G165</f>
        <v>25.500000000000078</v>
      </c>
      <c r="H165" s="142">
        <f>'PK Production'!H165+'NP Production'!H165+'NPK Production'!H165</f>
        <v>39.375000000000071</v>
      </c>
      <c r="I165" s="142">
        <f>'PK Production'!I165+'NP Production'!I165+'NPK Production'!I165</f>
        <v>156.25</v>
      </c>
      <c r="J165" s="142">
        <f>'PK Production'!J165+'NP Production'!J165+'NPK Production'!J165</f>
        <v>312.5</v>
      </c>
      <c r="K165" s="142">
        <f>'PK Production'!K165+'NP Production'!K165+'NPK Production'!K165</f>
        <v>62.5</v>
      </c>
      <c r="L165" s="142">
        <f>'PK Production'!L165+'NP Production'!L165+'NPK Production'!L165</f>
        <v>156.25</v>
      </c>
      <c r="M165" s="142">
        <f>'PK Production'!M165+'NP Production'!M165+'NPK Production'!M165</f>
        <v>375</v>
      </c>
      <c r="N165" s="142">
        <f>'PK Production'!N165+'NP Production'!N165+'NPK Production'!N165</f>
        <v>156.25</v>
      </c>
      <c r="O165" s="142">
        <f>'PK Production'!O165+'NP Production'!O165+'NPK Production'!O165</f>
        <v>125</v>
      </c>
      <c r="P165" s="142">
        <f>'PK Production'!P165+'NP Production'!P165+'NPK Production'!P165</f>
        <v>187.5</v>
      </c>
      <c r="Q165" s="142">
        <f>'PK Production'!Q165+'NP Production'!Q165+'NPK Production'!Q165</f>
        <v>187.5</v>
      </c>
      <c r="R165" s="142">
        <f>'PK Production'!R165+'NP Production'!R165+'NPK Production'!R165</f>
        <v>187.5</v>
      </c>
      <c r="S165" s="142">
        <f>'PK Production'!S165+'NP Production'!S165+'NPK Production'!S165</f>
        <v>187.5</v>
      </c>
      <c r="T165" s="142">
        <f>'PK Production'!T165+'NP Production'!T165+'NPK Production'!T165</f>
        <v>187.5</v>
      </c>
      <c r="U165" s="142">
        <f>'PK Production'!U165+'NP Production'!U165+'NPK Production'!U165</f>
        <v>187.5</v>
      </c>
      <c r="V165" s="142">
        <f>'PK Production'!V165+'NP Production'!V165+'NPK Production'!V165</f>
        <v>187.00806853055599</v>
      </c>
      <c r="W165" s="142">
        <f>'PK Production'!W165+'NP Production'!W165+'NPK Production'!W165</f>
        <v>199</v>
      </c>
      <c r="X165" s="142">
        <f>'PK Production'!X165+'NP Production'!X165+'NPK Production'!X165</f>
        <v>128.12230269395167</v>
      </c>
      <c r="Y165" s="142">
        <f>'PK Production'!Y165+'NP Production'!Y165+'NPK Production'!Y165</f>
        <v>220.54247000000001</v>
      </c>
      <c r="Z165" s="142">
        <f>'PK Production'!Z165+'NP Production'!Z165+'NPK Production'!Z165</f>
        <v>431.92297000000002</v>
      </c>
      <c r="AA165" s="142">
        <f>'PK Production'!AA165+'NP Production'!AA165+'NPK Production'!AA165</f>
        <v>258.56</v>
      </c>
      <c r="AB165" s="142">
        <f>'PK Production'!AB165+'NP Production'!AB165+'NPK Production'!AB165</f>
        <v>367.89</v>
      </c>
      <c r="AC165" s="142">
        <f>'PK Production'!AC165+'NP Production'!AC165+'NPK Production'!AC165</f>
        <v>408.75306293441599</v>
      </c>
      <c r="AD165" s="142">
        <f>'PK Production'!AD165+'NP Production'!AD165+'NPK Production'!AD165</f>
        <v>473.38749119947192</v>
      </c>
      <c r="AE165" s="142">
        <f>'PK Production'!AE165+'NP Production'!AE165+'NPK Production'!AE165</f>
        <v>532.52741279883799</v>
      </c>
      <c r="AF165" s="142">
        <f>'PK Production'!AF165+'NP Production'!AF165+'NPK Production'!AF165</f>
        <v>588.93690710141948</v>
      </c>
      <c r="AG165" s="142">
        <f>'PK Production'!AG165+'NP Production'!AG165+'NPK Production'!AG165</f>
        <v>625.28397089647513</v>
      </c>
    </row>
    <row r="166" spans="1:33" x14ac:dyDescent="0.2">
      <c r="A166" s="133" t="str">
        <f t="shared" si="3"/>
        <v>DAPSyria</v>
      </c>
      <c r="B166" s="129" t="s">
        <v>270</v>
      </c>
      <c r="C166" s="129" t="s">
        <v>271</v>
      </c>
      <c r="D166" s="129" t="s">
        <v>196</v>
      </c>
      <c r="E166" s="142">
        <f>'PK Production'!E166+'NP Production'!E166+'NPK Production'!E166</f>
        <v>0</v>
      </c>
      <c r="F166" s="142">
        <f>'PK Production'!F166+'NP Production'!F166+'NPK Production'!F166</f>
        <v>0</v>
      </c>
      <c r="G166" s="142">
        <f>'PK Production'!G166+'NP Production'!G166+'NPK Production'!G166</f>
        <v>0</v>
      </c>
      <c r="H166" s="142">
        <f>'PK Production'!H166+'NP Production'!H166+'NPK Production'!H166</f>
        <v>0</v>
      </c>
      <c r="I166" s="142">
        <f>'PK Production'!I166+'NP Production'!I166+'NPK Production'!I166</f>
        <v>0</v>
      </c>
      <c r="J166" s="142">
        <f>'PK Production'!J166+'NP Production'!J166+'NPK Production'!J166</f>
        <v>0</v>
      </c>
      <c r="K166" s="142">
        <f>'PK Production'!K166+'NP Production'!K166+'NPK Production'!K166</f>
        <v>0</v>
      </c>
      <c r="L166" s="142">
        <f>'PK Production'!L166+'NP Production'!L166+'NPK Production'!L166</f>
        <v>0</v>
      </c>
      <c r="M166" s="142">
        <f>'PK Production'!M166+'NP Production'!M166+'NPK Production'!M166</f>
        <v>0</v>
      </c>
      <c r="N166" s="142">
        <f>'PK Production'!N166+'NP Production'!N166+'NPK Production'!N166</f>
        <v>0</v>
      </c>
      <c r="O166" s="142">
        <f>'PK Production'!O166+'NP Production'!O166+'NPK Production'!O166</f>
        <v>0</v>
      </c>
      <c r="P166" s="142">
        <f>'PK Production'!P166+'NP Production'!P166+'NPK Production'!P166</f>
        <v>0</v>
      </c>
      <c r="Q166" s="142">
        <f>'PK Production'!Q166+'NP Production'!Q166+'NPK Production'!Q166</f>
        <v>0</v>
      </c>
      <c r="R166" s="142">
        <f>'PK Production'!R166+'NP Production'!R166+'NPK Production'!R166</f>
        <v>0</v>
      </c>
      <c r="S166" s="142">
        <f>'PK Production'!S166+'NP Production'!S166+'NPK Production'!S166</f>
        <v>0</v>
      </c>
      <c r="T166" s="142">
        <f>'PK Production'!T166+'NP Production'!T166+'NPK Production'!T166</f>
        <v>0</v>
      </c>
      <c r="U166" s="142">
        <f>'PK Production'!U166+'NP Production'!U166+'NPK Production'!U166</f>
        <v>0</v>
      </c>
      <c r="V166" s="142">
        <f>'PK Production'!V166+'NP Production'!V166+'NPK Production'!V166</f>
        <v>0</v>
      </c>
      <c r="W166" s="142">
        <f>'PK Production'!W166+'NP Production'!W166+'NPK Production'!W166</f>
        <v>0</v>
      </c>
      <c r="X166" s="142">
        <f>'PK Production'!X166+'NP Production'!X166+'NPK Production'!X166</f>
        <v>0</v>
      </c>
      <c r="Y166" s="142">
        <f>'PK Production'!Y166+'NP Production'!Y166+'NPK Production'!Y166</f>
        <v>0</v>
      </c>
      <c r="Z166" s="142">
        <f>'PK Production'!Z166+'NP Production'!Z166+'NPK Production'!Z166</f>
        <v>0</v>
      </c>
      <c r="AA166" s="142">
        <f>'PK Production'!AA166+'NP Production'!AA166+'NPK Production'!AA166</f>
        <v>0</v>
      </c>
      <c r="AB166" s="142">
        <f>'PK Production'!AB166+'NP Production'!AB166+'NPK Production'!AB166</f>
        <v>0</v>
      </c>
      <c r="AC166" s="142">
        <f>'PK Production'!AC166+'NP Production'!AC166+'NPK Production'!AC166</f>
        <v>0</v>
      </c>
      <c r="AD166" s="142">
        <f>'PK Production'!AD166+'NP Production'!AD166+'NPK Production'!AD166</f>
        <v>0</v>
      </c>
      <c r="AE166" s="142">
        <f>'PK Production'!AE166+'NP Production'!AE166+'NPK Production'!AE166</f>
        <v>0</v>
      </c>
      <c r="AF166" s="142">
        <f>'PK Production'!AF166+'NP Production'!AF166+'NPK Production'!AF166</f>
        <v>0</v>
      </c>
      <c r="AG166" s="142">
        <f>'PK Production'!AG166+'NP Production'!AG166+'NPK Production'!AG166</f>
        <v>0</v>
      </c>
    </row>
    <row r="167" spans="1:33" x14ac:dyDescent="0.2">
      <c r="A167" s="133" t="str">
        <f t="shared" si="3"/>
        <v>DAPTurkey</v>
      </c>
      <c r="B167" s="129" t="s">
        <v>270</v>
      </c>
      <c r="C167" s="129" t="s">
        <v>271</v>
      </c>
      <c r="D167" s="129" t="s">
        <v>197</v>
      </c>
      <c r="E167" s="142">
        <f>'PK Production'!E167+'NP Production'!E167+'NPK Production'!E167</f>
        <v>1211.6801266825019</v>
      </c>
      <c r="F167" s="142">
        <f>'PK Production'!F167+'NP Production'!F167+'NPK Production'!F167</f>
        <v>1211.6801266825019</v>
      </c>
      <c r="G167" s="142">
        <f>'PK Production'!G167+'NP Production'!G167+'NPK Production'!G167</f>
        <v>1211.6801266825019</v>
      </c>
      <c r="H167" s="142">
        <f>'PK Production'!H167+'NP Production'!H167+'NPK Production'!H167</f>
        <v>1225.7731047058824</v>
      </c>
      <c r="I167" s="142">
        <f>'PK Production'!I167+'NP Production'!I167+'NPK Production'!I167</f>
        <v>1298.2976694117647</v>
      </c>
      <c r="J167" s="142">
        <f>'PK Production'!J167+'NP Production'!J167+'NPK Production'!J167</f>
        <v>1286.9054180000001</v>
      </c>
      <c r="K167" s="142">
        <f>'PK Production'!K167+'NP Production'!K167+'NPK Production'!K167</f>
        <v>1274.7085</v>
      </c>
      <c r="L167" s="142">
        <f>'PK Production'!L167+'NP Production'!L167+'NPK Production'!L167</f>
        <v>1380.9707510000001</v>
      </c>
      <c r="M167" s="142">
        <f>'PK Production'!M167+'NP Production'!M167+'NPK Production'!M167</f>
        <v>2336.0200999999997</v>
      </c>
      <c r="N167" s="142">
        <f>'PK Production'!N167+'NP Production'!N167+'NPK Production'!N167</f>
        <v>1053.1163000000001</v>
      </c>
      <c r="O167" s="142">
        <f>'PK Production'!O167+'NP Production'!O167+'NPK Production'!O167</f>
        <v>1292.910018</v>
      </c>
      <c r="P167" s="142">
        <f>'PK Production'!P167+'NP Production'!P167+'NPK Production'!P167</f>
        <v>1387.3580790000001</v>
      </c>
      <c r="Q167" s="142">
        <f>'PK Production'!Q167+'NP Production'!Q167+'NPK Production'!Q167</f>
        <v>1363.760278</v>
      </c>
      <c r="R167" s="142">
        <f>'PK Production'!R167+'NP Production'!R167+'NPK Production'!R167</f>
        <v>1470.436555</v>
      </c>
      <c r="S167" s="142">
        <f>'PK Production'!S167+'NP Production'!S167+'NPK Production'!S167</f>
        <v>1597.3631879999998</v>
      </c>
      <c r="T167" s="142">
        <f>'PK Production'!T167+'NP Production'!T167+'NPK Production'!T167</f>
        <v>1773.8427579999998</v>
      </c>
      <c r="U167" s="142">
        <f>'PK Production'!U167+'NP Production'!U167+'NPK Production'!U167</f>
        <v>1963.201642</v>
      </c>
      <c r="V167" s="142">
        <f>'PK Production'!V167+'NP Production'!V167+'NPK Production'!V167</f>
        <v>1926.649604</v>
      </c>
      <c r="W167" s="142">
        <f>'PK Production'!W167+'NP Production'!W167+'NPK Production'!W167</f>
        <v>1820.0259999999998</v>
      </c>
      <c r="X167" s="142">
        <f>'PK Production'!X167+'NP Production'!X167+'NPK Production'!X167</f>
        <v>2309.4587229999997</v>
      </c>
      <c r="Y167" s="142">
        <f>'PK Production'!Y167+'NP Production'!Y167+'NPK Production'!Y167</f>
        <v>2277.7513710000003</v>
      </c>
      <c r="Z167" s="142">
        <f>'PK Production'!Z167+'NP Production'!Z167+'NPK Production'!Z167</f>
        <v>2999.819352</v>
      </c>
      <c r="AA167" s="142">
        <f>'PK Production'!AA167+'NP Production'!AA167+'NPK Production'!AA167</f>
        <v>2137.6240319999997</v>
      </c>
      <c r="AB167" s="142">
        <f>'PK Production'!AB167+'NP Production'!AB167+'NPK Production'!AB167</f>
        <v>1944.17364</v>
      </c>
      <c r="AC167" s="142">
        <f>'PK Production'!AC167+'NP Production'!AC167+'NPK Production'!AC167</f>
        <v>1997.6240772015051</v>
      </c>
      <c r="AD167" s="142">
        <f>'PK Production'!AD167+'NP Production'!AD167+'NPK Production'!AD167</f>
        <v>2006.9428035677104</v>
      </c>
      <c r="AE167" s="142">
        <f>'PK Production'!AE167+'NP Production'!AE167+'NPK Production'!AE167</f>
        <v>2012.6095825599768</v>
      </c>
      <c r="AF167" s="142">
        <f>'PK Production'!AF167+'NP Production'!AF167+'NPK Production'!AF167</f>
        <v>2017.1790136346208</v>
      </c>
      <c r="AG167" s="142">
        <f>'PK Production'!AG167+'NP Production'!AG167+'NPK Production'!AG167</f>
        <v>2021.4792226766417</v>
      </c>
    </row>
    <row r="168" spans="1:33" x14ac:dyDescent="0.2">
      <c r="A168" s="133" t="str">
        <f t="shared" si="3"/>
        <v>DAPUnited Arab Emirates</v>
      </c>
      <c r="B168" s="129" t="s">
        <v>270</v>
      </c>
      <c r="C168" s="129" t="s">
        <v>271</v>
      </c>
      <c r="D168" s="129" t="s">
        <v>198</v>
      </c>
      <c r="E168" s="142">
        <f>'PK Production'!E168+'NP Production'!E168+'NPK Production'!E168</f>
        <v>0</v>
      </c>
      <c r="F168" s="142">
        <f>'PK Production'!F168+'NP Production'!F168+'NPK Production'!F168</f>
        <v>0</v>
      </c>
      <c r="G168" s="142">
        <f>'PK Production'!G168+'NP Production'!G168+'NPK Production'!G168</f>
        <v>0</v>
      </c>
      <c r="H168" s="142">
        <f>'PK Production'!H168+'NP Production'!H168+'NPK Production'!H168</f>
        <v>0</v>
      </c>
      <c r="I168" s="142">
        <f>'PK Production'!I168+'NP Production'!I168+'NPK Production'!I168</f>
        <v>0</v>
      </c>
      <c r="J168" s="142">
        <f>'PK Production'!J168+'NP Production'!J168+'NPK Production'!J168</f>
        <v>6.9386450000000002</v>
      </c>
      <c r="K168" s="142">
        <f>'PK Production'!K168+'NP Production'!K168+'NPK Production'!K168</f>
        <v>0</v>
      </c>
      <c r="L168" s="142">
        <f>'PK Production'!L168+'NP Production'!L168+'NPK Production'!L168</f>
        <v>5.1855099999999998</v>
      </c>
      <c r="M168" s="142">
        <f>'PK Production'!M168+'NP Production'!M168+'NPK Production'!M168</f>
        <v>7.55945</v>
      </c>
      <c r="N168" s="142">
        <f>'PK Production'!N168+'NP Production'!N168+'NPK Production'!N168</f>
        <v>0</v>
      </c>
      <c r="O168" s="142">
        <f>'PK Production'!O168+'NP Production'!O168+'NPK Production'!O168</f>
        <v>0</v>
      </c>
      <c r="P168" s="142">
        <f>'PK Production'!P168+'NP Production'!P168+'NPK Production'!P168</f>
        <v>29.461899999999996</v>
      </c>
      <c r="Q168" s="142">
        <f>'PK Production'!Q168+'NP Production'!Q168+'NPK Production'!Q168</f>
        <v>2.8035909999999982</v>
      </c>
      <c r="R168" s="142">
        <f>'PK Production'!R168+'NP Production'!R168+'NPK Production'!R168</f>
        <v>0.70902799999999999</v>
      </c>
      <c r="S168" s="142">
        <f>'PK Production'!S168+'NP Production'!S168+'NPK Production'!S168</f>
        <v>1.3332440000000001</v>
      </c>
      <c r="T168" s="142">
        <f>'PK Production'!T168+'NP Production'!T168+'NPK Production'!T168</f>
        <v>1.119823</v>
      </c>
      <c r="U168" s="142">
        <f>'PK Production'!U168+'NP Production'!U168+'NPK Production'!U168</f>
        <v>1.189068</v>
      </c>
      <c r="V168" s="142">
        <f>'PK Production'!V168+'NP Production'!V168+'NPK Production'!V168</f>
        <v>0</v>
      </c>
      <c r="W168" s="142">
        <f>'PK Production'!W168+'NP Production'!W168+'NPK Production'!W168</f>
        <v>0</v>
      </c>
      <c r="X168" s="142">
        <f>'PK Production'!X168+'NP Production'!X168+'NPK Production'!X168</f>
        <v>0</v>
      </c>
      <c r="Y168" s="142">
        <f>'PK Production'!Y168+'NP Production'!Y168+'NPK Production'!Y168</f>
        <v>0</v>
      </c>
      <c r="Z168" s="142">
        <f>'PK Production'!Z168+'NP Production'!Z168+'NPK Production'!Z168</f>
        <v>0</v>
      </c>
      <c r="AA168" s="142">
        <f>'PK Production'!AA168+'NP Production'!AA168+'NPK Production'!AA168</f>
        <v>0</v>
      </c>
      <c r="AB168" s="142">
        <f>'PK Production'!AB168+'NP Production'!AB168+'NPK Production'!AB168</f>
        <v>0</v>
      </c>
      <c r="AC168" s="142">
        <f>'PK Production'!AC168+'NP Production'!AC168+'NPK Production'!AC168</f>
        <v>0</v>
      </c>
      <c r="AD168" s="142">
        <f>'PK Production'!AD168+'NP Production'!AD168+'NPK Production'!AD168</f>
        <v>0</v>
      </c>
      <c r="AE168" s="142">
        <f>'PK Production'!AE168+'NP Production'!AE168+'NPK Production'!AE168</f>
        <v>0</v>
      </c>
      <c r="AF168" s="142">
        <f>'PK Production'!AF168+'NP Production'!AF168+'NPK Production'!AF168</f>
        <v>0</v>
      </c>
      <c r="AG168" s="142">
        <f>'PK Production'!AG168+'NP Production'!AG168+'NPK Production'!AG168</f>
        <v>0</v>
      </c>
    </row>
    <row r="169" spans="1:33" x14ac:dyDescent="0.2">
      <c r="A169" s="133" t="str">
        <f t="shared" si="3"/>
        <v>DAPYemen</v>
      </c>
      <c r="B169" s="129" t="s">
        <v>270</v>
      </c>
      <c r="C169" s="129" t="s">
        <v>271</v>
      </c>
      <c r="D169" s="129" t="s">
        <v>199</v>
      </c>
      <c r="E169" s="142">
        <f>'PK Production'!E169+'NP Production'!E169+'NPK Production'!E169</f>
        <v>0</v>
      </c>
      <c r="F169" s="142">
        <f>'PK Production'!F169+'NP Production'!F169+'NPK Production'!F169</f>
        <v>0</v>
      </c>
      <c r="G169" s="142">
        <f>'PK Production'!G169+'NP Production'!G169+'NPK Production'!G169</f>
        <v>0</v>
      </c>
      <c r="H169" s="142">
        <f>'PK Production'!H169+'NP Production'!H169+'NPK Production'!H169</f>
        <v>0</v>
      </c>
      <c r="I169" s="142">
        <f>'PK Production'!I169+'NP Production'!I169+'NPK Production'!I169</f>
        <v>0</v>
      </c>
      <c r="J169" s="142">
        <f>'PK Production'!J169+'NP Production'!J169+'NPK Production'!J169</f>
        <v>0</v>
      </c>
      <c r="K169" s="142">
        <f>'PK Production'!K169+'NP Production'!K169+'NPK Production'!K169</f>
        <v>0</v>
      </c>
      <c r="L169" s="142">
        <f>'PK Production'!L169+'NP Production'!L169+'NPK Production'!L169</f>
        <v>0</v>
      </c>
      <c r="M169" s="142">
        <f>'PK Production'!M169+'NP Production'!M169+'NPK Production'!M169</f>
        <v>0</v>
      </c>
      <c r="N169" s="142">
        <f>'PK Production'!N169+'NP Production'!N169+'NPK Production'!N169</f>
        <v>0</v>
      </c>
      <c r="O169" s="142">
        <f>'PK Production'!O169+'NP Production'!O169+'NPK Production'!O169</f>
        <v>0</v>
      </c>
      <c r="P169" s="142">
        <f>'PK Production'!P169+'NP Production'!P169+'NPK Production'!P169</f>
        <v>0</v>
      </c>
      <c r="Q169" s="142">
        <f>'PK Production'!Q169+'NP Production'!Q169+'NPK Production'!Q169</f>
        <v>0</v>
      </c>
      <c r="R169" s="142">
        <f>'PK Production'!R169+'NP Production'!R169+'NPK Production'!R169</f>
        <v>0</v>
      </c>
      <c r="S169" s="142">
        <f>'PK Production'!S169+'NP Production'!S169+'NPK Production'!S169</f>
        <v>0</v>
      </c>
      <c r="T169" s="142">
        <f>'PK Production'!T169+'NP Production'!T169+'NPK Production'!T169</f>
        <v>0</v>
      </c>
      <c r="U169" s="142">
        <f>'PK Production'!U169+'NP Production'!U169+'NPK Production'!U169</f>
        <v>0</v>
      </c>
      <c r="V169" s="142">
        <f>'PK Production'!V169+'NP Production'!V169+'NPK Production'!V169</f>
        <v>0</v>
      </c>
      <c r="W169" s="142">
        <f>'PK Production'!W169+'NP Production'!W169+'NPK Production'!W169</f>
        <v>0</v>
      </c>
      <c r="X169" s="142">
        <f>'PK Production'!X169+'NP Production'!X169+'NPK Production'!X169</f>
        <v>0</v>
      </c>
      <c r="Y169" s="142">
        <f>'PK Production'!Y169+'NP Production'!Y169+'NPK Production'!Y169</f>
        <v>0</v>
      </c>
      <c r="Z169" s="142">
        <f>'PK Production'!Z169+'NP Production'!Z169+'NPK Production'!Z169</f>
        <v>0</v>
      </c>
      <c r="AA169" s="142">
        <f>'PK Production'!AA169+'NP Production'!AA169+'NPK Production'!AA169</f>
        <v>0</v>
      </c>
      <c r="AB169" s="142">
        <f>'PK Production'!AB169+'NP Production'!AB169+'NPK Production'!AB169</f>
        <v>0</v>
      </c>
      <c r="AC169" s="142">
        <f>'PK Production'!AC169+'NP Production'!AC169+'NPK Production'!AC169</f>
        <v>0</v>
      </c>
      <c r="AD169" s="142">
        <f>'PK Production'!AD169+'NP Production'!AD169+'NPK Production'!AD169</f>
        <v>0</v>
      </c>
      <c r="AE169" s="142">
        <f>'PK Production'!AE169+'NP Production'!AE169+'NPK Production'!AE169</f>
        <v>0</v>
      </c>
      <c r="AF169" s="142">
        <f>'PK Production'!AF169+'NP Production'!AF169+'NPK Production'!AF169</f>
        <v>0</v>
      </c>
      <c r="AG169" s="142">
        <f>'PK Production'!AG169+'NP Production'!AG169+'NPK Production'!AG169</f>
        <v>0</v>
      </c>
    </row>
    <row r="170" spans="1:33" s="133" customFormat="1" x14ac:dyDescent="0.2">
      <c r="A170" s="139" t="str">
        <f t="shared" si="3"/>
        <v>DAPSouth Asia Total</v>
      </c>
      <c r="B170" s="140" t="s">
        <v>200</v>
      </c>
      <c r="C170" s="140" t="s">
        <v>200</v>
      </c>
      <c r="D170" s="140" t="s">
        <v>200</v>
      </c>
      <c r="E170" s="141">
        <f>'PK Production'!E170+'NP Production'!E170+'NPK Production'!E170</f>
        <v>5082.625</v>
      </c>
      <c r="F170" s="141">
        <f>'PK Production'!F170+'NP Production'!F170+'NPK Production'!F170</f>
        <v>5226.8320000000003</v>
      </c>
      <c r="G170" s="141">
        <f>'PK Production'!G170+'NP Production'!G170+'NPK Production'!G170</f>
        <v>5250.3959999999997</v>
      </c>
      <c r="H170" s="141">
        <f>'PK Production'!H170+'NP Production'!H170+'NPK Production'!H170</f>
        <v>5048.067</v>
      </c>
      <c r="I170" s="141">
        <f>'PK Production'!I170+'NP Production'!I170+'NPK Production'!I170</f>
        <v>5548.8430000000008</v>
      </c>
      <c r="J170" s="141">
        <f>'PK Production'!J170+'NP Production'!J170+'NPK Production'!J170</f>
        <v>6883.9580000000005</v>
      </c>
      <c r="K170" s="141">
        <f>'PK Production'!K170+'NP Production'!K170+'NPK Production'!K170</f>
        <v>7614.3570000000009</v>
      </c>
      <c r="L170" s="141">
        <f>'PK Production'!L170+'NP Production'!L170+'NPK Production'!L170</f>
        <v>6655.65</v>
      </c>
      <c r="M170" s="141">
        <f>'PK Production'!M170+'NP Production'!M170+'NPK Production'!M170</f>
        <v>6995.7890000000007</v>
      </c>
      <c r="N170" s="141">
        <f>'PK Production'!N170+'NP Production'!N170+'NPK Production'!N170</f>
        <v>8163.634</v>
      </c>
      <c r="O170" s="141">
        <f>'PK Production'!O170+'NP Production'!O170+'NPK Production'!O170</f>
        <v>8942.875</v>
      </c>
      <c r="P170" s="141">
        <f>'PK Production'!P170+'NP Production'!P170+'NPK Production'!P170</f>
        <v>8506.268</v>
      </c>
      <c r="Q170" s="141">
        <f>'PK Production'!Q170+'NP Production'!Q170+'NPK Production'!Q170</f>
        <v>7032.3070000000007</v>
      </c>
      <c r="R170" s="141">
        <f>'PK Production'!R170+'NP Production'!R170+'NPK Production'!R170</f>
        <v>7205.0069999999996</v>
      </c>
      <c r="S170" s="141">
        <f>'PK Production'!S170+'NP Production'!S170+'NPK Production'!S170</f>
        <v>8109.4189999999999</v>
      </c>
      <c r="T170" s="141">
        <f>'PK Production'!T170+'NP Production'!T170+'NPK Production'!T170</f>
        <v>8997.1749999999993</v>
      </c>
      <c r="U170" s="141">
        <f>'PK Production'!U170+'NP Production'!U170+'NPK Production'!U170</f>
        <v>8733.1749999999993</v>
      </c>
      <c r="V170" s="141">
        <f>'PK Production'!V170+'NP Production'!V170+'NPK Production'!V170</f>
        <v>8882.5499999999993</v>
      </c>
      <c r="W170" s="141">
        <f>'PK Production'!W170+'NP Production'!W170+'NPK Production'!W170</f>
        <v>9147.1999999999989</v>
      </c>
      <c r="X170" s="141">
        <f>'PK Production'!X170+'NP Production'!X170+'NPK Production'!X170</f>
        <v>9291.2999999999993</v>
      </c>
      <c r="Y170" s="141">
        <f>'PK Production'!Y170+'NP Production'!Y170+'NPK Production'!Y170</f>
        <v>10674.77599557627</v>
      </c>
      <c r="Z170" s="141">
        <f>'PK Production'!Z170+'NP Production'!Z170+'NPK Production'!Z170</f>
        <v>10132</v>
      </c>
      <c r="AA170" s="141">
        <f>'PK Production'!AA170+'NP Production'!AA170+'NPK Production'!AA170</f>
        <v>9615</v>
      </c>
      <c r="AB170" s="141">
        <f>'PK Production'!AB170+'NP Production'!AB170+'NPK Production'!AB170</f>
        <v>10393</v>
      </c>
      <c r="AC170" s="141">
        <f>'PK Production'!AC170+'NP Production'!AC170+'NPK Production'!AC170</f>
        <v>10480.265459646933</v>
      </c>
      <c r="AD170" s="141">
        <f>'PK Production'!AD170+'NP Production'!AD170+'NPK Production'!AD170</f>
        <v>10590.137065942592</v>
      </c>
      <c r="AE170" s="141">
        <f>'PK Production'!AE170+'NP Production'!AE170+'NPK Production'!AE170</f>
        <v>10705.67634221168</v>
      </c>
      <c r="AF170" s="141">
        <f>'PK Production'!AF170+'NP Production'!AF170+'NPK Production'!AF170</f>
        <v>10821.192926211375</v>
      </c>
      <c r="AG170" s="141">
        <f>'PK Production'!AG170+'NP Production'!AG170+'NPK Production'!AG170</f>
        <v>10937.814088342453</v>
      </c>
    </row>
    <row r="171" spans="1:33" x14ac:dyDescent="0.2">
      <c r="A171" s="133" t="str">
        <f t="shared" si="3"/>
        <v>DAPAfghanistan</v>
      </c>
      <c r="B171" s="129" t="s">
        <v>270</v>
      </c>
      <c r="C171" s="129" t="s">
        <v>272</v>
      </c>
      <c r="D171" s="129" t="s">
        <v>201</v>
      </c>
      <c r="E171" s="142">
        <f>'PK Production'!E171+'NP Production'!E171+'NPK Production'!E171</f>
        <v>0</v>
      </c>
      <c r="F171" s="142">
        <f>'PK Production'!F171+'NP Production'!F171+'NPK Production'!F171</f>
        <v>0</v>
      </c>
      <c r="G171" s="142">
        <f>'PK Production'!G171+'NP Production'!G171+'NPK Production'!G171</f>
        <v>0</v>
      </c>
      <c r="H171" s="142">
        <f>'PK Production'!H171+'NP Production'!H171+'NPK Production'!H171</f>
        <v>0</v>
      </c>
      <c r="I171" s="142">
        <f>'PK Production'!I171+'NP Production'!I171+'NPK Production'!I171</f>
        <v>0</v>
      </c>
      <c r="J171" s="142">
        <f>'PK Production'!J171+'NP Production'!J171+'NPK Production'!J171</f>
        <v>0</v>
      </c>
      <c r="K171" s="142">
        <f>'PK Production'!K171+'NP Production'!K171+'NPK Production'!K171</f>
        <v>0</v>
      </c>
      <c r="L171" s="142">
        <f>'PK Production'!L171+'NP Production'!L171+'NPK Production'!L171</f>
        <v>0</v>
      </c>
      <c r="M171" s="142">
        <f>'PK Production'!M171+'NP Production'!M171+'NPK Production'!M171</f>
        <v>0</v>
      </c>
      <c r="N171" s="142">
        <f>'PK Production'!N171+'NP Production'!N171+'NPK Production'!N171</f>
        <v>0</v>
      </c>
      <c r="O171" s="142">
        <f>'PK Production'!O171+'NP Production'!O171+'NPK Production'!O171</f>
        <v>0</v>
      </c>
      <c r="P171" s="142">
        <f>'PK Production'!P171+'NP Production'!P171+'NPK Production'!P171</f>
        <v>0</v>
      </c>
      <c r="Q171" s="142">
        <f>'PK Production'!Q171+'NP Production'!Q171+'NPK Production'!Q171</f>
        <v>0</v>
      </c>
      <c r="R171" s="142">
        <f>'PK Production'!R171+'NP Production'!R171+'NPK Production'!R171</f>
        <v>0</v>
      </c>
      <c r="S171" s="142">
        <f>'PK Production'!S171+'NP Production'!S171+'NPK Production'!S171</f>
        <v>0</v>
      </c>
      <c r="T171" s="142">
        <f>'PK Production'!T171+'NP Production'!T171+'NPK Production'!T171</f>
        <v>0</v>
      </c>
      <c r="U171" s="142">
        <f>'PK Production'!U171+'NP Production'!U171+'NPK Production'!U171</f>
        <v>0</v>
      </c>
      <c r="V171" s="142">
        <f>'PK Production'!V171+'NP Production'!V171+'NPK Production'!V171</f>
        <v>0</v>
      </c>
      <c r="W171" s="142">
        <f>'PK Production'!W171+'NP Production'!W171+'NPK Production'!W171</f>
        <v>0</v>
      </c>
      <c r="X171" s="142">
        <f>'PK Production'!X171+'NP Production'!X171+'NPK Production'!X171</f>
        <v>0</v>
      </c>
      <c r="Y171" s="142">
        <f>'PK Production'!Y171+'NP Production'!Y171+'NPK Production'!Y171</f>
        <v>0</v>
      </c>
      <c r="Z171" s="142">
        <f>'PK Production'!Z171+'NP Production'!Z171+'NPK Production'!Z171</f>
        <v>0</v>
      </c>
      <c r="AA171" s="142">
        <f>'PK Production'!AA171+'NP Production'!AA171+'NPK Production'!AA171</f>
        <v>0</v>
      </c>
      <c r="AB171" s="142">
        <f>'PK Production'!AB171+'NP Production'!AB171+'NPK Production'!AB171</f>
        <v>0</v>
      </c>
      <c r="AC171" s="142">
        <f>'PK Production'!AC171+'NP Production'!AC171+'NPK Production'!AC171</f>
        <v>0</v>
      </c>
      <c r="AD171" s="142">
        <f>'PK Production'!AD171+'NP Production'!AD171+'NPK Production'!AD171</f>
        <v>0</v>
      </c>
      <c r="AE171" s="142">
        <f>'PK Production'!AE171+'NP Production'!AE171+'NPK Production'!AE171</f>
        <v>0</v>
      </c>
      <c r="AF171" s="142">
        <f>'PK Production'!AF171+'NP Production'!AF171+'NPK Production'!AF171</f>
        <v>0</v>
      </c>
      <c r="AG171" s="142">
        <f>'PK Production'!AG171+'NP Production'!AG171+'NPK Production'!AG171</f>
        <v>0</v>
      </c>
    </row>
    <row r="172" spans="1:33" x14ac:dyDescent="0.2">
      <c r="A172" s="133" t="str">
        <f t="shared" si="3"/>
        <v>DAPBangladesh</v>
      </c>
      <c r="B172" s="129" t="s">
        <v>270</v>
      </c>
      <c r="C172" s="129" t="s">
        <v>272</v>
      </c>
      <c r="D172" s="129" t="s">
        <v>202</v>
      </c>
      <c r="E172" s="142">
        <f>'PK Production'!E172+'NP Production'!E172+'NPK Production'!E172</f>
        <v>0</v>
      </c>
      <c r="F172" s="142">
        <f>'PK Production'!F172+'NP Production'!F172+'NPK Production'!F172</f>
        <v>0</v>
      </c>
      <c r="G172" s="142">
        <f>'PK Production'!G172+'NP Production'!G172+'NPK Production'!G172</f>
        <v>0</v>
      </c>
      <c r="H172" s="142">
        <f>'PK Production'!H172+'NP Production'!H172+'NPK Production'!H172</f>
        <v>0</v>
      </c>
      <c r="I172" s="142">
        <f>'PK Production'!I172+'NP Production'!I172+'NPK Production'!I172</f>
        <v>0</v>
      </c>
      <c r="J172" s="142">
        <f>'PK Production'!J172+'NP Production'!J172+'NPK Production'!J172</f>
        <v>0</v>
      </c>
      <c r="K172" s="142">
        <f>'PK Production'!K172+'NP Production'!K172+'NPK Production'!K172</f>
        <v>0</v>
      </c>
      <c r="L172" s="142">
        <f>'PK Production'!L172+'NP Production'!L172+'NPK Production'!L172</f>
        <v>0</v>
      </c>
      <c r="M172" s="142">
        <f>'PK Production'!M172+'NP Production'!M172+'NPK Production'!M172</f>
        <v>0</v>
      </c>
      <c r="N172" s="142">
        <f>'PK Production'!N172+'NP Production'!N172+'NPK Production'!N172</f>
        <v>0</v>
      </c>
      <c r="O172" s="142">
        <f>'PK Production'!O172+'NP Production'!O172+'NPK Production'!O172</f>
        <v>0</v>
      </c>
      <c r="P172" s="142">
        <f>'PK Production'!P172+'NP Production'!P172+'NPK Production'!P172</f>
        <v>0</v>
      </c>
      <c r="Q172" s="142">
        <f>'PK Production'!Q172+'NP Production'!Q172+'NPK Production'!Q172</f>
        <v>0</v>
      </c>
      <c r="R172" s="142">
        <f>'PK Production'!R172+'NP Production'!R172+'NPK Production'!R172</f>
        <v>0</v>
      </c>
      <c r="S172" s="142">
        <f>'PK Production'!S172+'NP Production'!S172+'NPK Production'!S172</f>
        <v>0</v>
      </c>
      <c r="T172" s="142">
        <f>'PK Production'!T172+'NP Production'!T172+'NPK Production'!T172</f>
        <v>0</v>
      </c>
      <c r="U172" s="142">
        <f>'PK Production'!U172+'NP Production'!U172+'NPK Production'!U172</f>
        <v>0</v>
      </c>
      <c r="V172" s="142">
        <f>'PK Production'!V172+'NP Production'!V172+'NPK Production'!V172</f>
        <v>0</v>
      </c>
      <c r="W172" s="142">
        <f>'PK Production'!W172+'NP Production'!W172+'NPK Production'!W172</f>
        <v>0</v>
      </c>
      <c r="X172" s="142">
        <f>'PK Production'!X172+'NP Production'!X172+'NPK Production'!X172</f>
        <v>0</v>
      </c>
      <c r="Y172" s="142">
        <f>'PK Production'!Y172+'NP Production'!Y172+'NPK Production'!Y172</f>
        <v>0</v>
      </c>
      <c r="Z172" s="142">
        <f>'PK Production'!Z172+'NP Production'!Z172+'NPK Production'!Z172</f>
        <v>0</v>
      </c>
      <c r="AA172" s="142">
        <f>'PK Production'!AA172+'NP Production'!AA172+'NPK Production'!AA172</f>
        <v>0</v>
      </c>
      <c r="AB172" s="142">
        <f>'PK Production'!AB172+'NP Production'!AB172+'NPK Production'!AB172</f>
        <v>0</v>
      </c>
      <c r="AC172" s="142">
        <f>'PK Production'!AC172+'NP Production'!AC172+'NPK Production'!AC172</f>
        <v>0</v>
      </c>
      <c r="AD172" s="142">
        <f>'PK Production'!AD172+'NP Production'!AD172+'NPK Production'!AD172</f>
        <v>0</v>
      </c>
      <c r="AE172" s="142">
        <f>'PK Production'!AE172+'NP Production'!AE172+'NPK Production'!AE172</f>
        <v>0</v>
      </c>
      <c r="AF172" s="142">
        <f>'PK Production'!AF172+'NP Production'!AF172+'NPK Production'!AF172</f>
        <v>0</v>
      </c>
      <c r="AG172" s="142">
        <f>'PK Production'!AG172+'NP Production'!AG172+'NPK Production'!AG172</f>
        <v>0</v>
      </c>
    </row>
    <row r="173" spans="1:33" x14ac:dyDescent="0.2">
      <c r="A173" s="133" t="str">
        <f t="shared" si="3"/>
        <v>DAPBhutan</v>
      </c>
      <c r="B173" s="129" t="s">
        <v>270</v>
      </c>
      <c r="C173" s="129" t="s">
        <v>272</v>
      </c>
      <c r="D173" s="129" t="s">
        <v>203</v>
      </c>
      <c r="E173" s="142">
        <f>'PK Production'!E173+'NP Production'!E173+'NPK Production'!E173</f>
        <v>0</v>
      </c>
      <c r="F173" s="142">
        <f>'PK Production'!F173+'NP Production'!F173+'NPK Production'!F173</f>
        <v>0</v>
      </c>
      <c r="G173" s="142">
        <f>'PK Production'!G173+'NP Production'!G173+'NPK Production'!G173</f>
        <v>0</v>
      </c>
      <c r="H173" s="142">
        <f>'PK Production'!H173+'NP Production'!H173+'NPK Production'!H173</f>
        <v>0</v>
      </c>
      <c r="I173" s="142">
        <f>'PK Production'!I173+'NP Production'!I173+'NPK Production'!I173</f>
        <v>0</v>
      </c>
      <c r="J173" s="142">
        <f>'PK Production'!J173+'NP Production'!J173+'NPK Production'!J173</f>
        <v>0</v>
      </c>
      <c r="K173" s="142">
        <f>'PK Production'!K173+'NP Production'!K173+'NPK Production'!K173</f>
        <v>0</v>
      </c>
      <c r="L173" s="142">
        <f>'PK Production'!L173+'NP Production'!L173+'NPK Production'!L173</f>
        <v>0</v>
      </c>
      <c r="M173" s="142">
        <f>'PK Production'!M173+'NP Production'!M173+'NPK Production'!M173</f>
        <v>0</v>
      </c>
      <c r="N173" s="142">
        <f>'PK Production'!N173+'NP Production'!N173+'NPK Production'!N173</f>
        <v>0</v>
      </c>
      <c r="O173" s="142">
        <f>'PK Production'!O173+'NP Production'!O173+'NPK Production'!O173</f>
        <v>0</v>
      </c>
      <c r="P173" s="142">
        <f>'PK Production'!P173+'NP Production'!P173+'NPK Production'!P173</f>
        <v>0</v>
      </c>
      <c r="Q173" s="142">
        <f>'PK Production'!Q173+'NP Production'!Q173+'NPK Production'!Q173</f>
        <v>0</v>
      </c>
      <c r="R173" s="142">
        <f>'PK Production'!R173+'NP Production'!R173+'NPK Production'!R173</f>
        <v>0</v>
      </c>
      <c r="S173" s="142">
        <f>'PK Production'!S173+'NP Production'!S173+'NPK Production'!S173</f>
        <v>0</v>
      </c>
      <c r="T173" s="142">
        <f>'PK Production'!T173+'NP Production'!T173+'NPK Production'!T173</f>
        <v>0</v>
      </c>
      <c r="U173" s="142">
        <f>'PK Production'!U173+'NP Production'!U173+'NPK Production'!U173</f>
        <v>0</v>
      </c>
      <c r="V173" s="142">
        <f>'PK Production'!V173+'NP Production'!V173+'NPK Production'!V173</f>
        <v>0</v>
      </c>
      <c r="W173" s="142">
        <f>'PK Production'!W173+'NP Production'!W173+'NPK Production'!W173</f>
        <v>0</v>
      </c>
      <c r="X173" s="142">
        <f>'PK Production'!X173+'NP Production'!X173+'NPK Production'!X173</f>
        <v>0</v>
      </c>
      <c r="Y173" s="142">
        <f>'PK Production'!Y173+'NP Production'!Y173+'NPK Production'!Y173</f>
        <v>0</v>
      </c>
      <c r="Z173" s="142">
        <f>'PK Production'!Z173+'NP Production'!Z173+'NPK Production'!Z173</f>
        <v>0</v>
      </c>
      <c r="AA173" s="142">
        <f>'PK Production'!AA173+'NP Production'!AA173+'NPK Production'!AA173</f>
        <v>0</v>
      </c>
      <c r="AB173" s="142">
        <f>'PK Production'!AB173+'NP Production'!AB173+'NPK Production'!AB173</f>
        <v>0</v>
      </c>
      <c r="AC173" s="142">
        <f>'PK Production'!AC173+'NP Production'!AC173+'NPK Production'!AC173</f>
        <v>0</v>
      </c>
      <c r="AD173" s="142">
        <f>'PK Production'!AD173+'NP Production'!AD173+'NPK Production'!AD173</f>
        <v>0</v>
      </c>
      <c r="AE173" s="142">
        <f>'PK Production'!AE173+'NP Production'!AE173+'NPK Production'!AE173</f>
        <v>0</v>
      </c>
      <c r="AF173" s="142">
        <f>'PK Production'!AF173+'NP Production'!AF173+'NPK Production'!AF173</f>
        <v>0</v>
      </c>
      <c r="AG173" s="142">
        <f>'PK Production'!AG173+'NP Production'!AG173+'NPK Production'!AG173</f>
        <v>0</v>
      </c>
    </row>
    <row r="174" spans="1:33" x14ac:dyDescent="0.2">
      <c r="A174" s="133" t="str">
        <f t="shared" si="3"/>
        <v>DAPIndia</v>
      </c>
      <c r="B174" s="129" t="s">
        <v>270</v>
      </c>
      <c r="C174" s="129" t="s">
        <v>272</v>
      </c>
      <c r="D174" s="129" t="s">
        <v>204</v>
      </c>
      <c r="E174" s="142">
        <f>'PK Production'!E174+'NP Production'!E174+'NPK Production'!E174</f>
        <v>4796.05</v>
      </c>
      <c r="F174" s="142">
        <f>'PK Production'!F174+'NP Production'!F174+'NPK Production'!F174</f>
        <v>4858.0250000000005</v>
      </c>
      <c r="G174" s="142">
        <f>'PK Production'!G174+'NP Production'!G174+'NPK Production'!G174</f>
        <v>4870.9750000000004</v>
      </c>
      <c r="H174" s="142">
        <f>'PK Production'!H174+'NP Production'!H174+'NPK Production'!H174</f>
        <v>4595.5249999999996</v>
      </c>
      <c r="I174" s="142">
        <f>'PK Production'!I174+'NP Production'!I174+'NPK Production'!I174</f>
        <v>5070.7000000000007</v>
      </c>
      <c r="J174" s="142">
        <f>'PK Production'!J174+'NP Production'!J174+'NPK Production'!J174</f>
        <v>6388.4750000000004</v>
      </c>
      <c r="K174" s="142">
        <f>'PK Production'!K174+'NP Production'!K174+'NPK Production'!K174</f>
        <v>7175.875</v>
      </c>
      <c r="L174" s="142">
        <f>'PK Production'!L174+'NP Production'!L174+'NPK Production'!L174</f>
        <v>6202.65</v>
      </c>
      <c r="M174" s="142">
        <f>'PK Production'!M174+'NP Production'!M174+'NPK Production'!M174</f>
        <v>6605.85</v>
      </c>
      <c r="N174" s="142">
        <f>'PK Production'!N174+'NP Production'!N174+'NPK Production'!N174</f>
        <v>7760.0749999999998</v>
      </c>
      <c r="O174" s="142">
        <f>'PK Production'!O174+'NP Production'!O174+'NPK Production'!O174</f>
        <v>8584.875</v>
      </c>
      <c r="P174" s="142">
        <f>'PK Production'!P174+'NP Production'!P174+'NPK Production'!P174</f>
        <v>8041.5499999999993</v>
      </c>
      <c r="Q174" s="142">
        <f>'PK Production'!Q174+'NP Production'!Q174+'NPK Production'!Q174</f>
        <v>6606.5750000000007</v>
      </c>
      <c r="R174" s="142">
        <f>'PK Production'!R174+'NP Production'!R174+'NPK Production'!R174</f>
        <v>6737.6749999999993</v>
      </c>
      <c r="S174" s="142">
        <f>'PK Production'!S174+'NP Production'!S174+'NPK Production'!S174</f>
        <v>7600.5249999999996</v>
      </c>
      <c r="T174" s="142">
        <f>'PK Production'!T174+'NP Production'!T174+'NPK Production'!T174</f>
        <v>8239.1749999999993</v>
      </c>
      <c r="U174" s="142">
        <f>'PK Production'!U174+'NP Production'!U174+'NPK Production'!U174</f>
        <v>8037.1749999999993</v>
      </c>
      <c r="V174" s="142">
        <f>'PK Production'!V174+'NP Production'!V174+'NPK Production'!V174</f>
        <v>8167.15</v>
      </c>
      <c r="W174" s="142">
        <f>'PK Production'!W174+'NP Production'!W174+'NPK Production'!W174</f>
        <v>8601.7999999999993</v>
      </c>
      <c r="X174" s="142">
        <f>'PK Production'!X174+'NP Production'!X174+'NPK Production'!X174</f>
        <v>8747.2999999999993</v>
      </c>
      <c r="Y174" s="142">
        <f>'PK Production'!Y174+'NP Production'!Y174+'NPK Production'!Y174</f>
        <v>9714.7759955762704</v>
      </c>
      <c r="Z174" s="142">
        <f>'PK Production'!Z174+'NP Production'!Z174+'NPK Production'!Z174</f>
        <v>9204</v>
      </c>
      <c r="AA174" s="142">
        <f>'PK Production'!AA174+'NP Production'!AA174+'NPK Production'!AA174</f>
        <v>8618</v>
      </c>
      <c r="AB174" s="142">
        <f>'PK Production'!AB174+'NP Production'!AB174+'NPK Production'!AB174</f>
        <v>9595</v>
      </c>
      <c r="AC174" s="142">
        <f>'PK Production'!AC174+'NP Production'!AC174+'NPK Production'!AC174</f>
        <v>9667.0684155821618</v>
      </c>
      <c r="AD174" s="142">
        <f>'PK Production'!AD174+'NP Production'!AD174+'NPK Production'!AD174</f>
        <v>9761.3538376639535</v>
      </c>
      <c r="AE174" s="142">
        <f>'PK Production'!AE174+'NP Production'!AE174+'NPK Production'!AE174</f>
        <v>9860.6955561223531</v>
      </c>
      <c r="AF174" s="142">
        <f>'PK Production'!AF174+'NP Production'!AF174+'NPK Production'!AF174</f>
        <v>9959.3738576441865</v>
      </c>
      <c r="AG174" s="142">
        <f>'PK Production'!AG174+'NP Production'!AG174+'NPK Production'!AG174</f>
        <v>10058.91531228548</v>
      </c>
    </row>
    <row r="175" spans="1:33" x14ac:dyDescent="0.2">
      <c r="A175" s="133" t="str">
        <f t="shared" si="3"/>
        <v>DAPMaldives</v>
      </c>
      <c r="B175" s="129" t="s">
        <v>270</v>
      </c>
      <c r="C175" s="129" t="s">
        <v>272</v>
      </c>
      <c r="D175" s="129" t="s">
        <v>205</v>
      </c>
      <c r="E175" s="142">
        <f>'PK Production'!E175+'NP Production'!E175+'NPK Production'!E175</f>
        <v>0</v>
      </c>
      <c r="F175" s="142">
        <f>'PK Production'!F175+'NP Production'!F175+'NPK Production'!F175</f>
        <v>0</v>
      </c>
      <c r="G175" s="142">
        <f>'PK Production'!G175+'NP Production'!G175+'NPK Production'!G175</f>
        <v>0</v>
      </c>
      <c r="H175" s="142">
        <f>'PK Production'!H175+'NP Production'!H175+'NPK Production'!H175</f>
        <v>0</v>
      </c>
      <c r="I175" s="142">
        <f>'PK Production'!I175+'NP Production'!I175+'NPK Production'!I175</f>
        <v>0</v>
      </c>
      <c r="J175" s="142">
        <f>'PK Production'!J175+'NP Production'!J175+'NPK Production'!J175</f>
        <v>0</v>
      </c>
      <c r="K175" s="142">
        <f>'PK Production'!K175+'NP Production'!K175+'NPK Production'!K175</f>
        <v>0</v>
      </c>
      <c r="L175" s="142">
        <f>'PK Production'!L175+'NP Production'!L175+'NPK Production'!L175</f>
        <v>0</v>
      </c>
      <c r="M175" s="142">
        <f>'PK Production'!M175+'NP Production'!M175+'NPK Production'!M175</f>
        <v>0</v>
      </c>
      <c r="N175" s="142">
        <f>'PK Production'!N175+'NP Production'!N175+'NPK Production'!N175</f>
        <v>0</v>
      </c>
      <c r="O175" s="142">
        <f>'PK Production'!O175+'NP Production'!O175+'NPK Production'!O175</f>
        <v>0</v>
      </c>
      <c r="P175" s="142">
        <f>'PK Production'!P175+'NP Production'!P175+'NPK Production'!P175</f>
        <v>0</v>
      </c>
      <c r="Q175" s="142">
        <f>'PK Production'!Q175+'NP Production'!Q175+'NPK Production'!Q175</f>
        <v>0</v>
      </c>
      <c r="R175" s="142">
        <f>'PK Production'!R175+'NP Production'!R175+'NPK Production'!R175</f>
        <v>0</v>
      </c>
      <c r="S175" s="142">
        <f>'PK Production'!S175+'NP Production'!S175+'NPK Production'!S175</f>
        <v>0</v>
      </c>
      <c r="T175" s="142">
        <f>'PK Production'!T175+'NP Production'!T175+'NPK Production'!T175</f>
        <v>0</v>
      </c>
      <c r="U175" s="142">
        <f>'PK Production'!U175+'NP Production'!U175+'NPK Production'!U175</f>
        <v>0</v>
      </c>
      <c r="V175" s="142">
        <f>'PK Production'!V175+'NP Production'!V175+'NPK Production'!V175</f>
        <v>0</v>
      </c>
      <c r="W175" s="142">
        <f>'PK Production'!W175+'NP Production'!W175+'NPK Production'!W175</f>
        <v>0</v>
      </c>
      <c r="X175" s="142">
        <f>'PK Production'!X175+'NP Production'!X175+'NPK Production'!X175</f>
        <v>0</v>
      </c>
      <c r="Y175" s="142">
        <f>'PK Production'!Y175+'NP Production'!Y175+'NPK Production'!Y175</f>
        <v>0</v>
      </c>
      <c r="Z175" s="142">
        <f>'PK Production'!Z175+'NP Production'!Z175+'NPK Production'!Z175</f>
        <v>0</v>
      </c>
      <c r="AA175" s="142">
        <f>'PK Production'!AA175+'NP Production'!AA175+'NPK Production'!AA175</f>
        <v>0</v>
      </c>
      <c r="AB175" s="142">
        <f>'PK Production'!AB175+'NP Production'!AB175+'NPK Production'!AB175</f>
        <v>0</v>
      </c>
      <c r="AC175" s="142">
        <f>'PK Production'!AC175+'NP Production'!AC175+'NPK Production'!AC175</f>
        <v>0</v>
      </c>
      <c r="AD175" s="142">
        <f>'PK Production'!AD175+'NP Production'!AD175+'NPK Production'!AD175</f>
        <v>0</v>
      </c>
      <c r="AE175" s="142">
        <f>'PK Production'!AE175+'NP Production'!AE175+'NPK Production'!AE175</f>
        <v>0</v>
      </c>
      <c r="AF175" s="142">
        <f>'PK Production'!AF175+'NP Production'!AF175+'NPK Production'!AF175</f>
        <v>0</v>
      </c>
      <c r="AG175" s="142">
        <f>'PK Production'!AG175+'NP Production'!AG175+'NPK Production'!AG175</f>
        <v>0</v>
      </c>
    </row>
    <row r="176" spans="1:33" x14ac:dyDescent="0.2">
      <c r="A176" s="133" t="str">
        <f t="shared" si="3"/>
        <v>DAPNepal</v>
      </c>
      <c r="B176" s="129" t="s">
        <v>270</v>
      </c>
      <c r="C176" s="129" t="s">
        <v>272</v>
      </c>
      <c r="D176" s="129" t="s">
        <v>206</v>
      </c>
      <c r="E176" s="142">
        <f>'PK Production'!E176+'NP Production'!E176+'NPK Production'!E176</f>
        <v>0</v>
      </c>
      <c r="F176" s="142">
        <f>'PK Production'!F176+'NP Production'!F176+'NPK Production'!F176</f>
        <v>0</v>
      </c>
      <c r="G176" s="142">
        <f>'PK Production'!G176+'NP Production'!G176+'NPK Production'!G176</f>
        <v>0</v>
      </c>
      <c r="H176" s="142">
        <f>'PK Production'!H176+'NP Production'!H176+'NPK Production'!H176</f>
        <v>0</v>
      </c>
      <c r="I176" s="142">
        <f>'PK Production'!I176+'NP Production'!I176+'NPK Production'!I176</f>
        <v>0</v>
      </c>
      <c r="J176" s="142">
        <f>'PK Production'!J176+'NP Production'!J176+'NPK Production'!J176</f>
        <v>0</v>
      </c>
      <c r="K176" s="142">
        <f>'PK Production'!K176+'NP Production'!K176+'NPK Production'!K176</f>
        <v>0</v>
      </c>
      <c r="L176" s="142">
        <f>'PK Production'!L176+'NP Production'!L176+'NPK Production'!L176</f>
        <v>0</v>
      </c>
      <c r="M176" s="142">
        <f>'PK Production'!M176+'NP Production'!M176+'NPK Production'!M176</f>
        <v>0</v>
      </c>
      <c r="N176" s="142">
        <f>'PK Production'!N176+'NP Production'!N176+'NPK Production'!N176</f>
        <v>0</v>
      </c>
      <c r="O176" s="142">
        <f>'PK Production'!O176+'NP Production'!O176+'NPK Production'!O176</f>
        <v>0</v>
      </c>
      <c r="P176" s="142">
        <f>'PK Production'!P176+'NP Production'!P176+'NPK Production'!P176</f>
        <v>0</v>
      </c>
      <c r="Q176" s="142">
        <f>'PK Production'!Q176+'NP Production'!Q176+'NPK Production'!Q176</f>
        <v>0</v>
      </c>
      <c r="R176" s="142">
        <f>'PK Production'!R176+'NP Production'!R176+'NPK Production'!R176</f>
        <v>0</v>
      </c>
      <c r="S176" s="142">
        <f>'PK Production'!S176+'NP Production'!S176+'NPK Production'!S176</f>
        <v>0</v>
      </c>
      <c r="T176" s="142">
        <f>'PK Production'!T176+'NP Production'!T176+'NPK Production'!T176</f>
        <v>0</v>
      </c>
      <c r="U176" s="142">
        <f>'PK Production'!U176+'NP Production'!U176+'NPK Production'!U176</f>
        <v>0</v>
      </c>
      <c r="V176" s="142">
        <f>'PK Production'!V176+'NP Production'!V176+'NPK Production'!V176</f>
        <v>0</v>
      </c>
      <c r="W176" s="142">
        <f>'PK Production'!W176+'NP Production'!W176+'NPK Production'!W176</f>
        <v>0</v>
      </c>
      <c r="X176" s="142">
        <f>'PK Production'!X176+'NP Production'!X176+'NPK Production'!X176</f>
        <v>0</v>
      </c>
      <c r="Y176" s="142">
        <f>'PK Production'!Y176+'NP Production'!Y176+'NPK Production'!Y176</f>
        <v>0</v>
      </c>
      <c r="Z176" s="142">
        <f>'PK Production'!Z176+'NP Production'!Z176+'NPK Production'!Z176</f>
        <v>0</v>
      </c>
      <c r="AA176" s="142">
        <f>'PK Production'!AA176+'NP Production'!AA176+'NPK Production'!AA176</f>
        <v>0</v>
      </c>
      <c r="AB176" s="142">
        <f>'PK Production'!AB176+'NP Production'!AB176+'NPK Production'!AB176</f>
        <v>0</v>
      </c>
      <c r="AC176" s="142">
        <f>'PK Production'!AC176+'NP Production'!AC176+'NPK Production'!AC176</f>
        <v>0</v>
      </c>
      <c r="AD176" s="142">
        <f>'PK Production'!AD176+'NP Production'!AD176+'NPK Production'!AD176</f>
        <v>0</v>
      </c>
      <c r="AE176" s="142">
        <f>'PK Production'!AE176+'NP Production'!AE176+'NPK Production'!AE176</f>
        <v>0</v>
      </c>
      <c r="AF176" s="142">
        <f>'PK Production'!AF176+'NP Production'!AF176+'NPK Production'!AF176</f>
        <v>0</v>
      </c>
      <c r="AG176" s="142">
        <f>'PK Production'!AG176+'NP Production'!AG176+'NPK Production'!AG176</f>
        <v>0</v>
      </c>
    </row>
    <row r="177" spans="1:33" x14ac:dyDescent="0.2">
      <c r="A177" s="133" t="str">
        <f t="shared" si="3"/>
        <v>DAPPakistan</v>
      </c>
      <c r="B177" s="129" t="s">
        <v>270</v>
      </c>
      <c r="C177" s="129" t="s">
        <v>272</v>
      </c>
      <c r="D177" s="129" t="s">
        <v>207</v>
      </c>
      <c r="E177" s="142">
        <f>'PK Production'!E177+'NP Production'!E177+'NPK Production'!E177</f>
        <v>286.57499999999999</v>
      </c>
      <c r="F177" s="142">
        <f>'PK Production'!F177+'NP Production'!F177+'NPK Production'!F177</f>
        <v>368.80699999999996</v>
      </c>
      <c r="G177" s="142">
        <f>'PK Production'!G177+'NP Production'!G177+'NPK Production'!G177</f>
        <v>379.42099999999999</v>
      </c>
      <c r="H177" s="142">
        <f>'PK Production'!H177+'NP Production'!H177+'NPK Production'!H177</f>
        <v>452.54199999999997</v>
      </c>
      <c r="I177" s="142">
        <f>'PK Production'!I177+'NP Production'!I177+'NPK Production'!I177</f>
        <v>478.14300000000003</v>
      </c>
      <c r="J177" s="142">
        <f>'PK Production'!J177+'NP Production'!J177+'NPK Production'!J177</f>
        <v>495.48299999999995</v>
      </c>
      <c r="K177" s="142">
        <f>'PK Production'!K177+'NP Production'!K177+'NPK Production'!K177</f>
        <v>438.48199999999997</v>
      </c>
      <c r="L177" s="142">
        <f>'PK Production'!L177+'NP Production'!L177+'NPK Production'!L177</f>
        <v>453</v>
      </c>
      <c r="M177" s="142">
        <f>'PK Production'!M177+'NP Production'!M177+'NPK Production'!M177</f>
        <v>389.93900000000002</v>
      </c>
      <c r="N177" s="142">
        <f>'PK Production'!N177+'NP Production'!N177+'NPK Production'!N177</f>
        <v>403.55900000000003</v>
      </c>
      <c r="O177" s="142">
        <f>'PK Production'!O177+'NP Production'!O177+'NPK Production'!O177</f>
        <v>358</v>
      </c>
      <c r="P177" s="142">
        <f>'PK Production'!P177+'NP Production'!P177+'NPK Production'!P177</f>
        <v>464.71800000000002</v>
      </c>
      <c r="Q177" s="142">
        <f>'PK Production'!Q177+'NP Production'!Q177+'NPK Production'!Q177</f>
        <v>425.73200000000003</v>
      </c>
      <c r="R177" s="142">
        <f>'PK Production'!R177+'NP Production'!R177+'NPK Production'!R177</f>
        <v>467.33199999999999</v>
      </c>
      <c r="S177" s="142">
        <f>'PK Production'!S177+'NP Production'!S177+'NPK Production'!S177</f>
        <v>508.89400000000001</v>
      </c>
      <c r="T177" s="142">
        <f>'PK Production'!T177+'NP Production'!T177+'NPK Production'!T177</f>
        <v>758</v>
      </c>
      <c r="U177" s="142">
        <f>'PK Production'!U177+'NP Production'!U177+'NPK Production'!U177</f>
        <v>696</v>
      </c>
      <c r="V177" s="142">
        <f>'PK Production'!V177+'NP Production'!V177+'NPK Production'!V177</f>
        <v>715.4</v>
      </c>
      <c r="W177" s="142">
        <f>'PK Production'!W177+'NP Production'!W177+'NPK Production'!W177</f>
        <v>545.4</v>
      </c>
      <c r="X177" s="142">
        <f>'PK Production'!X177+'NP Production'!X177+'NPK Production'!X177</f>
        <v>544</v>
      </c>
      <c r="Y177" s="142">
        <f>'PK Production'!Y177+'NP Production'!Y177+'NPK Production'!Y177</f>
        <v>960</v>
      </c>
      <c r="Z177" s="142">
        <f>'PK Production'!Z177+'NP Production'!Z177+'NPK Production'!Z177</f>
        <v>928</v>
      </c>
      <c r="AA177" s="142">
        <f>'PK Production'!AA177+'NP Production'!AA177+'NPK Production'!AA177</f>
        <v>997</v>
      </c>
      <c r="AB177" s="142">
        <f>'PK Production'!AB177+'NP Production'!AB177+'NPK Production'!AB177</f>
        <v>798</v>
      </c>
      <c r="AC177" s="142">
        <f>'PK Production'!AC177+'NP Production'!AC177+'NPK Production'!AC177</f>
        <v>813.19704406477183</v>
      </c>
      <c r="AD177" s="142">
        <f>'PK Production'!AD177+'NP Production'!AD177+'NPK Production'!AD177</f>
        <v>828.78322827863883</v>
      </c>
      <c r="AE177" s="142">
        <f>'PK Production'!AE177+'NP Production'!AE177+'NPK Production'!AE177</f>
        <v>844.98078608932735</v>
      </c>
      <c r="AF177" s="142">
        <f>'PK Production'!AF177+'NP Production'!AF177+'NPK Production'!AF177</f>
        <v>861.81906856718967</v>
      </c>
      <c r="AG177" s="142">
        <f>'PK Production'!AG177+'NP Production'!AG177+'NPK Production'!AG177</f>
        <v>878.89877605697325</v>
      </c>
    </row>
    <row r="178" spans="1:33" x14ac:dyDescent="0.2">
      <c r="A178" s="133" t="str">
        <f t="shared" si="3"/>
        <v>DAPSri Lanka</v>
      </c>
      <c r="B178" s="129" t="s">
        <v>270</v>
      </c>
      <c r="C178" s="129" t="s">
        <v>272</v>
      </c>
      <c r="D178" s="129" t="s">
        <v>208</v>
      </c>
      <c r="E178" s="142">
        <f>'PK Production'!E178+'NP Production'!E178+'NPK Production'!E178</f>
        <v>0</v>
      </c>
      <c r="F178" s="142">
        <f>'PK Production'!F178+'NP Production'!F178+'NPK Production'!F178</f>
        <v>0</v>
      </c>
      <c r="G178" s="142">
        <f>'PK Production'!G178+'NP Production'!G178+'NPK Production'!G178</f>
        <v>0</v>
      </c>
      <c r="H178" s="142">
        <f>'PK Production'!H178+'NP Production'!H178+'NPK Production'!H178</f>
        <v>0</v>
      </c>
      <c r="I178" s="142">
        <f>'PK Production'!I178+'NP Production'!I178+'NPK Production'!I178</f>
        <v>0</v>
      </c>
      <c r="J178" s="142">
        <f>'PK Production'!J178+'NP Production'!J178+'NPK Production'!J178</f>
        <v>0</v>
      </c>
      <c r="K178" s="142">
        <f>'PK Production'!K178+'NP Production'!K178+'NPK Production'!K178</f>
        <v>0</v>
      </c>
      <c r="L178" s="142">
        <f>'PK Production'!L178+'NP Production'!L178+'NPK Production'!L178</f>
        <v>0</v>
      </c>
      <c r="M178" s="142">
        <f>'PK Production'!M178+'NP Production'!M178+'NPK Production'!M178</f>
        <v>0</v>
      </c>
      <c r="N178" s="142">
        <f>'PK Production'!N178+'NP Production'!N178+'NPK Production'!N178</f>
        <v>0</v>
      </c>
      <c r="O178" s="142">
        <f>'PK Production'!O178+'NP Production'!O178+'NPK Production'!O178</f>
        <v>0</v>
      </c>
      <c r="P178" s="142">
        <f>'PK Production'!P178+'NP Production'!P178+'NPK Production'!P178</f>
        <v>0</v>
      </c>
      <c r="Q178" s="142">
        <f>'PK Production'!Q178+'NP Production'!Q178+'NPK Production'!Q178</f>
        <v>0</v>
      </c>
      <c r="R178" s="142">
        <f>'PK Production'!R178+'NP Production'!R178+'NPK Production'!R178</f>
        <v>0</v>
      </c>
      <c r="S178" s="142">
        <f>'PK Production'!S178+'NP Production'!S178+'NPK Production'!S178</f>
        <v>0</v>
      </c>
      <c r="T178" s="142">
        <f>'PK Production'!T178+'NP Production'!T178+'NPK Production'!T178</f>
        <v>0</v>
      </c>
      <c r="U178" s="142">
        <f>'PK Production'!U178+'NP Production'!U178+'NPK Production'!U178</f>
        <v>0</v>
      </c>
      <c r="V178" s="142">
        <f>'PK Production'!V178+'NP Production'!V178+'NPK Production'!V178</f>
        <v>0</v>
      </c>
      <c r="W178" s="142">
        <f>'PK Production'!W178+'NP Production'!W178+'NPK Production'!W178</f>
        <v>0</v>
      </c>
      <c r="X178" s="142">
        <f>'PK Production'!X178+'NP Production'!X178+'NPK Production'!X178</f>
        <v>0</v>
      </c>
      <c r="Y178" s="142">
        <f>'PK Production'!Y178+'NP Production'!Y178+'NPK Production'!Y178</f>
        <v>0</v>
      </c>
      <c r="Z178" s="142">
        <f>'PK Production'!Z178+'NP Production'!Z178+'NPK Production'!Z178</f>
        <v>0</v>
      </c>
      <c r="AA178" s="142">
        <f>'PK Production'!AA178+'NP Production'!AA178+'NPK Production'!AA178</f>
        <v>0</v>
      </c>
      <c r="AB178" s="142">
        <f>'PK Production'!AB178+'NP Production'!AB178+'NPK Production'!AB178</f>
        <v>0</v>
      </c>
      <c r="AC178" s="142">
        <f>'PK Production'!AC178+'NP Production'!AC178+'NPK Production'!AC178</f>
        <v>0</v>
      </c>
      <c r="AD178" s="142">
        <f>'PK Production'!AD178+'NP Production'!AD178+'NPK Production'!AD178</f>
        <v>0</v>
      </c>
      <c r="AE178" s="142">
        <f>'PK Production'!AE178+'NP Production'!AE178+'NPK Production'!AE178</f>
        <v>0</v>
      </c>
      <c r="AF178" s="142">
        <f>'PK Production'!AF178+'NP Production'!AF178+'NPK Production'!AF178</f>
        <v>0</v>
      </c>
      <c r="AG178" s="142">
        <f>'PK Production'!AG178+'NP Production'!AG178+'NPK Production'!AG178</f>
        <v>0</v>
      </c>
    </row>
    <row r="179" spans="1:33" s="133" customFormat="1" x14ac:dyDescent="0.2">
      <c r="A179" s="143" t="str">
        <f t="shared" si="3"/>
        <v>DAPSouth-East Asia Total</v>
      </c>
      <c r="B179" s="140" t="s">
        <v>209</v>
      </c>
      <c r="C179" s="140" t="s">
        <v>209</v>
      </c>
      <c r="D179" s="140" t="s">
        <v>209</v>
      </c>
      <c r="E179" s="141">
        <f>'PK Production'!E179+'NP Production'!E179+'NPK Production'!E179</f>
        <v>2411.0336158604682</v>
      </c>
      <c r="F179" s="141">
        <f>'PK Production'!F179+'NP Production'!F179+'NPK Production'!F179</f>
        <v>2692.9281300304751</v>
      </c>
      <c r="G179" s="141">
        <f>'PK Production'!G179+'NP Production'!G179+'NPK Production'!G179</f>
        <v>2715.6451090409664</v>
      </c>
      <c r="H179" s="141">
        <f>'PK Production'!H179+'NP Production'!H179+'NPK Production'!H179</f>
        <v>2543.6267985101235</v>
      </c>
      <c r="I179" s="141">
        <f>'PK Production'!I179+'NP Production'!I179+'NPK Production'!I179</f>
        <v>2783.4627500000001</v>
      </c>
      <c r="J179" s="141">
        <f>'PK Production'!J179+'NP Production'!J179+'NPK Production'!J179</f>
        <v>2861.4055370000001</v>
      </c>
      <c r="K179" s="141">
        <f>'PK Production'!K179+'NP Production'!K179+'NPK Production'!K179</f>
        <v>3431.8291335622098</v>
      </c>
      <c r="L179" s="141">
        <f>'PK Production'!L179+'NP Production'!L179+'NPK Production'!L179</f>
        <v>3718.6444500914204</v>
      </c>
      <c r="M179" s="141">
        <f>'PK Production'!M179+'NP Production'!M179+'NPK Production'!M179</f>
        <v>4072.6165493772737</v>
      </c>
      <c r="N179" s="141">
        <f>'PK Production'!N179+'NP Production'!N179+'NPK Production'!N179</f>
        <v>4636.2023353663089</v>
      </c>
      <c r="O179" s="141">
        <f>'PK Production'!O179+'NP Production'!O179+'NPK Production'!O179</f>
        <v>4494.9548419234807</v>
      </c>
      <c r="P179" s="141">
        <f>'PK Production'!P179+'NP Production'!P179+'NPK Production'!P179</f>
        <v>5613.7929990815801</v>
      </c>
      <c r="Q179" s="141">
        <f>'PK Production'!Q179+'NP Production'!Q179+'NPK Production'!Q179</f>
        <v>6780.8520651891022</v>
      </c>
      <c r="R179" s="141">
        <f>'PK Production'!R179+'NP Production'!R179+'NPK Production'!R179</f>
        <v>7296.1710874999999</v>
      </c>
      <c r="S179" s="141">
        <f>'PK Production'!S179+'NP Production'!S179+'NPK Production'!S179</f>
        <v>7480.622574</v>
      </c>
      <c r="T179" s="141">
        <f>'PK Production'!T179+'NP Production'!T179+'NPK Production'!T179</f>
        <v>7705.7018512499999</v>
      </c>
      <c r="U179" s="141">
        <f>'PK Production'!U179+'NP Production'!U179+'NPK Production'!U179</f>
        <v>7251.4967720499999</v>
      </c>
      <c r="V179" s="141">
        <f>'PK Production'!V179+'NP Production'!V179+'NPK Production'!V179</f>
        <v>8371.9639057647873</v>
      </c>
      <c r="W179" s="141">
        <f>'PK Production'!W179+'NP Production'!W179+'NPK Production'!W179</f>
        <v>8442.6736488809838</v>
      </c>
      <c r="X179" s="141">
        <f>'PK Production'!X179+'NP Production'!X179+'NPK Production'!X179</f>
        <v>7780.339623270861</v>
      </c>
      <c r="Y179" s="141">
        <f>'PK Production'!Y179+'NP Production'!Y179+'NPK Production'!Y179</f>
        <v>8066.9544244349736</v>
      </c>
      <c r="Z179" s="141">
        <f>'PK Production'!Z179+'NP Production'!Z179+'NPK Production'!Z179</f>
        <v>8882.6541893751291</v>
      </c>
      <c r="AA179" s="141">
        <f>'PK Production'!AA179+'NP Production'!AA179+'NPK Production'!AA179</f>
        <v>8420.7384457803764</v>
      </c>
      <c r="AB179" s="141">
        <f>'PK Production'!AB179+'NP Production'!AB179+'NPK Production'!AB179</f>
        <v>9043.467491780375</v>
      </c>
      <c r="AC179" s="141">
        <f>'PK Production'!AC179+'NP Production'!AC179+'NPK Production'!AC179</f>
        <v>9113.5302852184777</v>
      </c>
      <c r="AD179" s="141">
        <f>'PK Production'!AD179+'NP Production'!AD179+'NPK Production'!AD179</f>
        <v>9278.6672443480766</v>
      </c>
      <c r="AE179" s="141">
        <f>'PK Production'!AE179+'NP Production'!AE179+'NPK Production'!AE179</f>
        <v>9416.7424426773305</v>
      </c>
      <c r="AF179" s="141">
        <f>'PK Production'!AF179+'NP Production'!AF179+'NPK Production'!AF179</f>
        <v>9547.1904280404724</v>
      </c>
      <c r="AG179" s="141">
        <f>'PK Production'!AG179+'NP Production'!AG179+'NPK Production'!AG179</f>
        <v>9671.2519404062332</v>
      </c>
    </row>
    <row r="180" spans="1:33" x14ac:dyDescent="0.2">
      <c r="A180" s="133" t="str">
        <f t="shared" si="3"/>
        <v>DAPBrunei</v>
      </c>
      <c r="B180" s="129" t="s">
        <v>270</v>
      </c>
      <c r="C180" s="129" t="s">
        <v>273</v>
      </c>
      <c r="D180" s="129" t="s">
        <v>210</v>
      </c>
      <c r="E180" s="142">
        <f>'PK Production'!E180+'NP Production'!E180+'NPK Production'!E180</f>
        <v>0</v>
      </c>
      <c r="F180" s="142">
        <f>'PK Production'!F180+'NP Production'!F180+'NPK Production'!F180</f>
        <v>0</v>
      </c>
      <c r="G180" s="142">
        <f>'PK Production'!G180+'NP Production'!G180+'NPK Production'!G180</f>
        <v>0</v>
      </c>
      <c r="H180" s="142">
        <f>'PK Production'!H180+'NP Production'!H180+'NPK Production'!H180</f>
        <v>0</v>
      </c>
      <c r="I180" s="142">
        <f>'PK Production'!I180+'NP Production'!I180+'NPK Production'!I180</f>
        <v>0</v>
      </c>
      <c r="J180" s="142">
        <f>'PK Production'!J180+'NP Production'!J180+'NPK Production'!J180</f>
        <v>0</v>
      </c>
      <c r="K180" s="142">
        <f>'PK Production'!K180+'NP Production'!K180+'NPK Production'!K180</f>
        <v>0</v>
      </c>
      <c r="L180" s="142">
        <f>'PK Production'!L180+'NP Production'!L180+'NPK Production'!L180</f>
        <v>0</v>
      </c>
      <c r="M180" s="142">
        <f>'PK Production'!M180+'NP Production'!M180+'NPK Production'!M180</f>
        <v>0</v>
      </c>
      <c r="N180" s="142">
        <f>'PK Production'!N180+'NP Production'!N180+'NPK Production'!N180</f>
        <v>0</v>
      </c>
      <c r="O180" s="142">
        <f>'PK Production'!O180+'NP Production'!O180+'NPK Production'!O180</f>
        <v>0</v>
      </c>
      <c r="P180" s="142">
        <f>'PK Production'!P180+'NP Production'!P180+'NPK Production'!P180</f>
        <v>0</v>
      </c>
      <c r="Q180" s="142">
        <f>'PK Production'!Q180+'NP Production'!Q180+'NPK Production'!Q180</f>
        <v>0</v>
      </c>
      <c r="R180" s="142">
        <f>'PK Production'!R180+'NP Production'!R180+'NPK Production'!R180</f>
        <v>0</v>
      </c>
      <c r="S180" s="142">
        <f>'PK Production'!S180+'NP Production'!S180+'NPK Production'!S180</f>
        <v>0</v>
      </c>
      <c r="T180" s="142">
        <f>'PK Production'!T180+'NP Production'!T180+'NPK Production'!T180</f>
        <v>0</v>
      </c>
      <c r="U180" s="142">
        <f>'PK Production'!U180+'NP Production'!U180+'NPK Production'!U180</f>
        <v>0</v>
      </c>
      <c r="V180" s="142">
        <f>'PK Production'!V180+'NP Production'!V180+'NPK Production'!V180</f>
        <v>0</v>
      </c>
      <c r="W180" s="142">
        <f>'PK Production'!W180+'NP Production'!W180+'NPK Production'!W180</f>
        <v>0</v>
      </c>
      <c r="X180" s="142">
        <f>'PK Production'!X180+'NP Production'!X180+'NPK Production'!X180</f>
        <v>0</v>
      </c>
      <c r="Y180" s="142">
        <f>'PK Production'!Y180+'NP Production'!Y180+'NPK Production'!Y180</f>
        <v>0</v>
      </c>
      <c r="Z180" s="142">
        <f>'PK Production'!Z180+'NP Production'!Z180+'NPK Production'!Z180</f>
        <v>0</v>
      </c>
      <c r="AA180" s="142">
        <f>'PK Production'!AA180+'NP Production'!AA180+'NPK Production'!AA180</f>
        <v>0</v>
      </c>
      <c r="AB180" s="142">
        <f>'PK Production'!AB180+'NP Production'!AB180+'NPK Production'!AB180</f>
        <v>0</v>
      </c>
      <c r="AC180" s="142">
        <f>'PK Production'!AC180+'NP Production'!AC180+'NPK Production'!AC180</f>
        <v>0</v>
      </c>
      <c r="AD180" s="142">
        <f>'PK Production'!AD180+'NP Production'!AD180+'NPK Production'!AD180</f>
        <v>0</v>
      </c>
      <c r="AE180" s="142">
        <f>'PK Production'!AE180+'NP Production'!AE180+'NPK Production'!AE180</f>
        <v>0</v>
      </c>
      <c r="AF180" s="142">
        <f>'PK Production'!AF180+'NP Production'!AF180+'NPK Production'!AF180</f>
        <v>0</v>
      </c>
      <c r="AG180" s="142">
        <f>'PK Production'!AG180+'NP Production'!AG180+'NPK Production'!AG180</f>
        <v>0</v>
      </c>
    </row>
    <row r="181" spans="1:33" x14ac:dyDescent="0.2">
      <c r="A181" s="133" t="str">
        <f t="shared" si="3"/>
        <v>DAPCambodia</v>
      </c>
      <c r="B181" s="129" t="s">
        <v>270</v>
      </c>
      <c r="C181" s="129" t="s">
        <v>273</v>
      </c>
      <c r="D181" s="129" t="s">
        <v>211</v>
      </c>
      <c r="E181" s="142">
        <f>'PK Production'!E181+'NP Production'!E181+'NPK Production'!E181</f>
        <v>0</v>
      </c>
      <c r="F181" s="142">
        <f>'PK Production'!F181+'NP Production'!F181+'NPK Production'!F181</f>
        <v>0</v>
      </c>
      <c r="G181" s="142">
        <f>'PK Production'!G181+'NP Production'!G181+'NPK Production'!G181</f>
        <v>0</v>
      </c>
      <c r="H181" s="142">
        <f>'PK Production'!H181+'NP Production'!H181+'NPK Production'!H181</f>
        <v>0</v>
      </c>
      <c r="I181" s="142">
        <f>'PK Production'!I181+'NP Production'!I181+'NPK Production'!I181</f>
        <v>0</v>
      </c>
      <c r="J181" s="142">
        <f>'PK Production'!J181+'NP Production'!J181+'NPK Production'!J181</f>
        <v>0</v>
      </c>
      <c r="K181" s="142">
        <f>'PK Production'!K181+'NP Production'!K181+'NPK Production'!K181</f>
        <v>0</v>
      </c>
      <c r="L181" s="142">
        <f>'PK Production'!L181+'NP Production'!L181+'NPK Production'!L181</f>
        <v>0</v>
      </c>
      <c r="M181" s="142">
        <f>'PK Production'!M181+'NP Production'!M181+'NPK Production'!M181</f>
        <v>0</v>
      </c>
      <c r="N181" s="142">
        <f>'PK Production'!N181+'NP Production'!N181+'NPK Production'!N181</f>
        <v>0</v>
      </c>
      <c r="O181" s="142">
        <f>'PK Production'!O181+'NP Production'!O181+'NPK Production'!O181</f>
        <v>0</v>
      </c>
      <c r="P181" s="142">
        <f>'PK Production'!P181+'NP Production'!P181+'NPK Production'!P181</f>
        <v>0</v>
      </c>
      <c r="Q181" s="142">
        <f>'PK Production'!Q181+'NP Production'!Q181+'NPK Production'!Q181</f>
        <v>0</v>
      </c>
      <c r="R181" s="142">
        <f>'PK Production'!R181+'NP Production'!R181+'NPK Production'!R181</f>
        <v>0</v>
      </c>
      <c r="S181" s="142">
        <f>'PK Production'!S181+'NP Production'!S181+'NPK Production'!S181</f>
        <v>127.47346</v>
      </c>
      <c r="T181" s="142">
        <f>'PK Production'!T181+'NP Production'!T181+'NPK Production'!T181</f>
        <v>136.14274175</v>
      </c>
      <c r="U181" s="142">
        <f>'PK Production'!U181+'NP Production'!U181+'NPK Production'!U181</f>
        <v>133.52882255</v>
      </c>
      <c r="V181" s="142">
        <f>'PK Production'!V181+'NP Production'!V181+'NPK Production'!V181</f>
        <v>102.19957055000002</v>
      </c>
      <c r="W181" s="142">
        <f>'PK Production'!W181+'NP Production'!W181+'NPK Production'!W181</f>
        <v>111</v>
      </c>
      <c r="X181" s="142">
        <f>'PK Production'!X181+'NP Production'!X181+'NPK Production'!X181</f>
        <v>121.0025967684943</v>
      </c>
      <c r="Y181" s="142">
        <f>'PK Production'!Y181+'NP Production'!Y181+'NPK Production'!Y181</f>
        <v>125.33554180386417</v>
      </c>
      <c r="Z181" s="142">
        <f>'PK Production'!Z181+'NP Production'!Z181+'NPK Production'!Z181</f>
        <v>125</v>
      </c>
      <c r="AA181" s="142">
        <f>'PK Production'!AA181+'NP Production'!AA181+'NPK Production'!AA181</f>
        <v>101</v>
      </c>
      <c r="AB181" s="142">
        <f>'PK Production'!AB181+'NP Production'!AB181+'NPK Production'!AB181</f>
        <v>101</v>
      </c>
      <c r="AC181" s="142">
        <f>'PK Production'!AC181+'NP Production'!AC181+'NPK Production'!AC181</f>
        <v>101.00000000000003</v>
      </c>
      <c r="AD181" s="142">
        <f>'PK Production'!AD181+'NP Production'!AD181+'NPK Production'!AD181</f>
        <v>101.00000000000003</v>
      </c>
      <c r="AE181" s="142">
        <f>'PK Production'!AE181+'NP Production'!AE181+'NPK Production'!AE181</f>
        <v>101.00000000000003</v>
      </c>
      <c r="AF181" s="142">
        <f>'PK Production'!AF181+'NP Production'!AF181+'NPK Production'!AF181</f>
        <v>101.00000000000003</v>
      </c>
      <c r="AG181" s="142">
        <f>'PK Production'!AG181+'NP Production'!AG181+'NPK Production'!AG181</f>
        <v>101.00000000000003</v>
      </c>
    </row>
    <row r="182" spans="1:33" x14ac:dyDescent="0.2">
      <c r="A182" s="133" t="str">
        <f t="shared" si="3"/>
        <v>DAPEast Timor</v>
      </c>
      <c r="B182" s="129" t="s">
        <v>270</v>
      </c>
      <c r="C182" s="129" t="s">
        <v>273</v>
      </c>
      <c r="D182" s="129" t="s">
        <v>212</v>
      </c>
      <c r="E182" s="142">
        <f>'PK Production'!E182+'NP Production'!E182+'NPK Production'!E182</f>
        <v>0</v>
      </c>
      <c r="F182" s="142">
        <f>'PK Production'!F182+'NP Production'!F182+'NPK Production'!F182</f>
        <v>0</v>
      </c>
      <c r="G182" s="142">
        <f>'PK Production'!G182+'NP Production'!G182+'NPK Production'!G182</f>
        <v>0</v>
      </c>
      <c r="H182" s="142">
        <f>'PK Production'!H182+'NP Production'!H182+'NPK Production'!H182</f>
        <v>0</v>
      </c>
      <c r="I182" s="142">
        <f>'PK Production'!I182+'NP Production'!I182+'NPK Production'!I182</f>
        <v>0</v>
      </c>
      <c r="J182" s="142">
        <f>'PK Production'!J182+'NP Production'!J182+'NPK Production'!J182</f>
        <v>0</v>
      </c>
      <c r="K182" s="142">
        <f>'PK Production'!K182+'NP Production'!K182+'NPK Production'!K182</f>
        <v>0</v>
      </c>
      <c r="L182" s="142">
        <f>'PK Production'!L182+'NP Production'!L182+'NPK Production'!L182</f>
        <v>0</v>
      </c>
      <c r="M182" s="142">
        <f>'PK Production'!M182+'NP Production'!M182+'NPK Production'!M182</f>
        <v>0</v>
      </c>
      <c r="N182" s="142">
        <f>'PK Production'!N182+'NP Production'!N182+'NPK Production'!N182</f>
        <v>0</v>
      </c>
      <c r="O182" s="142">
        <f>'PK Production'!O182+'NP Production'!O182+'NPK Production'!O182</f>
        <v>0</v>
      </c>
      <c r="P182" s="142">
        <f>'PK Production'!P182+'NP Production'!P182+'NPK Production'!P182</f>
        <v>0</v>
      </c>
      <c r="Q182" s="142">
        <f>'PK Production'!Q182+'NP Production'!Q182+'NPK Production'!Q182</f>
        <v>0</v>
      </c>
      <c r="R182" s="142">
        <f>'PK Production'!R182+'NP Production'!R182+'NPK Production'!R182</f>
        <v>0</v>
      </c>
      <c r="S182" s="142">
        <f>'PK Production'!S182+'NP Production'!S182+'NPK Production'!S182</f>
        <v>0</v>
      </c>
      <c r="T182" s="142">
        <f>'PK Production'!T182+'NP Production'!T182+'NPK Production'!T182</f>
        <v>0</v>
      </c>
      <c r="U182" s="142">
        <f>'PK Production'!U182+'NP Production'!U182+'NPK Production'!U182</f>
        <v>0</v>
      </c>
      <c r="V182" s="142">
        <f>'PK Production'!V182+'NP Production'!V182+'NPK Production'!V182</f>
        <v>0</v>
      </c>
      <c r="W182" s="142">
        <f>'PK Production'!W182+'NP Production'!W182+'NPK Production'!W182</f>
        <v>0</v>
      </c>
      <c r="X182" s="142">
        <f>'PK Production'!X182+'NP Production'!X182+'NPK Production'!X182</f>
        <v>0</v>
      </c>
      <c r="Y182" s="142">
        <f>'PK Production'!Y182+'NP Production'!Y182+'NPK Production'!Y182</f>
        <v>0</v>
      </c>
      <c r="Z182" s="142">
        <f>'PK Production'!Z182+'NP Production'!Z182+'NPK Production'!Z182</f>
        <v>0</v>
      </c>
      <c r="AA182" s="142">
        <f>'PK Production'!AA182+'NP Production'!AA182+'NPK Production'!AA182</f>
        <v>0</v>
      </c>
      <c r="AB182" s="142">
        <f>'PK Production'!AB182+'NP Production'!AB182+'NPK Production'!AB182</f>
        <v>0</v>
      </c>
      <c r="AC182" s="142">
        <f>'PK Production'!AC182+'NP Production'!AC182+'NPK Production'!AC182</f>
        <v>0</v>
      </c>
      <c r="AD182" s="142">
        <f>'PK Production'!AD182+'NP Production'!AD182+'NPK Production'!AD182</f>
        <v>0</v>
      </c>
      <c r="AE182" s="142">
        <f>'PK Production'!AE182+'NP Production'!AE182+'NPK Production'!AE182</f>
        <v>0</v>
      </c>
      <c r="AF182" s="142">
        <f>'PK Production'!AF182+'NP Production'!AF182+'NPK Production'!AF182</f>
        <v>0</v>
      </c>
      <c r="AG182" s="142">
        <f>'PK Production'!AG182+'NP Production'!AG182+'NPK Production'!AG182</f>
        <v>0</v>
      </c>
    </row>
    <row r="183" spans="1:33" x14ac:dyDescent="0.2">
      <c r="A183" s="133" t="str">
        <f t="shared" si="3"/>
        <v>DAPIndonesia</v>
      </c>
      <c r="B183" s="129" t="s">
        <v>270</v>
      </c>
      <c r="C183" s="129" t="s">
        <v>273</v>
      </c>
      <c r="D183" s="129" t="s">
        <v>213</v>
      </c>
      <c r="E183" s="142">
        <f>'PK Production'!E183+'NP Production'!E183+'NPK Production'!E183</f>
        <v>0</v>
      </c>
      <c r="F183" s="142">
        <f>'PK Production'!F183+'NP Production'!F183+'NPK Production'!F183</f>
        <v>0</v>
      </c>
      <c r="G183" s="142">
        <f>'PK Production'!G183+'NP Production'!G183+'NPK Production'!G183</f>
        <v>65.468999999999994</v>
      </c>
      <c r="H183" s="142">
        <f>'PK Production'!H183+'NP Production'!H183+'NPK Production'!H183</f>
        <v>113.94199999999999</v>
      </c>
      <c r="I183" s="142">
        <f>'PK Production'!I183+'NP Production'!I183+'NPK Production'!I183</f>
        <v>212.971</v>
      </c>
      <c r="J183" s="142">
        <f>'PK Production'!J183+'NP Production'!J183+'NPK Production'!J183</f>
        <v>333.13200000000001</v>
      </c>
      <c r="K183" s="142">
        <f>'PK Production'!K183+'NP Production'!K183+'NPK Production'!K183</f>
        <v>496.69</v>
      </c>
      <c r="L183" s="142">
        <f>'PK Production'!L183+'NP Production'!L183+'NPK Production'!L183</f>
        <v>760.44399999999996</v>
      </c>
      <c r="M183" s="142">
        <f>'PK Production'!M183+'NP Production'!M183+'NPK Production'!M183</f>
        <v>1239.9939999999999</v>
      </c>
      <c r="N183" s="142">
        <f>'PK Production'!N183+'NP Production'!N183+'NPK Production'!N183</f>
        <v>1838.4849999999999</v>
      </c>
      <c r="O183" s="142">
        <f>'PK Production'!O183+'NP Production'!O183+'NPK Production'!O183</f>
        <v>1853.172</v>
      </c>
      <c r="P183" s="142">
        <f>'PK Production'!P183+'NP Production'!P183+'NPK Production'!P183</f>
        <v>2213.491</v>
      </c>
      <c r="Q183" s="142">
        <f>'PK Production'!Q183+'NP Production'!Q183+'NPK Production'!Q183</f>
        <v>2893.8679999999999</v>
      </c>
      <c r="R183" s="142">
        <f>'PK Production'!R183+'NP Production'!R183+'NPK Production'!R183</f>
        <v>2897.3491964999998</v>
      </c>
      <c r="S183" s="142">
        <f>'PK Production'!S183+'NP Production'!S183+'NPK Production'!S183</f>
        <v>2716.098</v>
      </c>
      <c r="T183" s="142">
        <f>'PK Production'!T183+'NP Production'!T183+'NPK Production'!T183</f>
        <v>3001.087</v>
      </c>
      <c r="U183" s="142">
        <f>'PK Production'!U183+'NP Production'!U183+'NPK Production'!U183</f>
        <v>2764.6869999999999</v>
      </c>
      <c r="V183" s="142">
        <f>'PK Production'!V183+'NP Production'!V183+'NPK Production'!V183</f>
        <v>3282.9569999999999</v>
      </c>
      <c r="W183" s="142">
        <f>'PK Production'!W183+'NP Production'!W183+'NPK Production'!W183</f>
        <v>3159.9659999999999</v>
      </c>
      <c r="X183" s="142">
        <f>'PK Production'!X183+'NP Production'!X183+'NPK Production'!X183</f>
        <v>2923.4520000000002</v>
      </c>
      <c r="Y183" s="142">
        <f>'PK Production'!Y183+'NP Production'!Y183+'NPK Production'!Y183</f>
        <v>3023.2350000000006</v>
      </c>
      <c r="Z183" s="142">
        <f>'PK Production'!Z183+'NP Production'!Z183+'NPK Production'!Z183</f>
        <v>3169.2109999999998</v>
      </c>
      <c r="AA183" s="142">
        <f>'PK Production'!AA183+'NP Production'!AA183+'NPK Production'!AA183</f>
        <v>3424.6849999999999</v>
      </c>
      <c r="AB183" s="142">
        <f>'PK Production'!AB183+'NP Production'!AB183+'NPK Production'!AB183</f>
        <v>3424</v>
      </c>
      <c r="AC183" s="142">
        <f>'PK Production'!AC183+'NP Production'!AC183+'NPK Production'!AC183</f>
        <v>3485.7970051298444</v>
      </c>
      <c r="AD183" s="142">
        <f>'PK Production'!AD183+'NP Production'!AD183+'NPK Production'!AD183</f>
        <v>3543.3302821976481</v>
      </c>
      <c r="AE183" s="142">
        <f>'PK Production'!AE183+'NP Production'!AE183+'NPK Production'!AE183</f>
        <v>3590.7635199625324</v>
      </c>
      <c r="AF183" s="142">
        <f>'PK Production'!AF183+'NP Production'!AF183+'NPK Production'!AF183</f>
        <v>3627.0979680264923</v>
      </c>
      <c r="AG183" s="142">
        <f>'PK Production'!AG183+'NP Production'!AG183+'NPK Production'!AG183</f>
        <v>3652.5567317042269</v>
      </c>
    </row>
    <row r="184" spans="1:33" x14ac:dyDescent="0.2">
      <c r="A184" s="133" t="str">
        <f t="shared" si="3"/>
        <v>DAPLaos</v>
      </c>
      <c r="B184" s="129" t="s">
        <v>270</v>
      </c>
      <c r="C184" s="129" t="s">
        <v>273</v>
      </c>
      <c r="D184" s="129" t="s">
        <v>214</v>
      </c>
      <c r="E184" s="142">
        <f>'PK Production'!E184+'NP Production'!E184+'NPK Production'!E184</f>
        <v>0</v>
      </c>
      <c r="F184" s="142">
        <f>'PK Production'!F184+'NP Production'!F184+'NPK Production'!F184</f>
        <v>0</v>
      </c>
      <c r="G184" s="142">
        <f>'PK Production'!G184+'NP Production'!G184+'NPK Production'!G184</f>
        <v>0</v>
      </c>
      <c r="H184" s="142">
        <f>'PK Production'!H184+'NP Production'!H184+'NPK Production'!H184</f>
        <v>0</v>
      </c>
      <c r="I184" s="142">
        <f>'PK Production'!I184+'NP Production'!I184+'NPK Production'!I184</f>
        <v>0</v>
      </c>
      <c r="J184" s="142">
        <f>'PK Production'!J184+'NP Production'!J184+'NPK Production'!J184</f>
        <v>0</v>
      </c>
      <c r="K184" s="142">
        <f>'PK Production'!K184+'NP Production'!K184+'NPK Production'!K184</f>
        <v>0</v>
      </c>
      <c r="L184" s="142">
        <f>'PK Production'!L184+'NP Production'!L184+'NPK Production'!L184</f>
        <v>0</v>
      </c>
      <c r="M184" s="142">
        <f>'PK Production'!M184+'NP Production'!M184+'NPK Production'!M184</f>
        <v>0</v>
      </c>
      <c r="N184" s="142">
        <f>'PK Production'!N184+'NP Production'!N184+'NPK Production'!N184</f>
        <v>0</v>
      </c>
      <c r="O184" s="142">
        <f>'PK Production'!O184+'NP Production'!O184+'NPK Production'!O184</f>
        <v>0</v>
      </c>
      <c r="P184" s="142">
        <f>'PK Production'!P184+'NP Production'!P184+'NPK Production'!P184</f>
        <v>0</v>
      </c>
      <c r="Q184" s="142">
        <f>'PK Production'!Q184+'NP Production'!Q184+'NPK Production'!Q184</f>
        <v>0</v>
      </c>
      <c r="R184" s="142">
        <f>'PK Production'!R184+'NP Production'!R184+'NPK Production'!R184</f>
        <v>0</v>
      </c>
      <c r="S184" s="142">
        <f>'PK Production'!S184+'NP Production'!S184+'NPK Production'!S184</f>
        <v>0</v>
      </c>
      <c r="T184" s="142">
        <f>'PK Production'!T184+'NP Production'!T184+'NPK Production'!T184</f>
        <v>0</v>
      </c>
      <c r="U184" s="142">
        <f>'PK Production'!U184+'NP Production'!U184+'NPK Production'!U184</f>
        <v>0</v>
      </c>
      <c r="V184" s="142">
        <f>'PK Production'!V184+'NP Production'!V184+'NPK Production'!V184</f>
        <v>0</v>
      </c>
      <c r="W184" s="142">
        <f>'PK Production'!W184+'NP Production'!W184+'NPK Production'!W184</f>
        <v>0</v>
      </c>
      <c r="X184" s="142">
        <f>'PK Production'!X184+'NP Production'!X184+'NPK Production'!X184</f>
        <v>0</v>
      </c>
      <c r="Y184" s="142">
        <f>'PK Production'!Y184+'NP Production'!Y184+'NPK Production'!Y184</f>
        <v>0</v>
      </c>
      <c r="Z184" s="142">
        <f>'PK Production'!Z184+'NP Production'!Z184+'NPK Production'!Z184</f>
        <v>0</v>
      </c>
      <c r="AA184" s="142">
        <f>'PK Production'!AA184+'NP Production'!AA184+'NPK Production'!AA184</f>
        <v>0</v>
      </c>
      <c r="AB184" s="142">
        <f>'PK Production'!AB184+'NP Production'!AB184+'NPK Production'!AB184</f>
        <v>0</v>
      </c>
      <c r="AC184" s="142">
        <f>'PK Production'!AC184+'NP Production'!AC184+'NPK Production'!AC184</f>
        <v>0</v>
      </c>
      <c r="AD184" s="142">
        <f>'PK Production'!AD184+'NP Production'!AD184+'NPK Production'!AD184</f>
        <v>0</v>
      </c>
      <c r="AE184" s="142">
        <f>'PK Production'!AE184+'NP Production'!AE184+'NPK Production'!AE184</f>
        <v>0</v>
      </c>
      <c r="AF184" s="142">
        <f>'PK Production'!AF184+'NP Production'!AF184+'NPK Production'!AF184</f>
        <v>0</v>
      </c>
      <c r="AG184" s="142">
        <f>'PK Production'!AG184+'NP Production'!AG184+'NPK Production'!AG184</f>
        <v>0</v>
      </c>
    </row>
    <row r="185" spans="1:33" x14ac:dyDescent="0.2">
      <c r="A185" s="133" t="str">
        <f t="shared" si="3"/>
        <v>DAPMalaysia</v>
      </c>
      <c r="B185" s="129" t="s">
        <v>270</v>
      </c>
      <c r="C185" s="129" t="s">
        <v>273</v>
      </c>
      <c r="D185" s="129" t="s">
        <v>215</v>
      </c>
      <c r="E185" s="142">
        <f>'PK Production'!E185+'NP Production'!E185+'NPK Production'!E185</f>
        <v>451.85500000000002</v>
      </c>
      <c r="F185" s="142">
        <f>'PK Production'!F185+'NP Production'!F185+'NPK Production'!F185</f>
        <v>452.52199999999999</v>
      </c>
      <c r="G185" s="142">
        <f>'PK Production'!G185+'NP Production'!G185+'NPK Production'!G185</f>
        <v>451.178</v>
      </c>
      <c r="H185" s="142">
        <f>'PK Production'!H185+'NP Production'!H185+'NPK Production'!H185</f>
        <v>651.12400000000002</v>
      </c>
      <c r="I185" s="142">
        <f>'PK Production'!I185+'NP Production'!I185+'NPK Production'!I185</f>
        <v>605.50599999999997</v>
      </c>
      <c r="J185" s="142">
        <f>'PK Production'!J185+'NP Production'!J185+'NPK Production'!J185</f>
        <v>553.82500000000005</v>
      </c>
      <c r="K185" s="142">
        <f>'PK Production'!K185+'NP Production'!K185+'NPK Production'!K185</f>
        <v>704.80700000000002</v>
      </c>
      <c r="L185" s="142">
        <f>'PK Production'!L185+'NP Production'!L185+'NPK Production'!L185</f>
        <v>554.15099999999995</v>
      </c>
      <c r="M185" s="142">
        <f>'PK Production'!M185+'NP Production'!M185+'NPK Production'!M185</f>
        <v>613.57095000000004</v>
      </c>
      <c r="N185" s="142">
        <f>'PK Production'!N185+'NP Production'!N185+'NPK Production'!N185</f>
        <v>565.89773600000001</v>
      </c>
      <c r="O185" s="142">
        <f>'PK Production'!O185+'NP Production'!O185+'NPK Production'!O185</f>
        <v>360.173001</v>
      </c>
      <c r="P185" s="142">
        <f>'PK Production'!P185+'NP Production'!P185+'NPK Production'!P185</f>
        <v>405.77136200000001</v>
      </c>
      <c r="Q185" s="142">
        <f>'PK Production'!Q185+'NP Production'!Q185+'NPK Production'!Q185</f>
        <v>370.54749600000002</v>
      </c>
      <c r="R185" s="142">
        <f>'PK Production'!R185+'NP Production'!R185+'NPK Production'!R185</f>
        <v>504.680969</v>
      </c>
      <c r="S185" s="142">
        <f>'PK Production'!S185+'NP Production'!S185+'NPK Production'!S185</f>
        <v>655.576322</v>
      </c>
      <c r="T185" s="142">
        <f>'PK Production'!T185+'NP Production'!T185+'NPK Production'!T185</f>
        <v>754.49934499999995</v>
      </c>
      <c r="U185" s="142">
        <f>'PK Production'!U185+'NP Production'!U185+'NPK Production'!U185</f>
        <v>752.52431999999999</v>
      </c>
      <c r="V185" s="142">
        <f>'PK Production'!V185+'NP Production'!V185+'NPK Production'!V185</f>
        <v>821.29824921478871</v>
      </c>
      <c r="W185" s="142">
        <f>'PK Production'!W185+'NP Production'!W185+'NPK Production'!W185</f>
        <v>797.52431999999999</v>
      </c>
      <c r="X185" s="142">
        <f>'PK Production'!X185+'NP Production'!X185+'NPK Production'!X185</f>
        <v>608.19608050236729</v>
      </c>
      <c r="Y185" s="142">
        <f>'PK Production'!Y185+'NP Production'!Y185+'NPK Production'!Y185</f>
        <v>491.96416663110932</v>
      </c>
      <c r="Z185" s="142">
        <f>'PK Production'!Z185+'NP Production'!Z185+'NPK Production'!Z185</f>
        <v>533.49771337512959</v>
      </c>
      <c r="AA185" s="142">
        <f>'PK Production'!AA185+'NP Production'!AA185+'NPK Production'!AA185</f>
        <v>547.45547978037598</v>
      </c>
      <c r="AB185" s="142">
        <f>'PK Production'!AB185+'NP Production'!AB185+'NPK Production'!AB185</f>
        <v>547.27749178037595</v>
      </c>
      <c r="AC185" s="142">
        <f>'PK Production'!AC185+'NP Production'!AC185+'NPK Production'!AC185</f>
        <v>552.81065489711261</v>
      </c>
      <c r="AD185" s="142">
        <f>'PK Production'!AD185+'NP Production'!AD185+'NPK Production'!AD185</f>
        <v>558.81158708220539</v>
      </c>
      <c r="AE185" s="142">
        <f>'PK Production'!AE185+'NP Production'!AE185+'NPK Production'!AE185</f>
        <v>563.27234664361401</v>
      </c>
      <c r="AF185" s="142">
        <f>'PK Production'!AF185+'NP Production'!AF185+'NPK Production'!AF185</f>
        <v>567.89139343207319</v>
      </c>
      <c r="AG185" s="142">
        <f>'PK Production'!AG185+'NP Production'!AG185+'NPK Production'!AG185</f>
        <v>572.34742140503829</v>
      </c>
    </row>
    <row r="186" spans="1:33" x14ac:dyDescent="0.2">
      <c r="A186" s="133" t="str">
        <f t="shared" si="3"/>
        <v>DAPMyanmar</v>
      </c>
      <c r="B186" s="129" t="s">
        <v>270</v>
      </c>
      <c r="C186" s="129" t="s">
        <v>273</v>
      </c>
      <c r="D186" s="129" t="s">
        <v>216</v>
      </c>
      <c r="E186" s="142">
        <f>'PK Production'!E186+'NP Production'!E186+'NPK Production'!E186</f>
        <v>0</v>
      </c>
      <c r="F186" s="142">
        <f>'PK Production'!F186+'NP Production'!F186+'NPK Production'!F186</f>
        <v>0</v>
      </c>
      <c r="G186" s="142">
        <f>'PK Production'!G186+'NP Production'!G186+'NPK Production'!G186</f>
        <v>0</v>
      </c>
      <c r="H186" s="142">
        <f>'PK Production'!H186+'NP Production'!H186+'NPK Production'!H186</f>
        <v>0</v>
      </c>
      <c r="I186" s="142">
        <f>'PK Production'!I186+'NP Production'!I186+'NPK Production'!I186</f>
        <v>0</v>
      </c>
      <c r="J186" s="142">
        <f>'PK Production'!J186+'NP Production'!J186+'NPK Production'!J186</f>
        <v>0</v>
      </c>
      <c r="K186" s="142">
        <f>'PK Production'!K186+'NP Production'!K186+'NPK Production'!K186</f>
        <v>0</v>
      </c>
      <c r="L186" s="142">
        <f>'PK Production'!L186+'NP Production'!L186+'NPK Production'!L186</f>
        <v>0</v>
      </c>
      <c r="M186" s="142">
        <f>'PK Production'!M186+'NP Production'!M186+'NPK Production'!M186</f>
        <v>0</v>
      </c>
      <c r="N186" s="142">
        <f>'PK Production'!N186+'NP Production'!N186+'NPK Production'!N186</f>
        <v>0</v>
      </c>
      <c r="O186" s="142">
        <f>'PK Production'!O186+'NP Production'!O186+'NPK Production'!O186</f>
        <v>0</v>
      </c>
      <c r="P186" s="142">
        <f>'PK Production'!P186+'NP Production'!P186+'NPK Production'!P186</f>
        <v>0</v>
      </c>
      <c r="Q186" s="142">
        <f>'PK Production'!Q186+'NP Production'!Q186+'NPK Production'!Q186</f>
        <v>0</v>
      </c>
      <c r="R186" s="142">
        <f>'PK Production'!R186+'NP Production'!R186+'NPK Production'!R186</f>
        <v>0</v>
      </c>
      <c r="S186" s="142">
        <f>'PK Production'!S186+'NP Production'!S186+'NPK Production'!S186</f>
        <v>0</v>
      </c>
      <c r="T186" s="142">
        <f>'PK Production'!T186+'NP Production'!T186+'NPK Production'!T186</f>
        <v>0</v>
      </c>
      <c r="U186" s="142">
        <f>'PK Production'!U186+'NP Production'!U186+'NPK Production'!U186</f>
        <v>0</v>
      </c>
      <c r="V186" s="142">
        <f>'PK Production'!V186+'NP Production'!V186+'NPK Production'!V186</f>
        <v>0</v>
      </c>
      <c r="W186" s="142">
        <f>'PK Production'!W186+'NP Production'!W186+'NPK Production'!W186</f>
        <v>0</v>
      </c>
      <c r="X186" s="142">
        <f>'PK Production'!X186+'NP Production'!X186+'NPK Production'!X186</f>
        <v>0</v>
      </c>
      <c r="Y186" s="142">
        <f>'PK Production'!Y186+'NP Production'!Y186+'NPK Production'!Y186</f>
        <v>0</v>
      </c>
      <c r="Z186" s="142">
        <f>'PK Production'!Z186+'NP Production'!Z186+'NPK Production'!Z186</f>
        <v>0</v>
      </c>
      <c r="AA186" s="142">
        <f>'PK Production'!AA186+'NP Production'!AA186+'NPK Production'!AA186</f>
        <v>0</v>
      </c>
      <c r="AB186" s="142">
        <f>'PK Production'!AB186+'NP Production'!AB186+'NPK Production'!AB186</f>
        <v>0</v>
      </c>
      <c r="AC186" s="142">
        <f>'PK Production'!AC186+'NP Production'!AC186+'NPK Production'!AC186</f>
        <v>0</v>
      </c>
      <c r="AD186" s="142">
        <f>'PK Production'!AD186+'NP Production'!AD186+'NPK Production'!AD186</f>
        <v>0</v>
      </c>
      <c r="AE186" s="142">
        <f>'PK Production'!AE186+'NP Production'!AE186+'NPK Production'!AE186</f>
        <v>0</v>
      </c>
      <c r="AF186" s="142">
        <f>'PK Production'!AF186+'NP Production'!AF186+'NPK Production'!AF186</f>
        <v>0</v>
      </c>
      <c r="AG186" s="142">
        <f>'PK Production'!AG186+'NP Production'!AG186+'NPK Production'!AG186</f>
        <v>0</v>
      </c>
    </row>
    <row r="187" spans="1:33" x14ac:dyDescent="0.2">
      <c r="A187" s="133" t="str">
        <f t="shared" si="3"/>
        <v>DAPPhilippines</v>
      </c>
      <c r="B187" s="129" t="s">
        <v>270</v>
      </c>
      <c r="C187" s="129" t="s">
        <v>273</v>
      </c>
      <c r="D187" s="129" t="s">
        <v>217</v>
      </c>
      <c r="E187" s="142">
        <f>'PK Production'!E187+'NP Production'!E187+'NPK Production'!E187</f>
        <v>697.01070871761124</v>
      </c>
      <c r="F187" s="142">
        <f>'PK Production'!F187+'NP Production'!F187+'NPK Production'!F187</f>
        <v>899.06503003047555</v>
      </c>
      <c r="G187" s="142">
        <f>'PK Production'!G187+'NP Production'!G187+'NPK Production'!G187</f>
        <v>817.04681904096674</v>
      </c>
      <c r="H187" s="142">
        <f>'PK Production'!H187+'NP Production'!H187+'NPK Production'!H187</f>
        <v>614.43591351012356</v>
      </c>
      <c r="I187" s="142">
        <f>'PK Production'!I187+'NP Production'!I187+'NPK Production'!I187</f>
        <v>527.88400000000001</v>
      </c>
      <c r="J187" s="142">
        <f>'PK Production'!J187+'NP Production'!J187+'NPK Production'!J187</f>
        <v>392.31079999999997</v>
      </c>
      <c r="K187" s="142">
        <f>'PK Production'!K187+'NP Production'!K187+'NPK Production'!K187</f>
        <v>410.32840099999999</v>
      </c>
      <c r="L187" s="142">
        <f>'PK Production'!L187+'NP Production'!L187+'NPK Production'!L187</f>
        <v>448.80999999999995</v>
      </c>
      <c r="M187" s="142">
        <f>'PK Production'!M187+'NP Production'!M187+'NPK Production'!M187</f>
        <v>213.95599999999999</v>
      </c>
      <c r="N187" s="142">
        <f>'PK Production'!N187+'NP Production'!N187+'NPK Production'!N187</f>
        <v>162.79399999999998</v>
      </c>
      <c r="O187" s="142">
        <f>'PK Production'!O187+'NP Production'!O187+'NPK Production'!O187</f>
        <v>35.843000000000004</v>
      </c>
      <c r="P187" s="142">
        <f>'PK Production'!P187+'NP Production'!P187+'NPK Production'!P187</f>
        <v>377.35500000000002</v>
      </c>
      <c r="Q187" s="142">
        <f>'PK Production'!Q187+'NP Production'!Q187+'NPK Production'!Q187</f>
        <v>453.09500000000003</v>
      </c>
      <c r="R187" s="142">
        <f>'PK Production'!R187+'NP Production'!R187+'NPK Production'!R187</f>
        <v>300.975008</v>
      </c>
      <c r="S187" s="142">
        <f>'PK Production'!S187+'NP Production'!S187+'NPK Production'!S187</f>
        <v>303.57599999999996</v>
      </c>
      <c r="T187" s="142">
        <f>'PK Production'!T187+'NP Production'!T187+'NPK Production'!T187</f>
        <v>168.0625</v>
      </c>
      <c r="U187" s="142">
        <f>'PK Production'!U187+'NP Production'!U187+'NPK Production'!U187</f>
        <v>183.39545000000001</v>
      </c>
      <c r="V187" s="142">
        <f>'PK Production'!V187+'NP Production'!V187+'NPK Production'!V187</f>
        <v>399.12149999999997</v>
      </c>
      <c r="W187" s="142">
        <f>'PK Production'!W187+'NP Production'!W187+'NPK Production'!W187</f>
        <v>517.70411000000001</v>
      </c>
      <c r="X187" s="142">
        <f>'PK Production'!X187+'NP Production'!X187+'NPK Production'!X187</f>
        <v>200.35941</v>
      </c>
      <c r="Y187" s="142">
        <f>'PK Production'!Y187+'NP Production'!Y187+'NPK Production'!Y187</f>
        <v>400.38194999999996</v>
      </c>
      <c r="Z187" s="142">
        <f>'PK Production'!Z187+'NP Production'!Z187+'NPK Production'!Z187</f>
        <v>875.31534999999997</v>
      </c>
      <c r="AA187" s="142">
        <f>'PK Production'!AA187+'NP Production'!AA187+'NPK Production'!AA187</f>
        <v>267.72243000000003</v>
      </c>
      <c r="AB187" s="142">
        <f>'PK Production'!AB187+'NP Production'!AB187+'NPK Production'!AB187</f>
        <v>500</v>
      </c>
      <c r="AC187" s="142">
        <f>'PK Production'!AC187+'NP Production'!AC187+'NPK Production'!AC187</f>
        <v>435.89081360869022</v>
      </c>
      <c r="AD187" s="142">
        <f>'PK Production'!AD187+'NP Production'!AD187+'NPK Production'!AD187</f>
        <v>436.84238308908607</v>
      </c>
      <c r="AE187" s="142">
        <f>'PK Production'!AE187+'NP Production'!AE187+'NPK Production'!AE187</f>
        <v>437.158897260662</v>
      </c>
      <c r="AF187" s="142">
        <f>'PK Production'!AF187+'NP Production'!AF187+'NPK Production'!AF187</f>
        <v>437.5039863807732</v>
      </c>
      <c r="AG187" s="142">
        <f>'PK Production'!AG187+'NP Production'!AG187+'NPK Production'!AG187</f>
        <v>437.76308354145658</v>
      </c>
    </row>
    <row r="188" spans="1:33" x14ac:dyDescent="0.2">
      <c r="A188" s="133" t="str">
        <f t="shared" si="3"/>
        <v>DAPSingapore</v>
      </c>
      <c r="B188" s="129" t="s">
        <v>270</v>
      </c>
      <c r="C188" s="129" t="s">
        <v>273</v>
      </c>
      <c r="D188" s="129" t="s">
        <v>218</v>
      </c>
      <c r="E188" s="142">
        <f>'PK Production'!E188+'NP Production'!E188+'NPK Production'!E188</f>
        <v>0</v>
      </c>
      <c r="F188" s="142">
        <f>'PK Production'!F188+'NP Production'!F188+'NPK Production'!F188</f>
        <v>0</v>
      </c>
      <c r="G188" s="142">
        <f>'PK Production'!G188+'NP Production'!G188+'NPK Production'!G188</f>
        <v>0</v>
      </c>
      <c r="H188" s="142">
        <f>'PK Production'!H188+'NP Production'!H188+'NPK Production'!H188</f>
        <v>0</v>
      </c>
      <c r="I188" s="142">
        <f>'PK Production'!I188+'NP Production'!I188+'NPK Production'!I188</f>
        <v>0</v>
      </c>
      <c r="J188" s="142">
        <f>'PK Production'!J188+'NP Production'!J188+'NPK Production'!J188</f>
        <v>0</v>
      </c>
      <c r="K188" s="142">
        <f>'PK Production'!K188+'NP Production'!K188+'NPK Production'!K188</f>
        <v>0</v>
      </c>
      <c r="L188" s="142">
        <f>'PK Production'!L188+'NP Production'!L188+'NPK Production'!L188</f>
        <v>0</v>
      </c>
      <c r="M188" s="142">
        <f>'PK Production'!M188+'NP Production'!M188+'NPK Production'!M188</f>
        <v>0</v>
      </c>
      <c r="N188" s="142">
        <f>'PK Production'!N188+'NP Production'!N188+'NPK Production'!N188</f>
        <v>0</v>
      </c>
      <c r="O188" s="142">
        <f>'PK Production'!O188+'NP Production'!O188+'NPK Production'!O188</f>
        <v>0</v>
      </c>
      <c r="P188" s="142">
        <f>'PK Production'!P188+'NP Production'!P188+'NPK Production'!P188</f>
        <v>0</v>
      </c>
      <c r="Q188" s="142">
        <f>'PK Production'!Q188+'NP Production'!Q188+'NPK Production'!Q188</f>
        <v>0</v>
      </c>
      <c r="R188" s="142">
        <f>'PK Production'!R188+'NP Production'!R188+'NPK Production'!R188</f>
        <v>0</v>
      </c>
      <c r="S188" s="142">
        <f>'PK Production'!S188+'NP Production'!S188+'NPK Production'!S188</f>
        <v>0</v>
      </c>
      <c r="T188" s="142">
        <f>'PK Production'!T188+'NP Production'!T188+'NPK Production'!T188</f>
        <v>0</v>
      </c>
      <c r="U188" s="142">
        <f>'PK Production'!U188+'NP Production'!U188+'NPK Production'!U188</f>
        <v>0</v>
      </c>
      <c r="V188" s="142">
        <f>'PK Production'!V188+'NP Production'!V188+'NPK Production'!V188</f>
        <v>0</v>
      </c>
      <c r="W188" s="142">
        <f>'PK Production'!W188+'NP Production'!W188+'NPK Production'!W188</f>
        <v>0</v>
      </c>
      <c r="X188" s="142">
        <f>'PK Production'!X188+'NP Production'!X188+'NPK Production'!X188</f>
        <v>0</v>
      </c>
      <c r="Y188" s="142">
        <f>'PK Production'!Y188+'NP Production'!Y188+'NPK Production'!Y188</f>
        <v>0</v>
      </c>
      <c r="Z188" s="142">
        <f>'PK Production'!Z188+'NP Production'!Z188+'NPK Production'!Z188</f>
        <v>0</v>
      </c>
      <c r="AA188" s="142">
        <f>'PK Production'!AA188+'NP Production'!AA188+'NPK Production'!AA188</f>
        <v>0</v>
      </c>
      <c r="AB188" s="142">
        <f>'PK Production'!AB188+'NP Production'!AB188+'NPK Production'!AB188</f>
        <v>0</v>
      </c>
      <c r="AC188" s="142">
        <f>'PK Production'!AC188+'NP Production'!AC188+'NPK Production'!AC188</f>
        <v>0</v>
      </c>
      <c r="AD188" s="142">
        <f>'PK Production'!AD188+'NP Production'!AD188+'NPK Production'!AD188</f>
        <v>0</v>
      </c>
      <c r="AE188" s="142">
        <f>'PK Production'!AE188+'NP Production'!AE188+'NPK Production'!AE188</f>
        <v>0</v>
      </c>
      <c r="AF188" s="142">
        <f>'PK Production'!AF188+'NP Production'!AF188+'NPK Production'!AF188</f>
        <v>0</v>
      </c>
      <c r="AG188" s="142">
        <f>'PK Production'!AG188+'NP Production'!AG188+'NPK Production'!AG188</f>
        <v>0</v>
      </c>
    </row>
    <row r="189" spans="1:33" x14ac:dyDescent="0.2">
      <c r="A189" s="133" t="str">
        <f t="shared" si="3"/>
        <v>DAPThailand</v>
      </c>
      <c r="B189" s="129" t="s">
        <v>270</v>
      </c>
      <c r="C189" s="129" t="s">
        <v>273</v>
      </c>
      <c r="D189" s="129" t="s">
        <v>219</v>
      </c>
      <c r="E189" s="142">
        <f>'PK Production'!E189+'NP Production'!E189+'NPK Production'!E189</f>
        <v>725.52504999999996</v>
      </c>
      <c r="F189" s="142">
        <f>'PK Production'!F189+'NP Production'!F189+'NPK Production'!F189</f>
        <v>688.34109999999998</v>
      </c>
      <c r="G189" s="142">
        <f>'PK Production'!G189+'NP Production'!G189+'NPK Production'!G189</f>
        <v>698.95128999999997</v>
      </c>
      <c r="H189" s="142">
        <f>'PK Production'!H189+'NP Production'!H189+'NPK Production'!H189</f>
        <v>489.12488500000001</v>
      </c>
      <c r="I189" s="142">
        <f>'PK Production'!I189+'NP Production'!I189+'NPK Production'!I189</f>
        <v>710.10175000000004</v>
      </c>
      <c r="J189" s="142">
        <f>'PK Production'!J189+'NP Production'!J189+'NPK Production'!J189</f>
        <v>837.13773700000002</v>
      </c>
      <c r="K189" s="142">
        <f>'PK Production'!K189+'NP Production'!K189+'NPK Production'!K189</f>
        <v>252.580285</v>
      </c>
      <c r="L189" s="142">
        <f>'PK Production'!L189+'NP Production'!L189+'NPK Production'!L189</f>
        <v>276.98165999999998</v>
      </c>
      <c r="M189" s="142">
        <f>'PK Production'!M189+'NP Production'!M189+'NPK Production'!M189</f>
        <v>217.68331900000001</v>
      </c>
      <c r="N189" s="142">
        <f>'PK Production'!N189+'NP Production'!N189+'NPK Production'!N189</f>
        <v>167.95573999999999</v>
      </c>
      <c r="O189" s="142">
        <f>'PK Production'!O189+'NP Production'!O189+'NPK Production'!O189</f>
        <v>255.62429800000001</v>
      </c>
      <c r="P189" s="142">
        <f>'PK Production'!P189+'NP Production'!P189+'NPK Production'!P189</f>
        <v>271.494663</v>
      </c>
      <c r="Q189" s="142">
        <f>'PK Production'!Q189+'NP Production'!Q189+'NPK Production'!Q189</f>
        <v>284.35249099999999</v>
      </c>
      <c r="R189" s="142">
        <f>'PK Production'!R189+'NP Production'!R189+'NPK Production'!R189</f>
        <v>220.865914</v>
      </c>
      <c r="S189" s="142">
        <f>'PK Production'!S189+'NP Production'!S189+'NPK Production'!S189</f>
        <v>290.79879199999999</v>
      </c>
      <c r="T189" s="142">
        <f>'PK Production'!T189+'NP Production'!T189+'NPK Production'!T189</f>
        <v>341.91026449999998</v>
      </c>
      <c r="U189" s="142">
        <f>'PK Production'!U189+'NP Production'!U189+'NPK Production'!U189</f>
        <v>335.36117950000005</v>
      </c>
      <c r="V189" s="142">
        <f>'PK Production'!V189+'NP Production'!V189+'NPK Production'!V189</f>
        <v>524.86258599999996</v>
      </c>
      <c r="W189" s="142">
        <f>'PK Production'!W189+'NP Production'!W189+'NPK Production'!W189</f>
        <v>532.63731888098368</v>
      </c>
      <c r="X189" s="142">
        <f>'PK Production'!X189+'NP Production'!X189+'NPK Production'!X189</f>
        <v>522.43576600000006</v>
      </c>
      <c r="Y189" s="142">
        <f>'PK Production'!Y189+'NP Production'!Y189+'NPK Production'!Y189</f>
        <v>528.43576600000006</v>
      </c>
      <c r="Z189" s="142">
        <f>'PK Production'!Z189+'NP Production'!Z189+'NPK Production'!Z189</f>
        <v>528.63012600000002</v>
      </c>
      <c r="AA189" s="142">
        <f>'PK Production'!AA189+'NP Production'!AA189+'NPK Production'!AA189</f>
        <v>483.87553600000001</v>
      </c>
      <c r="AB189" s="142">
        <f>'PK Production'!AB189+'NP Production'!AB189+'NPK Production'!AB189</f>
        <v>477.19</v>
      </c>
      <c r="AC189" s="142">
        <f>'PK Production'!AC189+'NP Production'!AC189+'NPK Production'!AC189</f>
        <v>469.7921521452447</v>
      </c>
      <c r="AD189" s="142">
        <f>'PK Production'!AD189+'NP Production'!AD189+'NPK Production'!AD189</f>
        <v>477.47696411807732</v>
      </c>
      <c r="AE189" s="142">
        <f>'PK Production'!AE189+'NP Production'!AE189+'NPK Production'!AE189</f>
        <v>482.02570428834179</v>
      </c>
      <c r="AF189" s="142">
        <f>'PK Production'!AF189+'NP Production'!AF189+'NPK Production'!AF189</f>
        <v>486.56125538351858</v>
      </c>
      <c r="AG189" s="142">
        <f>'PK Production'!AG189+'NP Production'!AG189+'NPK Production'!AG189</f>
        <v>490.76080887995204</v>
      </c>
    </row>
    <row r="190" spans="1:33" x14ac:dyDescent="0.2">
      <c r="A190" s="133" t="str">
        <f t="shared" si="3"/>
        <v>DAPVietnam</v>
      </c>
      <c r="B190" s="129" t="s">
        <v>270</v>
      </c>
      <c r="C190" s="129" t="s">
        <v>273</v>
      </c>
      <c r="D190" s="129" t="s">
        <v>220</v>
      </c>
      <c r="E190" s="142">
        <f>'PK Production'!E190+'NP Production'!E190+'NPK Production'!E190</f>
        <v>536.64285714285711</v>
      </c>
      <c r="F190" s="142">
        <f>'PK Production'!F190+'NP Production'!F190+'NPK Production'!F190</f>
        <v>653</v>
      </c>
      <c r="G190" s="142">
        <f>'PK Production'!G190+'NP Production'!G190+'NPK Production'!G190</f>
        <v>683</v>
      </c>
      <c r="H190" s="142">
        <f>'PK Production'!H190+'NP Production'!H190+'NPK Production'!H190</f>
        <v>675</v>
      </c>
      <c r="I190" s="142">
        <f>'PK Production'!I190+'NP Production'!I190+'NPK Production'!I190</f>
        <v>727</v>
      </c>
      <c r="J190" s="142">
        <f>'PK Production'!J190+'NP Production'!J190+'NPK Production'!J190</f>
        <v>745</v>
      </c>
      <c r="K190" s="142">
        <f>'PK Production'!K190+'NP Production'!K190+'NPK Production'!K190</f>
        <v>1567.4234475622102</v>
      </c>
      <c r="L190" s="142">
        <f>'PK Production'!L190+'NP Production'!L190+'NPK Production'!L190</f>
        <v>1678.25779009142</v>
      </c>
      <c r="M190" s="142">
        <f>'PK Production'!M190+'NP Production'!M190+'NPK Production'!M190</f>
        <v>1787.4122803772734</v>
      </c>
      <c r="N190" s="142">
        <f>'PK Production'!N190+'NP Production'!N190+'NPK Production'!N190</f>
        <v>1901.0698593663092</v>
      </c>
      <c r="O190" s="142">
        <f>'PK Production'!O190+'NP Production'!O190+'NPK Production'!O190</f>
        <v>1990.1425429234801</v>
      </c>
      <c r="P190" s="142">
        <f>'PK Production'!P190+'NP Production'!P190+'NPK Production'!P190</f>
        <v>2345.6809740815797</v>
      </c>
      <c r="Q190" s="142">
        <f>'PK Production'!Q190+'NP Production'!Q190+'NPK Production'!Q190</f>
        <v>2778.9890781891022</v>
      </c>
      <c r="R190" s="142">
        <f>'PK Production'!R190+'NP Production'!R190+'NPK Production'!R190</f>
        <v>3372.3</v>
      </c>
      <c r="S190" s="142">
        <f>'PK Production'!S190+'NP Production'!S190+'NPK Production'!S190</f>
        <v>3387.1</v>
      </c>
      <c r="T190" s="142">
        <f>'PK Production'!T190+'NP Production'!T190+'NPK Production'!T190</f>
        <v>3304</v>
      </c>
      <c r="U190" s="142">
        <f>'PK Production'!U190+'NP Production'!U190+'NPK Production'!U190</f>
        <v>3082</v>
      </c>
      <c r="V190" s="142">
        <f>'PK Production'!V190+'NP Production'!V190+'NPK Production'!V190</f>
        <v>3241.5250000000001</v>
      </c>
      <c r="W190" s="142">
        <f>'PK Production'!W190+'NP Production'!W190+'NPK Production'!W190</f>
        <v>3323.8418999999999</v>
      </c>
      <c r="X190" s="142">
        <f>'PK Production'!X190+'NP Production'!X190+'NPK Production'!X190</f>
        <v>3404.8937700000001</v>
      </c>
      <c r="Y190" s="142">
        <f>'PK Production'!Y190+'NP Production'!Y190+'NPK Production'!Y190</f>
        <v>3497.6019999999999</v>
      </c>
      <c r="Z190" s="142">
        <f>'PK Production'!Z190+'NP Production'!Z190+'NPK Production'!Z190</f>
        <v>3651</v>
      </c>
      <c r="AA190" s="142">
        <f>'PK Production'!AA190+'NP Production'!AA190+'NPK Production'!AA190</f>
        <v>3596</v>
      </c>
      <c r="AB190" s="142">
        <f>'PK Production'!AB190+'NP Production'!AB190+'NPK Production'!AB190</f>
        <v>3994</v>
      </c>
      <c r="AC190" s="142">
        <f>'PK Production'!AC190+'NP Production'!AC190+'NPK Production'!AC190</f>
        <v>4068.2396594375859</v>
      </c>
      <c r="AD190" s="142">
        <f>'PK Production'!AD190+'NP Production'!AD190+'NPK Production'!AD190</f>
        <v>4161.2060278610588</v>
      </c>
      <c r="AE190" s="142">
        <f>'PK Production'!AE190+'NP Production'!AE190+'NPK Production'!AE190</f>
        <v>4242.5219745221793</v>
      </c>
      <c r="AF190" s="142">
        <f>'PK Production'!AF190+'NP Production'!AF190+'NPK Production'!AF190</f>
        <v>4327.1358248176148</v>
      </c>
      <c r="AG190" s="142">
        <f>'PK Production'!AG190+'NP Production'!AG190+'NPK Production'!AG190</f>
        <v>4416.8238948755588</v>
      </c>
    </row>
    <row r="191" spans="1:33" s="133" customFormat="1" x14ac:dyDescent="0.2">
      <c r="A191" s="143" t="str">
        <f t="shared" si="3"/>
        <v>DAPEast Asia Total</v>
      </c>
      <c r="B191" s="140" t="s">
        <v>221</v>
      </c>
      <c r="C191" s="140" t="s">
        <v>221</v>
      </c>
      <c r="D191" s="140" t="s">
        <v>221</v>
      </c>
      <c r="E191" s="141">
        <f>'PK Production'!E191+'NP Production'!E191+'NPK Production'!E191</f>
        <v>33200.101461433667</v>
      </c>
      <c r="F191" s="141">
        <f>'PK Production'!F191+'NP Production'!F191+'NPK Production'!F191</f>
        <v>35023.708771994672</v>
      </c>
      <c r="G191" s="141">
        <f>'PK Production'!G191+'NP Production'!G191+'NPK Production'!G191</f>
        <v>37737.132505423157</v>
      </c>
      <c r="H191" s="141">
        <f>'PK Production'!H191+'NP Production'!H191+'NPK Production'!H191</f>
        <v>40813.844190821466</v>
      </c>
      <c r="I191" s="141">
        <f>'PK Production'!I191+'NP Production'!I191+'NPK Production'!I191</f>
        <v>42700.412798941819</v>
      </c>
      <c r="J191" s="141">
        <f>'PK Production'!J191+'NP Production'!J191+'NPK Production'!J191</f>
        <v>46232.906978812229</v>
      </c>
      <c r="K191" s="141">
        <f>'PK Production'!K191+'NP Production'!K191+'NPK Production'!K191</f>
        <v>49533.636356205352</v>
      </c>
      <c r="L191" s="141">
        <f>'PK Production'!L191+'NP Production'!L191+'NPK Production'!L191</f>
        <v>53824.585635590614</v>
      </c>
      <c r="M191" s="141">
        <f>'PK Production'!M191+'NP Production'!M191+'NPK Production'!M191</f>
        <v>47284.798476458149</v>
      </c>
      <c r="N191" s="141">
        <f>'PK Production'!N191+'NP Production'!N191+'NPK Production'!N191</f>
        <v>48693.812552127078</v>
      </c>
      <c r="O191" s="141">
        <f>'PK Production'!O191+'NP Production'!O191+'NPK Production'!O191</f>
        <v>53632.794819000002</v>
      </c>
      <c r="P191" s="141">
        <f>'PK Production'!P191+'NP Production'!P191+'NPK Production'!P191</f>
        <v>53219.803137529052</v>
      </c>
      <c r="Q191" s="141">
        <f>'PK Production'!Q191+'NP Production'!Q191+'NPK Production'!Q191</f>
        <v>54276.765703208075</v>
      </c>
      <c r="R191" s="141">
        <f>'PK Production'!R191+'NP Production'!R191+'NPK Production'!R191</f>
        <v>58534.075645112971</v>
      </c>
      <c r="S191" s="141">
        <f>'PK Production'!S191+'NP Production'!S191+'NPK Production'!S191</f>
        <v>62473.351992073767</v>
      </c>
      <c r="T191" s="141">
        <f>'PK Production'!T191+'NP Production'!T191+'NPK Production'!T191</f>
        <v>62694.096246054207</v>
      </c>
      <c r="U191" s="141">
        <f>'PK Production'!U191+'NP Production'!U191+'NPK Production'!U191</f>
        <v>60598.976665709954</v>
      </c>
      <c r="V191" s="141">
        <f>'PK Production'!V191+'NP Production'!V191+'NPK Production'!V191</f>
        <v>58064.74077593744</v>
      </c>
      <c r="W191" s="141">
        <f>'PK Production'!W191+'NP Production'!W191+'NPK Production'!W191</f>
        <v>55163.040937826823</v>
      </c>
      <c r="X191" s="141">
        <f>'PK Production'!X191+'NP Production'!X191+'NPK Production'!X191</f>
        <v>50195.469023473626</v>
      </c>
      <c r="Y191" s="141">
        <f>'PK Production'!Y191+'NP Production'!Y191+'NPK Production'!Y191</f>
        <v>53510.917842671006</v>
      </c>
      <c r="Z191" s="141">
        <f>'PK Production'!Z191+'NP Production'!Z191+'NPK Production'!Z191</f>
        <v>56288.751858222793</v>
      </c>
      <c r="AA191" s="141">
        <f>'PK Production'!AA191+'NP Production'!AA191+'NPK Production'!AA191</f>
        <v>58470.896450654756</v>
      </c>
      <c r="AB191" s="141">
        <f>'PK Production'!AB191+'NP Production'!AB191+'NPK Production'!AB191</f>
        <v>62162.641944229392</v>
      </c>
      <c r="AC191" s="141">
        <f>'PK Production'!AC191+'NP Production'!AC191+'NPK Production'!AC191</f>
        <v>62759.355388177806</v>
      </c>
      <c r="AD191" s="141">
        <f>'PK Production'!AD191+'NP Production'!AD191+'NPK Production'!AD191</f>
        <v>62783.440562158976</v>
      </c>
      <c r="AE191" s="141">
        <f>'PK Production'!AE191+'NP Production'!AE191+'NPK Production'!AE191</f>
        <v>62858.581173595761</v>
      </c>
      <c r="AF191" s="141">
        <f>'PK Production'!AF191+'NP Production'!AF191+'NPK Production'!AF191</f>
        <v>63602.030534238016</v>
      </c>
      <c r="AG191" s="141">
        <f>'PK Production'!AG191+'NP Production'!AG191+'NPK Production'!AG191</f>
        <v>64055.914655068183</v>
      </c>
    </row>
    <row r="192" spans="1:33" x14ac:dyDescent="0.2">
      <c r="A192" s="133" t="str">
        <f t="shared" si="3"/>
        <v>DAPChina</v>
      </c>
      <c r="B192" s="129" t="s">
        <v>270</v>
      </c>
      <c r="C192" s="129" t="s">
        <v>274</v>
      </c>
      <c r="D192" s="129" t="s">
        <v>222</v>
      </c>
      <c r="E192" s="142">
        <f>'PK Production'!E192+'NP Production'!E192+'NPK Production'!E192</f>
        <v>29101.673759999998</v>
      </c>
      <c r="F192" s="142">
        <f>'PK Production'!F192+'NP Production'!F192+'NPK Production'!F192</f>
        <v>31044.06322</v>
      </c>
      <c r="G192" s="142">
        <f>'PK Production'!G192+'NP Production'!G192+'NPK Production'!G192</f>
        <v>33603.269509999998</v>
      </c>
      <c r="H192" s="142">
        <f>'PK Production'!H192+'NP Production'!H192+'NPK Production'!H192</f>
        <v>36483.926530000004</v>
      </c>
      <c r="I192" s="142">
        <f>'PK Production'!I192+'NP Production'!I192+'NPK Production'!I192</f>
        <v>39913.154719999999</v>
      </c>
      <c r="J192" s="142">
        <f>'PK Production'!J192+'NP Production'!J192+'NPK Production'!J192</f>
        <v>43728.378000000004</v>
      </c>
      <c r="K192" s="142">
        <f>'PK Production'!K192+'NP Production'!K192+'NPK Production'!K192</f>
        <v>46994.508849999998</v>
      </c>
      <c r="L192" s="142">
        <f>'PK Production'!L192+'NP Production'!L192+'NPK Production'!L192</f>
        <v>51167.874410000004</v>
      </c>
      <c r="M192" s="142">
        <f>'PK Production'!M192+'NP Production'!M192+'NPK Production'!M192</f>
        <v>43735.688759999997</v>
      </c>
      <c r="N192" s="142">
        <f>'PK Production'!N192+'NP Production'!N192+'NPK Production'!N192</f>
        <v>45537.111799999999</v>
      </c>
      <c r="O192" s="142">
        <f>'PK Production'!O192+'NP Production'!O192+'NPK Production'!O192</f>
        <v>50147.663249999998</v>
      </c>
      <c r="P192" s="142">
        <f>'PK Production'!P192+'NP Production'!P192+'NPK Production'!P192</f>
        <v>49476.596567529057</v>
      </c>
      <c r="Q192" s="142">
        <f>'PK Production'!Q192+'NP Production'!Q192+'NPK Production'!Q192</f>
        <v>50321.771184208083</v>
      </c>
      <c r="R192" s="142">
        <f>'PK Production'!R192+'NP Production'!R192+'NPK Production'!R192</f>
        <v>54791.216356112964</v>
      </c>
      <c r="S192" s="142">
        <f>'PK Production'!S192+'NP Production'!S192+'NPK Production'!S192</f>
        <v>58713.894505073768</v>
      </c>
      <c r="T192" s="142">
        <f>'PK Production'!T192+'NP Production'!T192+'NPK Production'!T192</f>
        <v>59174.802606054203</v>
      </c>
      <c r="U192" s="142">
        <f>'PK Production'!U192+'NP Production'!U192+'NPK Production'!U192</f>
        <v>57126.363292709961</v>
      </c>
      <c r="V192" s="142">
        <f>'PK Production'!V192+'NP Production'!V192+'NPK Production'!V192</f>
        <v>54453.536215937442</v>
      </c>
      <c r="W192" s="142">
        <f>'PK Production'!W192+'NP Production'!W192+'NPK Production'!W192</f>
        <v>51613.26008461602</v>
      </c>
      <c r="X192" s="142">
        <f>'PK Production'!X192+'NP Production'!X192+'NPK Production'!X192</f>
        <v>46672.842023473626</v>
      </c>
      <c r="Y192" s="142">
        <f>'PK Production'!Y192+'NP Production'!Y192+'NPK Production'!Y192</f>
        <v>50019.361592671004</v>
      </c>
      <c r="Z192" s="142">
        <f>'PK Production'!Z192+'NP Production'!Z192+'NPK Production'!Z192</f>
        <v>52822.662858222793</v>
      </c>
      <c r="AA192" s="142">
        <f>'PK Production'!AA192+'NP Production'!AA192+'NPK Production'!AA192</f>
        <v>55060.339450654756</v>
      </c>
      <c r="AB192" s="142">
        <f>'PK Production'!AB192+'NP Production'!AB192+'NPK Production'!AB192</f>
        <v>58642.641944229392</v>
      </c>
      <c r="AC192" s="142">
        <f>'PK Production'!AC192+'NP Production'!AC192+'NPK Production'!AC192</f>
        <v>59228.304322626587</v>
      </c>
      <c r="AD192" s="142">
        <f>'PK Production'!AD192+'NP Production'!AD192+'NPK Production'!AD192</f>
        <v>59240.223320341014</v>
      </c>
      <c r="AE192" s="142">
        <f>'PK Production'!AE192+'NP Production'!AE192+'NPK Production'!AE192</f>
        <v>59312.269778792172</v>
      </c>
      <c r="AF192" s="142">
        <f>'PK Production'!AF192+'NP Production'!AF192+'NPK Production'!AF192</f>
        <v>60056.507814153789</v>
      </c>
      <c r="AG192" s="142">
        <f>'PK Production'!AG192+'NP Production'!AG192+'NPK Production'!AG192</f>
        <v>60511.793295431933</v>
      </c>
    </row>
    <row r="193" spans="1:33" x14ac:dyDescent="0.2">
      <c r="A193" s="133" t="str">
        <f t="shared" si="3"/>
        <v>DAPJapan</v>
      </c>
      <c r="B193" s="129" t="s">
        <v>270</v>
      </c>
      <c r="C193" s="129" t="s">
        <v>274</v>
      </c>
      <c r="D193" s="129" t="s">
        <v>223</v>
      </c>
      <c r="E193" s="142">
        <f>'PK Production'!E193+'NP Production'!E193+'NPK Production'!E193</f>
        <v>1540.0809999999999</v>
      </c>
      <c r="F193" s="142">
        <f>'PK Production'!F193+'NP Production'!F193+'NPK Production'!F193</f>
        <v>1540.059</v>
      </c>
      <c r="G193" s="142">
        <f>'PK Production'!G193+'NP Production'!G193+'NPK Production'!G193</f>
        <v>1578.905</v>
      </c>
      <c r="H193" s="142">
        <f>'PK Production'!H193+'NP Production'!H193+'NPK Production'!H193</f>
        <v>1528.3710000000001</v>
      </c>
      <c r="I193" s="142">
        <f>'PK Production'!I193+'NP Production'!I193+'NPK Production'!I193</f>
        <v>1529.9190000000001</v>
      </c>
      <c r="J193" s="142">
        <f>'PK Production'!J193+'NP Production'!J193+'NPK Production'!J193</f>
        <v>1491.6189999999999</v>
      </c>
      <c r="K193" s="142">
        <f>'PK Production'!K193+'NP Production'!K193+'NPK Production'!K193</f>
        <v>1421.33</v>
      </c>
      <c r="L193" s="142">
        <f>'PK Production'!L193+'NP Production'!L193+'NPK Production'!L193</f>
        <v>1420.9860000000001</v>
      </c>
      <c r="M193" s="142">
        <f>'PK Production'!M193+'NP Production'!M193+'NPK Production'!M193</f>
        <v>1118.0550000000001</v>
      </c>
      <c r="N193" s="142">
        <f>'PK Production'!N193+'NP Production'!N193+'NPK Production'!N193</f>
        <v>1129.319</v>
      </c>
      <c r="O193" s="142">
        <f>'PK Production'!O193+'NP Production'!O193+'NPK Production'!O193</f>
        <v>1220.8989999999999</v>
      </c>
      <c r="P193" s="142">
        <f>'PK Production'!P193+'NP Production'!P193+'NPK Production'!P193</f>
        <v>1212.29</v>
      </c>
      <c r="Q193" s="142">
        <f>'PK Production'!Q193+'NP Production'!Q193+'NPK Production'!Q193</f>
        <v>1209.3272059999999</v>
      </c>
      <c r="R193" s="142">
        <f>'PK Production'!R193+'NP Production'!R193+'NPK Production'!R193</f>
        <v>1211.6260169999998</v>
      </c>
      <c r="S193" s="142">
        <f>'PK Production'!S193+'NP Production'!S193+'NPK Production'!S193</f>
        <v>1141.5439999999999</v>
      </c>
      <c r="T193" s="142">
        <f>'PK Production'!T193+'NP Production'!T193+'NPK Production'!T193</f>
        <v>1097.751</v>
      </c>
      <c r="U193" s="142">
        <f>'PK Production'!U193+'NP Production'!U193+'NPK Production'!U193</f>
        <v>1165.374</v>
      </c>
      <c r="V193" s="142">
        <f>'PK Production'!V193+'NP Production'!V193+'NPK Production'!V193</f>
        <v>1184.3520000000001</v>
      </c>
      <c r="W193" s="142">
        <f>'PK Production'!W193+'NP Production'!W193+'NPK Production'!W193</f>
        <v>1158.69</v>
      </c>
      <c r="X193" s="142">
        <f>'PK Production'!X193+'NP Production'!X193+'NPK Production'!X193</f>
        <v>1141.23</v>
      </c>
      <c r="Y193" s="142">
        <f>'PK Production'!Y193+'NP Production'!Y193+'NPK Production'!Y193</f>
        <v>1096.971</v>
      </c>
      <c r="Z193" s="142">
        <f>'PK Production'!Z193+'NP Production'!Z193+'NPK Production'!Z193</f>
        <v>1112.4450000000002</v>
      </c>
      <c r="AA193" s="142">
        <f>'PK Production'!AA193+'NP Production'!AA193+'NPK Production'!AA193</f>
        <v>1024.6220000000001</v>
      </c>
      <c r="AB193" s="142">
        <f>'PK Production'!AB193+'NP Production'!AB193+'NPK Production'!AB193</f>
        <v>1100</v>
      </c>
      <c r="AC193" s="142">
        <f>'PK Production'!AC193+'NP Production'!AC193+'NPK Production'!AC193</f>
        <v>1091.594276886967</v>
      </c>
      <c r="AD193" s="142">
        <f>'PK Production'!AD193+'NP Production'!AD193+'NPK Production'!AD193</f>
        <v>1081.1768526921987</v>
      </c>
      <c r="AE193" s="142">
        <f>'PK Production'!AE193+'NP Production'!AE193+'NPK Production'!AE193</f>
        <v>1071.5825568272076</v>
      </c>
      <c r="AF193" s="142">
        <f>'PK Production'!AF193+'NP Production'!AF193+'NPK Production'!AF193</f>
        <v>1062.4914039992523</v>
      </c>
      <c r="AG193" s="142">
        <f>'PK Production'!AG193+'NP Production'!AG193+'NPK Production'!AG193</f>
        <v>1053.3174759481292</v>
      </c>
    </row>
    <row r="194" spans="1:33" x14ac:dyDescent="0.2">
      <c r="A194" s="133" t="str">
        <f t="shared" si="3"/>
        <v>DAPMongolia</v>
      </c>
      <c r="B194" s="129" t="s">
        <v>270</v>
      </c>
      <c r="C194" s="129" t="s">
        <v>274</v>
      </c>
      <c r="D194" s="129" t="s">
        <v>224</v>
      </c>
      <c r="E194" s="142">
        <f>'PK Production'!E194+'NP Production'!E194+'NPK Production'!E194</f>
        <v>0</v>
      </c>
      <c r="F194" s="142">
        <f>'PK Production'!F194+'NP Production'!F194+'NPK Production'!F194</f>
        <v>0</v>
      </c>
      <c r="G194" s="142">
        <f>'PK Production'!G194+'NP Production'!G194+'NPK Production'!G194</f>
        <v>0</v>
      </c>
      <c r="H194" s="142">
        <f>'PK Production'!H194+'NP Production'!H194+'NPK Production'!H194</f>
        <v>0</v>
      </c>
      <c r="I194" s="142">
        <f>'PK Production'!I194+'NP Production'!I194+'NPK Production'!I194</f>
        <v>0</v>
      </c>
      <c r="J194" s="142">
        <f>'PK Production'!J194+'NP Production'!J194+'NPK Production'!J194</f>
        <v>0</v>
      </c>
      <c r="K194" s="142">
        <f>'PK Production'!K194+'NP Production'!K194+'NPK Production'!K194</f>
        <v>0</v>
      </c>
      <c r="L194" s="142">
        <f>'PK Production'!L194+'NP Production'!L194+'NPK Production'!L194</f>
        <v>0</v>
      </c>
      <c r="M194" s="142">
        <f>'PK Production'!M194+'NP Production'!M194+'NPK Production'!M194</f>
        <v>0</v>
      </c>
      <c r="N194" s="142">
        <f>'PK Production'!N194+'NP Production'!N194+'NPK Production'!N194</f>
        <v>0</v>
      </c>
      <c r="O194" s="142">
        <f>'PK Production'!O194+'NP Production'!O194+'NPK Production'!O194</f>
        <v>0</v>
      </c>
      <c r="P194" s="142">
        <f>'PK Production'!P194+'NP Production'!P194+'NPK Production'!P194</f>
        <v>0</v>
      </c>
      <c r="Q194" s="142">
        <f>'PK Production'!Q194+'NP Production'!Q194+'NPK Production'!Q194</f>
        <v>0</v>
      </c>
      <c r="R194" s="142">
        <f>'PK Production'!R194+'NP Production'!R194+'NPK Production'!R194</f>
        <v>0</v>
      </c>
      <c r="S194" s="142">
        <f>'PK Production'!S194+'NP Production'!S194+'NPK Production'!S194</f>
        <v>0</v>
      </c>
      <c r="T194" s="142">
        <f>'PK Production'!T194+'NP Production'!T194+'NPK Production'!T194</f>
        <v>0</v>
      </c>
      <c r="U194" s="142">
        <f>'PK Production'!U194+'NP Production'!U194+'NPK Production'!U194</f>
        <v>0</v>
      </c>
      <c r="V194" s="142">
        <f>'PK Production'!V194+'NP Production'!V194+'NPK Production'!V194</f>
        <v>0</v>
      </c>
      <c r="W194" s="142">
        <f>'PK Production'!W194+'NP Production'!W194+'NPK Production'!W194</f>
        <v>0</v>
      </c>
      <c r="X194" s="142">
        <f>'PK Production'!X194+'NP Production'!X194+'NPK Production'!X194</f>
        <v>0</v>
      </c>
      <c r="Y194" s="142">
        <f>'PK Production'!Y194+'NP Production'!Y194+'NPK Production'!Y194</f>
        <v>0</v>
      </c>
      <c r="Z194" s="142">
        <f>'PK Production'!Z194+'NP Production'!Z194+'NPK Production'!Z194</f>
        <v>0</v>
      </c>
      <c r="AA194" s="142">
        <f>'PK Production'!AA194+'NP Production'!AA194+'NPK Production'!AA194</f>
        <v>0</v>
      </c>
      <c r="AB194" s="142">
        <f>'PK Production'!AB194+'NP Production'!AB194+'NPK Production'!AB194</f>
        <v>0</v>
      </c>
      <c r="AC194" s="142">
        <f>'PK Production'!AC194+'NP Production'!AC194+'NPK Production'!AC194</f>
        <v>0</v>
      </c>
      <c r="AD194" s="142">
        <f>'PK Production'!AD194+'NP Production'!AD194+'NPK Production'!AD194</f>
        <v>0</v>
      </c>
      <c r="AE194" s="142">
        <f>'PK Production'!AE194+'NP Production'!AE194+'NPK Production'!AE194</f>
        <v>0</v>
      </c>
      <c r="AF194" s="142">
        <f>'PK Production'!AF194+'NP Production'!AF194+'NPK Production'!AF194</f>
        <v>0</v>
      </c>
      <c r="AG194" s="142">
        <f>'PK Production'!AG194+'NP Production'!AG194+'NPK Production'!AG194</f>
        <v>0</v>
      </c>
    </row>
    <row r="195" spans="1:33" x14ac:dyDescent="0.2">
      <c r="A195" s="133" t="str">
        <f t="shared" si="3"/>
        <v>DAPNorth Korea</v>
      </c>
      <c r="B195" s="129" t="s">
        <v>270</v>
      </c>
      <c r="C195" s="129" t="s">
        <v>274</v>
      </c>
      <c r="D195" s="129" t="s">
        <v>225</v>
      </c>
      <c r="E195" s="142">
        <f>'PK Production'!E195+'NP Production'!E195+'NPK Production'!E195</f>
        <v>0</v>
      </c>
      <c r="F195" s="142">
        <f>'PK Production'!F195+'NP Production'!F195+'NPK Production'!F195</f>
        <v>0</v>
      </c>
      <c r="G195" s="142">
        <f>'PK Production'!G195+'NP Production'!G195+'NPK Production'!G195</f>
        <v>0</v>
      </c>
      <c r="H195" s="142">
        <f>'PK Production'!H195+'NP Production'!H195+'NPK Production'!H195</f>
        <v>0</v>
      </c>
      <c r="I195" s="142">
        <f>'PK Production'!I195+'NP Production'!I195+'NPK Production'!I195</f>
        <v>0</v>
      </c>
      <c r="J195" s="142">
        <f>'PK Production'!J195+'NP Production'!J195+'NPK Production'!J195</f>
        <v>0</v>
      </c>
      <c r="K195" s="142">
        <f>'PK Production'!K195+'NP Production'!K195+'NPK Production'!K195</f>
        <v>0</v>
      </c>
      <c r="L195" s="142">
        <f>'PK Production'!L195+'NP Production'!L195+'NPK Production'!L195</f>
        <v>0</v>
      </c>
      <c r="M195" s="142">
        <f>'PK Production'!M195+'NP Production'!M195+'NPK Production'!M195</f>
        <v>0</v>
      </c>
      <c r="N195" s="142">
        <f>'PK Production'!N195+'NP Production'!N195+'NPK Production'!N195</f>
        <v>0</v>
      </c>
      <c r="O195" s="142">
        <f>'PK Production'!O195+'NP Production'!O195+'NPK Production'!O195</f>
        <v>0</v>
      </c>
      <c r="P195" s="142">
        <f>'PK Production'!P195+'NP Production'!P195+'NPK Production'!P195</f>
        <v>0</v>
      </c>
      <c r="Q195" s="142">
        <f>'PK Production'!Q195+'NP Production'!Q195+'NPK Production'!Q195</f>
        <v>0</v>
      </c>
      <c r="R195" s="142">
        <f>'PK Production'!R195+'NP Production'!R195+'NPK Production'!R195</f>
        <v>0</v>
      </c>
      <c r="S195" s="142">
        <f>'PK Production'!S195+'NP Production'!S195+'NPK Production'!S195</f>
        <v>0</v>
      </c>
      <c r="T195" s="142">
        <f>'PK Production'!T195+'NP Production'!T195+'NPK Production'!T195</f>
        <v>0</v>
      </c>
      <c r="U195" s="142">
        <f>'PK Production'!U195+'NP Production'!U195+'NPK Production'!U195</f>
        <v>0</v>
      </c>
      <c r="V195" s="142">
        <f>'PK Production'!V195+'NP Production'!V195+'NPK Production'!V195</f>
        <v>0</v>
      </c>
      <c r="W195" s="142">
        <f>'PK Production'!W195+'NP Production'!W195+'NPK Production'!W195</f>
        <v>0</v>
      </c>
      <c r="X195" s="142">
        <f>'PK Production'!X195+'NP Production'!X195+'NPK Production'!X195</f>
        <v>0</v>
      </c>
      <c r="Y195" s="142">
        <f>'PK Production'!Y195+'NP Production'!Y195+'NPK Production'!Y195</f>
        <v>0</v>
      </c>
      <c r="Z195" s="142">
        <f>'PK Production'!Z195+'NP Production'!Z195+'NPK Production'!Z195</f>
        <v>0</v>
      </c>
      <c r="AA195" s="142">
        <f>'PK Production'!AA195+'NP Production'!AA195+'NPK Production'!AA195</f>
        <v>0</v>
      </c>
      <c r="AB195" s="142">
        <f>'PK Production'!AB195+'NP Production'!AB195+'NPK Production'!AB195</f>
        <v>0</v>
      </c>
      <c r="AC195" s="142">
        <f>'PK Production'!AC195+'NP Production'!AC195+'NPK Production'!AC195</f>
        <v>0</v>
      </c>
      <c r="AD195" s="142">
        <f>'PK Production'!AD195+'NP Production'!AD195+'NPK Production'!AD195</f>
        <v>0</v>
      </c>
      <c r="AE195" s="142">
        <f>'PK Production'!AE195+'NP Production'!AE195+'NPK Production'!AE195</f>
        <v>0</v>
      </c>
      <c r="AF195" s="142">
        <f>'PK Production'!AF195+'NP Production'!AF195+'NPK Production'!AF195</f>
        <v>0</v>
      </c>
      <c r="AG195" s="142">
        <f>'PK Production'!AG195+'NP Production'!AG195+'NPK Production'!AG195</f>
        <v>0</v>
      </c>
    </row>
    <row r="196" spans="1:33" x14ac:dyDescent="0.2">
      <c r="A196" s="133" t="str">
        <f t="shared" si="3"/>
        <v>DAPSouth Korea</v>
      </c>
      <c r="B196" s="129" t="s">
        <v>270</v>
      </c>
      <c r="C196" s="129" t="s">
        <v>274</v>
      </c>
      <c r="D196" s="129" t="s">
        <v>226</v>
      </c>
      <c r="E196" s="142">
        <f>'PK Production'!E196+'NP Production'!E196+'NPK Production'!E196</f>
        <v>2097.6590000000001</v>
      </c>
      <c r="F196" s="142">
        <f>'PK Production'!F196+'NP Production'!F196+'NPK Production'!F196</f>
        <v>1991.3430000000001</v>
      </c>
      <c r="G196" s="142">
        <f>'PK Production'!G196+'NP Production'!G196+'NPK Production'!G196</f>
        <v>2105.1179999999999</v>
      </c>
      <c r="H196" s="142">
        <f>'PK Production'!H196+'NP Production'!H196+'NPK Production'!H196</f>
        <v>2365.73576</v>
      </c>
      <c r="I196" s="142">
        <f>'PK Production'!I196+'NP Production'!I196+'NPK Production'!I196</f>
        <v>824.10500000000002</v>
      </c>
      <c r="J196" s="142">
        <f>'PK Production'!J196+'NP Production'!J196+'NPK Production'!J196</f>
        <v>544.11599999999999</v>
      </c>
      <c r="K196" s="142">
        <f>'PK Production'!K196+'NP Production'!K196+'NPK Production'!K196</f>
        <v>639.85151299999995</v>
      </c>
      <c r="L196" s="142">
        <f>'PK Production'!L196+'NP Production'!L196+'NPK Production'!L196</f>
        <v>732.36806500000012</v>
      </c>
      <c r="M196" s="142">
        <f>'PK Production'!M196+'NP Production'!M196+'NPK Production'!M196</f>
        <v>1938.3273999999999</v>
      </c>
      <c r="N196" s="142">
        <f>'PK Production'!N196+'NP Production'!N196+'NPK Production'!N196</f>
        <v>1543.8379190000001</v>
      </c>
      <c r="O196" s="142">
        <f>'PK Production'!O196+'NP Production'!O196+'NPK Production'!O196</f>
        <v>1729.5885690000002</v>
      </c>
      <c r="P196" s="142">
        <f>'PK Production'!P196+'NP Production'!P196+'NPK Production'!P196</f>
        <v>1827.43057</v>
      </c>
      <c r="Q196" s="142">
        <f>'PK Production'!Q196+'NP Production'!Q196+'NPK Production'!Q196</f>
        <v>2129.6753129999997</v>
      </c>
      <c r="R196" s="142">
        <f>'PK Production'!R196+'NP Production'!R196+'NPK Production'!R196</f>
        <v>1827.017272</v>
      </c>
      <c r="S196" s="142">
        <f>'PK Production'!S196+'NP Production'!S196+'NPK Production'!S196</f>
        <v>1885.755537</v>
      </c>
      <c r="T196" s="142">
        <f>'PK Production'!T196+'NP Production'!T196+'NPK Production'!T196</f>
        <v>1726.1556399999999</v>
      </c>
      <c r="U196" s="142">
        <f>'PK Production'!U196+'NP Production'!U196+'NPK Production'!U196</f>
        <v>1601.802353</v>
      </c>
      <c r="V196" s="142">
        <f>'PK Production'!V196+'NP Production'!V196+'NPK Production'!V196</f>
        <v>1699.7929999999999</v>
      </c>
      <c r="W196" s="142">
        <f>'PK Production'!W196+'NP Production'!W196+'NPK Production'!W196</f>
        <v>1670.5627732108012</v>
      </c>
      <c r="X196" s="142">
        <f>'PK Production'!X196+'NP Production'!X196+'NPK Production'!X196</f>
        <v>1730.3920000000001</v>
      </c>
      <c r="Y196" s="142">
        <f>'PK Production'!Y196+'NP Production'!Y196+'NPK Production'!Y196</f>
        <v>1691.354</v>
      </c>
      <c r="Z196" s="142">
        <f>'PK Production'!Z196+'NP Production'!Z196+'NPK Production'!Z196</f>
        <v>1673.9739999999999</v>
      </c>
      <c r="AA196" s="142">
        <f>'PK Production'!AA196+'NP Production'!AA196+'NPK Production'!AA196</f>
        <v>1704.2950000000001</v>
      </c>
      <c r="AB196" s="142">
        <f>'PK Production'!AB196+'NP Production'!AB196+'NPK Production'!AB196</f>
        <v>1720</v>
      </c>
      <c r="AC196" s="142">
        <f>'PK Production'!AC196+'NP Production'!AC196+'NPK Production'!AC196</f>
        <v>1739.4567886642567</v>
      </c>
      <c r="AD196" s="142">
        <f>'PK Production'!AD196+'NP Production'!AD196+'NPK Production'!AD196</f>
        <v>1762.040389125757</v>
      </c>
      <c r="AE196" s="142">
        <f>'PK Production'!AE196+'NP Production'!AE196+'NPK Production'!AE196</f>
        <v>1774.7288379763863</v>
      </c>
      <c r="AF196" s="142">
        <f>'PK Production'!AF196+'NP Production'!AF196+'NPK Production'!AF196</f>
        <v>1783.0313160849805</v>
      </c>
      <c r="AG196" s="142">
        <f>'PK Production'!AG196+'NP Production'!AG196+'NPK Production'!AG196</f>
        <v>1790.8038836881246</v>
      </c>
    </row>
    <row r="197" spans="1:33" x14ac:dyDescent="0.2">
      <c r="A197" s="133" t="str">
        <f t="shared" si="3"/>
        <v>DAPTaiwan</v>
      </c>
      <c r="B197" s="129" t="s">
        <v>270</v>
      </c>
      <c r="C197" s="129" t="s">
        <v>274</v>
      </c>
      <c r="D197" s="129" t="s">
        <v>284</v>
      </c>
      <c r="E197" s="142">
        <f>'PK Production'!E197+'NP Production'!E197+'NPK Production'!E197</f>
        <v>460.68770143366464</v>
      </c>
      <c r="F197" s="142">
        <f>'PK Production'!F197+'NP Production'!F197+'NPK Production'!F197</f>
        <v>448.24355199467482</v>
      </c>
      <c r="G197" s="142">
        <f>'PK Production'!G197+'NP Production'!G197+'NPK Production'!G197</f>
        <v>449.83999542316559</v>
      </c>
      <c r="H197" s="142">
        <f>'PK Production'!H197+'NP Production'!H197+'NPK Production'!H197</f>
        <v>435.81090082147017</v>
      </c>
      <c r="I197" s="142">
        <f>'PK Production'!I197+'NP Production'!I197+'NPK Production'!I197</f>
        <v>433.23407894182139</v>
      </c>
      <c r="J197" s="142">
        <f>'PK Production'!J197+'NP Production'!J197+'NPK Production'!J197</f>
        <v>468.79397881222172</v>
      </c>
      <c r="K197" s="142">
        <f>'PK Production'!K197+'NP Production'!K197+'NPK Production'!K197</f>
        <v>477.94599320534741</v>
      </c>
      <c r="L197" s="142">
        <f>'PK Production'!L197+'NP Production'!L197+'NPK Production'!L197</f>
        <v>503.35716059061139</v>
      </c>
      <c r="M197" s="142">
        <f>'PK Production'!M197+'NP Production'!M197+'NPK Production'!M197</f>
        <v>492.72731645814741</v>
      </c>
      <c r="N197" s="142">
        <f>'PK Production'!N197+'NP Production'!N197+'NPK Production'!N197</f>
        <v>483.5438331270833</v>
      </c>
      <c r="O197" s="142">
        <f>'PK Production'!O197+'NP Production'!O197+'NPK Production'!O197</f>
        <v>534.64400000000001</v>
      </c>
      <c r="P197" s="142">
        <f>'PK Production'!P197+'NP Production'!P197+'NPK Production'!P197</f>
        <v>703.48599999999999</v>
      </c>
      <c r="Q197" s="142">
        <f>'PK Production'!Q197+'NP Production'!Q197+'NPK Production'!Q197</f>
        <v>615.99199999999996</v>
      </c>
      <c r="R197" s="142">
        <f>'PK Production'!R197+'NP Production'!R197+'NPK Production'!R197</f>
        <v>704.21600000000001</v>
      </c>
      <c r="S197" s="142">
        <f>'PK Production'!S197+'NP Production'!S197+'NPK Production'!S197</f>
        <v>732.15794999999991</v>
      </c>
      <c r="T197" s="142">
        <f>'PK Production'!T197+'NP Production'!T197+'NPK Production'!T197</f>
        <v>695.38699999999994</v>
      </c>
      <c r="U197" s="142">
        <f>'PK Production'!U197+'NP Production'!U197+'NPK Production'!U197</f>
        <v>705.43702000000008</v>
      </c>
      <c r="V197" s="142">
        <f>'PK Production'!V197+'NP Production'!V197+'NPK Production'!V197</f>
        <v>727.05956000000003</v>
      </c>
      <c r="W197" s="142">
        <f>'PK Production'!W197+'NP Production'!W197+'NPK Production'!W197</f>
        <v>720.52807999999993</v>
      </c>
      <c r="X197" s="142">
        <f>'PK Production'!X197+'NP Production'!X197+'NPK Production'!X197</f>
        <v>651.005</v>
      </c>
      <c r="Y197" s="142">
        <f>'PK Production'!Y197+'NP Production'!Y197+'NPK Production'!Y197</f>
        <v>703.23125000000005</v>
      </c>
      <c r="Z197" s="142">
        <f>'PK Production'!Z197+'NP Production'!Z197+'NPK Production'!Z197</f>
        <v>679.67</v>
      </c>
      <c r="AA197" s="142">
        <f>'PK Production'!AA197+'NP Production'!AA197+'NPK Production'!AA197</f>
        <v>681.64</v>
      </c>
      <c r="AB197" s="142">
        <f>'PK Production'!AB197+'NP Production'!AB197+'NPK Production'!AB197</f>
        <v>700</v>
      </c>
      <c r="AC197" s="142">
        <f>'PK Production'!AC197+'NP Production'!AC197+'NPK Production'!AC197</f>
        <v>700</v>
      </c>
      <c r="AD197" s="142">
        <f>'PK Production'!AD197+'NP Production'!AD197+'NPK Production'!AD197</f>
        <v>700</v>
      </c>
      <c r="AE197" s="142">
        <f>'PK Production'!AE197+'NP Production'!AE197+'NPK Production'!AE197</f>
        <v>700</v>
      </c>
      <c r="AF197" s="142">
        <f>'PK Production'!AF197+'NP Production'!AF197+'NPK Production'!AF197</f>
        <v>700</v>
      </c>
      <c r="AG197" s="142">
        <f>'PK Production'!AG197+'NP Production'!AG197+'NPK Production'!AG197</f>
        <v>700</v>
      </c>
    </row>
    <row r="198" spans="1:33" s="133" customFormat="1" x14ac:dyDescent="0.2">
      <c r="A198" s="136" t="str">
        <f t="shared" si="3"/>
        <v>DAPOceania Total</v>
      </c>
      <c r="B198" s="137" t="s">
        <v>228</v>
      </c>
      <c r="C198" s="137" t="s">
        <v>228</v>
      </c>
      <c r="D198" s="137" t="s">
        <v>228</v>
      </c>
      <c r="E198" s="138">
        <f>'PK Production'!E198+'NP Production'!E198+'NPK Production'!E198</f>
        <v>0</v>
      </c>
      <c r="F198" s="138">
        <f>'PK Production'!F198+'NP Production'!F198+'NPK Production'!F198</f>
        <v>0</v>
      </c>
      <c r="G198" s="138">
        <f>'PK Production'!G198+'NP Production'!G198+'NPK Production'!G198</f>
        <v>0</v>
      </c>
      <c r="H198" s="138">
        <f>'PK Production'!H198+'NP Production'!H198+'NPK Production'!H198</f>
        <v>0</v>
      </c>
      <c r="I198" s="138">
        <f>'PK Production'!I198+'NP Production'!I198+'NPK Production'!I198</f>
        <v>0</v>
      </c>
      <c r="J198" s="138">
        <f>'PK Production'!J198+'NP Production'!J198+'NPK Production'!J198</f>
        <v>0</v>
      </c>
      <c r="K198" s="138">
        <f>'PK Production'!K198+'NP Production'!K198+'NPK Production'!K198</f>
        <v>0</v>
      </c>
      <c r="L198" s="138">
        <f>'PK Production'!L198+'NP Production'!L198+'NPK Production'!L198</f>
        <v>0</v>
      </c>
      <c r="M198" s="138">
        <f>'PK Production'!M198+'NP Production'!M198+'NPK Production'!M198</f>
        <v>0</v>
      </c>
      <c r="N198" s="138">
        <f>'PK Production'!N198+'NP Production'!N198+'NPK Production'!N198</f>
        <v>0</v>
      </c>
      <c r="O198" s="138">
        <f>'PK Production'!O198+'NP Production'!O198+'NPK Production'!O198</f>
        <v>0.66569100000000003</v>
      </c>
      <c r="P198" s="138">
        <f>'PK Production'!P198+'NP Production'!P198+'NPK Production'!P198</f>
        <v>0.50445099999999998</v>
      </c>
      <c r="Q198" s="138">
        <f>'PK Production'!Q198+'NP Production'!Q198+'NPK Production'!Q198</f>
        <v>0</v>
      </c>
      <c r="R198" s="138">
        <f>'PK Production'!R198+'NP Production'!R198+'NPK Production'!R198</f>
        <v>0</v>
      </c>
      <c r="S198" s="138">
        <f>'PK Production'!S198+'NP Production'!S198+'NPK Production'!S198</f>
        <v>0</v>
      </c>
      <c r="T198" s="138">
        <f>'PK Production'!T198+'NP Production'!T198+'NPK Production'!T198</f>
        <v>0</v>
      </c>
      <c r="U198" s="138">
        <f>'PK Production'!U198+'NP Production'!U198+'NPK Production'!U198</f>
        <v>0</v>
      </c>
      <c r="V198" s="138">
        <f>'PK Production'!V198+'NP Production'!V198+'NPK Production'!V198</f>
        <v>0</v>
      </c>
      <c r="W198" s="138">
        <f>'PK Production'!W198+'NP Production'!W198+'NPK Production'!W198</f>
        <v>0</v>
      </c>
      <c r="X198" s="138">
        <f>'PK Production'!X198+'NP Production'!X198+'NPK Production'!X198</f>
        <v>0</v>
      </c>
      <c r="Y198" s="138">
        <f>'PK Production'!Y198+'NP Production'!Y198+'NPK Production'!Y198</f>
        <v>0</v>
      </c>
      <c r="Z198" s="138">
        <f>'PK Production'!Z198+'NP Production'!Z198+'NPK Production'!Z198</f>
        <v>0</v>
      </c>
      <c r="AA198" s="138">
        <f>'PK Production'!AA198+'NP Production'!AA198+'NPK Production'!AA198</f>
        <v>0</v>
      </c>
      <c r="AB198" s="138">
        <f>'PK Production'!AB198+'NP Production'!AB198+'NPK Production'!AB198</f>
        <v>0</v>
      </c>
      <c r="AC198" s="138">
        <f>'PK Production'!AC198+'NP Production'!AC198+'NPK Production'!AC198</f>
        <v>0</v>
      </c>
      <c r="AD198" s="138">
        <f>'PK Production'!AD198+'NP Production'!AD198+'NPK Production'!AD198</f>
        <v>0</v>
      </c>
      <c r="AE198" s="138">
        <f>'PK Production'!AE198+'NP Production'!AE198+'NPK Production'!AE198</f>
        <v>0</v>
      </c>
      <c r="AF198" s="138">
        <f>'PK Production'!AF198+'NP Production'!AF198+'NPK Production'!AF198</f>
        <v>0</v>
      </c>
      <c r="AG198" s="138">
        <f>'PK Production'!AG198+'NP Production'!AG198+'NPK Production'!AG198</f>
        <v>0</v>
      </c>
    </row>
    <row r="199" spans="1:33" s="133" customFormat="1" x14ac:dyDescent="0.2">
      <c r="A199" s="139" t="str">
        <f t="shared" si="3"/>
        <v>DAPOceania Total</v>
      </c>
      <c r="B199" s="140" t="s">
        <v>228</v>
      </c>
      <c r="C199" s="140" t="s">
        <v>228</v>
      </c>
      <c r="D199" s="140" t="s">
        <v>228</v>
      </c>
      <c r="E199" s="141">
        <f>'PK Production'!E199+'NP Production'!E199+'NPK Production'!E199</f>
        <v>0</v>
      </c>
      <c r="F199" s="141">
        <f>'PK Production'!F199+'NP Production'!F199+'NPK Production'!F199</f>
        <v>0</v>
      </c>
      <c r="G199" s="141">
        <f>'PK Production'!G199+'NP Production'!G199+'NPK Production'!G199</f>
        <v>0</v>
      </c>
      <c r="H199" s="141">
        <f>'PK Production'!H199+'NP Production'!H199+'NPK Production'!H199</f>
        <v>0</v>
      </c>
      <c r="I199" s="141">
        <f>'PK Production'!I199+'NP Production'!I199+'NPK Production'!I199</f>
        <v>0</v>
      </c>
      <c r="J199" s="141">
        <f>'PK Production'!J199+'NP Production'!J199+'NPK Production'!J199</f>
        <v>0</v>
      </c>
      <c r="K199" s="141">
        <f>'PK Production'!K199+'NP Production'!K199+'NPK Production'!K199</f>
        <v>0</v>
      </c>
      <c r="L199" s="141">
        <f>'PK Production'!L199+'NP Production'!L199+'NPK Production'!L199</f>
        <v>0</v>
      </c>
      <c r="M199" s="141">
        <f>'PK Production'!M199+'NP Production'!M199+'NPK Production'!M199</f>
        <v>0</v>
      </c>
      <c r="N199" s="141">
        <f>'PK Production'!N199+'NP Production'!N199+'NPK Production'!N199</f>
        <v>0</v>
      </c>
      <c r="O199" s="141">
        <f>'PK Production'!O199+'NP Production'!O199+'NPK Production'!O199</f>
        <v>0.66569100000000003</v>
      </c>
      <c r="P199" s="141">
        <f>'PK Production'!P199+'NP Production'!P199+'NPK Production'!P199</f>
        <v>0.50445099999999998</v>
      </c>
      <c r="Q199" s="141">
        <f>'PK Production'!Q199+'NP Production'!Q199+'NPK Production'!Q199</f>
        <v>0</v>
      </c>
      <c r="R199" s="141">
        <f>'PK Production'!R199+'NP Production'!R199+'NPK Production'!R199</f>
        <v>0</v>
      </c>
      <c r="S199" s="141">
        <f>'PK Production'!S199+'NP Production'!S199+'NPK Production'!S199</f>
        <v>0</v>
      </c>
      <c r="T199" s="141">
        <f>'PK Production'!T199+'NP Production'!T199+'NPK Production'!T199</f>
        <v>0</v>
      </c>
      <c r="U199" s="141">
        <f>'PK Production'!U199+'NP Production'!U199+'NPK Production'!U199</f>
        <v>0</v>
      </c>
      <c r="V199" s="141">
        <f>'PK Production'!V199+'NP Production'!V199+'NPK Production'!V199</f>
        <v>0</v>
      </c>
      <c r="W199" s="141">
        <f>'PK Production'!W199+'NP Production'!W199+'NPK Production'!W199</f>
        <v>0</v>
      </c>
      <c r="X199" s="141">
        <f>'PK Production'!X199+'NP Production'!X199+'NPK Production'!X199</f>
        <v>0</v>
      </c>
      <c r="Y199" s="141">
        <f>'PK Production'!Y199+'NP Production'!Y199+'NPK Production'!Y199</f>
        <v>0</v>
      </c>
      <c r="Z199" s="141">
        <f>'PK Production'!Z199+'NP Production'!Z199+'NPK Production'!Z199</f>
        <v>0</v>
      </c>
      <c r="AA199" s="141">
        <f>'PK Production'!AA199+'NP Production'!AA199+'NPK Production'!AA199</f>
        <v>0</v>
      </c>
      <c r="AB199" s="141">
        <f>'PK Production'!AB199+'NP Production'!AB199+'NPK Production'!AB199</f>
        <v>0</v>
      </c>
      <c r="AC199" s="141">
        <f>'PK Production'!AC199+'NP Production'!AC199+'NPK Production'!AC199</f>
        <v>0</v>
      </c>
      <c r="AD199" s="141">
        <f>'PK Production'!AD199+'NP Production'!AD199+'NPK Production'!AD199</f>
        <v>0</v>
      </c>
      <c r="AE199" s="141">
        <f>'PK Production'!AE199+'NP Production'!AE199+'NPK Production'!AE199</f>
        <v>0</v>
      </c>
      <c r="AF199" s="141">
        <f>'PK Production'!AF199+'NP Production'!AF199+'NPK Production'!AF199</f>
        <v>0</v>
      </c>
      <c r="AG199" s="141">
        <f>'PK Production'!AG199+'NP Production'!AG199+'NPK Production'!AG199</f>
        <v>0</v>
      </c>
    </row>
    <row r="200" spans="1:33" x14ac:dyDescent="0.2">
      <c r="A200" s="133" t="str">
        <f t="shared" si="3"/>
        <v>DAPAustralia</v>
      </c>
      <c r="B200" s="129" t="s">
        <v>275</v>
      </c>
      <c r="C200" s="129" t="s">
        <v>275</v>
      </c>
      <c r="D200" s="129" t="s">
        <v>229</v>
      </c>
      <c r="E200" s="142">
        <f>'PK Production'!E200+'NP Production'!E200+'NPK Production'!E200</f>
        <v>0</v>
      </c>
      <c r="F200" s="142">
        <f>'PK Production'!F200+'NP Production'!F200+'NPK Production'!F200</f>
        <v>0</v>
      </c>
      <c r="G200" s="142">
        <f>'PK Production'!G200+'NP Production'!G200+'NPK Production'!G200</f>
        <v>0</v>
      </c>
      <c r="H200" s="142">
        <f>'PK Production'!H200+'NP Production'!H200+'NPK Production'!H200</f>
        <v>0</v>
      </c>
      <c r="I200" s="142">
        <f>'PK Production'!I200+'NP Production'!I200+'NPK Production'!I200</f>
        <v>0</v>
      </c>
      <c r="J200" s="142">
        <f>'PK Production'!J200+'NP Production'!J200+'NPK Production'!J200</f>
        <v>0</v>
      </c>
      <c r="K200" s="142">
        <f>'PK Production'!K200+'NP Production'!K200+'NPK Production'!K200</f>
        <v>0</v>
      </c>
      <c r="L200" s="142">
        <f>'PK Production'!L200+'NP Production'!L200+'NPK Production'!L200</f>
        <v>0</v>
      </c>
      <c r="M200" s="142">
        <f>'PK Production'!M200+'NP Production'!M200+'NPK Production'!M200</f>
        <v>0</v>
      </c>
      <c r="N200" s="142">
        <f>'PK Production'!N200+'NP Production'!N200+'NPK Production'!N200</f>
        <v>0</v>
      </c>
      <c r="O200" s="142">
        <f>'PK Production'!O200+'NP Production'!O200+'NPK Production'!O200</f>
        <v>0</v>
      </c>
      <c r="P200" s="142">
        <f>'PK Production'!P200+'NP Production'!P200+'NPK Production'!P200</f>
        <v>0</v>
      </c>
      <c r="Q200" s="142">
        <f>'PK Production'!Q200+'NP Production'!Q200+'NPK Production'!Q200</f>
        <v>0</v>
      </c>
      <c r="R200" s="142">
        <f>'PK Production'!R200+'NP Production'!R200+'NPK Production'!R200</f>
        <v>0</v>
      </c>
      <c r="S200" s="142">
        <f>'PK Production'!S200+'NP Production'!S200+'NPK Production'!S200</f>
        <v>0</v>
      </c>
      <c r="T200" s="142">
        <f>'PK Production'!T200+'NP Production'!T200+'NPK Production'!T200</f>
        <v>0</v>
      </c>
      <c r="U200" s="142">
        <f>'PK Production'!U200+'NP Production'!U200+'NPK Production'!U200</f>
        <v>0</v>
      </c>
      <c r="V200" s="142">
        <f>'PK Production'!V200+'NP Production'!V200+'NPK Production'!V200</f>
        <v>0</v>
      </c>
      <c r="W200" s="142">
        <f>'PK Production'!W200+'NP Production'!W200+'NPK Production'!W200</f>
        <v>0</v>
      </c>
      <c r="X200" s="142">
        <f>'PK Production'!X200+'NP Production'!X200+'NPK Production'!X200</f>
        <v>0</v>
      </c>
      <c r="Y200" s="142">
        <f>'PK Production'!Y200+'NP Production'!Y200+'NPK Production'!Y200</f>
        <v>0</v>
      </c>
      <c r="Z200" s="142">
        <f>'PK Production'!Z200+'NP Production'!Z200+'NPK Production'!Z200</f>
        <v>0</v>
      </c>
      <c r="AA200" s="142">
        <f>'PK Production'!AA200+'NP Production'!AA200+'NPK Production'!AA200</f>
        <v>0</v>
      </c>
      <c r="AB200" s="142">
        <f>'PK Production'!AB200+'NP Production'!AB200+'NPK Production'!AB200</f>
        <v>0</v>
      </c>
      <c r="AC200" s="142">
        <f>'PK Production'!AC200+'NP Production'!AC200+'NPK Production'!AC200</f>
        <v>0</v>
      </c>
      <c r="AD200" s="142">
        <f>'PK Production'!AD200+'NP Production'!AD200+'NPK Production'!AD200</f>
        <v>0</v>
      </c>
      <c r="AE200" s="142">
        <f>'PK Production'!AE200+'NP Production'!AE200+'NPK Production'!AE200</f>
        <v>0</v>
      </c>
      <c r="AF200" s="142">
        <f>'PK Production'!AF200+'NP Production'!AF200+'NPK Production'!AF200</f>
        <v>0</v>
      </c>
      <c r="AG200" s="142">
        <f>'PK Production'!AG200+'NP Production'!AG200+'NPK Production'!AG200</f>
        <v>0</v>
      </c>
    </row>
    <row r="201" spans="1:33" x14ac:dyDescent="0.2">
      <c r="A201" s="133" t="str">
        <f t="shared" si="3"/>
        <v>DAPChristmas Island</v>
      </c>
      <c r="B201" s="129" t="s">
        <v>275</v>
      </c>
      <c r="C201" s="129" t="s">
        <v>275</v>
      </c>
      <c r="D201" s="129" t="s">
        <v>230</v>
      </c>
      <c r="E201" s="142">
        <f>'PK Production'!E201+'NP Production'!E201+'NPK Production'!E201</f>
        <v>0</v>
      </c>
      <c r="F201" s="142">
        <f>'PK Production'!F201+'NP Production'!F201+'NPK Production'!F201</f>
        <v>0</v>
      </c>
      <c r="G201" s="142">
        <f>'PK Production'!G201+'NP Production'!G201+'NPK Production'!G201</f>
        <v>0</v>
      </c>
      <c r="H201" s="142">
        <f>'PK Production'!H201+'NP Production'!H201+'NPK Production'!H201</f>
        <v>0</v>
      </c>
      <c r="I201" s="142">
        <f>'PK Production'!I201+'NP Production'!I201+'NPK Production'!I201</f>
        <v>0</v>
      </c>
      <c r="J201" s="142">
        <f>'PK Production'!J201+'NP Production'!J201+'NPK Production'!J201</f>
        <v>0</v>
      </c>
      <c r="K201" s="142">
        <f>'PK Production'!K201+'NP Production'!K201+'NPK Production'!K201</f>
        <v>0</v>
      </c>
      <c r="L201" s="142">
        <f>'PK Production'!L201+'NP Production'!L201+'NPK Production'!L201</f>
        <v>0</v>
      </c>
      <c r="M201" s="142">
        <f>'PK Production'!M201+'NP Production'!M201+'NPK Production'!M201</f>
        <v>0</v>
      </c>
      <c r="N201" s="142">
        <f>'PK Production'!N201+'NP Production'!N201+'NPK Production'!N201</f>
        <v>0</v>
      </c>
      <c r="O201" s="142">
        <f>'PK Production'!O201+'NP Production'!O201+'NPK Production'!O201</f>
        <v>0</v>
      </c>
      <c r="P201" s="142">
        <f>'PK Production'!P201+'NP Production'!P201+'NPK Production'!P201</f>
        <v>0</v>
      </c>
      <c r="Q201" s="142">
        <f>'PK Production'!Q201+'NP Production'!Q201+'NPK Production'!Q201</f>
        <v>0</v>
      </c>
      <c r="R201" s="142">
        <f>'PK Production'!R201+'NP Production'!R201+'NPK Production'!R201</f>
        <v>0</v>
      </c>
      <c r="S201" s="142">
        <f>'PK Production'!S201+'NP Production'!S201+'NPK Production'!S201</f>
        <v>0</v>
      </c>
      <c r="T201" s="142">
        <f>'PK Production'!T201+'NP Production'!T201+'NPK Production'!T201</f>
        <v>0</v>
      </c>
      <c r="U201" s="142">
        <f>'PK Production'!U201+'NP Production'!U201+'NPK Production'!U201</f>
        <v>0</v>
      </c>
      <c r="V201" s="142">
        <f>'PK Production'!V201+'NP Production'!V201+'NPK Production'!V201</f>
        <v>0</v>
      </c>
      <c r="W201" s="142">
        <f>'PK Production'!W201+'NP Production'!W201+'NPK Production'!W201</f>
        <v>0</v>
      </c>
      <c r="X201" s="142">
        <f>'PK Production'!X201+'NP Production'!X201+'NPK Production'!X201</f>
        <v>0</v>
      </c>
      <c r="Y201" s="142">
        <f>'PK Production'!Y201+'NP Production'!Y201+'NPK Production'!Y201</f>
        <v>0</v>
      </c>
      <c r="Z201" s="142">
        <f>'PK Production'!Z201+'NP Production'!Z201+'NPK Production'!Z201</f>
        <v>0</v>
      </c>
      <c r="AA201" s="142">
        <f>'PK Production'!AA201+'NP Production'!AA201+'NPK Production'!AA201</f>
        <v>0</v>
      </c>
      <c r="AB201" s="142">
        <f>'PK Production'!AB201+'NP Production'!AB201+'NPK Production'!AB201</f>
        <v>0</v>
      </c>
      <c r="AC201" s="142">
        <f>'PK Production'!AC201+'NP Production'!AC201+'NPK Production'!AC201</f>
        <v>0</v>
      </c>
      <c r="AD201" s="142">
        <f>'PK Production'!AD201+'NP Production'!AD201+'NPK Production'!AD201</f>
        <v>0</v>
      </c>
      <c r="AE201" s="142">
        <f>'PK Production'!AE201+'NP Production'!AE201+'NPK Production'!AE201</f>
        <v>0</v>
      </c>
      <c r="AF201" s="142">
        <f>'PK Production'!AF201+'NP Production'!AF201+'NPK Production'!AF201</f>
        <v>0</v>
      </c>
      <c r="AG201" s="142">
        <f>'PK Production'!AG201+'NP Production'!AG201+'NPK Production'!AG201</f>
        <v>0</v>
      </c>
    </row>
    <row r="202" spans="1:33" x14ac:dyDescent="0.2">
      <c r="A202" s="133" t="str">
        <f t="shared" si="3"/>
        <v>DAPFiji</v>
      </c>
      <c r="B202" s="129" t="s">
        <v>275</v>
      </c>
      <c r="C202" s="129" t="s">
        <v>275</v>
      </c>
      <c r="D202" s="129" t="s">
        <v>231</v>
      </c>
      <c r="E202" s="142">
        <f>'PK Production'!E202+'NP Production'!E202+'NPK Production'!E202</f>
        <v>0</v>
      </c>
      <c r="F202" s="142">
        <f>'PK Production'!F202+'NP Production'!F202+'NPK Production'!F202</f>
        <v>0</v>
      </c>
      <c r="G202" s="142">
        <f>'PK Production'!G202+'NP Production'!G202+'NPK Production'!G202</f>
        <v>0</v>
      </c>
      <c r="H202" s="142">
        <f>'PK Production'!H202+'NP Production'!H202+'NPK Production'!H202</f>
        <v>0</v>
      </c>
      <c r="I202" s="142">
        <f>'PK Production'!I202+'NP Production'!I202+'NPK Production'!I202</f>
        <v>0</v>
      </c>
      <c r="J202" s="142">
        <f>'PK Production'!J202+'NP Production'!J202+'NPK Production'!J202</f>
        <v>0</v>
      </c>
      <c r="K202" s="142">
        <f>'PK Production'!K202+'NP Production'!K202+'NPK Production'!K202</f>
        <v>0</v>
      </c>
      <c r="L202" s="142">
        <f>'PK Production'!L202+'NP Production'!L202+'NPK Production'!L202</f>
        <v>0</v>
      </c>
      <c r="M202" s="142">
        <f>'PK Production'!M202+'NP Production'!M202+'NPK Production'!M202</f>
        <v>0</v>
      </c>
      <c r="N202" s="142">
        <f>'PK Production'!N202+'NP Production'!N202+'NPK Production'!N202</f>
        <v>0</v>
      </c>
      <c r="O202" s="142">
        <f>'PK Production'!O202+'NP Production'!O202+'NPK Production'!O202</f>
        <v>0</v>
      </c>
      <c r="P202" s="142">
        <f>'PK Production'!P202+'NP Production'!P202+'NPK Production'!P202</f>
        <v>0</v>
      </c>
      <c r="Q202" s="142">
        <f>'PK Production'!Q202+'NP Production'!Q202+'NPK Production'!Q202</f>
        <v>0</v>
      </c>
      <c r="R202" s="142">
        <f>'PK Production'!R202+'NP Production'!R202+'NPK Production'!R202</f>
        <v>0</v>
      </c>
      <c r="S202" s="142">
        <f>'PK Production'!S202+'NP Production'!S202+'NPK Production'!S202</f>
        <v>0</v>
      </c>
      <c r="T202" s="142">
        <f>'PK Production'!T202+'NP Production'!T202+'NPK Production'!T202</f>
        <v>0</v>
      </c>
      <c r="U202" s="142">
        <f>'PK Production'!U202+'NP Production'!U202+'NPK Production'!U202</f>
        <v>0</v>
      </c>
      <c r="V202" s="142">
        <f>'PK Production'!V202+'NP Production'!V202+'NPK Production'!V202</f>
        <v>0</v>
      </c>
      <c r="W202" s="142">
        <f>'PK Production'!W202+'NP Production'!W202+'NPK Production'!W202</f>
        <v>0</v>
      </c>
      <c r="X202" s="142">
        <f>'PK Production'!X202+'NP Production'!X202+'NPK Production'!X202</f>
        <v>0</v>
      </c>
      <c r="Y202" s="142">
        <f>'PK Production'!Y202+'NP Production'!Y202+'NPK Production'!Y202</f>
        <v>0</v>
      </c>
      <c r="Z202" s="142">
        <f>'PK Production'!Z202+'NP Production'!Z202+'NPK Production'!Z202</f>
        <v>0</v>
      </c>
      <c r="AA202" s="142">
        <f>'PK Production'!AA202+'NP Production'!AA202+'NPK Production'!AA202</f>
        <v>0</v>
      </c>
      <c r="AB202" s="142">
        <f>'PK Production'!AB202+'NP Production'!AB202+'NPK Production'!AB202</f>
        <v>0</v>
      </c>
      <c r="AC202" s="142">
        <f>'PK Production'!AC202+'NP Production'!AC202+'NPK Production'!AC202</f>
        <v>0</v>
      </c>
      <c r="AD202" s="142">
        <f>'PK Production'!AD202+'NP Production'!AD202+'NPK Production'!AD202</f>
        <v>0</v>
      </c>
      <c r="AE202" s="142">
        <f>'PK Production'!AE202+'NP Production'!AE202+'NPK Production'!AE202</f>
        <v>0</v>
      </c>
      <c r="AF202" s="142">
        <f>'PK Production'!AF202+'NP Production'!AF202+'NPK Production'!AF202</f>
        <v>0</v>
      </c>
      <c r="AG202" s="142">
        <f>'PK Production'!AG202+'NP Production'!AG202+'NPK Production'!AG202</f>
        <v>0</v>
      </c>
    </row>
    <row r="203" spans="1:33" x14ac:dyDescent="0.2">
      <c r="A203" s="133" t="str">
        <f t="shared" si="3"/>
        <v>DAPNauru</v>
      </c>
      <c r="B203" s="129" t="s">
        <v>275</v>
      </c>
      <c r="C203" s="129" t="s">
        <v>275</v>
      </c>
      <c r="D203" s="129" t="s">
        <v>232</v>
      </c>
      <c r="E203" s="142">
        <f>'PK Production'!E203+'NP Production'!E203+'NPK Production'!E203</f>
        <v>0</v>
      </c>
      <c r="F203" s="142">
        <f>'PK Production'!F203+'NP Production'!F203+'NPK Production'!F203</f>
        <v>0</v>
      </c>
      <c r="G203" s="142">
        <f>'PK Production'!G203+'NP Production'!G203+'NPK Production'!G203</f>
        <v>0</v>
      </c>
      <c r="H203" s="142">
        <f>'PK Production'!H203+'NP Production'!H203+'NPK Production'!H203</f>
        <v>0</v>
      </c>
      <c r="I203" s="142">
        <f>'PK Production'!I203+'NP Production'!I203+'NPK Production'!I203</f>
        <v>0</v>
      </c>
      <c r="J203" s="142">
        <f>'PK Production'!J203+'NP Production'!J203+'NPK Production'!J203</f>
        <v>0</v>
      </c>
      <c r="K203" s="142">
        <f>'PK Production'!K203+'NP Production'!K203+'NPK Production'!K203</f>
        <v>0</v>
      </c>
      <c r="L203" s="142">
        <f>'PK Production'!L203+'NP Production'!L203+'NPK Production'!L203</f>
        <v>0</v>
      </c>
      <c r="M203" s="142">
        <f>'PK Production'!M203+'NP Production'!M203+'NPK Production'!M203</f>
        <v>0</v>
      </c>
      <c r="N203" s="142">
        <f>'PK Production'!N203+'NP Production'!N203+'NPK Production'!N203</f>
        <v>0</v>
      </c>
      <c r="O203" s="142">
        <f>'PK Production'!O203+'NP Production'!O203+'NPK Production'!O203</f>
        <v>0</v>
      </c>
      <c r="P203" s="142">
        <f>'PK Production'!P203+'NP Production'!P203+'NPK Production'!P203</f>
        <v>0</v>
      </c>
      <c r="Q203" s="142">
        <f>'PK Production'!Q203+'NP Production'!Q203+'NPK Production'!Q203</f>
        <v>0</v>
      </c>
      <c r="R203" s="142">
        <f>'PK Production'!R203+'NP Production'!R203+'NPK Production'!R203</f>
        <v>0</v>
      </c>
      <c r="S203" s="142">
        <f>'PK Production'!S203+'NP Production'!S203+'NPK Production'!S203</f>
        <v>0</v>
      </c>
      <c r="T203" s="142">
        <f>'PK Production'!T203+'NP Production'!T203+'NPK Production'!T203</f>
        <v>0</v>
      </c>
      <c r="U203" s="142">
        <f>'PK Production'!U203+'NP Production'!U203+'NPK Production'!U203</f>
        <v>0</v>
      </c>
      <c r="V203" s="142">
        <f>'PK Production'!V203+'NP Production'!V203+'NPK Production'!V203</f>
        <v>0</v>
      </c>
      <c r="W203" s="142">
        <f>'PK Production'!W203+'NP Production'!W203+'NPK Production'!W203</f>
        <v>0</v>
      </c>
      <c r="X203" s="142">
        <f>'PK Production'!X203+'NP Production'!X203+'NPK Production'!X203</f>
        <v>0</v>
      </c>
      <c r="Y203" s="142">
        <f>'PK Production'!Y203+'NP Production'!Y203+'NPK Production'!Y203</f>
        <v>0</v>
      </c>
      <c r="Z203" s="142">
        <f>'PK Production'!Z203+'NP Production'!Z203+'NPK Production'!Z203</f>
        <v>0</v>
      </c>
      <c r="AA203" s="142">
        <f>'PK Production'!AA203+'NP Production'!AA203+'NPK Production'!AA203</f>
        <v>0</v>
      </c>
      <c r="AB203" s="142">
        <f>'PK Production'!AB203+'NP Production'!AB203+'NPK Production'!AB203</f>
        <v>0</v>
      </c>
      <c r="AC203" s="142">
        <f>'PK Production'!AC203+'NP Production'!AC203+'NPK Production'!AC203</f>
        <v>0</v>
      </c>
      <c r="AD203" s="142">
        <f>'PK Production'!AD203+'NP Production'!AD203+'NPK Production'!AD203</f>
        <v>0</v>
      </c>
      <c r="AE203" s="142">
        <f>'PK Production'!AE203+'NP Production'!AE203+'NPK Production'!AE203</f>
        <v>0</v>
      </c>
      <c r="AF203" s="142">
        <f>'PK Production'!AF203+'NP Production'!AF203+'NPK Production'!AF203</f>
        <v>0</v>
      </c>
      <c r="AG203" s="142">
        <f>'PK Production'!AG203+'NP Production'!AG203+'NPK Production'!AG203</f>
        <v>0</v>
      </c>
    </row>
    <row r="204" spans="1:33" x14ac:dyDescent="0.2">
      <c r="A204" s="133" t="str">
        <f t="shared" si="3"/>
        <v>DAPNew Caledonia</v>
      </c>
      <c r="B204" s="129" t="s">
        <v>275</v>
      </c>
      <c r="C204" s="129" t="s">
        <v>275</v>
      </c>
      <c r="D204" s="129" t="s">
        <v>233</v>
      </c>
      <c r="E204" s="142">
        <f>'PK Production'!E204+'NP Production'!E204+'NPK Production'!E204</f>
        <v>0</v>
      </c>
      <c r="F204" s="142">
        <f>'PK Production'!F204+'NP Production'!F204+'NPK Production'!F204</f>
        <v>0</v>
      </c>
      <c r="G204" s="142">
        <f>'PK Production'!G204+'NP Production'!G204+'NPK Production'!G204</f>
        <v>0</v>
      </c>
      <c r="H204" s="142">
        <f>'PK Production'!H204+'NP Production'!H204+'NPK Production'!H204</f>
        <v>0</v>
      </c>
      <c r="I204" s="142">
        <f>'PK Production'!I204+'NP Production'!I204+'NPK Production'!I204</f>
        <v>0</v>
      </c>
      <c r="J204" s="142">
        <f>'PK Production'!J204+'NP Production'!J204+'NPK Production'!J204</f>
        <v>0</v>
      </c>
      <c r="K204" s="142">
        <f>'PK Production'!K204+'NP Production'!K204+'NPK Production'!K204</f>
        <v>0</v>
      </c>
      <c r="L204" s="142">
        <f>'PK Production'!L204+'NP Production'!L204+'NPK Production'!L204</f>
        <v>0</v>
      </c>
      <c r="M204" s="142">
        <f>'PK Production'!M204+'NP Production'!M204+'NPK Production'!M204</f>
        <v>0</v>
      </c>
      <c r="N204" s="142">
        <f>'PK Production'!N204+'NP Production'!N204+'NPK Production'!N204</f>
        <v>0</v>
      </c>
      <c r="O204" s="142">
        <f>'PK Production'!O204+'NP Production'!O204+'NPK Production'!O204</f>
        <v>0</v>
      </c>
      <c r="P204" s="142">
        <f>'PK Production'!P204+'NP Production'!P204+'NPK Production'!P204</f>
        <v>0</v>
      </c>
      <c r="Q204" s="142">
        <f>'PK Production'!Q204+'NP Production'!Q204+'NPK Production'!Q204</f>
        <v>0</v>
      </c>
      <c r="R204" s="142">
        <f>'PK Production'!R204+'NP Production'!R204+'NPK Production'!R204</f>
        <v>0</v>
      </c>
      <c r="S204" s="142">
        <f>'PK Production'!S204+'NP Production'!S204+'NPK Production'!S204</f>
        <v>0</v>
      </c>
      <c r="T204" s="142">
        <f>'PK Production'!T204+'NP Production'!T204+'NPK Production'!T204</f>
        <v>0</v>
      </c>
      <c r="U204" s="142">
        <f>'PK Production'!U204+'NP Production'!U204+'NPK Production'!U204</f>
        <v>0</v>
      </c>
      <c r="V204" s="142">
        <f>'PK Production'!V204+'NP Production'!V204+'NPK Production'!V204</f>
        <v>0</v>
      </c>
      <c r="W204" s="142">
        <f>'PK Production'!W204+'NP Production'!W204+'NPK Production'!W204</f>
        <v>0</v>
      </c>
      <c r="X204" s="142">
        <f>'PK Production'!X204+'NP Production'!X204+'NPK Production'!X204</f>
        <v>0</v>
      </c>
      <c r="Y204" s="142">
        <f>'PK Production'!Y204+'NP Production'!Y204+'NPK Production'!Y204</f>
        <v>0</v>
      </c>
      <c r="Z204" s="142">
        <f>'PK Production'!Z204+'NP Production'!Z204+'NPK Production'!Z204</f>
        <v>0</v>
      </c>
      <c r="AA204" s="142">
        <f>'PK Production'!AA204+'NP Production'!AA204+'NPK Production'!AA204</f>
        <v>0</v>
      </c>
      <c r="AB204" s="142">
        <f>'PK Production'!AB204+'NP Production'!AB204+'NPK Production'!AB204</f>
        <v>0</v>
      </c>
      <c r="AC204" s="142">
        <f>'PK Production'!AC204+'NP Production'!AC204+'NPK Production'!AC204</f>
        <v>0</v>
      </c>
      <c r="AD204" s="142">
        <f>'PK Production'!AD204+'NP Production'!AD204+'NPK Production'!AD204</f>
        <v>0</v>
      </c>
      <c r="AE204" s="142">
        <f>'PK Production'!AE204+'NP Production'!AE204+'NPK Production'!AE204</f>
        <v>0</v>
      </c>
      <c r="AF204" s="142">
        <f>'PK Production'!AF204+'NP Production'!AF204+'NPK Production'!AF204</f>
        <v>0</v>
      </c>
      <c r="AG204" s="142">
        <f>'PK Production'!AG204+'NP Production'!AG204+'NPK Production'!AG204</f>
        <v>0</v>
      </c>
    </row>
    <row r="205" spans="1:33" x14ac:dyDescent="0.2">
      <c r="A205" s="133" t="str">
        <f t="shared" si="3"/>
        <v>DAPNew Zealand</v>
      </c>
      <c r="B205" s="129" t="s">
        <v>275</v>
      </c>
      <c r="C205" s="129" t="s">
        <v>275</v>
      </c>
      <c r="D205" s="129" t="s">
        <v>234</v>
      </c>
      <c r="E205" s="142">
        <f>'PK Production'!E205+'NP Production'!E205+'NPK Production'!E205</f>
        <v>0</v>
      </c>
      <c r="F205" s="142">
        <f>'PK Production'!F205+'NP Production'!F205+'NPK Production'!F205</f>
        <v>0</v>
      </c>
      <c r="G205" s="142">
        <f>'PK Production'!G205+'NP Production'!G205+'NPK Production'!G205</f>
        <v>0</v>
      </c>
      <c r="H205" s="142">
        <f>'PK Production'!H205+'NP Production'!H205+'NPK Production'!H205</f>
        <v>0</v>
      </c>
      <c r="I205" s="142">
        <f>'PK Production'!I205+'NP Production'!I205+'NPK Production'!I205</f>
        <v>0</v>
      </c>
      <c r="J205" s="142">
        <f>'PK Production'!J205+'NP Production'!J205+'NPK Production'!J205</f>
        <v>0</v>
      </c>
      <c r="K205" s="142">
        <f>'PK Production'!K205+'NP Production'!K205+'NPK Production'!K205</f>
        <v>0</v>
      </c>
      <c r="L205" s="142">
        <f>'PK Production'!L205+'NP Production'!L205+'NPK Production'!L205</f>
        <v>0</v>
      </c>
      <c r="M205" s="142">
        <f>'PK Production'!M205+'NP Production'!M205+'NPK Production'!M205</f>
        <v>0</v>
      </c>
      <c r="N205" s="142">
        <f>'PK Production'!N205+'NP Production'!N205+'NPK Production'!N205</f>
        <v>0</v>
      </c>
      <c r="O205" s="142">
        <f>'PK Production'!O205+'NP Production'!O205+'NPK Production'!O205</f>
        <v>0.66569100000000003</v>
      </c>
      <c r="P205" s="142">
        <f>'PK Production'!P205+'NP Production'!P205+'NPK Production'!P205</f>
        <v>0.50445099999999998</v>
      </c>
      <c r="Q205" s="142">
        <f>'PK Production'!Q205+'NP Production'!Q205+'NPK Production'!Q205</f>
        <v>0</v>
      </c>
      <c r="R205" s="142">
        <f>'PK Production'!R205+'NP Production'!R205+'NPK Production'!R205</f>
        <v>0</v>
      </c>
      <c r="S205" s="142">
        <f>'PK Production'!S205+'NP Production'!S205+'NPK Production'!S205</f>
        <v>0</v>
      </c>
      <c r="T205" s="142">
        <f>'PK Production'!T205+'NP Production'!T205+'NPK Production'!T205</f>
        <v>0</v>
      </c>
      <c r="U205" s="142">
        <f>'PK Production'!U205+'NP Production'!U205+'NPK Production'!U205</f>
        <v>0</v>
      </c>
      <c r="V205" s="142">
        <f>'PK Production'!V205+'NP Production'!V205+'NPK Production'!V205</f>
        <v>0</v>
      </c>
      <c r="W205" s="142">
        <f>'PK Production'!W205+'NP Production'!W205+'NPK Production'!W205</f>
        <v>0</v>
      </c>
      <c r="X205" s="142">
        <f>'PK Production'!X205+'NP Production'!X205+'NPK Production'!X205</f>
        <v>0</v>
      </c>
      <c r="Y205" s="142">
        <f>'PK Production'!Y205+'NP Production'!Y205+'NPK Production'!Y205</f>
        <v>0</v>
      </c>
      <c r="Z205" s="142">
        <f>'PK Production'!Z205+'NP Production'!Z205+'NPK Production'!Z205</f>
        <v>0</v>
      </c>
      <c r="AA205" s="142">
        <f>'PK Production'!AA205+'NP Production'!AA205+'NPK Production'!AA205</f>
        <v>0</v>
      </c>
      <c r="AB205" s="142">
        <f>'PK Production'!AB205+'NP Production'!AB205+'NPK Production'!AB205</f>
        <v>0</v>
      </c>
      <c r="AC205" s="142">
        <f>'PK Production'!AC205+'NP Production'!AC205+'NPK Production'!AC205</f>
        <v>0</v>
      </c>
      <c r="AD205" s="142">
        <f>'PK Production'!AD205+'NP Production'!AD205+'NPK Production'!AD205</f>
        <v>0</v>
      </c>
      <c r="AE205" s="142">
        <f>'PK Production'!AE205+'NP Production'!AE205+'NPK Production'!AE205</f>
        <v>0</v>
      </c>
      <c r="AF205" s="142">
        <f>'PK Production'!AF205+'NP Production'!AF205+'NPK Production'!AF205</f>
        <v>0</v>
      </c>
      <c r="AG205" s="142">
        <f>'PK Production'!AG205+'NP Production'!AG205+'NPK Production'!AG205</f>
        <v>0</v>
      </c>
    </row>
    <row r="206" spans="1:33" x14ac:dyDescent="0.2">
      <c r="A206" s="133" t="str">
        <f t="shared" si="3"/>
        <v>DAPPapua New Guinea</v>
      </c>
      <c r="B206" s="129" t="s">
        <v>275</v>
      </c>
      <c r="C206" s="129" t="s">
        <v>275</v>
      </c>
      <c r="D206" s="129" t="s">
        <v>235</v>
      </c>
      <c r="E206" s="142">
        <f>'PK Production'!E206+'NP Production'!E206+'NPK Production'!E206</f>
        <v>0</v>
      </c>
      <c r="F206" s="142">
        <f>'PK Production'!F206+'NP Production'!F206+'NPK Production'!F206</f>
        <v>0</v>
      </c>
      <c r="G206" s="142">
        <f>'PK Production'!G206+'NP Production'!G206+'NPK Production'!G206</f>
        <v>0</v>
      </c>
      <c r="H206" s="142">
        <f>'PK Production'!H206+'NP Production'!H206+'NPK Production'!H206</f>
        <v>0</v>
      </c>
      <c r="I206" s="142">
        <f>'PK Production'!I206+'NP Production'!I206+'NPK Production'!I206</f>
        <v>0</v>
      </c>
      <c r="J206" s="142">
        <f>'PK Production'!J206+'NP Production'!J206+'NPK Production'!J206</f>
        <v>0</v>
      </c>
      <c r="K206" s="142">
        <f>'PK Production'!K206+'NP Production'!K206+'NPK Production'!K206</f>
        <v>0</v>
      </c>
      <c r="L206" s="142">
        <f>'PK Production'!L206+'NP Production'!L206+'NPK Production'!L206</f>
        <v>0</v>
      </c>
      <c r="M206" s="142">
        <f>'PK Production'!M206+'NP Production'!M206+'NPK Production'!M206</f>
        <v>0</v>
      </c>
      <c r="N206" s="142">
        <f>'PK Production'!N206+'NP Production'!N206+'NPK Production'!N206</f>
        <v>0</v>
      </c>
      <c r="O206" s="142">
        <f>'PK Production'!O206+'NP Production'!O206+'NPK Production'!O206</f>
        <v>0</v>
      </c>
      <c r="P206" s="142">
        <f>'PK Production'!P206+'NP Production'!P206+'NPK Production'!P206</f>
        <v>0</v>
      </c>
      <c r="Q206" s="142">
        <f>'PK Production'!Q206+'NP Production'!Q206+'NPK Production'!Q206</f>
        <v>0</v>
      </c>
      <c r="R206" s="142">
        <f>'PK Production'!R206+'NP Production'!R206+'NPK Production'!R206</f>
        <v>0</v>
      </c>
      <c r="S206" s="142">
        <f>'PK Production'!S206+'NP Production'!S206+'NPK Production'!S206</f>
        <v>0</v>
      </c>
      <c r="T206" s="142">
        <f>'PK Production'!T206+'NP Production'!T206+'NPK Production'!T206</f>
        <v>0</v>
      </c>
      <c r="U206" s="142">
        <f>'PK Production'!U206+'NP Production'!U206+'NPK Production'!U206</f>
        <v>0</v>
      </c>
      <c r="V206" s="142">
        <f>'PK Production'!V206+'NP Production'!V206+'NPK Production'!V206</f>
        <v>0</v>
      </c>
      <c r="W206" s="142">
        <f>'PK Production'!W206+'NP Production'!W206+'NPK Production'!W206</f>
        <v>0</v>
      </c>
      <c r="X206" s="142">
        <f>'PK Production'!X206+'NP Production'!X206+'NPK Production'!X206</f>
        <v>0</v>
      </c>
      <c r="Y206" s="142">
        <f>'PK Production'!Y206+'NP Production'!Y206+'NPK Production'!Y206</f>
        <v>0</v>
      </c>
      <c r="Z206" s="142">
        <f>'PK Production'!Z206+'NP Production'!Z206+'NPK Production'!Z206</f>
        <v>0</v>
      </c>
      <c r="AA206" s="142">
        <f>'PK Production'!AA206+'NP Production'!AA206+'NPK Production'!AA206</f>
        <v>0</v>
      </c>
      <c r="AB206" s="142">
        <f>'PK Production'!AB206+'NP Production'!AB206+'NPK Production'!AB206</f>
        <v>0</v>
      </c>
      <c r="AC206" s="142">
        <f>'PK Production'!AC206+'NP Production'!AC206+'NPK Production'!AC206</f>
        <v>0</v>
      </c>
      <c r="AD206" s="142">
        <f>'PK Production'!AD206+'NP Production'!AD206+'NPK Production'!AD206</f>
        <v>0</v>
      </c>
      <c r="AE206" s="142">
        <f>'PK Production'!AE206+'NP Production'!AE206+'NPK Production'!AE206</f>
        <v>0</v>
      </c>
      <c r="AF206" s="142">
        <f>'PK Production'!AF206+'NP Production'!AF206+'NPK Production'!AF206</f>
        <v>0</v>
      </c>
      <c r="AG206" s="142">
        <f>'PK Production'!AG206+'NP Production'!AG206+'NPK Production'!AG206</f>
        <v>0</v>
      </c>
    </row>
    <row r="207" spans="1:33" x14ac:dyDescent="0.2">
      <c r="A207" s="133" t="str">
        <f t="shared" si="3"/>
        <v>DAPPolynesia</v>
      </c>
      <c r="B207" s="129" t="s">
        <v>275</v>
      </c>
      <c r="C207" s="129" t="s">
        <v>275</v>
      </c>
      <c r="D207" s="129" t="s">
        <v>236</v>
      </c>
      <c r="E207" s="142">
        <f>'PK Production'!E207+'NP Production'!E207+'NPK Production'!E207</f>
        <v>0</v>
      </c>
      <c r="F207" s="142">
        <f>'PK Production'!F207+'NP Production'!F207+'NPK Production'!F207</f>
        <v>0</v>
      </c>
      <c r="G207" s="142">
        <f>'PK Production'!G207+'NP Production'!G207+'NPK Production'!G207</f>
        <v>0</v>
      </c>
      <c r="H207" s="142">
        <f>'PK Production'!H207+'NP Production'!H207+'NPK Production'!H207</f>
        <v>0</v>
      </c>
      <c r="I207" s="142">
        <f>'PK Production'!I207+'NP Production'!I207+'NPK Production'!I207</f>
        <v>0</v>
      </c>
      <c r="J207" s="142">
        <f>'PK Production'!J207+'NP Production'!J207+'NPK Production'!J207</f>
        <v>0</v>
      </c>
      <c r="K207" s="142">
        <f>'PK Production'!K207+'NP Production'!K207+'NPK Production'!K207</f>
        <v>0</v>
      </c>
      <c r="L207" s="142">
        <f>'PK Production'!L207+'NP Production'!L207+'NPK Production'!L207</f>
        <v>0</v>
      </c>
      <c r="M207" s="142">
        <f>'PK Production'!M207+'NP Production'!M207+'NPK Production'!M207</f>
        <v>0</v>
      </c>
      <c r="N207" s="142">
        <f>'PK Production'!N207+'NP Production'!N207+'NPK Production'!N207</f>
        <v>0</v>
      </c>
      <c r="O207" s="142">
        <f>'PK Production'!O207+'NP Production'!O207+'NPK Production'!O207</f>
        <v>0</v>
      </c>
      <c r="P207" s="142">
        <f>'PK Production'!P207+'NP Production'!P207+'NPK Production'!P207</f>
        <v>0</v>
      </c>
      <c r="Q207" s="142">
        <f>'PK Production'!Q207+'NP Production'!Q207+'NPK Production'!Q207</f>
        <v>0</v>
      </c>
      <c r="R207" s="142">
        <f>'PK Production'!R207+'NP Production'!R207+'NPK Production'!R207</f>
        <v>0</v>
      </c>
      <c r="S207" s="142">
        <f>'PK Production'!S207+'NP Production'!S207+'NPK Production'!S207</f>
        <v>0</v>
      </c>
      <c r="T207" s="142">
        <f>'PK Production'!T207+'NP Production'!T207+'NPK Production'!T207</f>
        <v>0</v>
      </c>
      <c r="U207" s="142">
        <f>'PK Production'!U207+'NP Production'!U207+'NPK Production'!U207</f>
        <v>0</v>
      </c>
      <c r="V207" s="142">
        <f>'PK Production'!V207+'NP Production'!V207+'NPK Production'!V207</f>
        <v>0</v>
      </c>
      <c r="W207" s="142">
        <f>'PK Production'!W207+'NP Production'!W207+'NPK Production'!W207</f>
        <v>0</v>
      </c>
      <c r="X207" s="142">
        <f>'PK Production'!X207+'NP Production'!X207+'NPK Production'!X207</f>
        <v>0</v>
      </c>
      <c r="Y207" s="142">
        <f>'PK Production'!Y207+'NP Production'!Y207+'NPK Production'!Y207</f>
        <v>0</v>
      </c>
      <c r="Z207" s="142">
        <f>'PK Production'!Z207+'NP Production'!Z207+'NPK Production'!Z207</f>
        <v>0</v>
      </c>
      <c r="AA207" s="142">
        <f>'PK Production'!AA207+'NP Production'!AA207+'NPK Production'!AA207</f>
        <v>0</v>
      </c>
      <c r="AB207" s="142">
        <f>'PK Production'!AB207+'NP Production'!AB207+'NPK Production'!AB207</f>
        <v>0</v>
      </c>
      <c r="AC207" s="142">
        <f>'PK Production'!AC207+'NP Production'!AC207+'NPK Production'!AC207</f>
        <v>0</v>
      </c>
      <c r="AD207" s="142">
        <f>'PK Production'!AD207+'NP Production'!AD207+'NPK Production'!AD207</f>
        <v>0</v>
      </c>
      <c r="AE207" s="142">
        <f>'PK Production'!AE207+'NP Production'!AE207+'NPK Production'!AE207</f>
        <v>0</v>
      </c>
      <c r="AF207" s="142">
        <f>'PK Production'!AF207+'NP Production'!AF207+'NPK Production'!AF207</f>
        <v>0</v>
      </c>
      <c r="AG207" s="142">
        <f>'PK Production'!AG207+'NP Production'!AG207+'NPK Production'!AG207</f>
        <v>0</v>
      </c>
    </row>
    <row r="208" spans="1:33" x14ac:dyDescent="0.2">
      <c r="A208" s="133" t="str">
        <f t="shared" si="3"/>
        <v>DAPSolomon Islands</v>
      </c>
      <c r="B208" s="129" t="s">
        <v>275</v>
      </c>
      <c r="C208" s="129" t="s">
        <v>275</v>
      </c>
      <c r="D208" s="129" t="s">
        <v>237</v>
      </c>
      <c r="E208" s="142">
        <f>'PK Production'!E208+'NP Production'!E208+'NPK Production'!E208</f>
        <v>0</v>
      </c>
      <c r="F208" s="142">
        <f>'PK Production'!F208+'NP Production'!F208+'NPK Production'!F208</f>
        <v>0</v>
      </c>
      <c r="G208" s="142">
        <f>'PK Production'!G208+'NP Production'!G208+'NPK Production'!G208</f>
        <v>0</v>
      </c>
      <c r="H208" s="142">
        <f>'PK Production'!H208+'NP Production'!H208+'NPK Production'!H208</f>
        <v>0</v>
      </c>
      <c r="I208" s="142">
        <f>'PK Production'!I208+'NP Production'!I208+'NPK Production'!I208</f>
        <v>0</v>
      </c>
      <c r="J208" s="142">
        <f>'PK Production'!J208+'NP Production'!J208+'NPK Production'!J208</f>
        <v>0</v>
      </c>
      <c r="K208" s="142">
        <f>'PK Production'!K208+'NP Production'!K208+'NPK Production'!K208</f>
        <v>0</v>
      </c>
      <c r="L208" s="142">
        <f>'PK Production'!L208+'NP Production'!L208+'NPK Production'!L208</f>
        <v>0</v>
      </c>
      <c r="M208" s="142">
        <f>'PK Production'!M208+'NP Production'!M208+'NPK Production'!M208</f>
        <v>0</v>
      </c>
      <c r="N208" s="142">
        <f>'PK Production'!N208+'NP Production'!N208+'NPK Production'!N208</f>
        <v>0</v>
      </c>
      <c r="O208" s="142">
        <f>'PK Production'!O208+'NP Production'!O208+'NPK Production'!O208</f>
        <v>0</v>
      </c>
      <c r="P208" s="142">
        <f>'PK Production'!P208+'NP Production'!P208+'NPK Production'!P208</f>
        <v>0</v>
      </c>
      <c r="Q208" s="142">
        <f>'PK Production'!Q208+'NP Production'!Q208+'NPK Production'!Q208</f>
        <v>0</v>
      </c>
      <c r="R208" s="142">
        <f>'PK Production'!R208+'NP Production'!R208+'NPK Production'!R208</f>
        <v>0</v>
      </c>
      <c r="S208" s="142">
        <f>'PK Production'!S208+'NP Production'!S208+'NPK Production'!S208</f>
        <v>0</v>
      </c>
      <c r="T208" s="142">
        <f>'PK Production'!T208+'NP Production'!T208+'NPK Production'!T208</f>
        <v>0</v>
      </c>
      <c r="U208" s="142">
        <f>'PK Production'!U208+'NP Production'!U208+'NPK Production'!U208</f>
        <v>0</v>
      </c>
      <c r="V208" s="142">
        <f>'PK Production'!V208+'NP Production'!V208+'NPK Production'!V208</f>
        <v>0</v>
      </c>
      <c r="W208" s="142">
        <f>'PK Production'!W208+'NP Production'!W208+'NPK Production'!W208</f>
        <v>0</v>
      </c>
      <c r="X208" s="142">
        <f>'PK Production'!X208+'NP Production'!X208+'NPK Production'!X208</f>
        <v>0</v>
      </c>
      <c r="Y208" s="142">
        <f>'PK Production'!Y208+'NP Production'!Y208+'NPK Production'!Y208</f>
        <v>0</v>
      </c>
      <c r="Z208" s="142">
        <f>'PK Production'!Z208+'NP Production'!Z208+'NPK Production'!Z208</f>
        <v>0</v>
      </c>
      <c r="AA208" s="142">
        <f>'PK Production'!AA208+'NP Production'!AA208+'NPK Production'!AA208</f>
        <v>0</v>
      </c>
      <c r="AB208" s="142">
        <f>'PK Production'!AB208+'NP Production'!AB208+'NPK Production'!AB208</f>
        <v>0</v>
      </c>
      <c r="AC208" s="142">
        <f>'PK Production'!AC208+'NP Production'!AC208+'NPK Production'!AC208</f>
        <v>0</v>
      </c>
      <c r="AD208" s="142">
        <f>'PK Production'!AD208+'NP Production'!AD208+'NPK Production'!AD208</f>
        <v>0</v>
      </c>
      <c r="AE208" s="142">
        <f>'PK Production'!AE208+'NP Production'!AE208+'NPK Production'!AE208</f>
        <v>0</v>
      </c>
      <c r="AF208" s="142">
        <f>'PK Production'!AF208+'NP Production'!AF208+'NPK Production'!AF208</f>
        <v>0</v>
      </c>
      <c r="AG208" s="142">
        <f>'PK Production'!AG208+'NP Production'!AG208+'NPK Production'!AG208</f>
        <v>0</v>
      </c>
    </row>
    <row r="209" spans="1:33" x14ac:dyDescent="0.2">
      <c r="A209" s="133" t="str">
        <f t="shared" si="3"/>
        <v>DAPVanuatu</v>
      </c>
      <c r="B209" s="129" t="s">
        <v>275</v>
      </c>
      <c r="C209" s="129" t="s">
        <v>275</v>
      </c>
      <c r="D209" s="129" t="s">
        <v>238</v>
      </c>
      <c r="E209" s="142">
        <f>'PK Production'!E209+'NP Production'!E209+'NPK Production'!E209</f>
        <v>0</v>
      </c>
      <c r="F209" s="142">
        <f>'PK Production'!F209+'NP Production'!F209+'NPK Production'!F209</f>
        <v>0</v>
      </c>
      <c r="G209" s="142">
        <f>'PK Production'!G209+'NP Production'!G209+'NPK Production'!G209</f>
        <v>0</v>
      </c>
      <c r="H209" s="142">
        <f>'PK Production'!H209+'NP Production'!H209+'NPK Production'!H209</f>
        <v>0</v>
      </c>
      <c r="I209" s="142">
        <f>'PK Production'!I209+'NP Production'!I209+'NPK Production'!I209</f>
        <v>0</v>
      </c>
      <c r="J209" s="142">
        <f>'PK Production'!J209+'NP Production'!J209+'NPK Production'!J209</f>
        <v>0</v>
      </c>
      <c r="K209" s="142">
        <f>'PK Production'!K209+'NP Production'!K209+'NPK Production'!K209</f>
        <v>0</v>
      </c>
      <c r="L209" s="142">
        <f>'PK Production'!L209+'NP Production'!L209+'NPK Production'!L209</f>
        <v>0</v>
      </c>
      <c r="M209" s="142">
        <f>'PK Production'!M209+'NP Production'!M209+'NPK Production'!M209</f>
        <v>0</v>
      </c>
      <c r="N209" s="142">
        <f>'PK Production'!N209+'NP Production'!N209+'NPK Production'!N209</f>
        <v>0</v>
      </c>
      <c r="O209" s="142">
        <f>'PK Production'!O209+'NP Production'!O209+'NPK Production'!O209</f>
        <v>0</v>
      </c>
      <c r="P209" s="142">
        <f>'PK Production'!P209+'NP Production'!P209+'NPK Production'!P209</f>
        <v>0</v>
      </c>
      <c r="Q209" s="142">
        <f>'PK Production'!Q209+'NP Production'!Q209+'NPK Production'!Q209</f>
        <v>0</v>
      </c>
      <c r="R209" s="142">
        <f>'PK Production'!R209+'NP Production'!R209+'NPK Production'!R209</f>
        <v>0</v>
      </c>
      <c r="S209" s="142">
        <f>'PK Production'!S209+'NP Production'!S209+'NPK Production'!S209</f>
        <v>0</v>
      </c>
      <c r="T209" s="142">
        <f>'PK Production'!T209+'NP Production'!T209+'NPK Production'!T209</f>
        <v>0</v>
      </c>
      <c r="U209" s="142">
        <f>'PK Production'!U209+'NP Production'!U209+'NPK Production'!U209</f>
        <v>0</v>
      </c>
      <c r="V209" s="142">
        <f>'PK Production'!V209+'NP Production'!V209+'NPK Production'!V209</f>
        <v>0</v>
      </c>
      <c r="W209" s="142">
        <f>'PK Production'!W209+'NP Production'!W209+'NPK Production'!W209</f>
        <v>0</v>
      </c>
      <c r="X209" s="142">
        <f>'PK Production'!X209+'NP Production'!X209+'NPK Production'!X209</f>
        <v>0</v>
      </c>
      <c r="Y209" s="142">
        <f>'PK Production'!Y209+'NP Production'!Y209+'NPK Production'!Y209</f>
        <v>0</v>
      </c>
      <c r="Z209" s="142">
        <f>'PK Production'!Z209+'NP Production'!Z209+'NPK Production'!Z209</f>
        <v>0</v>
      </c>
      <c r="AA209" s="142">
        <f>'PK Production'!AA209+'NP Production'!AA209+'NPK Production'!AA209</f>
        <v>0</v>
      </c>
      <c r="AB209" s="142">
        <f>'PK Production'!AB209+'NP Production'!AB209+'NPK Production'!AB209</f>
        <v>0</v>
      </c>
      <c r="AC209" s="142">
        <f>'PK Production'!AC209+'NP Production'!AC209+'NPK Production'!AC209</f>
        <v>0</v>
      </c>
      <c r="AD209" s="142">
        <f>'PK Production'!AD209+'NP Production'!AD209+'NPK Production'!AD209</f>
        <v>0</v>
      </c>
      <c r="AE209" s="142">
        <f>'PK Production'!AE209+'NP Production'!AE209+'NPK Production'!AE209</f>
        <v>0</v>
      </c>
      <c r="AF209" s="142">
        <f>'PK Production'!AF209+'NP Production'!AF209+'NPK Production'!AF209</f>
        <v>0</v>
      </c>
      <c r="AG209" s="142">
        <f>'PK Production'!AG209+'NP Production'!AG209+'NPK Production'!AG209</f>
        <v>0</v>
      </c>
    </row>
  </sheetData>
  <mergeCells count="2">
    <mergeCell ref="B1:D1"/>
    <mergeCell ref="AJ1:AP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31D46-AD52-4B04-8647-57B90CBEA9C8}">
  <sheetPr codeName="Sheet30"/>
  <dimension ref="A1:AQ209"/>
  <sheetViews>
    <sheetView showGridLines="0" workbookViewId="0">
      <pane xSplit="4" ySplit="6" topLeftCell="E7"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31" width="9.33203125" style="128" customWidth="1"/>
    <col min="32" max="16384" width="9.33203125" style="128"/>
  </cols>
  <sheetData>
    <row r="1" spans="1:43" s="129" customFormat="1" ht="18.75" customHeight="1" x14ac:dyDescent="0.3">
      <c r="A1" s="126"/>
      <c r="B1" s="150" t="s">
        <v>299</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1"/>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App Demand'!E3)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CONCATENATE("DAP",D4)</f>
        <v>DAPWorld Total</v>
      </c>
      <c r="B4" s="134" t="s">
        <v>26</v>
      </c>
      <c r="C4" s="134" t="s">
        <v>26</v>
      </c>
      <c r="D4" s="134" t="s">
        <v>26</v>
      </c>
      <c r="E4" s="135">
        <f>'PK App Demand'!E4+'NP App Demand'!E4+'NPK App Demand'!E4</f>
        <v>74288.698452295706</v>
      </c>
      <c r="F4" s="135">
        <f>'PK App Demand'!F4+'NP App Demand'!F4+'NPK App Demand'!F4</f>
        <v>74961.903913243194</v>
      </c>
      <c r="G4" s="135">
        <f>'PK App Demand'!G4+'NP App Demand'!G4+'NPK App Demand'!G4</f>
        <v>78710.157320989922</v>
      </c>
      <c r="H4" s="135">
        <f>'PK App Demand'!H4+'NP App Demand'!H4+'NPK App Demand'!H4</f>
        <v>82085.249316561938</v>
      </c>
      <c r="I4" s="135">
        <f>'PK App Demand'!I4+'NP App Demand'!I4+'NPK App Demand'!I4</f>
        <v>86150.426907108122</v>
      </c>
      <c r="J4" s="135">
        <f>'PK App Demand'!J4+'NP App Demand'!J4+'NPK App Demand'!J4</f>
        <v>88752.681361249241</v>
      </c>
      <c r="K4" s="135">
        <f>'PK App Demand'!K4+'NP App Demand'!K4+'NPK App Demand'!K4</f>
        <v>92457.738975601067</v>
      </c>
      <c r="L4" s="135">
        <f>'PK App Demand'!L4+'NP App Demand'!L4+'NPK App Demand'!L4</f>
        <v>96222.042237555492</v>
      </c>
      <c r="M4" s="135">
        <f>'PK App Demand'!M4+'NP App Demand'!M4+'NPK App Demand'!M4</f>
        <v>89276.582153269381</v>
      </c>
      <c r="N4" s="135">
        <f>'PK App Demand'!N4+'NP App Demand'!N4+'NPK App Demand'!N4</f>
        <v>83940.699116895325</v>
      </c>
      <c r="O4" s="135">
        <f>'PK App Demand'!O4+'NP App Demand'!O4+'NPK App Demand'!O4</f>
        <v>97743.004715966919</v>
      </c>
      <c r="P4" s="135">
        <f>'PK App Demand'!P4+'NP App Demand'!P4+'NPK App Demand'!P4</f>
        <v>98145.790194332265</v>
      </c>
      <c r="Q4" s="135">
        <f>'PK App Demand'!Q4+'NP App Demand'!Q4+'NPK App Demand'!Q4</f>
        <v>99185.042648709001</v>
      </c>
      <c r="R4" s="135">
        <f>'PK App Demand'!R4+'NP App Demand'!R4+'NPK App Demand'!R4</f>
        <v>104594.31769366513</v>
      </c>
      <c r="S4" s="135">
        <f>'PK App Demand'!S4+'NP App Demand'!S4+'NPK App Demand'!S4</f>
        <v>111796.51343208319</v>
      </c>
      <c r="T4" s="135">
        <f>'PK App Demand'!T4+'NP App Demand'!T4+'NPK App Demand'!T4</f>
        <v>113210.59107661215</v>
      </c>
      <c r="U4" s="135">
        <f>'PK App Demand'!U4+'NP App Demand'!U4+'NPK App Demand'!U4</f>
        <v>111974.36291194693</v>
      </c>
      <c r="V4" s="135">
        <f>'PK App Demand'!V4+'NP App Demand'!V4+'NPK App Demand'!V4</f>
        <v>112976.4823314081</v>
      </c>
      <c r="W4" s="135">
        <f>'PK App Demand'!W4+'NP App Demand'!W4+'NPK App Demand'!W4</f>
        <v>109751.28684096331</v>
      </c>
      <c r="X4" s="135">
        <f>'PK App Demand'!X4+'NP App Demand'!X4+'NPK App Demand'!X4</f>
        <v>105672.33092272305</v>
      </c>
      <c r="Y4" s="135">
        <f>'PK App Demand'!Y4+'NP App Demand'!Y4+'NPK App Demand'!Y4</f>
        <v>112344.54854006818</v>
      </c>
      <c r="Z4" s="135">
        <f>'PK App Demand'!Z4+'NP App Demand'!Z4+'NPK App Demand'!Z4</f>
        <v>118812.99655652692</v>
      </c>
      <c r="AA4" s="135">
        <f>'PK App Demand'!AA4+'NP App Demand'!AA4+'NPK App Demand'!AA4</f>
        <v>113647.25014396801</v>
      </c>
      <c r="AB4" s="135">
        <f>'PK App Demand'!AB4+'NP App Demand'!AB4+'NPK App Demand'!AB4</f>
        <v>116611.55128530475</v>
      </c>
      <c r="AC4" s="135">
        <f>'PK App Demand'!AC4+'NP App Demand'!AC4+'NPK App Demand'!AC4</f>
        <v>118526.71819497171</v>
      </c>
      <c r="AD4" s="135">
        <f>'PK App Demand'!AD4+'NP App Demand'!AD4+'NPK App Demand'!AD4</f>
        <v>120012.58786469727</v>
      </c>
      <c r="AE4" s="135">
        <f>'PK App Demand'!AE4+'NP App Demand'!AE4+'NPK App Demand'!AE4</f>
        <v>120880.72648185372</v>
      </c>
      <c r="AF4" s="135">
        <f>'PK App Demand'!AF4+'NP App Demand'!AF4+'NPK App Demand'!AF4</f>
        <v>122253.58971612567</v>
      </c>
      <c r="AG4" s="135">
        <f>'PK App Demand'!AG4+'NP App Demand'!AG4+'NPK App Demand'!AG4</f>
        <v>123284.4380718961</v>
      </c>
    </row>
    <row r="5" spans="1:43" s="133" customFormat="1" x14ac:dyDescent="0.2">
      <c r="A5" s="136" t="str">
        <f t="shared" ref="A5:A17" si="0">CONCATENATE("DAP",D5)</f>
        <v>DAPEurope &amp; CIS Total</v>
      </c>
      <c r="B5" s="137" t="s">
        <v>29</v>
      </c>
      <c r="C5" s="137" t="s">
        <v>29</v>
      </c>
      <c r="D5" s="137" t="s">
        <v>29</v>
      </c>
      <c r="E5" s="138">
        <f>'PK App Demand'!E5+'NP App Demand'!E5+'NPK App Demand'!E5</f>
        <v>22148.064963113127</v>
      </c>
      <c r="F5" s="138">
        <f>'PK App Demand'!F5+'NP App Demand'!F5+'NPK App Demand'!F5</f>
        <v>20281.597346018098</v>
      </c>
      <c r="G5" s="138">
        <f>'PK App Demand'!G5+'NP App Demand'!G5+'NPK App Demand'!G5</f>
        <v>20100.9580896466</v>
      </c>
      <c r="H5" s="138">
        <f>'PK App Demand'!H5+'NP App Demand'!H5+'NPK App Demand'!H5</f>
        <v>21445.114890418223</v>
      </c>
      <c r="I5" s="138">
        <f>'PK App Demand'!I5+'NP App Demand'!I5+'NPK App Demand'!I5</f>
        <v>22580.354587890622</v>
      </c>
      <c r="J5" s="138">
        <f>'PK App Demand'!J5+'NP App Demand'!J5+'NPK App Demand'!J5</f>
        <v>20680.409289586682</v>
      </c>
      <c r="K5" s="138">
        <f>'PK App Demand'!K5+'NP App Demand'!K5+'NPK App Demand'!K5</f>
        <v>20081.759096115544</v>
      </c>
      <c r="L5" s="138">
        <f>'PK App Demand'!L5+'NP App Demand'!L5+'NPK App Demand'!L5</f>
        <v>19671.703812165291</v>
      </c>
      <c r="M5" s="138">
        <f>'PK App Demand'!M5+'NP App Demand'!M5+'NPK App Demand'!M5</f>
        <v>19239.925433052991</v>
      </c>
      <c r="N5" s="138">
        <f>'PK App Demand'!N5+'NP App Demand'!N5+'NPK App Demand'!N5</f>
        <v>13062.224437523486</v>
      </c>
      <c r="O5" s="138">
        <f>'PK App Demand'!O5+'NP App Demand'!O5+'NPK App Demand'!O5</f>
        <v>18538.701471726858</v>
      </c>
      <c r="P5" s="138">
        <f>'PK App Demand'!P5+'NP App Demand'!P5+'NPK App Demand'!P5</f>
        <v>18496.927581210508</v>
      </c>
      <c r="Q5" s="138">
        <f>'PK App Demand'!Q5+'NP App Demand'!Q5+'NPK App Demand'!Q5</f>
        <v>17515.006586788557</v>
      </c>
      <c r="R5" s="138">
        <f>'PK App Demand'!R5+'NP App Demand'!R5+'NPK App Demand'!R5</f>
        <v>16723.720864284005</v>
      </c>
      <c r="S5" s="138">
        <f>'PK App Demand'!S5+'NP App Demand'!S5+'NPK App Demand'!S5</f>
        <v>18598.608101842103</v>
      </c>
      <c r="T5" s="138">
        <f>'PK App Demand'!T5+'NP App Demand'!T5+'NPK App Demand'!T5</f>
        <v>18441.573958842102</v>
      </c>
      <c r="U5" s="138">
        <f>'PK App Demand'!U5+'NP App Demand'!U5+'NPK App Demand'!U5</f>
        <v>18668.176316675665</v>
      </c>
      <c r="V5" s="138">
        <f>'PK App Demand'!V5+'NP App Demand'!V5+'NPK App Demand'!V5</f>
        <v>19644.221929393221</v>
      </c>
      <c r="W5" s="138">
        <f>'PK App Demand'!W5+'NP App Demand'!W5+'NPK App Demand'!W5</f>
        <v>19074.553882249107</v>
      </c>
      <c r="X5" s="138">
        <f>'PK App Demand'!X5+'NP App Demand'!X5+'NPK App Demand'!X5</f>
        <v>19965.428372421262</v>
      </c>
      <c r="Y5" s="138">
        <f>'PK App Demand'!Y5+'NP App Demand'!Y5+'NPK App Demand'!Y5</f>
        <v>21146.651982194435</v>
      </c>
      <c r="Z5" s="138">
        <f>'PK App Demand'!Z5+'NP App Demand'!Z5+'NPK App Demand'!Z5</f>
        <v>23046.395089842823</v>
      </c>
      <c r="AA5" s="138">
        <f>'PK App Demand'!AA5+'NP App Demand'!AA5+'NPK App Demand'!AA5</f>
        <v>18501.9749050311</v>
      </c>
      <c r="AB5" s="138">
        <f>'PK App Demand'!AB5+'NP App Demand'!AB5+'NPK App Demand'!AB5</f>
        <v>16107.590854792234</v>
      </c>
      <c r="AC5" s="138">
        <f>'PK App Demand'!AC5+'NP App Demand'!AC5+'NPK App Demand'!AC5</f>
        <v>16933.685973424894</v>
      </c>
      <c r="AD5" s="138">
        <f>'PK App Demand'!AD5+'NP App Demand'!AD5+'NPK App Demand'!AD5</f>
        <v>17669.792810087078</v>
      </c>
      <c r="AE5" s="138">
        <f>'PK App Demand'!AE5+'NP App Demand'!AE5+'NPK App Demand'!AE5</f>
        <v>17927.384019691934</v>
      </c>
      <c r="AF5" s="138">
        <f>'PK App Demand'!AF5+'NP App Demand'!AF5+'NPK App Demand'!AF5</f>
        <v>18090.262033316394</v>
      </c>
      <c r="AG5" s="138">
        <f>'PK App Demand'!AG5+'NP App Demand'!AG5+'NPK App Demand'!AG5</f>
        <v>18204.014317584304</v>
      </c>
    </row>
    <row r="6" spans="1:43" s="133" customFormat="1" x14ac:dyDescent="0.2">
      <c r="A6" s="139" t="str">
        <f t="shared" si="0"/>
        <v>DAPWest Europe Total</v>
      </c>
      <c r="B6" s="140" t="s">
        <v>37</v>
      </c>
      <c r="C6" s="140" t="s">
        <v>37</v>
      </c>
      <c r="D6" s="140" t="s">
        <v>37</v>
      </c>
      <c r="E6" s="141">
        <f>'PK App Demand'!E6+'NP App Demand'!E6+'NPK App Demand'!E6</f>
        <v>17752.761202882357</v>
      </c>
      <c r="F6" s="141">
        <f>'PK App Demand'!F6+'NP App Demand'!F6+'NPK App Demand'!F6</f>
        <v>15815.385154941181</v>
      </c>
      <c r="G6" s="141">
        <f>'PK App Demand'!G6+'NP App Demand'!G6+'NPK App Demand'!G6</f>
        <v>15706.129793941182</v>
      </c>
      <c r="H6" s="141">
        <f>'PK App Demand'!H6+'NP App Demand'!H6+'NPK App Demand'!H6</f>
        <v>16755.34049758824</v>
      </c>
      <c r="I6" s="141">
        <f>'PK App Demand'!I6+'NP App Demand'!I6+'NPK App Demand'!I6</f>
        <v>16942.502856153846</v>
      </c>
      <c r="J6" s="141">
        <f>'PK App Demand'!J6+'NP App Demand'!J6+'NPK App Demand'!J6</f>
        <v>14831.008790153848</v>
      </c>
      <c r="K6" s="141">
        <f>'PK App Demand'!K6+'NP App Demand'!K6+'NPK App Demand'!K6</f>
        <v>14243.661641538461</v>
      </c>
      <c r="L6" s="141">
        <f>'PK App Demand'!L6+'NP App Demand'!L6+'NPK App Demand'!L6</f>
        <v>13780.659307153861</v>
      </c>
      <c r="M6" s="141">
        <f>'PK App Demand'!M6+'NP App Demand'!M6+'NPK App Demand'!M6</f>
        <v>13803.61573846154</v>
      </c>
      <c r="N6" s="141">
        <f>'PK App Demand'!N6+'NP App Demand'!N6+'NPK App Demand'!N6</f>
        <v>8114.7769952641493</v>
      </c>
      <c r="O6" s="141">
        <f>'PK App Demand'!O6+'NP App Demand'!O6+'NPK App Demand'!O6</f>
        <v>12162.677989603781</v>
      </c>
      <c r="P6" s="141">
        <f>'PK App Demand'!P6+'NP App Demand'!P6+'NPK App Demand'!P6</f>
        <v>11689.807666210525</v>
      </c>
      <c r="Q6" s="141">
        <f>'PK App Demand'!Q6+'NP App Demand'!Q6+'NPK App Demand'!Q6</f>
        <v>11077.797255000003</v>
      </c>
      <c r="R6" s="141">
        <f>'PK App Demand'!R6+'NP App Demand'!R6+'NPK App Demand'!R6</f>
        <v>10202.861819552636</v>
      </c>
      <c r="S6" s="141">
        <f>'PK App Demand'!S6+'NP App Demand'!S6+'NPK App Demand'!S6</f>
        <v>11504.613553842104</v>
      </c>
      <c r="T6" s="141">
        <f>'PK App Demand'!T6+'NP App Demand'!T6+'NPK App Demand'!T6</f>
        <v>10570.47145284211</v>
      </c>
      <c r="U6" s="141">
        <f>'PK App Demand'!U6+'NP App Demand'!U6+'NPK App Demand'!U6</f>
        <v>10004.807588675672</v>
      </c>
      <c r="V6" s="141">
        <f>'PK App Demand'!V6+'NP App Demand'!V6+'NPK App Demand'!V6</f>
        <v>10305.01394027262</v>
      </c>
      <c r="W6" s="141">
        <f>'PK App Demand'!W6+'NP App Demand'!W6+'NPK App Demand'!W6</f>
        <v>9990.7496164211116</v>
      </c>
      <c r="X6" s="141">
        <f>'PK App Demand'!X6+'NP App Demand'!X6+'NPK App Demand'!X6</f>
        <v>10721.628542971384</v>
      </c>
      <c r="Y6" s="141">
        <f>'PK App Demand'!Y6+'NP App Demand'!Y6+'NPK App Demand'!Y6</f>
        <v>11005.470907764098</v>
      </c>
      <c r="Z6" s="141">
        <f>'PK App Demand'!Z6+'NP App Demand'!Z6+'NPK App Demand'!Z6</f>
        <v>12458.452311272726</v>
      </c>
      <c r="AA6" s="141">
        <f>'PK App Demand'!AA6+'NP App Demand'!AA6+'NPK App Demand'!AA6</f>
        <v>11093.425514500002</v>
      </c>
      <c r="AB6" s="141">
        <f>'PK App Demand'!AB6+'NP App Demand'!AB6+'NPK App Demand'!AB6</f>
        <v>9415.9231884090914</v>
      </c>
      <c r="AC6" s="141">
        <f>'PK App Demand'!AC6+'NP App Demand'!AC6+'NPK App Demand'!AC6</f>
        <v>9629.894140166587</v>
      </c>
      <c r="AD6" s="141">
        <f>'PK App Demand'!AD6+'NP App Demand'!AD6+'NPK App Demand'!AD6</f>
        <v>9940.3721385408462</v>
      </c>
      <c r="AE6" s="141">
        <f>'PK App Demand'!AE6+'NP App Demand'!AE6+'NPK App Demand'!AE6</f>
        <v>9899.8199704883591</v>
      </c>
      <c r="AF6" s="141">
        <f>'PK App Demand'!AF6+'NP App Demand'!AF6+'NPK App Demand'!AF6</f>
        <v>9862.430633502363</v>
      </c>
      <c r="AG6" s="141">
        <f>'PK App Demand'!AG6+'NP App Demand'!AG6+'NPK App Demand'!AG6</f>
        <v>9824.728236826697</v>
      </c>
    </row>
    <row r="7" spans="1:43" x14ac:dyDescent="0.2">
      <c r="A7" s="133" t="str">
        <f t="shared" si="0"/>
        <v>DAPAustria</v>
      </c>
      <c r="B7" s="129" t="s">
        <v>254</v>
      </c>
      <c r="C7" s="129" t="s">
        <v>255</v>
      </c>
      <c r="D7" s="129" t="s">
        <v>40</v>
      </c>
      <c r="E7" s="142">
        <f>'PK App Demand'!E7+'NP App Demand'!E7+'NPK App Demand'!E7</f>
        <v>263.71911399999993</v>
      </c>
      <c r="F7" s="142">
        <f>'PK App Demand'!F7+'NP App Demand'!F7+'NPK App Demand'!F7</f>
        <v>241.10017000000008</v>
      </c>
      <c r="G7" s="142">
        <f>'PK App Demand'!G7+'NP App Demand'!G7+'NPK App Demand'!G7</f>
        <v>247.15223</v>
      </c>
      <c r="H7" s="142">
        <f>'PK App Demand'!H7+'NP App Demand'!H7+'NPK App Demand'!H7</f>
        <v>287.50587000000007</v>
      </c>
      <c r="I7" s="142">
        <f>'PK App Demand'!I7+'NP App Demand'!I7+'NPK App Demand'!I7</f>
        <v>410.4455200000001</v>
      </c>
      <c r="J7" s="142">
        <f>'PK App Demand'!J7+'NP App Demand'!J7+'NPK App Demand'!J7</f>
        <v>236.84609299999991</v>
      </c>
      <c r="K7" s="142">
        <f>'PK App Demand'!K7+'NP App Demand'!K7+'NPK App Demand'!K7</f>
        <v>311.79853300000002</v>
      </c>
      <c r="L7" s="142">
        <f>'PK App Demand'!L7+'NP App Demand'!L7+'NPK App Demand'!L7</f>
        <v>481.54041000000007</v>
      </c>
      <c r="M7" s="142">
        <f>'PK App Demand'!M7+'NP App Demand'!M7+'NPK App Demand'!M7</f>
        <v>475.82309099999998</v>
      </c>
      <c r="N7" s="142">
        <f>'PK App Demand'!N7+'NP App Demand'!N7+'NPK App Demand'!N7</f>
        <v>296.30319799999995</v>
      </c>
      <c r="O7" s="142">
        <f>'PK App Demand'!O7+'NP App Demand'!O7+'NPK App Demand'!O7</f>
        <v>373.13098299999996</v>
      </c>
      <c r="P7" s="142">
        <f>'PK App Demand'!P7+'NP App Demand'!P7+'NPK App Demand'!P7</f>
        <v>383.35184700000002</v>
      </c>
      <c r="Q7" s="142">
        <f>'PK App Demand'!Q7+'NP App Demand'!Q7+'NPK App Demand'!Q7</f>
        <v>397.074859</v>
      </c>
      <c r="R7" s="142">
        <f>'PK App Demand'!R7+'NP App Demand'!R7+'NPK App Demand'!R7</f>
        <v>332.04024100000004</v>
      </c>
      <c r="S7" s="142">
        <f>'PK App Demand'!S7+'NP App Demand'!S7+'NPK App Demand'!S7</f>
        <v>372.86854999999986</v>
      </c>
      <c r="T7" s="142">
        <f>'PK App Demand'!T7+'NP App Demand'!T7+'NPK App Demand'!T7</f>
        <v>341.13912400000004</v>
      </c>
      <c r="U7" s="142">
        <f>'PK App Demand'!U7+'NP App Demand'!U7+'NPK App Demand'!U7</f>
        <v>307.94104799999991</v>
      </c>
      <c r="V7" s="142">
        <f>'PK App Demand'!V7+'NP App Demand'!V7+'NPK App Demand'!V7</f>
        <v>181.0069699649099</v>
      </c>
      <c r="W7" s="142">
        <f>'PK App Demand'!W7+'NP App Demand'!W7+'NPK App Demand'!W7</f>
        <v>301.37422184709868</v>
      </c>
      <c r="X7" s="142">
        <f>'PK App Demand'!X7+'NP App Demand'!X7+'NPK App Demand'!X7</f>
        <v>283.45346250000011</v>
      </c>
      <c r="Y7" s="142">
        <f>'PK App Demand'!Y7+'NP App Demand'!Y7+'NPK App Demand'!Y7</f>
        <v>240.91435529999995</v>
      </c>
      <c r="Z7" s="142">
        <f>'PK App Demand'!Z7+'NP App Demand'!Z7+'NPK App Demand'!Z7</f>
        <v>280.29293249999989</v>
      </c>
      <c r="AA7" s="142">
        <f>'PK App Demand'!AA7+'NP App Demand'!AA7+'NPK App Demand'!AA7</f>
        <v>162.21652700000001</v>
      </c>
      <c r="AB7" s="142">
        <f>'PK App Demand'!AB7+'NP App Demand'!AB7+'NPK App Demand'!AB7</f>
        <v>151.56848499999998</v>
      </c>
      <c r="AC7" s="142">
        <f>'PK App Demand'!AC7+'NP App Demand'!AC7+'NPK App Demand'!AC7</f>
        <v>163.91518072419348</v>
      </c>
      <c r="AD7" s="142">
        <f>'PK App Demand'!AD7+'NP App Demand'!AD7+'NPK App Demand'!AD7</f>
        <v>166.8700876957987</v>
      </c>
      <c r="AE7" s="142">
        <f>'PK App Demand'!AE7+'NP App Demand'!AE7+'NPK App Demand'!AE7</f>
        <v>169.6330737349449</v>
      </c>
      <c r="AF7" s="142">
        <f>'PK App Demand'!AF7+'NP App Demand'!AF7+'NPK App Demand'!AF7</f>
        <v>172.38432471493877</v>
      </c>
      <c r="AG7" s="142">
        <f>'PK App Demand'!AG7+'NP App Demand'!AG7+'NPK App Demand'!AG7</f>
        <v>175.22245034715968</v>
      </c>
    </row>
    <row r="8" spans="1:43" x14ac:dyDescent="0.2">
      <c r="A8" s="133" t="str">
        <f t="shared" si="0"/>
        <v>DAPBelgium</v>
      </c>
      <c r="B8" s="129" t="s">
        <v>254</v>
      </c>
      <c r="C8" s="129" t="s">
        <v>255</v>
      </c>
      <c r="D8" s="129" t="s">
        <v>42</v>
      </c>
      <c r="E8" s="142">
        <f>'PK App Demand'!E8+'NP App Demand'!E8+'NPK App Demand'!E8</f>
        <v>363.51131700000013</v>
      </c>
      <c r="F8" s="142">
        <f>'PK App Demand'!F8+'NP App Demand'!F8+'NPK App Demand'!F8</f>
        <v>303.02836699999995</v>
      </c>
      <c r="G8" s="142">
        <f>'PK App Demand'!G8+'NP App Demand'!G8+'NPK App Demand'!G8</f>
        <v>412.57231000000002</v>
      </c>
      <c r="H8" s="142">
        <f>'PK App Demand'!H8+'NP App Demand'!H8+'NPK App Demand'!H8</f>
        <v>313.92321300000145</v>
      </c>
      <c r="I8" s="142">
        <f>'PK App Demand'!I8+'NP App Demand'!I8+'NPK App Demand'!I8</f>
        <v>344.48932800000091</v>
      </c>
      <c r="J8" s="142">
        <f>'PK App Demand'!J8+'NP App Demand'!J8+'NPK App Demand'!J8</f>
        <v>639.70524299999988</v>
      </c>
      <c r="K8" s="142">
        <f>'PK App Demand'!K8+'NP App Demand'!K8+'NPK App Demand'!K8</f>
        <v>498.69314500000127</v>
      </c>
      <c r="L8" s="142">
        <f>'PK App Demand'!L8+'NP App Demand'!L8+'NPK App Demand'!L8</f>
        <v>386.08414800000116</v>
      </c>
      <c r="M8" s="142">
        <f>'PK App Demand'!M8+'NP App Demand'!M8+'NPK App Demand'!M8</f>
        <v>672.89707800000019</v>
      </c>
      <c r="N8" s="142">
        <f>'PK App Demand'!N8+'NP App Demand'!N8+'NPK App Demand'!N8</f>
        <v>357.25114599999642</v>
      </c>
      <c r="O8" s="142">
        <f>'PK App Demand'!O8+'NP App Demand'!O8+'NPK App Demand'!O8</f>
        <v>609.87110500000097</v>
      </c>
      <c r="P8" s="142">
        <f>'PK App Demand'!P8+'NP App Demand'!P8+'NPK App Demand'!P8</f>
        <v>742.53591500000016</v>
      </c>
      <c r="Q8" s="142">
        <f>'PK App Demand'!Q8+'NP App Demand'!Q8+'NPK App Demand'!Q8</f>
        <v>595.35120500000005</v>
      </c>
      <c r="R8" s="142">
        <f>'PK App Demand'!R8+'NP App Demand'!R8+'NPK App Demand'!R8</f>
        <v>-14.119906000000128</v>
      </c>
      <c r="S8" s="142">
        <f>'PK App Demand'!S8+'NP App Demand'!S8+'NPK App Demand'!S8</f>
        <v>753.41898399999968</v>
      </c>
      <c r="T8" s="142">
        <f>'PK App Demand'!T8+'NP App Demand'!T8+'NPK App Demand'!T8</f>
        <v>638.38562700000011</v>
      </c>
      <c r="U8" s="142">
        <f>'PK App Demand'!U8+'NP App Demand'!U8+'NPK App Demand'!U8</f>
        <v>539.47084299999938</v>
      </c>
      <c r="V8" s="142">
        <f>'PK App Demand'!V8+'NP App Demand'!V8+'NPK App Demand'!V8</f>
        <v>700.21029711267818</v>
      </c>
      <c r="W8" s="142">
        <f>'PK App Demand'!W8+'NP App Demand'!W8+'NPK App Demand'!W8</f>
        <v>264.25487200000055</v>
      </c>
      <c r="X8" s="142">
        <f>'PK App Demand'!X8+'NP App Demand'!X8+'NPK App Demand'!X8</f>
        <v>623.9842457441132</v>
      </c>
      <c r="Y8" s="142">
        <f>'PK App Demand'!Y8+'NP App Demand'!Y8+'NPK App Demand'!Y8</f>
        <v>532.06596620000016</v>
      </c>
      <c r="Z8" s="142">
        <f>'PK App Demand'!Z8+'NP App Demand'!Z8+'NPK App Demand'!Z8</f>
        <v>1010.322712</v>
      </c>
      <c r="AA8" s="142">
        <f>'PK App Demand'!AA8+'NP App Demand'!AA8+'NPK App Demand'!AA8</f>
        <v>794.087853</v>
      </c>
      <c r="AB8" s="142">
        <f>'PK App Demand'!AB8+'NP App Demand'!AB8+'NPK App Demand'!AB8</f>
        <v>558.99186499999985</v>
      </c>
      <c r="AC8" s="142">
        <f>'PK App Demand'!AC8+'NP App Demand'!AC8+'NPK App Demand'!AC8</f>
        <v>708.99186499999985</v>
      </c>
      <c r="AD8" s="142">
        <f>'PK App Demand'!AD8+'NP App Demand'!AD8+'NPK App Demand'!AD8</f>
        <v>708.99186499999985</v>
      </c>
      <c r="AE8" s="142">
        <f>'PK App Demand'!AE8+'NP App Demand'!AE8+'NPK App Demand'!AE8</f>
        <v>708.99186499999985</v>
      </c>
      <c r="AF8" s="142">
        <f>'PK App Demand'!AF8+'NP App Demand'!AF8+'NPK App Demand'!AF8</f>
        <v>708.99186499999985</v>
      </c>
      <c r="AG8" s="142">
        <f>'PK App Demand'!AG8+'NP App Demand'!AG8+'NPK App Demand'!AG8</f>
        <v>708.99186499999985</v>
      </c>
    </row>
    <row r="9" spans="1:43" x14ac:dyDescent="0.2">
      <c r="A9" s="133" t="str">
        <f t="shared" si="0"/>
        <v>DAPCyprus</v>
      </c>
      <c r="B9" s="129" t="s">
        <v>254</v>
      </c>
      <c r="C9" s="129" t="s">
        <v>255</v>
      </c>
      <c r="D9" s="129" t="s">
        <v>44</v>
      </c>
      <c r="E9" s="142">
        <f>'PK App Demand'!E9+'NP App Demand'!E9+'NPK App Demand'!E9</f>
        <v>60.348500000000001</v>
      </c>
      <c r="F9" s="142">
        <f>'PK App Demand'!F9+'NP App Demand'!F9+'NPK App Demand'!F9</f>
        <v>68.453499999999991</v>
      </c>
      <c r="G9" s="142">
        <f>'PK App Demand'!G9+'NP App Demand'!G9+'NPK App Demand'!G9</f>
        <v>55.34790000000001</v>
      </c>
      <c r="H9" s="142">
        <f>'PK App Demand'!H9+'NP App Demand'!H9+'NPK App Demand'!H9</f>
        <v>57.862000000000009</v>
      </c>
      <c r="I9" s="142">
        <f>'PK App Demand'!I9+'NP App Demand'!I9+'NPK App Demand'!I9</f>
        <v>51.177799999999991</v>
      </c>
      <c r="J9" s="142">
        <f>'PK App Demand'!J9+'NP App Demand'!J9+'NPK App Demand'!J9</f>
        <v>49.947999999999993</v>
      </c>
      <c r="K9" s="142">
        <f>'PK App Demand'!K9+'NP App Demand'!K9+'NPK App Demand'!K9</f>
        <v>60.227900000000005</v>
      </c>
      <c r="L9" s="142">
        <f>'PK App Demand'!L9+'NP App Demand'!L9+'NPK App Demand'!L9</f>
        <v>40.859099999999998</v>
      </c>
      <c r="M9" s="142">
        <f>'PK App Demand'!M9+'NP App Demand'!M9+'NPK App Demand'!M9</f>
        <v>28.271999999999998</v>
      </c>
      <c r="N9" s="142">
        <f>'PK App Demand'!N9+'NP App Demand'!N9+'NPK App Demand'!N9</f>
        <v>39.701999999999998</v>
      </c>
      <c r="O9" s="142">
        <f>'PK App Demand'!O9+'NP App Demand'!O9+'NPK App Demand'!O9</f>
        <v>40.8264</v>
      </c>
      <c r="P9" s="142">
        <f>'PK App Demand'!P9+'NP App Demand'!P9+'NPK App Demand'!P9</f>
        <v>24.902000000000001</v>
      </c>
      <c r="Q9" s="142">
        <f>'PK App Demand'!Q9+'NP App Demand'!Q9+'NPK App Demand'!Q9</f>
        <v>37.634999999999998</v>
      </c>
      <c r="R9" s="142">
        <f>'PK App Demand'!R9+'NP App Demand'!R9+'NPK App Demand'!R9</f>
        <v>24.496999999999996</v>
      </c>
      <c r="S9" s="142">
        <f>'PK App Demand'!S9+'NP App Demand'!S9+'NPK App Demand'!S9</f>
        <v>20.927</v>
      </c>
      <c r="T9" s="142">
        <f>'PK App Demand'!T9+'NP App Demand'!T9+'NPK App Demand'!T9</f>
        <v>26.701090000000001</v>
      </c>
      <c r="U9" s="142">
        <f>'PK App Demand'!U9+'NP App Demand'!U9+'NPK App Demand'!U9</f>
        <v>25.868459999999999</v>
      </c>
      <c r="V9" s="142">
        <f>'PK App Demand'!V9+'NP App Demand'!V9+'NPK App Demand'!V9</f>
        <v>25.899459999999994</v>
      </c>
      <c r="W9" s="142">
        <f>'PK App Demand'!W9+'NP App Demand'!W9+'NPK App Demand'!W9</f>
        <v>31.959390027615019</v>
      </c>
      <c r="X9" s="142">
        <f>'PK App Demand'!X9+'NP App Demand'!X9+'NPK App Demand'!X9</f>
        <v>53.789349999999992</v>
      </c>
      <c r="Y9" s="142">
        <f>'PK App Demand'!Y9+'NP App Demand'!Y9+'NPK App Demand'!Y9</f>
        <v>47.13111</v>
      </c>
      <c r="Z9" s="142">
        <f>'PK App Demand'!Z9+'NP App Demand'!Z9+'NPK App Demand'!Z9</f>
        <v>30.840969999999999</v>
      </c>
      <c r="AA9" s="142">
        <f>'PK App Demand'!AA9+'NP App Demand'!AA9+'NPK App Demand'!AA9</f>
        <v>18.770000000000003</v>
      </c>
      <c r="AB9" s="142">
        <f>'PK App Demand'!AB9+'NP App Demand'!AB9+'NPK App Demand'!AB9</f>
        <v>30.739999999999995</v>
      </c>
      <c r="AC9" s="142">
        <f>'PK App Demand'!AC9+'NP App Demand'!AC9+'NPK App Demand'!AC9</f>
        <v>30.739999999999995</v>
      </c>
      <c r="AD9" s="142">
        <f>'PK App Demand'!AD9+'NP App Demand'!AD9+'NPK App Demand'!AD9</f>
        <v>30.739999999999995</v>
      </c>
      <c r="AE9" s="142">
        <f>'PK App Demand'!AE9+'NP App Demand'!AE9+'NPK App Demand'!AE9</f>
        <v>30.739999999999995</v>
      </c>
      <c r="AF9" s="142">
        <f>'PK App Demand'!AF9+'NP App Demand'!AF9+'NPK App Demand'!AF9</f>
        <v>30.739999999999995</v>
      </c>
      <c r="AG9" s="142">
        <f>'PK App Demand'!AG9+'NP App Demand'!AG9+'NPK App Demand'!AG9</f>
        <v>30.739999999999995</v>
      </c>
    </row>
    <row r="10" spans="1:43" x14ac:dyDescent="0.2">
      <c r="A10" s="133" t="str">
        <f t="shared" si="0"/>
        <v>DAPDenmark</v>
      </c>
      <c r="B10" s="129" t="s">
        <v>254</v>
      </c>
      <c r="C10" s="129" t="s">
        <v>255</v>
      </c>
      <c r="D10" s="129" t="s">
        <v>46</v>
      </c>
      <c r="E10" s="142">
        <f>'PK App Demand'!E10+'NP App Demand'!E10+'NPK App Demand'!E10</f>
        <v>283.73587099999997</v>
      </c>
      <c r="F10" s="142">
        <f>'PK App Demand'!F10+'NP App Demand'!F10+'NPK App Demand'!F10</f>
        <v>348.61092900000006</v>
      </c>
      <c r="G10" s="142">
        <f>'PK App Demand'!G10+'NP App Demand'!G10+'NPK App Demand'!G10</f>
        <v>262.27205999999995</v>
      </c>
      <c r="H10" s="142">
        <f>'PK App Demand'!H10+'NP App Demand'!H10+'NPK App Demand'!H10</f>
        <v>311.1171710000001</v>
      </c>
      <c r="I10" s="142">
        <f>'PK App Demand'!I10+'NP App Demand'!I10+'NPK App Demand'!I10</f>
        <v>322.06290299999995</v>
      </c>
      <c r="J10" s="142">
        <f>'PK App Demand'!J10+'NP App Demand'!J10+'NPK App Demand'!J10</f>
        <v>338.32309500000122</v>
      </c>
      <c r="K10" s="142">
        <f>'PK App Demand'!K10+'NP App Demand'!K10+'NPK App Demand'!K10</f>
        <v>271.93335200000007</v>
      </c>
      <c r="L10" s="142">
        <f>'PK App Demand'!L10+'NP App Demand'!L10+'NPK App Demand'!L10</f>
        <v>281.50255800001537</v>
      </c>
      <c r="M10" s="142">
        <f>'PK App Demand'!M10+'NP App Demand'!M10+'NPK App Demand'!M10</f>
        <v>275.5379999999991</v>
      </c>
      <c r="N10" s="142">
        <f>'PK App Demand'!N10+'NP App Demand'!N10+'NPK App Demand'!N10</f>
        <v>70.181100000002175</v>
      </c>
      <c r="O10" s="142">
        <f>'PK App Demand'!O10+'NP App Demand'!O10+'NPK App Demand'!O10</f>
        <v>132.06245000001053</v>
      </c>
      <c r="P10" s="142">
        <f>'PK App Demand'!P10+'NP App Demand'!P10+'NPK App Demand'!P10</f>
        <v>223.28604999999141</v>
      </c>
      <c r="Q10" s="142">
        <f>'PK App Demand'!Q10+'NP App Demand'!Q10+'NPK App Demand'!Q10</f>
        <v>232.92561200000233</v>
      </c>
      <c r="R10" s="142">
        <f>'PK App Demand'!R10+'NP App Demand'!R10+'NPK App Demand'!R10</f>
        <v>224.42461100000344</v>
      </c>
      <c r="S10" s="142">
        <f>'PK App Demand'!S10+'NP App Demand'!S10+'NPK App Demand'!S10</f>
        <v>242.72498300000021</v>
      </c>
      <c r="T10" s="142">
        <f>'PK App Demand'!T10+'NP App Demand'!T10+'NPK App Demand'!T10</f>
        <v>153.25462400000418</v>
      </c>
      <c r="U10" s="142">
        <f>'PK App Demand'!U10+'NP App Demand'!U10+'NPK App Demand'!U10</f>
        <v>198.42424199999937</v>
      </c>
      <c r="V10" s="142">
        <f>'PK App Demand'!V10+'NP App Demand'!V10+'NPK App Demand'!V10</f>
        <v>198.59877799999936</v>
      </c>
      <c r="W10" s="142">
        <f>'PK App Demand'!W10+'NP App Demand'!W10+'NPK App Demand'!W10</f>
        <v>190.43291561315593</v>
      </c>
      <c r="X10" s="142">
        <f>'PK App Demand'!X10+'NP App Demand'!X10+'NPK App Demand'!X10</f>
        <v>223.08192</v>
      </c>
      <c r="Y10" s="142">
        <f>'PK App Demand'!Y10+'NP App Demand'!Y10+'NPK App Demand'!Y10</f>
        <v>330.15000000000003</v>
      </c>
      <c r="Z10" s="142">
        <f>'PK App Demand'!Z10+'NP App Demand'!Z10+'NPK App Demand'!Z10</f>
        <v>270.63092999999998</v>
      </c>
      <c r="AA10" s="142">
        <f>'PK App Demand'!AA10+'NP App Demand'!AA10+'NPK App Demand'!AA10</f>
        <v>206.48000000000005</v>
      </c>
      <c r="AB10" s="142">
        <f>'PK App Demand'!AB10+'NP App Demand'!AB10+'NPK App Demand'!AB10</f>
        <v>195.17999999999995</v>
      </c>
      <c r="AC10" s="142">
        <f>'PK App Demand'!AC10+'NP App Demand'!AC10+'NPK App Demand'!AC10</f>
        <v>220.17999999999995</v>
      </c>
      <c r="AD10" s="142">
        <f>'PK App Demand'!AD10+'NP App Demand'!AD10+'NPK App Demand'!AD10</f>
        <v>220.17999999999995</v>
      </c>
      <c r="AE10" s="142">
        <f>'PK App Demand'!AE10+'NP App Demand'!AE10+'NPK App Demand'!AE10</f>
        <v>220.17999999999995</v>
      </c>
      <c r="AF10" s="142">
        <f>'PK App Demand'!AF10+'NP App Demand'!AF10+'NPK App Demand'!AF10</f>
        <v>220.17999999999995</v>
      </c>
      <c r="AG10" s="142">
        <f>'PK App Demand'!AG10+'NP App Demand'!AG10+'NPK App Demand'!AG10</f>
        <v>220.17999999999995</v>
      </c>
    </row>
    <row r="11" spans="1:43" x14ac:dyDescent="0.2">
      <c r="A11" s="133" t="str">
        <f t="shared" si="0"/>
        <v>DAPFinland</v>
      </c>
      <c r="B11" s="129" t="s">
        <v>254</v>
      </c>
      <c r="C11" s="129" t="s">
        <v>255</v>
      </c>
      <c r="D11" s="129" t="s">
        <v>49</v>
      </c>
      <c r="E11" s="142">
        <f>'PK App Demand'!E11+'NP App Demand'!E11+'NPK App Demand'!E11</f>
        <v>408.95907999999991</v>
      </c>
      <c r="F11" s="142">
        <f>'PK App Demand'!F11+'NP App Demand'!F11+'NPK App Demand'!F11</f>
        <v>394.35025600000017</v>
      </c>
      <c r="G11" s="142">
        <f>'PK App Demand'!G11+'NP App Demand'!G11+'NPK App Demand'!G11</f>
        <v>324.21106399999996</v>
      </c>
      <c r="H11" s="142">
        <f>'PK App Demand'!H11+'NP App Demand'!H11+'NPK App Demand'!H11</f>
        <v>357.77031299999993</v>
      </c>
      <c r="I11" s="142">
        <f>'PK App Demand'!I11+'NP App Demand'!I11+'NPK App Demand'!I11</f>
        <v>270.26706900000016</v>
      </c>
      <c r="J11" s="142">
        <f>'PK App Demand'!J11+'NP App Demand'!J11+'NPK App Demand'!J11</f>
        <v>483.31177000000002</v>
      </c>
      <c r="K11" s="142">
        <f>'PK App Demand'!K11+'NP App Demand'!K11+'NPK App Demand'!K11</f>
        <v>398.39269499999995</v>
      </c>
      <c r="L11" s="142">
        <f>'PK App Demand'!L11+'NP App Demand'!L11+'NPK App Demand'!L11</f>
        <v>498.0201827692311</v>
      </c>
      <c r="M11" s="142">
        <f>'PK App Demand'!M11+'NP App Demand'!M11+'NPK App Demand'!M11</f>
        <v>625.33288700000003</v>
      </c>
      <c r="N11" s="142">
        <f>'PK App Demand'!N11+'NP App Demand'!N11+'NPK App Demand'!N11</f>
        <v>568.58910000000003</v>
      </c>
      <c r="O11" s="142">
        <f>'PK App Demand'!O11+'NP App Demand'!O11+'NPK App Demand'!O11</f>
        <v>573.98451</v>
      </c>
      <c r="P11" s="142">
        <f>'PK App Demand'!P11+'NP App Demand'!P11+'NPK App Demand'!P11</f>
        <v>640.83038899999997</v>
      </c>
      <c r="Q11" s="142">
        <f>'PK App Demand'!Q11+'NP App Demand'!Q11+'NPK App Demand'!Q11</f>
        <v>706.7814259999999</v>
      </c>
      <c r="R11" s="142">
        <f>'PK App Demand'!R11+'NP App Demand'!R11+'NPK App Demand'!R11</f>
        <v>540.75681300000008</v>
      </c>
      <c r="S11" s="142">
        <f>'PK App Demand'!S11+'NP App Demand'!S11+'NPK App Demand'!S11</f>
        <v>636.30843699999991</v>
      </c>
      <c r="T11" s="142">
        <f>'PK App Demand'!T11+'NP App Demand'!T11+'NPK App Demand'!T11</f>
        <v>524.01386999999988</v>
      </c>
      <c r="U11" s="142">
        <f>'PK App Demand'!U11+'NP App Demand'!U11+'NPK App Demand'!U11</f>
        <v>646.29074000000003</v>
      </c>
      <c r="V11" s="142">
        <f>'PK App Demand'!V11+'NP App Demand'!V11+'NPK App Demand'!V11</f>
        <v>707.00863999999979</v>
      </c>
      <c r="W11" s="142">
        <f>'PK App Demand'!W11+'NP App Demand'!W11+'NPK App Demand'!W11</f>
        <v>437.9241487354488</v>
      </c>
      <c r="X11" s="142">
        <f>'PK App Demand'!X11+'NP App Demand'!X11+'NPK App Demand'!X11</f>
        <v>360.00941699999987</v>
      </c>
      <c r="Y11" s="142">
        <f>'PK App Demand'!Y11+'NP App Demand'!Y11+'NPK App Demand'!Y11</f>
        <v>422.39691149999999</v>
      </c>
      <c r="Z11" s="142">
        <f>'PK App Demand'!Z11+'NP App Demand'!Z11+'NPK App Demand'!Z11</f>
        <v>880.91162400000019</v>
      </c>
      <c r="AA11" s="142">
        <f>'PK App Demand'!AA11+'NP App Demand'!AA11+'NPK App Demand'!AA11</f>
        <v>1898.107782</v>
      </c>
      <c r="AB11" s="142">
        <f>'PK App Demand'!AB11+'NP App Demand'!AB11+'NPK App Demand'!AB11</f>
        <v>1095.9126970000002</v>
      </c>
      <c r="AC11" s="142">
        <f>'PK App Demand'!AC11+'NP App Demand'!AC11+'NPK App Demand'!AC11</f>
        <v>795.91269700000021</v>
      </c>
      <c r="AD11" s="142">
        <f>'PK App Demand'!AD11+'NP App Demand'!AD11+'NPK App Demand'!AD11</f>
        <v>795.91269700000021</v>
      </c>
      <c r="AE11" s="142">
        <f>'PK App Demand'!AE11+'NP App Demand'!AE11+'NPK App Demand'!AE11</f>
        <v>795.91269700000021</v>
      </c>
      <c r="AF11" s="142">
        <f>'PK App Demand'!AF11+'NP App Demand'!AF11+'NPK App Demand'!AF11</f>
        <v>795.91269700000021</v>
      </c>
      <c r="AG11" s="142">
        <f>'PK App Demand'!AG11+'NP App Demand'!AG11+'NPK App Demand'!AG11</f>
        <v>795.91269700000021</v>
      </c>
    </row>
    <row r="12" spans="1:43" x14ac:dyDescent="0.2">
      <c r="A12" s="133" t="str">
        <f t="shared" si="0"/>
        <v>DAPFrance</v>
      </c>
      <c r="B12" s="129" t="s">
        <v>254</v>
      </c>
      <c r="C12" s="129" t="s">
        <v>255</v>
      </c>
      <c r="D12" s="129" t="s">
        <v>31</v>
      </c>
      <c r="E12" s="142">
        <f>'PK App Demand'!E12+'NP App Demand'!E12+'NPK App Demand'!E12</f>
        <v>4294.6708930000004</v>
      </c>
      <c r="F12" s="142">
        <f>'PK App Demand'!F12+'NP App Demand'!F12+'NPK App Demand'!F12</f>
        <v>3638.3374459999995</v>
      </c>
      <c r="G12" s="142">
        <f>'PK App Demand'!G12+'NP App Demand'!G12+'NPK App Demand'!G12</f>
        <v>3224.1202990000002</v>
      </c>
      <c r="H12" s="142">
        <f>'PK App Demand'!H12+'NP App Demand'!H12+'NPK App Demand'!H12</f>
        <v>3353.5191489999997</v>
      </c>
      <c r="I12" s="142">
        <f>'PK App Demand'!I12+'NP App Demand'!I12+'NPK App Demand'!I12</f>
        <v>4166.9516999999996</v>
      </c>
      <c r="J12" s="142">
        <f>'PK App Demand'!J12+'NP App Demand'!J12+'NPK App Demand'!J12</f>
        <v>2889.0752460000003</v>
      </c>
      <c r="K12" s="142">
        <f>'PK App Demand'!K12+'NP App Demand'!K12+'NPK App Demand'!K12</f>
        <v>3136.1261399999994</v>
      </c>
      <c r="L12" s="142">
        <f>'PK App Demand'!L12+'NP App Demand'!L12+'NPK App Demand'!L12</f>
        <v>2898.4860240000003</v>
      </c>
      <c r="M12" s="142">
        <f>'PK App Demand'!M12+'NP App Demand'!M12+'NPK App Demand'!M12</f>
        <v>3577.7278730000003</v>
      </c>
      <c r="N12" s="142">
        <f>'PK App Demand'!N12+'NP App Demand'!N12+'NPK App Demand'!N12</f>
        <v>1240.3527440000003</v>
      </c>
      <c r="O12" s="142">
        <f>'PK App Demand'!O12+'NP App Demand'!O12+'NPK App Demand'!O12</f>
        <v>2194.1602589999998</v>
      </c>
      <c r="P12" s="142">
        <f>'PK App Demand'!P12+'NP App Demand'!P12+'NPK App Demand'!P12</f>
        <v>2226.9143170000002</v>
      </c>
      <c r="Q12" s="142">
        <f>'PK App Demand'!Q12+'NP App Demand'!Q12+'NPK App Demand'!Q12</f>
        <v>1878.8407069999998</v>
      </c>
      <c r="R12" s="142">
        <f>'PK App Demand'!R12+'NP App Demand'!R12+'NPK App Demand'!R12</f>
        <v>1733.2829990000005</v>
      </c>
      <c r="S12" s="142">
        <f>'PK App Demand'!S12+'NP App Demand'!S12+'NPK App Demand'!S12</f>
        <v>1885.268714</v>
      </c>
      <c r="T12" s="142">
        <f>'PK App Demand'!T12+'NP App Demand'!T12+'NPK App Demand'!T12</f>
        <v>1783.1273140000001</v>
      </c>
      <c r="U12" s="142">
        <f>'PK App Demand'!U12+'NP App Demand'!U12+'NPK App Demand'!U12</f>
        <v>1313.088287</v>
      </c>
      <c r="V12" s="142">
        <f>'PK App Demand'!V12+'NP App Demand'!V12+'NPK App Demand'!V12</f>
        <v>1712.9004029999996</v>
      </c>
      <c r="W12" s="142">
        <f>'PK App Demand'!W12+'NP App Demand'!W12+'NPK App Demand'!W12</f>
        <v>1496.824652386239</v>
      </c>
      <c r="X12" s="142">
        <f>'PK App Demand'!X12+'NP App Demand'!X12+'NPK App Demand'!X12</f>
        <v>1354.1116079999999</v>
      </c>
      <c r="Y12" s="142">
        <f>'PK App Demand'!Y12+'NP App Demand'!Y12+'NPK App Demand'!Y12</f>
        <v>1295.9299249999999</v>
      </c>
      <c r="Z12" s="142">
        <f>'PK App Demand'!Z12+'NP App Demand'!Z12+'NPK App Demand'!Z12</f>
        <v>1356.2788960000003</v>
      </c>
      <c r="AA12" s="142">
        <f>'PK App Demand'!AA12+'NP App Demand'!AA12+'NPK App Demand'!AA12</f>
        <v>1144.9086259999999</v>
      </c>
      <c r="AB12" s="142">
        <f>'PK App Demand'!AB12+'NP App Demand'!AB12+'NPK App Demand'!AB12</f>
        <v>941.85068999999999</v>
      </c>
      <c r="AC12" s="142">
        <f>'PK App Demand'!AC12+'NP App Demand'!AC12+'NPK App Demand'!AC12</f>
        <v>1046.0886922604436</v>
      </c>
      <c r="AD12" s="142">
        <f>'PK App Demand'!AD12+'NP App Demand'!AD12+'NPK App Demand'!AD12</f>
        <v>1182.759824259826</v>
      </c>
      <c r="AE12" s="142">
        <f>'PK App Demand'!AE12+'NP App Demand'!AE12+'NPK App Demand'!AE12</f>
        <v>1168.7967596702547</v>
      </c>
      <c r="AF12" s="142">
        <f>'PK App Demand'!AF12+'NP App Demand'!AF12+'NPK App Demand'!AF12</f>
        <v>1155.4037374193369</v>
      </c>
      <c r="AG12" s="142">
        <f>'PK App Demand'!AG12+'NP App Demand'!AG12+'NPK App Demand'!AG12</f>
        <v>1141.9676694037473</v>
      </c>
    </row>
    <row r="13" spans="1:43" x14ac:dyDescent="0.2">
      <c r="A13" s="133" t="str">
        <f t="shared" si="0"/>
        <v>DAPGermany</v>
      </c>
      <c r="B13" s="129" t="s">
        <v>254</v>
      </c>
      <c r="C13" s="129" t="s">
        <v>255</v>
      </c>
      <c r="D13" s="129" t="s">
        <v>32</v>
      </c>
      <c r="E13" s="142">
        <f>'PK App Demand'!E13+'NP App Demand'!E13+'NPK App Demand'!E13</f>
        <v>2062.8222100000003</v>
      </c>
      <c r="F13" s="142">
        <f>'PK App Demand'!F13+'NP App Demand'!F13+'NPK App Demand'!F13</f>
        <v>1604.0104050000002</v>
      </c>
      <c r="G13" s="142">
        <f>'PK App Demand'!G13+'NP App Demand'!G13+'NPK App Demand'!G13</f>
        <v>1680.7282950000003</v>
      </c>
      <c r="H13" s="142">
        <f>'PK App Demand'!H13+'NP App Demand'!H13+'NPK App Demand'!H13</f>
        <v>1909.2265010000003</v>
      </c>
      <c r="I13" s="142">
        <f>'PK App Demand'!I13+'NP App Demand'!I13+'NPK App Demand'!I13</f>
        <v>1466.1833719999995</v>
      </c>
      <c r="J13" s="142">
        <f>'PK App Demand'!J13+'NP App Demand'!J13+'NPK App Demand'!J13</f>
        <v>1442.1665760000001</v>
      </c>
      <c r="K13" s="142">
        <f>'PK App Demand'!K13+'NP App Demand'!K13+'NPK App Demand'!K13</f>
        <v>941.22673500000008</v>
      </c>
      <c r="L13" s="142">
        <f>'PK App Demand'!L13+'NP App Demand'!L13+'NPK App Demand'!L13</f>
        <v>969.12426100000027</v>
      </c>
      <c r="M13" s="142">
        <f>'PK App Demand'!M13+'NP App Demand'!M13+'NPK App Demand'!M13</f>
        <v>903.22133199999973</v>
      </c>
      <c r="N13" s="142">
        <f>'PK App Demand'!N13+'NP App Demand'!N13+'NPK App Demand'!N13</f>
        <v>327.73156400000005</v>
      </c>
      <c r="O13" s="142">
        <f>'PK App Demand'!O13+'NP App Demand'!O13+'NPK App Demand'!O13</f>
        <v>1142.512356</v>
      </c>
      <c r="P13" s="142">
        <f>'PK App Demand'!P13+'NP App Demand'!P13+'NPK App Demand'!P13</f>
        <v>1107.6105719999998</v>
      </c>
      <c r="Q13" s="142">
        <f>'PK App Demand'!Q13+'NP App Demand'!Q13+'NPK App Demand'!Q13</f>
        <v>1065.069749</v>
      </c>
      <c r="R13" s="142">
        <f>'PK App Demand'!R13+'NP App Demand'!R13+'NPK App Demand'!R13</f>
        <v>913.74494899999991</v>
      </c>
      <c r="S13" s="142">
        <f>'PK App Demand'!S13+'NP App Demand'!S13+'NPK App Demand'!S13</f>
        <v>1004.591411</v>
      </c>
      <c r="T13" s="142">
        <f>'PK App Demand'!T13+'NP App Demand'!T13+'NPK App Demand'!T13</f>
        <v>1028.5533110000001</v>
      </c>
      <c r="U13" s="142">
        <f>'PK App Demand'!U13+'NP App Demand'!U13+'NPK App Demand'!U13</f>
        <v>853.02513399999975</v>
      </c>
      <c r="V13" s="142">
        <f>'PK App Demand'!V13+'NP App Demand'!V13+'NPK App Demand'!V13</f>
        <v>903.70126600000003</v>
      </c>
      <c r="W13" s="142">
        <f>'PK App Demand'!W13+'NP App Demand'!W13+'NPK App Demand'!W13</f>
        <v>850.53447400000005</v>
      </c>
      <c r="X13" s="142">
        <f>'PK App Demand'!X13+'NP App Demand'!X13+'NPK App Demand'!X13</f>
        <v>904.79927999999984</v>
      </c>
      <c r="Y13" s="142">
        <f>'PK App Demand'!Y13+'NP App Demand'!Y13+'NPK App Demand'!Y13</f>
        <v>818.15115999999989</v>
      </c>
      <c r="Z13" s="142">
        <f>'PK App Demand'!Z13+'NP App Demand'!Z13+'NPK App Demand'!Z13</f>
        <v>652.6963800000002</v>
      </c>
      <c r="AA13" s="142">
        <f>'PK App Demand'!AA13+'NP App Demand'!AA13+'NPK App Demand'!AA13</f>
        <v>453.53099999999995</v>
      </c>
      <c r="AB13" s="142">
        <f>'PK App Demand'!AB13+'NP App Demand'!AB13+'NPK App Demand'!AB13</f>
        <v>409.57000000000005</v>
      </c>
      <c r="AC13" s="142">
        <f>'PK App Demand'!AC13+'NP App Demand'!AC13+'NPK App Demand'!AC13</f>
        <v>453.83835977532863</v>
      </c>
      <c r="AD13" s="142">
        <f>'PK App Demand'!AD13+'NP App Demand'!AD13+'NPK App Demand'!AD13</f>
        <v>446.73817734228282</v>
      </c>
      <c r="AE13" s="142">
        <f>'PK App Demand'!AE13+'NP App Demand'!AE13+'NPK App Demand'!AE13</f>
        <v>440.46013680602482</v>
      </c>
      <c r="AF13" s="142">
        <f>'PK App Demand'!AF13+'NP App Demand'!AF13+'NPK App Demand'!AF13</f>
        <v>434.57850918874925</v>
      </c>
      <c r="AG13" s="142">
        <f>'PK App Demand'!AG13+'NP App Demand'!AG13+'NPK App Demand'!AG13</f>
        <v>428.7097625431802</v>
      </c>
    </row>
    <row r="14" spans="1:43" x14ac:dyDescent="0.2">
      <c r="A14" s="133" t="str">
        <f t="shared" si="0"/>
        <v>DAPGreece</v>
      </c>
      <c r="B14" s="129" t="s">
        <v>254</v>
      </c>
      <c r="C14" s="129" t="s">
        <v>255</v>
      </c>
      <c r="D14" s="129" t="s">
        <v>33</v>
      </c>
      <c r="E14" s="142">
        <f>'PK App Demand'!E14+'NP App Demand'!E14+'NPK App Demand'!E14</f>
        <v>452.21580900000015</v>
      </c>
      <c r="F14" s="142">
        <f>'PK App Demand'!F14+'NP App Demand'!F14+'NPK App Demand'!F14</f>
        <v>680.30702500000007</v>
      </c>
      <c r="G14" s="142">
        <f>'PK App Demand'!G14+'NP App Demand'!G14+'NPK App Demand'!G14</f>
        <v>487.27573100000001</v>
      </c>
      <c r="H14" s="142">
        <f>'PK App Demand'!H14+'NP App Demand'!H14+'NPK App Demand'!H14</f>
        <v>574.47637499999996</v>
      </c>
      <c r="I14" s="142">
        <f>'PK App Demand'!I14+'NP App Demand'!I14+'NPK App Demand'!I14</f>
        <v>661.27149400000008</v>
      </c>
      <c r="J14" s="142">
        <f>'PK App Demand'!J14+'NP App Demand'!J14+'NPK App Demand'!J14</f>
        <v>563.63273900000002</v>
      </c>
      <c r="K14" s="142">
        <f>'PK App Demand'!K14+'NP App Demand'!K14+'NPK App Demand'!K14</f>
        <v>645.65025999999989</v>
      </c>
      <c r="L14" s="142">
        <f>'PK App Demand'!L14+'NP App Demand'!L14+'NPK App Demand'!L14</f>
        <v>505.272199</v>
      </c>
      <c r="M14" s="142">
        <f>'PK App Demand'!M14+'NP App Demand'!M14+'NPK App Demand'!M14</f>
        <v>580.28409000000397</v>
      </c>
      <c r="N14" s="142">
        <f>'PK App Demand'!N14+'NP App Demand'!N14+'NPK App Demand'!N14</f>
        <v>350.774857</v>
      </c>
      <c r="O14" s="142">
        <f>'PK App Demand'!O14+'NP App Demand'!O14+'NPK App Demand'!O14</f>
        <v>387.59385399999985</v>
      </c>
      <c r="P14" s="142">
        <f>'PK App Demand'!P14+'NP App Demand'!P14+'NPK App Demand'!P14</f>
        <v>555.97411499999998</v>
      </c>
      <c r="Q14" s="142">
        <f>'PK App Demand'!Q14+'NP App Demand'!Q14+'NPK App Demand'!Q14</f>
        <v>329.57922500000069</v>
      </c>
      <c r="R14" s="142">
        <f>'PK App Demand'!R14+'NP App Demand'!R14+'NPK App Demand'!R14</f>
        <v>522.987075</v>
      </c>
      <c r="S14" s="142">
        <f>'PK App Demand'!S14+'NP App Demand'!S14+'NPK App Demand'!S14</f>
        <v>517.18078800000012</v>
      </c>
      <c r="T14" s="142">
        <f>'PK App Demand'!T14+'NP App Demand'!T14+'NPK App Demand'!T14</f>
        <v>501.58186799999999</v>
      </c>
      <c r="U14" s="142">
        <f>'PK App Demand'!U14+'NP App Demand'!U14+'NPK App Demand'!U14</f>
        <v>508.8296830000001</v>
      </c>
      <c r="V14" s="142">
        <f>'PK App Demand'!V14+'NP App Demand'!V14+'NPK App Demand'!V14</f>
        <v>760.88631900000007</v>
      </c>
      <c r="W14" s="142">
        <f>'PK App Demand'!W14+'NP App Demand'!W14+'NPK App Demand'!W14</f>
        <v>417.07599800000003</v>
      </c>
      <c r="X14" s="142">
        <f>'PK App Demand'!X14+'NP App Demand'!X14+'NPK App Demand'!X14</f>
        <v>456.15735100000001</v>
      </c>
      <c r="Y14" s="142">
        <f>'PK App Demand'!Y14+'NP App Demand'!Y14+'NPK App Demand'!Y14</f>
        <v>541.00413249999997</v>
      </c>
      <c r="Z14" s="142">
        <f>'PK App Demand'!Z14+'NP App Demand'!Z14+'NPK App Demand'!Z14</f>
        <v>564.91656099999989</v>
      </c>
      <c r="AA14" s="142">
        <f>'PK App Demand'!AA14+'NP App Demand'!AA14+'NPK App Demand'!AA14</f>
        <v>296.08000000000004</v>
      </c>
      <c r="AB14" s="142">
        <f>'PK App Demand'!AB14+'NP App Demand'!AB14+'NPK App Demand'!AB14</f>
        <v>420.81217800000013</v>
      </c>
      <c r="AC14" s="142">
        <f>'PK App Demand'!AC14+'NP App Demand'!AC14+'NPK App Demand'!AC14</f>
        <v>470.81217800000013</v>
      </c>
      <c r="AD14" s="142">
        <f>'PK App Demand'!AD14+'NP App Demand'!AD14+'NPK App Demand'!AD14</f>
        <v>520.81217800000013</v>
      </c>
      <c r="AE14" s="142">
        <f>'PK App Demand'!AE14+'NP App Demand'!AE14+'NPK App Demand'!AE14</f>
        <v>520.81217800000013</v>
      </c>
      <c r="AF14" s="142">
        <f>'PK App Demand'!AF14+'NP App Demand'!AF14+'NPK App Demand'!AF14</f>
        <v>520.81217800000013</v>
      </c>
      <c r="AG14" s="142">
        <f>'PK App Demand'!AG14+'NP App Demand'!AG14+'NPK App Demand'!AG14</f>
        <v>520.81217800000013</v>
      </c>
    </row>
    <row r="15" spans="1:43" x14ac:dyDescent="0.2">
      <c r="A15" s="133" t="str">
        <f t="shared" si="0"/>
        <v>DAPIceland</v>
      </c>
      <c r="B15" s="129" t="s">
        <v>254</v>
      </c>
      <c r="C15" s="129" t="s">
        <v>255</v>
      </c>
      <c r="D15" s="129" t="s">
        <v>34</v>
      </c>
      <c r="E15" s="142">
        <f>'PK App Demand'!E15+'NP App Demand'!E15+'NPK App Demand'!E15</f>
        <v>11.251175</v>
      </c>
      <c r="F15" s="142">
        <f>'PK App Demand'!F15+'NP App Demand'!F15+'NPK App Demand'!F15</f>
        <v>9.3059059999999985</v>
      </c>
      <c r="G15" s="142">
        <f>'PK App Demand'!G15+'NP App Demand'!G15+'NPK App Demand'!G15</f>
        <v>15.783835000000002</v>
      </c>
      <c r="H15" s="142">
        <f>'PK App Demand'!H15+'NP App Demand'!H15+'NPK App Demand'!H15</f>
        <v>18.285952999999999</v>
      </c>
      <c r="I15" s="142">
        <f>'PK App Demand'!I15+'NP App Demand'!I15+'NPK App Demand'!I15</f>
        <v>27.344678000000002</v>
      </c>
      <c r="J15" s="142">
        <f>'PK App Demand'!J15+'NP App Demand'!J15+'NPK App Demand'!J15</f>
        <v>34.575361999999998</v>
      </c>
      <c r="K15" s="142">
        <f>'PK App Demand'!K15+'NP App Demand'!K15+'NPK App Demand'!K15</f>
        <v>54.944299000000001</v>
      </c>
      <c r="L15" s="142">
        <f>'PK App Demand'!L15+'NP App Demand'!L15+'NPK App Demand'!L15</f>
        <v>52.079746</v>
      </c>
      <c r="M15" s="142">
        <f>'PK App Demand'!M15+'NP App Demand'!M15+'NPK App Demand'!M15</f>
        <v>46.443811000000004</v>
      </c>
      <c r="N15" s="142">
        <f>'PK App Demand'!N15+'NP App Demand'!N15+'NPK App Demand'!N15</f>
        <v>29.288039000000001</v>
      </c>
      <c r="O15" s="142">
        <f>'PK App Demand'!O15+'NP App Demand'!O15+'NPK App Demand'!O15</f>
        <v>40.260943000000005</v>
      </c>
      <c r="P15" s="142">
        <f>'PK App Demand'!P15+'NP App Demand'!P15+'NPK App Demand'!P15</f>
        <v>40.155467999999999</v>
      </c>
      <c r="Q15" s="142">
        <f>'PK App Demand'!Q15+'NP App Demand'!Q15+'NPK App Demand'!Q15</f>
        <v>41.140140000000002</v>
      </c>
      <c r="R15" s="142">
        <f>'PK App Demand'!R15+'NP App Demand'!R15+'NPK App Demand'!R15</f>
        <v>40.570428000000007</v>
      </c>
      <c r="S15" s="142">
        <f>'PK App Demand'!S15+'NP App Demand'!S15+'NPK App Demand'!S15</f>
        <v>48.098829000000002</v>
      </c>
      <c r="T15" s="142">
        <f>'PK App Demand'!T15+'NP App Demand'!T15+'NPK App Demand'!T15</f>
        <v>41.844297999999995</v>
      </c>
      <c r="U15" s="142">
        <f>'PK App Demand'!U15+'NP App Demand'!U15+'NPK App Demand'!U15</f>
        <v>39.361142000000001</v>
      </c>
      <c r="V15" s="142">
        <f>'PK App Demand'!V15+'NP App Demand'!V15+'NPK App Demand'!V15</f>
        <v>46.187137000000007</v>
      </c>
      <c r="W15" s="142">
        <f>'PK App Demand'!W15+'NP App Demand'!W15+'NPK App Demand'!W15</f>
        <v>44.261842588404612</v>
      </c>
      <c r="X15" s="142">
        <f>'PK App Demand'!X15+'NP App Demand'!X15+'NPK App Demand'!X15</f>
        <v>39.965019999999996</v>
      </c>
      <c r="Y15" s="142">
        <f>'PK App Demand'!Y15+'NP App Demand'!Y15+'NPK App Demand'!Y15</f>
        <v>28.914919999999999</v>
      </c>
      <c r="Z15" s="142">
        <f>'PK App Demand'!Z15+'NP App Demand'!Z15+'NPK App Demand'!Z15</f>
        <v>33.839680000000001</v>
      </c>
      <c r="AA15" s="142">
        <f>'PK App Demand'!AA15+'NP App Demand'!AA15+'NPK App Demand'!AA15</f>
        <v>25.86</v>
      </c>
      <c r="AB15" s="142">
        <f>'PK App Demand'!AB15+'NP App Demand'!AB15+'NPK App Demand'!AB15</f>
        <v>24.550000000000004</v>
      </c>
      <c r="AC15" s="142">
        <f>'PK App Demand'!AC15+'NP App Demand'!AC15+'NPK App Demand'!AC15</f>
        <v>24.550000000000004</v>
      </c>
      <c r="AD15" s="142">
        <f>'PK App Demand'!AD15+'NP App Demand'!AD15+'NPK App Demand'!AD15</f>
        <v>24.550000000000004</v>
      </c>
      <c r="AE15" s="142">
        <f>'PK App Demand'!AE15+'NP App Demand'!AE15+'NPK App Demand'!AE15</f>
        <v>24.550000000000004</v>
      </c>
      <c r="AF15" s="142">
        <f>'PK App Demand'!AF15+'NP App Demand'!AF15+'NPK App Demand'!AF15</f>
        <v>24.550000000000004</v>
      </c>
      <c r="AG15" s="142">
        <f>'PK App Demand'!AG15+'NP App Demand'!AG15+'NPK App Demand'!AG15</f>
        <v>24.550000000000004</v>
      </c>
    </row>
    <row r="16" spans="1:43" x14ac:dyDescent="0.2">
      <c r="A16" s="133" t="str">
        <f t="shared" si="0"/>
        <v>DAPIreland</v>
      </c>
      <c r="B16" s="129" t="s">
        <v>254</v>
      </c>
      <c r="C16" s="129" t="s">
        <v>255</v>
      </c>
      <c r="D16" s="129" t="s">
        <v>256</v>
      </c>
      <c r="E16" s="142">
        <f>'PK App Demand'!E16+'NP App Demand'!E16+'NPK App Demand'!E16</f>
        <v>603.08199999999999</v>
      </c>
      <c r="F16" s="142">
        <f>'PK App Demand'!F16+'NP App Demand'!F16+'NPK App Demand'!F16</f>
        <v>584.05300000000011</v>
      </c>
      <c r="G16" s="142">
        <f>'PK App Demand'!G16+'NP App Demand'!G16+'NPK App Demand'!G16</f>
        <v>477.54789999999997</v>
      </c>
      <c r="H16" s="142">
        <f>'PK App Demand'!H16+'NP App Demand'!H16+'NPK App Demand'!H16</f>
        <v>501.84350000000001</v>
      </c>
      <c r="I16" s="142">
        <f>'PK App Demand'!I16+'NP App Demand'!I16+'NPK App Demand'!I16</f>
        <v>614.52479999999991</v>
      </c>
      <c r="J16" s="142">
        <f>'PK App Demand'!J16+'NP App Demand'!J16+'NPK App Demand'!J16</f>
        <v>539.22919999999999</v>
      </c>
      <c r="K16" s="142">
        <f>'PK App Demand'!K16+'NP App Demand'!K16+'NPK App Demand'!K16</f>
        <v>566.32673899999998</v>
      </c>
      <c r="L16" s="142">
        <f>'PK App Demand'!L16+'NP App Demand'!L16+'NPK App Demand'!L16</f>
        <v>446.59371399999998</v>
      </c>
      <c r="M16" s="142">
        <f>'PK App Demand'!M16+'NP App Demand'!M16+'NPK App Demand'!M16</f>
        <v>325.98299999999995</v>
      </c>
      <c r="N16" s="142">
        <f>'PK App Demand'!N16+'NP App Demand'!N16+'NPK App Demand'!N16</f>
        <v>195.36528799999999</v>
      </c>
      <c r="O16" s="142">
        <f>'PK App Demand'!O16+'NP App Demand'!O16+'NPK App Demand'!O16</f>
        <v>407.49371799999994</v>
      </c>
      <c r="P16" s="142">
        <f>'PK App Demand'!P16+'NP App Demand'!P16+'NPK App Demand'!P16</f>
        <v>305.24146999999999</v>
      </c>
      <c r="Q16" s="142">
        <f>'PK App Demand'!Q16+'NP App Demand'!Q16+'NPK App Demand'!Q16</f>
        <v>249.78047000000001</v>
      </c>
      <c r="R16" s="142">
        <f>'PK App Demand'!R16+'NP App Demand'!R16+'NPK App Demand'!R16</f>
        <v>311.8147770000021</v>
      </c>
      <c r="S16" s="142">
        <f>'PK App Demand'!S16+'NP App Demand'!S16+'NPK App Demand'!S16</f>
        <v>249.84391699999995</v>
      </c>
      <c r="T16" s="142">
        <f>'PK App Demand'!T16+'NP App Demand'!T16+'NPK App Demand'!T16</f>
        <v>239.31009599999999</v>
      </c>
      <c r="U16" s="142">
        <f>'PK App Demand'!U16+'NP App Demand'!U16+'NPK App Demand'!U16</f>
        <v>218.11785500000005</v>
      </c>
      <c r="V16" s="142">
        <f>'PK App Demand'!V16+'NP App Demand'!V16+'NPK App Demand'!V16</f>
        <v>278.83749999999998</v>
      </c>
      <c r="W16" s="142">
        <f>'PK App Demand'!W16+'NP App Demand'!W16+'NPK App Demand'!W16</f>
        <v>294.5432565498599</v>
      </c>
      <c r="X16" s="142">
        <f>'PK App Demand'!X16+'NP App Demand'!X16+'NPK App Demand'!X16</f>
        <v>225.69044</v>
      </c>
      <c r="Y16" s="142">
        <f>'PK App Demand'!Y16+'NP App Demand'!Y16+'NPK App Demand'!Y16</f>
        <v>328.94996940000004</v>
      </c>
      <c r="Z16" s="142">
        <f>'PK App Demand'!Z16+'NP App Demand'!Z16+'NPK App Demand'!Z16</f>
        <v>372.87605000000002</v>
      </c>
      <c r="AA16" s="142">
        <f>'PK App Demand'!AA16+'NP App Demand'!AA16+'NPK App Demand'!AA16</f>
        <v>401.09999999999997</v>
      </c>
      <c r="AB16" s="142">
        <f>'PK App Demand'!AB16+'NP App Demand'!AB16+'NPK App Demand'!AB16</f>
        <v>277.14000000000004</v>
      </c>
      <c r="AC16" s="142">
        <f>'PK App Demand'!AC16+'NP App Demand'!AC16+'NPK App Demand'!AC16</f>
        <v>297.14000000000004</v>
      </c>
      <c r="AD16" s="142">
        <f>'PK App Demand'!AD16+'NP App Demand'!AD16+'NPK App Demand'!AD16</f>
        <v>347.14000000000004</v>
      </c>
      <c r="AE16" s="142">
        <f>'PK App Demand'!AE16+'NP App Demand'!AE16+'NPK App Demand'!AE16</f>
        <v>347.14000000000004</v>
      </c>
      <c r="AF16" s="142">
        <f>'PK App Demand'!AF16+'NP App Demand'!AF16+'NPK App Demand'!AF16</f>
        <v>347.14000000000004</v>
      </c>
      <c r="AG16" s="142">
        <f>'PK App Demand'!AG16+'NP App Demand'!AG16+'NPK App Demand'!AG16</f>
        <v>347.14000000000004</v>
      </c>
    </row>
    <row r="17" spans="1:33" x14ac:dyDescent="0.2">
      <c r="A17" s="133" t="str">
        <f t="shared" si="0"/>
        <v>DAPItaly</v>
      </c>
      <c r="B17" s="129" t="s">
        <v>254</v>
      </c>
      <c r="C17" s="129" t="s">
        <v>255</v>
      </c>
      <c r="D17" s="129" t="s">
        <v>35</v>
      </c>
      <c r="E17" s="142">
        <f>'PK App Demand'!E17+'NP App Demand'!E17+'NPK App Demand'!E17</f>
        <v>2156.8638960000003</v>
      </c>
      <c r="F17" s="142">
        <f>'PK App Demand'!F17+'NP App Demand'!F17+'NPK App Demand'!F17</f>
        <v>1558.9423959999999</v>
      </c>
      <c r="G17" s="142">
        <f>'PK App Demand'!G17+'NP App Demand'!G17+'NPK App Demand'!G17</f>
        <v>1613.7589080000002</v>
      </c>
      <c r="H17" s="142">
        <f>'PK App Demand'!H17+'NP App Demand'!H17+'NPK App Demand'!H17</f>
        <v>1841.9933020000003</v>
      </c>
      <c r="I17" s="142">
        <f>'PK App Demand'!I17+'NP App Demand'!I17+'NPK App Demand'!I17</f>
        <v>1497.6112599999999</v>
      </c>
      <c r="J17" s="142">
        <f>'PK App Demand'!J17+'NP App Demand'!J17+'NPK App Demand'!J17</f>
        <v>1333.2995999999998</v>
      </c>
      <c r="K17" s="142">
        <f>'PK App Demand'!K17+'NP App Demand'!K17+'NPK App Demand'!K17</f>
        <v>1184.624</v>
      </c>
      <c r="L17" s="142">
        <f>'PK App Demand'!L17+'NP App Demand'!L17+'NPK App Demand'!L17</f>
        <v>1202.3572589999999</v>
      </c>
      <c r="M17" s="142">
        <f>'PK App Demand'!M17+'NP App Demand'!M17+'NPK App Demand'!M17</f>
        <v>910.17333100000008</v>
      </c>
      <c r="N17" s="142">
        <f>'PK App Demand'!N17+'NP App Demand'!N17+'NPK App Demand'!N17</f>
        <v>866.464292</v>
      </c>
      <c r="O17" s="142">
        <f>'PK App Demand'!O17+'NP App Demand'!O17+'NPK App Demand'!O17</f>
        <v>1340.0725059999972</v>
      </c>
      <c r="P17" s="142">
        <f>'PK App Demand'!P17+'NP App Demand'!P17+'NPK App Demand'!P17</f>
        <v>748.5523090000047</v>
      </c>
      <c r="Q17" s="142">
        <f>'PK App Demand'!Q17+'NP App Demand'!Q17+'NPK App Demand'!Q17</f>
        <v>853.59455000000003</v>
      </c>
      <c r="R17" s="142">
        <f>'PK App Demand'!R17+'NP App Demand'!R17+'NPK App Demand'!R17</f>
        <v>827.27566099999979</v>
      </c>
      <c r="S17" s="142">
        <f>'PK App Demand'!S17+'NP App Demand'!S17+'NPK App Demand'!S17</f>
        <v>869.40268800000024</v>
      </c>
      <c r="T17" s="142">
        <f>'PK App Demand'!T17+'NP App Demand'!T17+'NPK App Demand'!T17</f>
        <v>881.20951699999989</v>
      </c>
      <c r="U17" s="142">
        <f>'PK App Demand'!U17+'NP App Demand'!U17+'NPK App Demand'!U17</f>
        <v>673.22754600000007</v>
      </c>
      <c r="V17" s="142">
        <f>'PK App Demand'!V17+'NP App Demand'!V17+'NPK App Demand'!V17</f>
        <v>905.5416610000002</v>
      </c>
      <c r="W17" s="142">
        <f>'PK App Demand'!W17+'NP App Demand'!W17+'NPK App Demand'!W17</f>
        <v>410.53642521841624</v>
      </c>
      <c r="X17" s="142">
        <f>'PK App Demand'!X17+'NP App Demand'!X17+'NPK App Demand'!X17</f>
        <v>483.08911999999987</v>
      </c>
      <c r="Y17" s="142">
        <f>'PK App Demand'!Y17+'NP App Demand'!Y17+'NPK App Demand'!Y17</f>
        <v>442.49189860000007</v>
      </c>
      <c r="Z17" s="142">
        <f>'PK App Demand'!Z17+'NP App Demand'!Z17+'NPK App Demand'!Z17</f>
        <v>538.24301000000014</v>
      </c>
      <c r="AA17" s="142">
        <f>'PK App Demand'!AA17+'NP App Demand'!AA17+'NPK App Demand'!AA17</f>
        <v>621.46299999999997</v>
      </c>
      <c r="AB17" s="142">
        <f>'PK App Demand'!AB17+'NP App Demand'!AB17+'NPK App Demand'!AB17</f>
        <v>365.25599999999997</v>
      </c>
      <c r="AC17" s="142">
        <f>'PK App Demand'!AC17+'NP App Demand'!AC17+'NPK App Demand'!AC17</f>
        <v>411.0040356374912</v>
      </c>
      <c r="AD17" s="142">
        <f>'PK App Demand'!AD17+'NP App Demand'!AD17+'NPK App Demand'!AD17</f>
        <v>430.29401227891498</v>
      </c>
      <c r="AE17" s="142">
        <f>'PK App Demand'!AE17+'NP App Demand'!AE17+'NPK App Demand'!AE17</f>
        <v>424.95195395847583</v>
      </c>
      <c r="AF17" s="142">
        <f>'PK App Demand'!AF17+'NP App Demand'!AF17+'NPK App Demand'!AF17</f>
        <v>419.86190744892872</v>
      </c>
      <c r="AG17" s="142">
        <f>'PK App Demand'!AG17+'NP App Demand'!AG17+'NPK App Demand'!AG17</f>
        <v>414.69687701064123</v>
      </c>
    </row>
    <row r="18" spans="1:33" x14ac:dyDescent="0.2">
      <c r="A18" s="133"/>
      <c r="B18" s="129" t="s">
        <v>254</v>
      </c>
      <c r="C18" s="129" t="s">
        <v>255</v>
      </c>
      <c r="D18" s="129" t="s">
        <v>36</v>
      </c>
      <c r="E18" s="142">
        <f>'PK App Demand'!E18+'NP App Demand'!E18+'NPK App Demand'!E18</f>
        <v>24.773000000000003</v>
      </c>
      <c r="F18" s="142">
        <f>'PK App Demand'!F18+'NP App Demand'!F18+'NPK App Demand'!F18</f>
        <v>23.262999999999998</v>
      </c>
      <c r="G18" s="142">
        <f>'PK App Demand'!G18+'NP App Demand'!G18+'NPK App Demand'!G18</f>
        <v>12.763999999999999</v>
      </c>
      <c r="H18" s="142">
        <f>'PK App Demand'!H18+'NP App Demand'!H18+'NPK App Demand'!H18</f>
        <v>34.158000000000001</v>
      </c>
      <c r="I18" s="142">
        <f>'PK App Demand'!I18+'NP App Demand'!I18+'NPK App Demand'!I18</f>
        <v>31.500000000000004</v>
      </c>
      <c r="J18" s="142">
        <f>'PK App Demand'!J18+'NP App Demand'!J18+'NPK App Demand'!J18</f>
        <v>25.192</v>
      </c>
      <c r="K18" s="142">
        <f>'PK App Demand'!K18+'NP App Demand'!K18+'NPK App Demand'!K18</f>
        <v>24.167000000000002</v>
      </c>
      <c r="L18" s="142">
        <f>'PK App Demand'!L18+'NP App Demand'!L18+'NPK App Demand'!L18</f>
        <v>27.376999999999995</v>
      </c>
      <c r="M18" s="142">
        <f>'PK App Demand'!M18+'NP App Demand'!M18+'NPK App Demand'!M18</f>
        <v>17.105</v>
      </c>
      <c r="N18" s="142">
        <f>'PK App Demand'!N18+'NP App Demand'!N18+'NPK App Demand'!N18</f>
        <v>5.9420000000000002</v>
      </c>
      <c r="O18" s="142">
        <f>'PK App Demand'!O18+'NP App Demand'!O18+'NPK App Demand'!O18</f>
        <v>11.801</v>
      </c>
      <c r="P18" s="142">
        <f>'PK App Demand'!P18+'NP App Demand'!P18+'NPK App Demand'!P18</f>
        <v>28.161000000000001</v>
      </c>
      <c r="Q18" s="142">
        <f>'PK App Demand'!Q18+'NP App Demand'!Q18+'NPK App Demand'!Q18</f>
        <v>9.7059999999999995</v>
      </c>
      <c r="R18" s="142">
        <f>'PK App Demand'!R18+'NP App Demand'!R18+'NPK App Demand'!R18</f>
        <v>15.472999999999999</v>
      </c>
      <c r="S18" s="142">
        <f>'PK App Demand'!S18+'NP App Demand'!S18+'NPK App Demand'!S18</f>
        <v>12.701000000000001</v>
      </c>
      <c r="T18" s="142">
        <f>'PK App Demand'!T18+'NP App Demand'!T18+'NPK App Demand'!T18</f>
        <v>11.118000000000002</v>
      </c>
      <c r="U18" s="142">
        <f>'PK App Demand'!U18+'NP App Demand'!U18+'NPK App Demand'!U18</f>
        <v>12.302000000000001</v>
      </c>
      <c r="V18" s="142">
        <f>'PK App Demand'!V18+'NP App Demand'!V18+'NPK App Demand'!V18</f>
        <v>13.285</v>
      </c>
      <c r="W18" s="142">
        <f>'PK App Demand'!W18+'NP App Demand'!W18+'NPK App Demand'!W18</f>
        <v>9.9420929999999998</v>
      </c>
      <c r="X18" s="142">
        <f>'PK App Demand'!X18+'NP App Demand'!X18+'NPK App Demand'!X18</f>
        <v>16.139650000000003</v>
      </c>
      <c r="Y18" s="142">
        <f>'PK App Demand'!Y18+'NP App Demand'!Y18+'NPK App Demand'!Y18</f>
        <v>11.570649999999997</v>
      </c>
      <c r="Z18" s="142">
        <f>'PK App Demand'!Z18+'NP App Demand'!Z18+'NPK App Demand'!Z18</f>
        <v>8.5328499999999998</v>
      </c>
      <c r="AA18" s="142">
        <f>'PK App Demand'!AA18+'NP App Demand'!AA18+'NPK App Demand'!AA18</f>
        <v>0</v>
      </c>
      <c r="AB18" s="142">
        <f>'PK App Demand'!AB18+'NP App Demand'!AB18+'NPK App Demand'!AB18</f>
        <v>0</v>
      </c>
      <c r="AC18" s="142">
        <f>'PK App Demand'!AC18+'NP App Demand'!AC18+'NPK App Demand'!AC18</f>
        <v>0</v>
      </c>
      <c r="AD18" s="142">
        <f>'PK App Demand'!AD18+'NP App Demand'!AD18+'NPK App Demand'!AD18</f>
        <v>0</v>
      </c>
      <c r="AE18" s="142">
        <f>'PK App Demand'!AE18+'NP App Demand'!AE18+'NPK App Demand'!AE18</f>
        <v>0</v>
      </c>
      <c r="AF18" s="142">
        <f>'PK App Demand'!AF18+'NP App Demand'!AF18+'NPK App Demand'!AF18</f>
        <v>0</v>
      </c>
      <c r="AG18" s="142">
        <f>'PK App Demand'!AG18+'NP App Demand'!AG18+'NPK App Demand'!AG18</f>
        <v>0</v>
      </c>
    </row>
    <row r="19" spans="1:33" x14ac:dyDescent="0.2">
      <c r="A19" s="133" t="str">
        <f t="shared" ref="A19:A50" si="1">CONCATENATE("DAP",D19)</f>
        <v>DAPMalta</v>
      </c>
      <c r="B19" s="129" t="s">
        <v>254</v>
      </c>
      <c r="C19" s="129" t="s">
        <v>255</v>
      </c>
      <c r="D19" s="129" t="s">
        <v>50</v>
      </c>
      <c r="E19" s="142">
        <f>'PK App Demand'!E19+'NP App Demand'!E19+'NPK App Demand'!E19</f>
        <v>0.90200000000000014</v>
      </c>
      <c r="F19" s="142">
        <f>'PK App Demand'!F19+'NP App Demand'!F19+'NPK App Demand'!F19</f>
        <v>0.67200000000000004</v>
      </c>
      <c r="G19" s="142">
        <f>'PK App Demand'!G19+'NP App Demand'!G19+'NPK App Demand'!G19</f>
        <v>0.92600000000000005</v>
      </c>
      <c r="H19" s="142">
        <f>'PK App Demand'!H19+'NP App Demand'!H19+'NPK App Demand'!H19</f>
        <v>1.0459999999999998</v>
      </c>
      <c r="I19" s="142">
        <f>'PK App Demand'!I19+'NP App Demand'!I19+'NPK App Demand'!I19</f>
        <v>1.4139999999999997</v>
      </c>
      <c r="J19" s="142">
        <f>'PK App Demand'!J19+'NP App Demand'!J19+'NPK App Demand'!J19</f>
        <v>0.67200000000000015</v>
      </c>
      <c r="K19" s="142">
        <f>'PK App Demand'!K19+'NP App Demand'!K19+'NPK App Demand'!K19</f>
        <v>0.6070000000000001</v>
      </c>
      <c r="L19" s="142">
        <f>'PK App Demand'!L19+'NP App Demand'!L19+'NPK App Demand'!L19</f>
        <v>0.82400000000000018</v>
      </c>
      <c r="M19" s="142">
        <f>'PK App Demand'!M19+'NP App Demand'!M19+'NPK App Demand'!M19</f>
        <v>0.72799999999999998</v>
      </c>
      <c r="N19" s="142">
        <f>'PK App Demand'!N19+'NP App Demand'!N19+'NPK App Demand'!N19</f>
        <v>0.43900000000000006</v>
      </c>
      <c r="O19" s="142">
        <f>'PK App Demand'!O19+'NP App Demand'!O19+'NPK App Demand'!O19</f>
        <v>0.37500000000000011</v>
      </c>
      <c r="P19" s="142">
        <f>'PK App Demand'!P19+'NP App Demand'!P19+'NPK App Demand'!P19</f>
        <v>0.39200000000000002</v>
      </c>
      <c r="Q19" s="142">
        <f>'PK App Demand'!Q19+'NP App Demand'!Q19+'NPK App Demand'!Q19</f>
        <v>0.40900000000000003</v>
      </c>
      <c r="R19" s="142">
        <f>'PK App Demand'!R19+'NP App Demand'!R19+'NPK App Demand'!R19</f>
        <v>0.38200000000000001</v>
      </c>
      <c r="S19" s="142">
        <f>'PK App Demand'!S19+'NP App Demand'!S19+'NPK App Demand'!S19</f>
        <v>0.35600000000000004</v>
      </c>
      <c r="T19" s="142">
        <f>'PK App Demand'!T19+'NP App Demand'!T19+'NPK App Demand'!T19</f>
        <v>0.40200000000000002</v>
      </c>
      <c r="U19" s="142">
        <f>'PK App Demand'!U19+'NP App Demand'!U19+'NPK App Demand'!U19</f>
        <v>0.72800000000000009</v>
      </c>
      <c r="V19" s="142">
        <f>'PK App Demand'!V19+'NP App Demand'!V19+'NPK App Demand'!V19</f>
        <v>0.12200000000000001</v>
      </c>
      <c r="W19" s="142">
        <f>'PK App Demand'!W19+'NP App Demand'!W19+'NPK App Demand'!W19</f>
        <v>0.68408100000000005</v>
      </c>
      <c r="X19" s="142">
        <f>'PK App Demand'!X19+'NP App Demand'!X19+'NPK App Demand'!X19</f>
        <v>0.62342000000000009</v>
      </c>
      <c r="Y19" s="142">
        <f>'PK App Demand'!Y19+'NP App Demand'!Y19+'NPK App Demand'!Y19</f>
        <v>2.14215</v>
      </c>
      <c r="Z19" s="142">
        <f>'PK App Demand'!Z19+'NP App Demand'!Z19+'NPK App Demand'!Z19</f>
        <v>0.44536000000000003</v>
      </c>
      <c r="AA19" s="142">
        <f>'PK App Demand'!AA19+'NP App Demand'!AA19+'NPK App Demand'!AA19</f>
        <v>0.48000000000000009</v>
      </c>
      <c r="AB19" s="142">
        <f>'PK App Demand'!AB19+'NP App Demand'!AB19+'NPK App Demand'!AB19</f>
        <v>0.36000000000000004</v>
      </c>
      <c r="AC19" s="142">
        <f>'PK App Demand'!AC19+'NP App Demand'!AC19+'NPK App Demand'!AC19</f>
        <v>0.36000000000000004</v>
      </c>
      <c r="AD19" s="142">
        <f>'PK App Demand'!AD19+'NP App Demand'!AD19+'NPK App Demand'!AD19</f>
        <v>0.36000000000000004</v>
      </c>
      <c r="AE19" s="142">
        <f>'PK App Demand'!AE19+'NP App Demand'!AE19+'NPK App Demand'!AE19</f>
        <v>0.36000000000000004</v>
      </c>
      <c r="AF19" s="142">
        <f>'PK App Demand'!AF19+'NP App Demand'!AF19+'NPK App Demand'!AF19</f>
        <v>0.36000000000000004</v>
      </c>
      <c r="AG19" s="142">
        <f>'PK App Demand'!AG19+'NP App Demand'!AG19+'NPK App Demand'!AG19</f>
        <v>0.36000000000000004</v>
      </c>
    </row>
    <row r="20" spans="1:33" x14ac:dyDescent="0.2">
      <c r="A20" s="133" t="str">
        <f t="shared" si="1"/>
        <v>DAPNetherlands</v>
      </c>
      <c r="B20" s="129" t="s">
        <v>254</v>
      </c>
      <c r="C20" s="129" t="s">
        <v>255</v>
      </c>
      <c r="D20" s="129" t="s">
        <v>51</v>
      </c>
      <c r="E20" s="142">
        <f>'PK App Demand'!E20+'NP App Demand'!E20+'NPK App Demand'!E20</f>
        <v>462.13983699999994</v>
      </c>
      <c r="F20" s="142">
        <f>'PK App Demand'!F20+'NP App Demand'!F20+'NPK App Demand'!F20</f>
        <v>558.55059999999992</v>
      </c>
      <c r="G20" s="142">
        <f>'PK App Demand'!G20+'NP App Demand'!G20+'NPK App Demand'!G20</f>
        <v>378.92180100000007</v>
      </c>
      <c r="H20" s="142">
        <f>'PK App Demand'!H20+'NP App Demand'!H20+'NPK App Demand'!H20</f>
        <v>494.74302699999976</v>
      </c>
      <c r="I20" s="142">
        <f>'PK App Demand'!I20+'NP App Demand'!I20+'NPK App Demand'!I20</f>
        <v>458.64420000000035</v>
      </c>
      <c r="J20" s="142">
        <f>'PK App Demand'!J20+'NP App Demand'!J20+'NPK App Demand'!J20</f>
        <v>565.86496</v>
      </c>
      <c r="K20" s="142">
        <f>'PK App Demand'!K20+'NP App Demand'!K20+'NPK App Demand'!K20</f>
        <v>485.64488699999998</v>
      </c>
      <c r="L20" s="142">
        <f>'PK App Demand'!L20+'NP App Demand'!L20+'NPK App Demand'!L20</f>
        <v>461.19697000000031</v>
      </c>
      <c r="M20" s="142">
        <f>'PK App Demand'!M20+'NP App Demand'!M20+'NPK App Demand'!M20</f>
        <v>360.0401159999999</v>
      </c>
      <c r="N20" s="142">
        <f>'PK App Demand'!N20+'NP App Demand'!N20+'NPK App Demand'!N20</f>
        <v>429.74402000000021</v>
      </c>
      <c r="O20" s="142">
        <f>'PK App Demand'!O20+'NP App Demand'!O20+'NPK App Demand'!O20</f>
        <v>376.44939300000021</v>
      </c>
      <c r="P20" s="142">
        <f>'PK App Demand'!P20+'NP App Demand'!P20+'NPK App Demand'!P20</f>
        <v>215.72867700000006</v>
      </c>
      <c r="Q20" s="142">
        <f>'PK App Demand'!Q20+'NP App Demand'!Q20+'NPK App Demand'!Q20</f>
        <v>157.83771100000035</v>
      </c>
      <c r="R20" s="142">
        <f>'PK App Demand'!R20+'NP App Demand'!R20+'NPK App Demand'!R20</f>
        <v>170.33151499999965</v>
      </c>
      <c r="S20" s="142">
        <f>'PK App Demand'!S20+'NP App Demand'!S20+'NPK App Demand'!S20</f>
        <v>148.8767660000002</v>
      </c>
      <c r="T20" s="142">
        <f>'PK App Demand'!T20+'NP App Demand'!T20+'NPK App Demand'!T20</f>
        <v>262.17246600000016</v>
      </c>
      <c r="U20" s="142">
        <f>'PK App Demand'!U20+'NP App Demand'!U20+'NPK App Demand'!U20</f>
        <v>153.54142499999989</v>
      </c>
      <c r="V20" s="142">
        <f>'PK App Demand'!V20+'NP App Demand'!V20+'NPK App Demand'!V20</f>
        <v>202.70119219503275</v>
      </c>
      <c r="W20" s="142">
        <f>'PK App Demand'!W20+'NP App Demand'!W20+'NPK App Demand'!W20</f>
        <v>301.72372600000017</v>
      </c>
      <c r="X20" s="142">
        <f>'PK App Demand'!X20+'NP App Demand'!X20+'NPK App Demand'!X20</f>
        <v>304.3684300000001</v>
      </c>
      <c r="Y20" s="142">
        <f>'PK App Demand'!Y20+'NP App Demand'!Y20+'NPK App Demand'!Y20</f>
        <v>164.56125359999996</v>
      </c>
      <c r="Z20" s="142">
        <f>'PK App Demand'!Z20+'NP App Demand'!Z20+'NPK App Demand'!Z20</f>
        <v>368.07702149999994</v>
      </c>
      <c r="AA20" s="142">
        <f>'PK App Demand'!AA20+'NP App Demand'!AA20+'NPK App Demand'!AA20</f>
        <v>159.12297950000007</v>
      </c>
      <c r="AB20" s="142">
        <f>'PK App Demand'!AB20+'NP App Demand'!AB20+'NPK App Demand'!AB20</f>
        <v>145.58761449999997</v>
      </c>
      <c r="AC20" s="142">
        <f>'PK App Demand'!AC20+'NP App Demand'!AC20+'NPK App Demand'!AC20</f>
        <v>145.58761449999997</v>
      </c>
      <c r="AD20" s="142">
        <f>'PK App Demand'!AD20+'NP App Demand'!AD20+'NPK App Demand'!AD20</f>
        <v>145.58761449999997</v>
      </c>
      <c r="AE20" s="142">
        <f>'PK App Demand'!AE20+'NP App Demand'!AE20+'NPK App Demand'!AE20</f>
        <v>145.58761449999997</v>
      </c>
      <c r="AF20" s="142">
        <f>'PK App Demand'!AF20+'NP App Demand'!AF20+'NPK App Demand'!AF20</f>
        <v>145.58761449999997</v>
      </c>
      <c r="AG20" s="142">
        <f>'PK App Demand'!AG20+'NP App Demand'!AG20+'NPK App Demand'!AG20</f>
        <v>145.58761449999997</v>
      </c>
    </row>
    <row r="21" spans="1:33" x14ac:dyDescent="0.2">
      <c r="A21" s="133" t="str">
        <f t="shared" si="1"/>
        <v>DAPNorway</v>
      </c>
      <c r="B21" s="129" t="s">
        <v>254</v>
      </c>
      <c r="C21" s="129" t="s">
        <v>255</v>
      </c>
      <c r="D21" s="129" t="s">
        <v>52</v>
      </c>
      <c r="E21" s="142">
        <f>'PK App Demand'!E21+'NP App Demand'!E21+'NPK App Demand'!E21</f>
        <v>593.03634788235297</v>
      </c>
      <c r="F21" s="142">
        <f>'PK App Demand'!F21+'NP App Demand'!F21+'NPK App Demand'!F21</f>
        <v>286.49176494117671</v>
      </c>
      <c r="G21" s="142">
        <f>'PK App Demand'!G21+'NP App Demand'!G21+'NPK App Demand'!G21</f>
        <v>370.49592094117662</v>
      </c>
      <c r="H21" s="142">
        <f>'PK App Demand'!H21+'NP App Demand'!H21+'NPK App Demand'!H21</f>
        <v>234.20478058823556</v>
      </c>
      <c r="I21" s="142">
        <f>'PK App Demand'!I21+'NP App Demand'!I21+'NPK App Demand'!I21</f>
        <v>-30.260177846154079</v>
      </c>
      <c r="J21" s="142">
        <f>'PK App Demand'!J21+'NP App Demand'!J21+'NPK App Demand'!J21</f>
        <v>97.175721153846055</v>
      </c>
      <c r="K21" s="142">
        <f>'PK App Demand'!K21+'NP App Demand'!K21+'NPK App Demand'!K21</f>
        <v>-90.863804461538521</v>
      </c>
      <c r="L21" s="142">
        <f>'PK App Demand'!L21+'NP App Demand'!L21+'NPK App Demand'!L21</f>
        <v>77.952126384615255</v>
      </c>
      <c r="M21" s="142">
        <f>'PK App Demand'!M21+'NP App Demand'!M21+'NPK App Demand'!M21</f>
        <v>185.24467346153833</v>
      </c>
      <c r="N21" s="142">
        <f>'PK App Demand'!N21+'NP App Demand'!N21+'NPK App Demand'!N21</f>
        <v>360.60371826415059</v>
      </c>
      <c r="O21" s="142">
        <f>'PK App Demand'!O21+'NP App Demand'!O21+'NPK App Demand'!O21</f>
        <v>191.05682460377349</v>
      </c>
      <c r="P21" s="142">
        <f>'PK App Demand'!P21+'NP App Demand'!P21+'NPK App Demand'!P21</f>
        <v>218.73049921052672</v>
      </c>
      <c r="Q21" s="142">
        <f>'PK App Demand'!Q21+'NP App Demand'!Q21+'NPK App Demand'!Q21</f>
        <v>-63.246326999999972</v>
      </c>
      <c r="R21" s="142">
        <f>'PK App Demand'!R21+'NP App Demand'!R21+'NPK App Demand'!R21</f>
        <v>-195.46145744736879</v>
      </c>
      <c r="S21" s="142">
        <f>'PK App Demand'!S21+'NP App Demand'!S21+'NPK App Demand'!S21</f>
        <v>-215.13968215789546</v>
      </c>
      <c r="T21" s="142">
        <f>'PK App Demand'!T21+'NP App Demand'!T21+'NPK App Demand'!T21</f>
        <v>271.50201584210527</v>
      </c>
      <c r="U21" s="142">
        <f>'PK App Demand'!U21+'NP App Demand'!U21+'NPK App Demand'!U21</f>
        <v>166.99767967567524</v>
      </c>
      <c r="V21" s="142">
        <f>'PK App Demand'!V21+'NP App Demand'!V21+'NPK App Demand'!V21</f>
        <v>278.2316919999999</v>
      </c>
      <c r="W21" s="142">
        <f>'PK App Demand'!W21+'NP App Demand'!W21+'NPK App Demand'!W21</f>
        <v>610.35930323466494</v>
      </c>
      <c r="X21" s="142">
        <f>'PK App Demand'!X21+'NP App Demand'!X21+'NPK App Demand'!X21</f>
        <v>687.53672772727271</v>
      </c>
      <c r="Y21" s="142">
        <f>'PK App Demand'!Y21+'NP App Demand'!Y21+'NPK App Demand'!Y21</f>
        <v>935.77242456409749</v>
      </c>
      <c r="Z21" s="142">
        <f>'PK App Demand'!Z21+'NP App Demand'!Z21+'NPK App Demand'!Z21</f>
        <v>575.97344727272764</v>
      </c>
      <c r="AA21" s="142">
        <f>'PK App Demand'!AA21+'NP App Demand'!AA21+'NPK App Demand'!AA21</f>
        <v>273.9400000000004</v>
      </c>
      <c r="AB21" s="142">
        <f>'PK App Demand'!AB21+'NP App Demand'!AB21+'NPK App Demand'!AB21</f>
        <v>536.87591190909052</v>
      </c>
      <c r="AC21" s="142">
        <f>'PK App Demand'!AC21+'NP App Demand'!AC21+'NPK App Demand'!AC21</f>
        <v>536.87591190909052</v>
      </c>
      <c r="AD21" s="142">
        <f>'PK App Demand'!AD21+'NP App Demand'!AD21+'NPK App Demand'!AD21</f>
        <v>536.87591190909052</v>
      </c>
      <c r="AE21" s="142">
        <f>'PK App Demand'!AE21+'NP App Demand'!AE21+'NPK App Demand'!AE21</f>
        <v>536.87591190909052</v>
      </c>
      <c r="AF21" s="142">
        <f>'PK App Demand'!AF21+'NP App Demand'!AF21+'NPK App Demand'!AF21</f>
        <v>536.87591190909052</v>
      </c>
      <c r="AG21" s="142">
        <f>'PK App Demand'!AG21+'NP App Demand'!AG21+'NPK App Demand'!AG21</f>
        <v>536.87591190909052</v>
      </c>
    </row>
    <row r="22" spans="1:33" x14ac:dyDescent="0.2">
      <c r="A22" s="133" t="str">
        <f t="shared" si="1"/>
        <v>DAPPortugal</v>
      </c>
      <c r="B22" s="129" t="s">
        <v>254</v>
      </c>
      <c r="C22" s="129" t="s">
        <v>255</v>
      </c>
      <c r="D22" s="129" t="s">
        <v>53</v>
      </c>
      <c r="E22" s="142">
        <f>'PK App Demand'!E22+'NP App Demand'!E22+'NPK App Demand'!E22</f>
        <v>399.22379999999998</v>
      </c>
      <c r="F22" s="142">
        <f>'PK App Demand'!F22+'NP App Demand'!F22+'NPK App Demand'!F22</f>
        <v>357.89819999999997</v>
      </c>
      <c r="G22" s="142">
        <f>'PK App Demand'!G22+'NP App Demand'!G22+'NPK App Demand'!G22</f>
        <v>403.77300000000002</v>
      </c>
      <c r="H22" s="142">
        <f>'PK App Demand'!H22+'NP App Demand'!H22+'NPK App Demand'!H22</f>
        <v>355.66610000000003</v>
      </c>
      <c r="I22" s="142">
        <f>'PK App Demand'!I22+'NP App Demand'!I22+'NPK App Demand'!I22</f>
        <v>448.65100000000001</v>
      </c>
      <c r="J22" s="142">
        <f>'PK App Demand'!J22+'NP App Demand'!J22+'NPK App Demand'!J22</f>
        <v>334.61200000000008</v>
      </c>
      <c r="K22" s="142">
        <f>'PK App Demand'!K22+'NP App Demand'!K22+'NPK App Demand'!K22</f>
        <v>308.62450000000001</v>
      </c>
      <c r="L22" s="142">
        <f>'PK App Demand'!L22+'NP App Demand'!L22+'NPK App Demand'!L22</f>
        <v>375.85020000000003</v>
      </c>
      <c r="M22" s="142">
        <f>'PK App Demand'!M22+'NP App Demand'!M22+'NPK App Demand'!M22</f>
        <v>281.10057599999993</v>
      </c>
      <c r="N22" s="142">
        <f>'PK App Demand'!N22+'NP App Demand'!N22+'NPK App Demand'!N22</f>
        <v>318.90004099999999</v>
      </c>
      <c r="O22" s="142">
        <f>'PK App Demand'!O22+'NP App Demand'!O22+'NPK App Demand'!O22</f>
        <v>310.73237000000006</v>
      </c>
      <c r="P22" s="142">
        <f>'PK App Demand'!P22+'NP App Demand'!P22+'NPK App Demand'!P22</f>
        <v>333.13034999999996</v>
      </c>
      <c r="Q22" s="142">
        <f>'PK App Demand'!Q22+'NP App Demand'!Q22+'NPK App Demand'!Q22</f>
        <v>376.23500000000001</v>
      </c>
      <c r="R22" s="142">
        <f>'PK App Demand'!R22+'NP App Demand'!R22+'NPK App Demand'!R22</f>
        <v>430.89049999999997</v>
      </c>
      <c r="S22" s="142">
        <f>'PK App Demand'!S22+'NP App Demand'!S22+'NPK App Demand'!S22</f>
        <v>446.50639999999999</v>
      </c>
      <c r="T22" s="142">
        <f>'PK App Demand'!T22+'NP App Demand'!T22+'NPK App Demand'!T22</f>
        <v>360.00599999999997</v>
      </c>
      <c r="U22" s="142">
        <f>'PK App Demand'!U22+'NP App Demand'!U22+'NPK App Demand'!U22</f>
        <v>420.29033699999997</v>
      </c>
      <c r="V22" s="142">
        <f>'PK App Demand'!V22+'NP App Demand'!V22+'NPK App Demand'!V22</f>
        <v>405.50721299999998</v>
      </c>
      <c r="W22" s="142">
        <f>'PK App Demand'!W22+'NP App Demand'!W22+'NPK App Demand'!W22</f>
        <v>381.38285099999996</v>
      </c>
      <c r="X22" s="142">
        <f>'PK App Demand'!X22+'NP App Demand'!X22+'NPK App Demand'!X22</f>
        <v>457.74485500000003</v>
      </c>
      <c r="Y22" s="142">
        <f>'PK App Demand'!Y22+'NP App Demand'!Y22+'NPK App Demand'!Y22</f>
        <v>556.02685500000007</v>
      </c>
      <c r="Z22" s="142">
        <f>'PK App Demand'!Z22+'NP App Demand'!Z22+'NPK App Demand'!Z22</f>
        <v>466.25262700000007</v>
      </c>
      <c r="AA22" s="142">
        <f>'PK App Demand'!AA22+'NP App Demand'!AA22+'NPK App Demand'!AA22</f>
        <v>449.14974700000022</v>
      </c>
      <c r="AB22" s="142">
        <f>'PK App Demand'!AB22+'NP App Demand'!AB22+'NPK App Demand'!AB22</f>
        <v>520.72974700000032</v>
      </c>
      <c r="AC22" s="142">
        <f>'PK App Demand'!AC22+'NP App Demand'!AC22+'NPK App Demand'!AC22</f>
        <v>520.72974700000032</v>
      </c>
      <c r="AD22" s="142">
        <f>'PK App Demand'!AD22+'NP App Demand'!AD22+'NPK App Demand'!AD22</f>
        <v>520.72974700000032</v>
      </c>
      <c r="AE22" s="142">
        <f>'PK App Demand'!AE22+'NP App Demand'!AE22+'NPK App Demand'!AE22</f>
        <v>520.72974700000032</v>
      </c>
      <c r="AF22" s="142">
        <f>'PK App Demand'!AF22+'NP App Demand'!AF22+'NPK App Demand'!AF22</f>
        <v>520.72974700000032</v>
      </c>
      <c r="AG22" s="142">
        <f>'PK App Demand'!AG22+'NP App Demand'!AG22+'NPK App Demand'!AG22</f>
        <v>520.72974700000032</v>
      </c>
    </row>
    <row r="23" spans="1:33" x14ac:dyDescent="0.2">
      <c r="A23" s="133" t="str">
        <f t="shared" si="1"/>
        <v>DAPSpain</v>
      </c>
      <c r="B23" s="129" t="s">
        <v>254</v>
      </c>
      <c r="C23" s="129" t="s">
        <v>255</v>
      </c>
      <c r="D23" s="129" t="s">
        <v>54</v>
      </c>
      <c r="E23" s="142">
        <f>'PK App Demand'!E23+'NP App Demand'!E23+'NPK App Demand'!E23</f>
        <v>2567.5316439999997</v>
      </c>
      <c r="F23" s="142">
        <f>'PK App Demand'!F23+'NP App Demand'!F23+'NPK App Demand'!F23</f>
        <v>2195.6138449999999</v>
      </c>
      <c r="G23" s="142">
        <f>'PK App Demand'!G23+'NP App Demand'!G23+'NPK App Demand'!G23</f>
        <v>2289.461084</v>
      </c>
      <c r="H23" s="142">
        <f>'PK App Demand'!H23+'NP App Demand'!H23+'NPK App Demand'!H23</f>
        <v>2192.7067000000006</v>
      </c>
      <c r="I23" s="142">
        <f>'PK App Demand'!I23+'NP App Demand'!I23+'NPK App Demand'!I23</f>
        <v>2164.9616399999995</v>
      </c>
      <c r="J23" s="142">
        <f>'PK App Demand'!J23+'NP App Demand'!J23+'NPK App Demand'!J23</f>
        <v>2038.08034</v>
      </c>
      <c r="K23" s="142">
        <f>'PK App Demand'!K23+'NP App Demand'!K23+'NPK App Demand'!K23</f>
        <v>2376.13031</v>
      </c>
      <c r="L23" s="142">
        <f>'PK App Demand'!L23+'NP App Demand'!L23+'NPK App Demand'!L23</f>
        <v>2128.9958200000001</v>
      </c>
      <c r="M23" s="142">
        <f>'PK App Demand'!M23+'NP App Demand'!M23+'NPK App Demand'!M23</f>
        <v>1675.7829099999999</v>
      </c>
      <c r="N23" s="142">
        <f>'PK App Demand'!N23+'NP App Demand'!N23+'NPK App Demand'!N23</f>
        <v>686.31954999999994</v>
      </c>
      <c r="O23" s="142">
        <f>'PK App Demand'!O23+'NP App Demand'!O23+'NPK App Demand'!O23</f>
        <v>1574.702693</v>
      </c>
      <c r="P23" s="142">
        <f>'PK App Demand'!P23+'NP App Demand'!P23+'NPK App Demand'!P23</f>
        <v>1552.4135420000002</v>
      </c>
      <c r="Q23" s="142">
        <f>'PK App Demand'!Q23+'NP App Demand'!Q23+'NPK App Demand'!Q23</f>
        <v>1768.0696660000001</v>
      </c>
      <c r="R23" s="142">
        <f>'PK App Demand'!R23+'NP App Demand'!R23+'NPK App Demand'!R23</f>
        <v>1817.7619999999997</v>
      </c>
      <c r="S23" s="142">
        <f>'PK App Demand'!S23+'NP App Demand'!S23+'NPK App Demand'!S23</f>
        <v>1858.0115099999998</v>
      </c>
      <c r="T23" s="142">
        <f>'PK App Demand'!T23+'NP App Demand'!T23+'NPK App Demand'!T23</f>
        <v>2001.0537899999997</v>
      </c>
      <c r="U23" s="142">
        <f>'PK App Demand'!U23+'NP App Demand'!U23+'NPK App Demand'!U23</f>
        <v>1908.8724099999999</v>
      </c>
      <c r="V23" s="142">
        <f>'PK App Demand'!V23+'NP App Demand'!V23+'NPK App Demand'!V23</f>
        <v>2153.7074899999998</v>
      </c>
      <c r="W23" s="142">
        <f>'PK App Demand'!W23+'NP App Demand'!W23+'NPK App Demand'!W23</f>
        <v>2255.7783990000003</v>
      </c>
      <c r="X23" s="142">
        <f>'PK App Demand'!X23+'NP App Demand'!X23+'NPK App Demand'!X23</f>
        <v>2260.7506699999999</v>
      </c>
      <c r="Y23" s="142">
        <f>'PK App Demand'!Y23+'NP App Demand'!Y23+'NPK App Demand'!Y23</f>
        <v>2427.0783630000001</v>
      </c>
      <c r="Z23" s="142">
        <f>'PK App Demand'!Z23+'NP App Demand'!Z23+'NPK App Demand'!Z23</f>
        <v>2939.56322</v>
      </c>
      <c r="AA23" s="142">
        <f>'PK App Demand'!AA23+'NP App Demand'!AA23+'NPK App Demand'!AA23</f>
        <v>2594.5109999999995</v>
      </c>
      <c r="AB23" s="142">
        <f>'PK App Demand'!AB23+'NP App Demand'!AB23+'NPK App Demand'!AB23</f>
        <v>2109.5179999999996</v>
      </c>
      <c r="AC23" s="142">
        <f>'PK App Demand'!AC23+'NP App Demand'!AC23+'NPK App Demand'!AC23</f>
        <v>2179.8295498614007</v>
      </c>
      <c r="AD23" s="142">
        <f>'PK App Demand'!AD23+'NP App Demand'!AD23+'NPK App Demand'!AD23</f>
        <v>2247.7896982859752</v>
      </c>
      <c r="AE23" s="142">
        <f>'PK App Demand'!AE23+'NP App Demand'!AE23+'NPK App Demand'!AE23</f>
        <v>2237.4558355099543</v>
      </c>
      <c r="AF23" s="142">
        <f>'PK App Demand'!AF23+'NP App Demand'!AF23+'NPK App Demand'!AF23</f>
        <v>2228.0928809017173</v>
      </c>
      <c r="AG23" s="142">
        <f>'PK App Demand'!AG23+'NP App Demand'!AG23+'NPK App Demand'!AG23</f>
        <v>2218.47878500243</v>
      </c>
    </row>
    <row r="24" spans="1:33" x14ac:dyDescent="0.2">
      <c r="A24" s="133" t="str">
        <f t="shared" si="1"/>
        <v>DAPSweden</v>
      </c>
      <c r="B24" s="129" t="s">
        <v>254</v>
      </c>
      <c r="C24" s="129" t="s">
        <v>255</v>
      </c>
      <c r="D24" s="129" t="s">
        <v>55</v>
      </c>
      <c r="E24" s="142">
        <f>'PK App Demand'!E24+'NP App Demand'!E24+'NPK App Demand'!E24</f>
        <v>237.92602800000003</v>
      </c>
      <c r="F24" s="142">
        <f>'PK App Demand'!F24+'NP App Demand'!F24+'NPK App Demand'!F24</f>
        <v>309.74846500000001</v>
      </c>
      <c r="G24" s="142">
        <f>'PK App Demand'!G24+'NP App Demand'!G24+'NPK App Demand'!G24</f>
        <v>372.12858600000004</v>
      </c>
      <c r="H24" s="142">
        <f>'PK App Demand'!H24+'NP App Demand'!H24+'NPK App Demand'!H24</f>
        <v>422.33951400000001</v>
      </c>
      <c r="I24" s="142">
        <f>'PK App Demand'!I24+'NP App Demand'!I24+'NPK App Demand'!I24</f>
        <v>473.11100900000002</v>
      </c>
      <c r="J24" s="142">
        <f>'PK App Demand'!J24+'NP App Demand'!J24+'NPK App Demand'!J24</f>
        <v>384.50520299999994</v>
      </c>
      <c r="K24" s="142">
        <f>'PK App Demand'!K24+'NP App Demand'!K24+'NPK App Demand'!K24</f>
        <v>393.28805400000005</v>
      </c>
      <c r="L24" s="142">
        <f>'PK App Demand'!L24+'NP App Demand'!L24+'NPK App Demand'!L24</f>
        <v>239.568748</v>
      </c>
      <c r="M24" s="142">
        <f>'PK App Demand'!M24+'NP App Demand'!M24+'NPK App Demand'!M24</f>
        <v>472.42606499999999</v>
      </c>
      <c r="N24" s="142">
        <f>'PK App Demand'!N24+'NP App Demand'!N24+'NPK App Demand'!N24</f>
        <v>98.777658000000002</v>
      </c>
      <c r="O24" s="142">
        <f>'PK App Demand'!O24+'NP App Demand'!O24+'NPK App Demand'!O24</f>
        <v>293.97140000000002</v>
      </c>
      <c r="P24" s="142">
        <f>'PK App Demand'!P24+'NP App Demand'!P24+'NPK App Demand'!P24</f>
        <v>318.86291499999993</v>
      </c>
      <c r="Q24" s="142">
        <f>'PK App Demand'!Q24+'NP App Demand'!Q24+'NPK App Demand'!Q24</f>
        <v>289.85521299999999</v>
      </c>
      <c r="R24" s="142">
        <f>'PK App Demand'!R24+'NP App Demand'!R24+'NPK App Demand'!R24</f>
        <v>309.295073</v>
      </c>
      <c r="S24" s="142">
        <f>'PK App Demand'!S24+'NP App Demand'!S24+'NPK App Demand'!S24</f>
        <v>451.92282499999988</v>
      </c>
      <c r="T24" s="142">
        <f>'PK App Demand'!T24+'NP App Demand'!T24+'NPK App Demand'!T24</f>
        <v>276.53518599999995</v>
      </c>
      <c r="U24" s="142">
        <f>'PK App Demand'!U24+'NP App Demand'!U24+'NPK App Demand'!U24</f>
        <v>323.19427600000006</v>
      </c>
      <c r="V24" s="142">
        <f>'PK App Demand'!V24+'NP App Demand'!V24+'NPK App Demand'!V24</f>
        <v>348.38938000000002</v>
      </c>
      <c r="W24" s="142">
        <f>'PK App Demand'!W24+'NP App Demand'!W24+'NPK App Demand'!W24</f>
        <v>327.84895495229517</v>
      </c>
      <c r="X24" s="142">
        <f>'PK App Demand'!X24+'NP App Demand'!X24+'NPK App Demand'!X24</f>
        <v>287.46954000000005</v>
      </c>
      <c r="Y24" s="142">
        <f>'PK App Demand'!Y24+'NP App Demand'!Y24+'NPK App Demand'!Y24</f>
        <v>284.66950799999995</v>
      </c>
      <c r="Z24" s="142">
        <f>'PK App Demand'!Z24+'NP App Demand'!Z24+'NPK App Demand'!Z24</f>
        <v>253.06112999999999</v>
      </c>
      <c r="AA24" s="142">
        <f>'PK App Demand'!AA24+'NP App Demand'!AA24+'NPK App Demand'!AA24</f>
        <v>201.30700000000004</v>
      </c>
      <c r="AB24" s="142">
        <f>'PK App Demand'!AB24+'NP App Demand'!AB24+'NPK App Demand'!AB24</f>
        <v>226.13000000000002</v>
      </c>
      <c r="AC24" s="142">
        <f>'PK App Demand'!AC24+'NP App Demand'!AC24+'NPK App Demand'!AC24</f>
        <v>226.13000000000002</v>
      </c>
      <c r="AD24" s="142">
        <f>'PK App Demand'!AD24+'NP App Demand'!AD24+'NPK App Demand'!AD24</f>
        <v>226.13000000000002</v>
      </c>
      <c r="AE24" s="142">
        <f>'PK App Demand'!AE24+'NP App Demand'!AE24+'NPK App Demand'!AE24</f>
        <v>226.13000000000002</v>
      </c>
      <c r="AF24" s="142">
        <f>'PK App Demand'!AF24+'NP App Demand'!AF24+'NPK App Demand'!AF24</f>
        <v>226.13000000000002</v>
      </c>
      <c r="AG24" s="142">
        <f>'PK App Demand'!AG24+'NP App Demand'!AG24+'NPK App Demand'!AG24</f>
        <v>226.13000000000002</v>
      </c>
    </row>
    <row r="25" spans="1:33" x14ac:dyDescent="0.2">
      <c r="A25" s="133" t="str">
        <f t="shared" si="1"/>
        <v>DAPSwitzerland</v>
      </c>
      <c r="B25" s="129" t="s">
        <v>254</v>
      </c>
      <c r="C25" s="129" t="s">
        <v>255</v>
      </c>
      <c r="D25" s="129" t="s">
        <v>56</v>
      </c>
      <c r="E25" s="142">
        <f>'PK App Demand'!E25+'NP App Demand'!E25+'NPK App Demand'!E25</f>
        <v>65.500610000000009</v>
      </c>
      <c r="F25" s="142">
        <f>'PK App Demand'!F25+'NP App Demand'!F25+'NPK App Demand'!F25</f>
        <v>63.640779999999985</v>
      </c>
      <c r="G25" s="142">
        <f>'PK App Demand'!G25+'NP App Demand'!G25+'NPK App Demand'!G25</f>
        <v>70.407353999999998</v>
      </c>
      <c r="H25" s="142">
        <f>'PK App Demand'!H25+'NP App Demand'!H25+'NPK App Demand'!H25</f>
        <v>66.821324000000004</v>
      </c>
      <c r="I25" s="142">
        <f>'PK App Demand'!I25+'NP App Demand'!I25+'NPK App Demand'!I25</f>
        <v>64.257384999999999</v>
      </c>
      <c r="J25" s="142">
        <f>'PK App Demand'!J25+'NP App Demand'!J25+'NPK App Demand'!J25</f>
        <v>62.617489000000006</v>
      </c>
      <c r="K25" s="142">
        <f>'PK App Demand'!K25+'NP App Demand'!K25+'NPK App Demand'!K25</f>
        <v>62.928802000000005</v>
      </c>
      <c r="L25" s="142">
        <f>'PK App Demand'!L25+'NP App Demand'!L25+'NPK App Demand'!L25</f>
        <v>68.591003000000001</v>
      </c>
      <c r="M25" s="142">
        <f>'PK App Demand'!M25+'NP App Demand'!M25+'NPK App Demand'!M25</f>
        <v>60.08354700000001</v>
      </c>
      <c r="N25" s="142">
        <f>'PK App Demand'!N25+'NP App Demand'!N25+'NPK App Demand'!N25</f>
        <v>27.311343000000001</v>
      </c>
      <c r="O25" s="142">
        <f>'PK App Demand'!O25+'NP App Demand'!O25+'NPK App Demand'!O25</f>
        <v>52.126217999999994</v>
      </c>
      <c r="P25" s="142">
        <f>'PK App Demand'!P25+'NP App Demand'!P25+'NPK App Demand'!P25</f>
        <v>49.608210999999997</v>
      </c>
      <c r="Q25" s="142">
        <f>'PK App Demand'!Q25+'NP App Demand'!Q25+'NPK App Demand'!Q25</f>
        <v>56.411664000000002</v>
      </c>
      <c r="R25" s="142">
        <f>'PK App Demand'!R25+'NP App Demand'!R25+'NPK App Demand'!R25</f>
        <v>46.262855000000002</v>
      </c>
      <c r="S25" s="142">
        <f>'PK App Demand'!S25+'NP App Demand'!S25+'NPK App Demand'!S25</f>
        <v>49.87778800000001</v>
      </c>
      <c r="T25" s="142">
        <f>'PK App Demand'!T25+'NP App Demand'!T25+'NPK App Demand'!T25</f>
        <v>53.435105999999998</v>
      </c>
      <c r="U25" s="142">
        <f>'PK App Demand'!U25+'NP App Demand'!U25+'NPK App Demand'!U25</f>
        <v>46.303305999999999</v>
      </c>
      <c r="V25" s="142">
        <f>'PK App Demand'!V25+'NP App Demand'!V25+'NPK App Demand'!V25</f>
        <v>53.411002000000011</v>
      </c>
      <c r="W25" s="142">
        <f>'PK App Demand'!W25+'NP App Demand'!W25+'NPK App Demand'!W25</f>
        <v>57.265373554724171</v>
      </c>
      <c r="X25" s="142">
        <f>'PK App Demand'!X25+'NP App Demand'!X25+'NPK App Demand'!X25</f>
        <v>48.858809999999998</v>
      </c>
      <c r="Y25" s="142">
        <f>'PK App Demand'!Y25+'NP App Demand'!Y25+'NPK App Demand'!Y25</f>
        <v>48.561738699999992</v>
      </c>
      <c r="Z25" s="142">
        <f>'PK App Demand'!Z25+'NP App Demand'!Z25+'NPK App Demand'!Z25</f>
        <v>54.73181000000001</v>
      </c>
      <c r="AA25" s="142">
        <f>'PK App Demand'!AA25+'NP App Demand'!AA25+'NPK App Demand'!AA25</f>
        <v>38.290000000000006</v>
      </c>
      <c r="AB25" s="142">
        <f>'PK App Demand'!AB25+'NP App Demand'!AB25+'NPK App Demand'!AB25</f>
        <v>62.959999999999987</v>
      </c>
      <c r="AC25" s="142">
        <f>'PK App Demand'!AC25+'NP App Demand'!AC25+'NPK App Demand'!AC25</f>
        <v>62.959999999999987</v>
      </c>
      <c r="AD25" s="142">
        <f>'PK App Demand'!AD25+'NP App Demand'!AD25+'NPK App Demand'!AD25</f>
        <v>62.959999999999987</v>
      </c>
      <c r="AE25" s="142">
        <f>'PK App Demand'!AE25+'NP App Demand'!AE25+'NPK App Demand'!AE25</f>
        <v>62.959999999999987</v>
      </c>
      <c r="AF25" s="142">
        <f>'PK App Demand'!AF25+'NP App Demand'!AF25+'NPK App Demand'!AF25</f>
        <v>62.959999999999987</v>
      </c>
      <c r="AG25" s="142">
        <f>'PK App Demand'!AG25+'NP App Demand'!AG25+'NPK App Demand'!AG25</f>
        <v>62.959999999999987</v>
      </c>
    </row>
    <row r="26" spans="1:33" x14ac:dyDescent="0.2">
      <c r="A26" s="133" t="str">
        <f t="shared" si="1"/>
        <v>DAPUnited Kingdom</v>
      </c>
      <c r="B26" s="129" t="s">
        <v>254</v>
      </c>
      <c r="C26" s="129" t="s">
        <v>255</v>
      </c>
      <c r="D26" s="129" t="s">
        <v>57</v>
      </c>
      <c r="E26" s="142">
        <f>'PK App Demand'!E26+'NP App Demand'!E26+'NPK App Demand'!E26</f>
        <v>2440.5480710000006</v>
      </c>
      <c r="F26" s="142">
        <f>'PK App Demand'!F26+'NP App Demand'!F26+'NPK App Demand'!F26</f>
        <v>2589.0071000000003</v>
      </c>
      <c r="G26" s="142">
        <f>'PK App Demand'!G26+'NP App Demand'!G26+'NPK App Demand'!G26</f>
        <v>3006.4815160000003</v>
      </c>
      <c r="H26" s="142">
        <f>'PK App Demand'!H26+'NP App Demand'!H26+'NPK App Demand'!H26</f>
        <v>3426.1317049999998</v>
      </c>
      <c r="I26" s="142">
        <f>'PK App Demand'!I26+'NP App Demand'!I26+'NPK App Demand'!I26</f>
        <v>3497.8938760000001</v>
      </c>
      <c r="J26" s="142">
        <f>'PK App Demand'!J26+'NP App Demand'!J26+'NPK App Demand'!J26</f>
        <v>2772.1761530000003</v>
      </c>
      <c r="K26" s="142">
        <f>'PK App Demand'!K26+'NP App Demand'!K26+'NPK App Demand'!K26</f>
        <v>2613.1910950000001</v>
      </c>
      <c r="L26" s="142">
        <f>'PK App Demand'!L26+'NP App Demand'!L26+'NPK App Demand'!L26</f>
        <v>2638.3838379999997</v>
      </c>
      <c r="M26" s="142">
        <f>'PK App Demand'!M26+'NP App Demand'!M26+'NPK App Demand'!M26</f>
        <v>2329.4083580000001</v>
      </c>
      <c r="N26" s="142">
        <f>'PK App Demand'!N26+'NP App Demand'!N26+'NPK App Demand'!N26</f>
        <v>1844.736337</v>
      </c>
      <c r="O26" s="142">
        <f>'PK App Demand'!O26+'NP App Demand'!O26+'NPK App Demand'!O26</f>
        <v>2109.4940069999998</v>
      </c>
      <c r="P26" s="142">
        <f>'PK App Demand'!P26+'NP App Demand'!P26+'NPK App Demand'!P26</f>
        <v>1973.4260199999994</v>
      </c>
      <c r="Q26" s="142">
        <f>'PK App Demand'!Q26+'NP App Demand'!Q26+'NPK App Demand'!Q26</f>
        <v>2094.7463849999999</v>
      </c>
      <c r="R26" s="142">
        <f>'PK App Demand'!R26+'NP App Demand'!R26+'NPK App Demand'!R26</f>
        <v>2150.6516860000011</v>
      </c>
      <c r="S26" s="142">
        <f>'PK App Demand'!S26+'NP App Demand'!S26+'NPK App Demand'!S26</f>
        <v>2150.8666459999995</v>
      </c>
      <c r="T26" s="142">
        <f>'PK App Demand'!T26+'NP App Demand'!T26+'NPK App Demand'!T26</f>
        <v>1175.1261500000001</v>
      </c>
      <c r="U26" s="142">
        <f>'PK App Demand'!U26+'NP App Demand'!U26+'NPK App Demand'!U26</f>
        <v>1648.9331749999992</v>
      </c>
      <c r="V26" s="142">
        <f>'PK App Demand'!V26+'NP App Demand'!V26+'NPK App Demand'!V26</f>
        <v>428.88054</v>
      </c>
      <c r="W26" s="142">
        <f>'PK App Demand'!W26+'NP App Demand'!W26+'NPK App Demand'!W26</f>
        <v>1306.0426377131876</v>
      </c>
      <c r="X26" s="142">
        <f>'PK App Demand'!X26+'NP App Demand'!X26+'NPK App Demand'!X26</f>
        <v>1650.0052259999993</v>
      </c>
      <c r="Y26" s="142">
        <f>'PK App Demand'!Y26+'NP App Demand'!Y26+'NPK App Demand'!Y26</f>
        <v>1546.9876164</v>
      </c>
      <c r="Z26" s="142">
        <f>'PK App Demand'!Z26+'NP App Demand'!Z26+'NPK App Demand'!Z26</f>
        <v>1799.9650999999999</v>
      </c>
      <c r="AA26" s="142">
        <f>'PK App Demand'!AA26+'NP App Demand'!AA26+'NPK App Demand'!AA26</f>
        <v>1354.0199999999998</v>
      </c>
      <c r="AB26" s="142">
        <f>'PK App Demand'!AB26+'NP App Demand'!AB26+'NPK App Demand'!AB26</f>
        <v>1342.19</v>
      </c>
      <c r="AC26" s="142">
        <f>'PK App Demand'!AC26+'NP App Demand'!AC26+'NPK App Demand'!AC26</f>
        <v>1334.24830849864</v>
      </c>
      <c r="AD26" s="142">
        <f>'PK App Demand'!AD26+'NP App Demand'!AD26+'NPK App Demand'!AD26</f>
        <v>1324.9503252689578</v>
      </c>
      <c r="AE26" s="142">
        <f>'PK App Demand'!AE26+'NP App Demand'!AE26+'NPK App Demand'!AE26</f>
        <v>1317.5521973996138</v>
      </c>
      <c r="AF26" s="142">
        <f>'PK App Demand'!AF26+'NP App Demand'!AF26+'NPK App Demand'!AF26</f>
        <v>1311.1392604196014</v>
      </c>
      <c r="AG26" s="142">
        <f>'PK App Demand'!AG26+'NP App Demand'!AG26+'NPK App Demand'!AG26</f>
        <v>1304.6826791104484</v>
      </c>
    </row>
    <row r="27" spans="1:33" s="133" customFormat="1" x14ac:dyDescent="0.2">
      <c r="A27" s="139" t="str">
        <f t="shared" si="1"/>
        <v>DAPEast Europe Total</v>
      </c>
      <c r="B27" s="140" t="s">
        <v>58</v>
      </c>
      <c r="C27" s="140" t="s">
        <v>58</v>
      </c>
      <c r="D27" s="140" t="s">
        <v>58</v>
      </c>
      <c r="E27" s="141">
        <f>'PK App Demand'!E27+'NP App Demand'!E27+'NPK App Demand'!E27</f>
        <v>3737.5123980000017</v>
      </c>
      <c r="F27" s="141">
        <f>'PK App Demand'!F27+'NP App Demand'!F27+'NPK App Demand'!F27</f>
        <v>3863.6673119999987</v>
      </c>
      <c r="G27" s="141">
        <f>'PK App Demand'!G27+'NP App Demand'!G27+'NPK App Demand'!G27</f>
        <v>3760.9536097054406</v>
      </c>
      <c r="H27" s="141">
        <f>'PK App Demand'!H27+'NP App Demand'!H27+'NPK App Demand'!H27</f>
        <v>3821.4342581823867</v>
      </c>
      <c r="I27" s="141">
        <f>'PK App Demand'!I27+'NP App Demand'!I27+'NPK App Demand'!I27</f>
        <v>4250.1602716402467</v>
      </c>
      <c r="J27" s="141">
        <f>'PK App Demand'!J27+'NP App Demand'!J27+'NPK App Demand'!J27</f>
        <v>4325.4055816602013</v>
      </c>
      <c r="K27" s="141">
        <f>'PK App Demand'!K27+'NP App Demand'!K27+'NPK App Demand'!K27</f>
        <v>4368.4858537325345</v>
      </c>
      <c r="L27" s="141">
        <f>'PK App Demand'!L27+'NP App Demand'!L27+'NPK App Demand'!L27</f>
        <v>4519.7143319160641</v>
      </c>
      <c r="M27" s="141">
        <f>'PK App Demand'!M27+'NP App Demand'!M27+'NPK App Demand'!M27</f>
        <v>4231.2813390000001</v>
      </c>
      <c r="N27" s="141">
        <f>'PK App Demand'!N27+'NP App Demand'!N27+'NPK App Demand'!N27</f>
        <v>3143.1517440000002</v>
      </c>
      <c r="O27" s="141">
        <f>'PK App Demand'!O27+'NP App Demand'!O27+'NPK App Demand'!O27</f>
        <v>4526.6876850000008</v>
      </c>
      <c r="P27" s="141">
        <f>'PK App Demand'!P27+'NP App Demand'!P27+'NPK App Demand'!P27</f>
        <v>4731.1499360000007</v>
      </c>
      <c r="Q27" s="141">
        <f>'PK App Demand'!Q27+'NP App Demand'!Q27+'NPK App Demand'!Q27</f>
        <v>4312.5682669999997</v>
      </c>
      <c r="R27" s="141">
        <f>'PK App Demand'!R27+'NP App Demand'!R27+'NPK App Demand'!R27</f>
        <v>4477.6434049999998</v>
      </c>
      <c r="S27" s="141">
        <f>'PK App Demand'!S27+'NP App Demand'!S27+'NPK App Demand'!S27</f>
        <v>4966.2674580000003</v>
      </c>
      <c r="T27" s="141">
        <f>'PK App Demand'!T27+'NP App Demand'!T27+'NPK App Demand'!T27</f>
        <v>5299.7176639999998</v>
      </c>
      <c r="U27" s="141">
        <f>'PK App Demand'!U27+'NP App Demand'!U27+'NPK App Demand'!U27</f>
        <v>6224.4708339999997</v>
      </c>
      <c r="V27" s="141">
        <f>'PK App Demand'!V27+'NP App Demand'!V27+'NPK App Demand'!V27</f>
        <v>6864.2972965241916</v>
      </c>
      <c r="W27" s="141">
        <f>'PK App Demand'!W27+'NP App Demand'!W27+'NPK App Demand'!W27</f>
        <v>6544.6782184006988</v>
      </c>
      <c r="X27" s="141">
        <f>'PK App Demand'!X27+'NP App Demand'!X27+'NPK App Demand'!X27</f>
        <v>6577.9893089238112</v>
      </c>
      <c r="Y27" s="141">
        <f>'PK App Demand'!Y27+'NP App Demand'!Y27+'NPK App Demand'!Y27</f>
        <v>6745.9311896035579</v>
      </c>
      <c r="Z27" s="141">
        <f>'PK App Demand'!Z27+'NP App Demand'!Z27+'NPK App Demand'!Z27</f>
        <v>6714.4867695379562</v>
      </c>
      <c r="AA27" s="141">
        <f>'PK App Demand'!AA27+'NP App Demand'!AA27+'NPK App Demand'!AA27</f>
        <v>5023.6974749999999</v>
      </c>
      <c r="AB27" s="141">
        <f>'PK App Demand'!AB27+'NP App Demand'!AB27+'NPK App Demand'!AB27</f>
        <v>4132.2342470000003</v>
      </c>
      <c r="AC27" s="141">
        <f>'PK App Demand'!AC27+'NP App Demand'!AC27+'NPK App Demand'!AC27</f>
        <v>4555.7439066225852</v>
      </c>
      <c r="AD27" s="141">
        <f>'PK App Demand'!AD27+'NP App Demand'!AD27+'NPK App Demand'!AD27</f>
        <v>4797.3749526968768</v>
      </c>
      <c r="AE27" s="141">
        <f>'PK App Demand'!AE27+'NP App Demand'!AE27+'NPK App Demand'!AE27</f>
        <v>4911.2670876351422</v>
      </c>
      <c r="AF27" s="141">
        <f>'PK App Demand'!AF27+'NP App Demand'!AF27+'NPK App Demand'!AF27</f>
        <v>5028.370568824992</v>
      </c>
      <c r="AG27" s="141">
        <f>'PK App Demand'!AG27+'NP App Demand'!AG27+'NPK App Demand'!AG27</f>
        <v>5099.6009816821961</v>
      </c>
    </row>
    <row r="28" spans="1:33" x14ac:dyDescent="0.2">
      <c r="A28" s="133" t="str">
        <f t="shared" si="1"/>
        <v>DAPAlbania</v>
      </c>
      <c r="B28" s="129" t="s">
        <v>254</v>
      </c>
      <c r="C28" s="129" t="s">
        <v>257</v>
      </c>
      <c r="D28" s="129" t="s">
        <v>59</v>
      </c>
      <c r="E28" s="142">
        <f>'PK App Demand'!E28+'NP App Demand'!E28+'NPK App Demand'!E28</f>
        <v>2.4693709999999998</v>
      </c>
      <c r="F28" s="142">
        <f>'PK App Demand'!F28+'NP App Demand'!F28+'NPK App Demand'!F28</f>
        <v>0.135162</v>
      </c>
      <c r="G28" s="142">
        <f>'PK App Demand'!G28+'NP App Demand'!G28+'NPK App Demand'!G28</f>
        <v>0.11604</v>
      </c>
      <c r="H28" s="142">
        <f>'PK App Demand'!H28+'NP App Demand'!H28+'NPK App Demand'!H28</f>
        <v>0.49623799999999996</v>
      </c>
      <c r="I28" s="142">
        <f>'PK App Demand'!I28+'NP App Demand'!I28+'NPK App Demand'!I28</f>
        <v>1.5006599999999999</v>
      </c>
      <c r="J28" s="142">
        <f>'PK App Demand'!J28+'NP App Demand'!J28+'NPK App Demand'!J28</f>
        <v>3.4208949999999998</v>
      </c>
      <c r="K28" s="142">
        <f>'PK App Demand'!K28+'NP App Demand'!K28+'NPK App Demand'!K28</f>
        <v>5.1276299999999999</v>
      </c>
      <c r="L28" s="142">
        <f>'PK App Demand'!L28+'NP App Demand'!L28+'NPK App Demand'!L28</f>
        <v>10.007047</v>
      </c>
      <c r="M28" s="142">
        <f>'PK App Demand'!M28+'NP App Demand'!M28+'NPK App Demand'!M28</f>
        <v>11.500395000000001</v>
      </c>
      <c r="N28" s="142">
        <f>'PK App Demand'!N28+'NP App Demand'!N28+'NPK App Demand'!N28</f>
        <v>4.814406</v>
      </c>
      <c r="O28" s="142">
        <f>'PK App Demand'!O28+'NP App Demand'!O28+'NPK App Demand'!O28</f>
        <v>10.241265</v>
      </c>
      <c r="P28" s="142">
        <f>'PK App Demand'!P28+'NP App Demand'!P28+'NPK App Demand'!P28</f>
        <v>14.584018999999998</v>
      </c>
      <c r="Q28" s="142">
        <f>'PK App Demand'!Q28+'NP App Demand'!Q28+'NPK App Demand'!Q28</f>
        <v>10.765525999999999</v>
      </c>
      <c r="R28" s="142">
        <f>'PK App Demand'!R28+'NP App Demand'!R28+'NPK App Demand'!R28</f>
        <v>9.575527000000001</v>
      </c>
      <c r="S28" s="142">
        <f>'PK App Demand'!S28+'NP App Demand'!S28+'NPK App Demand'!S28</f>
        <v>7.7559559999999994</v>
      </c>
      <c r="T28" s="142">
        <f>'PK App Demand'!T28+'NP App Demand'!T28+'NPK App Demand'!T28</f>
        <v>12.639002</v>
      </c>
      <c r="U28" s="142">
        <f>'PK App Demand'!U28+'NP App Demand'!U28+'NPK App Demand'!U28</f>
        <v>18.381589999999999</v>
      </c>
      <c r="V28" s="142">
        <f>'PK App Demand'!V28+'NP App Demand'!V28+'NPK App Demand'!V28</f>
        <v>12.301976999999999</v>
      </c>
      <c r="W28" s="142">
        <f>'PK App Demand'!W28+'NP App Demand'!W28+'NPK App Demand'!W28</f>
        <v>15.248325716021791</v>
      </c>
      <c r="X28" s="142">
        <f>'PK App Demand'!X28+'NP App Demand'!X28+'NPK App Demand'!X28</f>
        <v>26.39772</v>
      </c>
      <c r="Y28" s="142">
        <f>'PK App Demand'!Y28+'NP App Demand'!Y28+'NPK App Demand'!Y28</f>
        <v>29.059750000000001</v>
      </c>
      <c r="Z28" s="142">
        <f>'PK App Demand'!Z28+'NP App Demand'!Z28+'NPK App Demand'!Z28</f>
        <v>31.715499999999999</v>
      </c>
      <c r="AA28" s="142">
        <f>'PK App Demand'!AA28+'NP App Demand'!AA28+'NPK App Demand'!AA28</f>
        <v>13.46</v>
      </c>
      <c r="AB28" s="142">
        <f>'PK App Demand'!AB28+'NP App Demand'!AB28+'NPK App Demand'!AB28</f>
        <v>17.800000000000004</v>
      </c>
      <c r="AC28" s="142">
        <f>'PK App Demand'!AC28+'NP App Demand'!AC28+'NPK App Demand'!AC28</f>
        <v>17.800000000000004</v>
      </c>
      <c r="AD28" s="142">
        <f>'PK App Demand'!AD28+'NP App Demand'!AD28+'NPK App Demand'!AD28</f>
        <v>17.800000000000004</v>
      </c>
      <c r="AE28" s="142">
        <f>'PK App Demand'!AE28+'NP App Demand'!AE28+'NPK App Demand'!AE28</f>
        <v>17.800000000000004</v>
      </c>
      <c r="AF28" s="142">
        <f>'PK App Demand'!AF28+'NP App Demand'!AF28+'NPK App Demand'!AF28</f>
        <v>17.800000000000004</v>
      </c>
      <c r="AG28" s="142">
        <f>'PK App Demand'!AG28+'NP App Demand'!AG28+'NPK App Demand'!AG28</f>
        <v>17.800000000000004</v>
      </c>
    </row>
    <row r="29" spans="1:33" x14ac:dyDescent="0.2">
      <c r="A29" s="133" t="str">
        <f t="shared" si="1"/>
        <v>DAPBosnia &amp; Herzegovina</v>
      </c>
      <c r="B29" s="129" t="s">
        <v>254</v>
      </c>
      <c r="C29" s="129" t="s">
        <v>257</v>
      </c>
      <c r="D29" s="129" t="s">
        <v>60</v>
      </c>
      <c r="E29" s="142">
        <f>'PK App Demand'!E29+'NP App Demand'!E29+'NPK App Demand'!E29</f>
        <v>19.41</v>
      </c>
      <c r="F29" s="142">
        <f>'PK App Demand'!F29+'NP App Demand'!F29+'NPK App Demand'!F29</f>
        <v>17.873999999999999</v>
      </c>
      <c r="G29" s="142">
        <f>'PK App Demand'!G29+'NP App Demand'!G29+'NPK App Demand'!G29</f>
        <v>66.578000000000003</v>
      </c>
      <c r="H29" s="142">
        <f>'PK App Demand'!H29+'NP App Demand'!H29+'NPK App Demand'!H29</f>
        <v>23.240902999999999</v>
      </c>
      <c r="I29" s="142">
        <f>'PK App Demand'!I29+'NP App Demand'!I29+'NPK App Demand'!I29</f>
        <v>86.792385999999993</v>
      </c>
      <c r="J29" s="142">
        <f>'PK App Demand'!J29+'NP App Demand'!J29+'NPK App Demand'!J29</f>
        <v>77.247675999999998</v>
      </c>
      <c r="K29" s="142">
        <f>'PK App Demand'!K29+'NP App Demand'!K29+'NPK App Demand'!K29</f>
        <v>67.073920999999984</v>
      </c>
      <c r="L29" s="142">
        <f>'PK App Demand'!L29+'NP App Demand'!L29+'NPK App Demand'!L29</f>
        <v>82.281242000000006</v>
      </c>
      <c r="M29" s="142">
        <f>'PK App Demand'!M29+'NP App Demand'!M29+'NPK App Demand'!M29</f>
        <v>56.630572999999998</v>
      </c>
      <c r="N29" s="142">
        <f>'PK App Demand'!N29+'NP App Demand'!N29+'NPK App Demand'!N29</f>
        <v>29.052713999999998</v>
      </c>
      <c r="O29" s="142">
        <f>'PK App Demand'!O29+'NP App Demand'!O29+'NPK App Demand'!O29</f>
        <v>64.393725000000003</v>
      </c>
      <c r="P29" s="142">
        <f>'PK App Demand'!P29+'NP App Demand'!P29+'NPK App Demand'!P29</f>
        <v>58.977463999999998</v>
      </c>
      <c r="Q29" s="142">
        <f>'PK App Demand'!Q29+'NP App Demand'!Q29+'NPK App Demand'!Q29</f>
        <v>60.816981000000006</v>
      </c>
      <c r="R29" s="142">
        <f>'PK App Demand'!R29+'NP App Demand'!R29+'NPK App Demand'!R29</f>
        <v>49.972496</v>
      </c>
      <c r="S29" s="142">
        <f>'PK App Demand'!S29+'NP App Demand'!S29+'NPK App Demand'!S29</f>
        <v>47.558965000000001</v>
      </c>
      <c r="T29" s="142">
        <f>'PK App Demand'!T29+'NP App Demand'!T29+'NPK App Demand'!T29</f>
        <v>55.149915999999997</v>
      </c>
      <c r="U29" s="142">
        <f>'PK App Demand'!U29+'NP App Demand'!U29+'NPK App Demand'!U29</f>
        <v>61.638854000000002</v>
      </c>
      <c r="V29" s="142">
        <f>'PK App Demand'!V29+'NP App Demand'!V29+'NPK App Demand'!V29</f>
        <v>60.525533999999993</v>
      </c>
      <c r="W29" s="142">
        <f>'PK App Demand'!W29+'NP App Demand'!W29+'NPK App Demand'!W29</f>
        <v>48.214407999999999</v>
      </c>
      <c r="X29" s="142">
        <f>'PK App Demand'!X29+'NP App Demand'!X29+'NPK App Demand'!X29</f>
        <v>55.089129999999997</v>
      </c>
      <c r="Y29" s="142">
        <f>'PK App Demand'!Y29+'NP App Demand'!Y29+'NPK App Demand'!Y29</f>
        <v>61.166039999999995</v>
      </c>
      <c r="Z29" s="142">
        <f>'PK App Demand'!Z29+'NP App Demand'!Z29+'NPK App Demand'!Z29</f>
        <v>37.433979999999991</v>
      </c>
      <c r="AA29" s="142">
        <f>'PK App Demand'!AA29+'NP App Demand'!AA29+'NPK App Demand'!AA29</f>
        <v>0</v>
      </c>
      <c r="AB29" s="142">
        <f>'PK App Demand'!AB29+'NP App Demand'!AB29+'NPK App Demand'!AB29</f>
        <v>0</v>
      </c>
      <c r="AC29" s="142">
        <f>'PK App Demand'!AC29+'NP App Demand'!AC29+'NPK App Demand'!AC29</f>
        <v>0</v>
      </c>
      <c r="AD29" s="142">
        <f>'PK App Demand'!AD29+'NP App Demand'!AD29+'NPK App Demand'!AD29</f>
        <v>0</v>
      </c>
      <c r="AE29" s="142">
        <f>'PK App Demand'!AE29+'NP App Demand'!AE29+'NPK App Demand'!AE29</f>
        <v>0</v>
      </c>
      <c r="AF29" s="142">
        <f>'PK App Demand'!AF29+'NP App Demand'!AF29+'NPK App Demand'!AF29</f>
        <v>0</v>
      </c>
      <c r="AG29" s="142">
        <f>'PK App Demand'!AG29+'NP App Demand'!AG29+'NPK App Demand'!AG29</f>
        <v>0</v>
      </c>
    </row>
    <row r="30" spans="1:33" x14ac:dyDescent="0.2">
      <c r="A30" s="133" t="str">
        <f t="shared" si="1"/>
        <v>DAPBulgaria</v>
      </c>
      <c r="B30" s="129" t="s">
        <v>254</v>
      </c>
      <c r="C30" s="129" t="s">
        <v>257</v>
      </c>
      <c r="D30" s="129" t="s">
        <v>61</v>
      </c>
      <c r="E30" s="142">
        <f>'PK App Demand'!E30+'NP App Demand'!E30+'NPK App Demand'!E30</f>
        <v>185.82599999999996</v>
      </c>
      <c r="F30" s="142">
        <f>'PK App Demand'!F30+'NP App Demand'!F30+'NPK App Demand'!F30</f>
        <v>187.83100000000002</v>
      </c>
      <c r="G30" s="142">
        <f>'PK App Demand'!G30+'NP App Demand'!G30+'NPK App Demand'!G30</f>
        <v>184.39860500000003</v>
      </c>
      <c r="H30" s="142">
        <f>'PK App Demand'!H30+'NP App Demand'!H30+'NPK App Demand'!H30</f>
        <v>179.42991200000009</v>
      </c>
      <c r="I30" s="142">
        <f>'PK App Demand'!I30+'NP App Demand'!I30+'NPK App Demand'!I30</f>
        <v>253.97979500000005</v>
      </c>
      <c r="J30" s="142">
        <f>'PK App Demand'!J30+'NP App Demand'!J30+'NPK App Demand'!J30</f>
        <v>247.58359999999999</v>
      </c>
      <c r="K30" s="142">
        <f>'PK App Demand'!K30+'NP App Demand'!K30+'NPK App Demand'!K30</f>
        <v>296.47719999999993</v>
      </c>
      <c r="L30" s="142">
        <f>'PK App Demand'!L30+'NP App Demand'!L30+'NPK App Demand'!L30</f>
        <v>263.63059999999996</v>
      </c>
      <c r="M30" s="142">
        <f>'PK App Demand'!M30+'NP App Demand'!M30+'NPK App Demand'!M30</f>
        <v>233.86599999999999</v>
      </c>
      <c r="N30" s="142">
        <f>'PK App Demand'!N30+'NP App Demand'!N30+'NPK App Demand'!N30</f>
        <v>181.37400000000011</v>
      </c>
      <c r="O30" s="142">
        <f>'PK App Demand'!O30+'NP App Demand'!O30+'NPK App Demand'!O30</f>
        <v>182.93304999999998</v>
      </c>
      <c r="P30" s="142">
        <f>'PK App Demand'!P30+'NP App Demand'!P30+'NPK App Demand'!P30</f>
        <v>326.96360000000004</v>
      </c>
      <c r="Q30" s="142">
        <f>'PK App Demand'!Q30+'NP App Demand'!Q30+'NPK App Demand'!Q30</f>
        <v>213.70989999999983</v>
      </c>
      <c r="R30" s="142">
        <f>'PK App Demand'!R30+'NP App Demand'!R30+'NPK App Demand'!R30</f>
        <v>281.58931400000006</v>
      </c>
      <c r="S30" s="142">
        <f>'PK App Demand'!S30+'NP App Demand'!S30+'NPK App Demand'!S30</f>
        <v>269.60223000000002</v>
      </c>
      <c r="T30" s="142">
        <f>'PK App Demand'!T30+'NP App Demand'!T30+'NPK App Demand'!T30</f>
        <v>297.31891000000002</v>
      </c>
      <c r="U30" s="142">
        <f>'PK App Demand'!U30+'NP App Demand'!U30+'NPK App Demand'!U30</f>
        <v>285.67281000000003</v>
      </c>
      <c r="V30" s="142">
        <f>'PK App Demand'!V30+'NP App Demand'!V30+'NPK App Demand'!V30</f>
        <v>298.1713124088966</v>
      </c>
      <c r="W30" s="142">
        <f>'PK App Demand'!W30+'NP App Demand'!W30+'NPK App Demand'!W30</f>
        <v>277.19533001258412</v>
      </c>
      <c r="X30" s="142">
        <f>'PK App Demand'!X30+'NP App Demand'!X30+'NPK App Demand'!X30</f>
        <v>137.96614</v>
      </c>
      <c r="Y30" s="142">
        <f>'PK App Demand'!Y30+'NP App Demand'!Y30+'NPK App Demand'!Y30</f>
        <v>124.13399000000004</v>
      </c>
      <c r="Z30" s="142">
        <f>'PK App Demand'!Z30+'NP App Demand'!Z30+'NPK App Demand'!Z30</f>
        <v>231.92721</v>
      </c>
      <c r="AA30" s="142">
        <f>'PK App Demand'!AA30+'NP App Demand'!AA30+'NPK App Demand'!AA30</f>
        <v>345.09673499999997</v>
      </c>
      <c r="AB30" s="142">
        <f>'PK App Demand'!AB30+'NP App Demand'!AB30+'NPK App Demand'!AB30</f>
        <v>165.89226899999997</v>
      </c>
      <c r="AC30" s="142">
        <f>'PK App Demand'!AC30+'NP App Demand'!AC30+'NPK App Demand'!AC30</f>
        <v>166.0208462878299</v>
      </c>
      <c r="AD30" s="142">
        <f>'PK App Demand'!AD30+'NP App Demand'!AD30+'NPK App Demand'!AD30</f>
        <v>166.15320212838679</v>
      </c>
      <c r="AE30" s="142">
        <f>'PK App Demand'!AE30+'NP App Demand'!AE30+'NPK App Demand'!AE30</f>
        <v>166.28471601041844</v>
      </c>
      <c r="AF30" s="142">
        <f>'PK App Demand'!AF30+'NP App Demand'!AF30+'NPK App Demand'!AF30</f>
        <v>166.41670980417024</v>
      </c>
      <c r="AG30" s="142">
        <f>'PK App Demand'!AG30+'NP App Demand'!AG30+'NPK App Demand'!AG30</f>
        <v>166.54986160272213</v>
      </c>
    </row>
    <row r="31" spans="1:33" x14ac:dyDescent="0.2">
      <c r="A31" s="133" t="str">
        <f t="shared" si="1"/>
        <v>DAPCroatia</v>
      </c>
      <c r="B31" s="129" t="s">
        <v>254</v>
      </c>
      <c r="C31" s="129" t="s">
        <v>257</v>
      </c>
      <c r="D31" s="129" t="s">
        <v>62</v>
      </c>
      <c r="E31" s="142">
        <f>'PK App Demand'!E31+'NP App Demand'!E31+'NPK App Demand'!E31</f>
        <v>210.84900000000002</v>
      </c>
      <c r="F31" s="142">
        <f>'PK App Demand'!F31+'NP App Demand'!F31+'NPK App Demand'!F31</f>
        <v>365.01627900000005</v>
      </c>
      <c r="G31" s="142">
        <f>'PK App Demand'!G31+'NP App Demand'!G31+'NPK App Demand'!G31</f>
        <v>225.67200000000011</v>
      </c>
      <c r="H31" s="142">
        <f>'PK App Demand'!H31+'NP App Demand'!H31+'NPK App Demand'!H31</f>
        <v>299.99799999999999</v>
      </c>
      <c r="I31" s="142">
        <f>'PK App Demand'!I31+'NP App Demand'!I31+'NPK App Demand'!I31</f>
        <v>273.11100000000005</v>
      </c>
      <c r="J31" s="142">
        <f>'PK App Demand'!J31+'NP App Demand'!J31+'NPK App Demand'!J31</f>
        <v>329.84800000000001</v>
      </c>
      <c r="K31" s="142">
        <f>'PK App Demand'!K31+'NP App Demand'!K31+'NPK App Demand'!K31</f>
        <v>310.60192699999993</v>
      </c>
      <c r="L31" s="142">
        <f>'PK App Demand'!L31+'NP App Demand'!L31+'NPK App Demand'!L31</f>
        <v>302.78598200000005</v>
      </c>
      <c r="M31" s="142">
        <f>'PK App Demand'!M31+'NP App Demand'!M31+'NPK App Demand'!M31</f>
        <v>364.33120499999995</v>
      </c>
      <c r="N31" s="142">
        <f>'PK App Demand'!N31+'NP App Demand'!N31+'NPK App Demand'!N31</f>
        <v>214.60100000000003</v>
      </c>
      <c r="O31" s="142">
        <f>'PK App Demand'!O31+'NP App Demand'!O31+'NPK App Demand'!O31</f>
        <v>249.25124300000002</v>
      </c>
      <c r="P31" s="142">
        <f>'PK App Demand'!P31+'NP App Demand'!P31+'NPK App Demand'!P31</f>
        <v>334.72017000000005</v>
      </c>
      <c r="Q31" s="142">
        <f>'PK App Demand'!Q31+'NP App Demand'!Q31+'NPK App Demand'!Q31</f>
        <v>208.51445000000004</v>
      </c>
      <c r="R31" s="142">
        <f>'PK App Demand'!R31+'NP App Demand'!R31+'NPK App Demand'!R31</f>
        <v>148.77075000000005</v>
      </c>
      <c r="S31" s="142">
        <f>'PK App Demand'!S31+'NP App Demand'!S31+'NPK App Demand'!S31</f>
        <v>161.39300000000003</v>
      </c>
      <c r="T31" s="142">
        <f>'PK App Demand'!T31+'NP App Demand'!T31+'NPK App Demand'!T31</f>
        <v>175.142</v>
      </c>
      <c r="U31" s="142">
        <f>'PK App Demand'!U31+'NP App Demand'!U31+'NPK App Demand'!U31</f>
        <v>190.08870000000005</v>
      </c>
      <c r="V31" s="142">
        <f>'PK App Demand'!V31+'NP App Demand'!V31+'NPK App Demand'!V31</f>
        <v>199.88950000000006</v>
      </c>
      <c r="W31" s="142">
        <f>'PK App Demand'!W31+'NP App Demand'!W31+'NPK App Demand'!W31</f>
        <v>184.83821003106993</v>
      </c>
      <c r="X31" s="142">
        <f>'PK App Demand'!X31+'NP App Demand'!X31+'NPK App Demand'!X31</f>
        <v>201.29554999999996</v>
      </c>
      <c r="Y31" s="142">
        <f>'PK App Demand'!Y31+'NP App Demand'!Y31+'NPK App Demand'!Y31</f>
        <v>217.03865619999999</v>
      </c>
      <c r="Z31" s="142">
        <f>'PK App Demand'!Z31+'NP App Demand'!Z31+'NPK App Demand'!Z31</f>
        <v>200.97842</v>
      </c>
      <c r="AA31" s="142">
        <f>'PK App Demand'!AA31+'NP App Demand'!AA31+'NPK App Demand'!AA31</f>
        <v>190.26400000000001</v>
      </c>
      <c r="AB31" s="142">
        <f>'PK App Demand'!AB31+'NP App Demand'!AB31+'NPK App Demand'!AB31</f>
        <v>156.29199999999997</v>
      </c>
      <c r="AC31" s="142">
        <f>'PK App Demand'!AC31+'NP App Demand'!AC31+'NPK App Demand'!AC31</f>
        <v>156.29199999999997</v>
      </c>
      <c r="AD31" s="142">
        <f>'PK App Demand'!AD31+'NP App Demand'!AD31+'NPK App Demand'!AD31</f>
        <v>156.29199999999997</v>
      </c>
      <c r="AE31" s="142">
        <f>'PK App Demand'!AE31+'NP App Demand'!AE31+'NPK App Demand'!AE31</f>
        <v>156.29199999999997</v>
      </c>
      <c r="AF31" s="142">
        <f>'PK App Demand'!AF31+'NP App Demand'!AF31+'NPK App Demand'!AF31</f>
        <v>156.29199999999997</v>
      </c>
      <c r="AG31" s="142">
        <f>'PK App Demand'!AG31+'NP App Demand'!AG31+'NPK App Demand'!AG31</f>
        <v>156.29199999999997</v>
      </c>
    </row>
    <row r="32" spans="1:33" x14ac:dyDescent="0.2">
      <c r="A32" s="133" t="str">
        <f t="shared" si="1"/>
        <v>DAPCzech Republic</v>
      </c>
      <c r="B32" s="129" t="s">
        <v>254</v>
      </c>
      <c r="C32" s="129" t="s">
        <v>257</v>
      </c>
      <c r="D32" s="129" t="s">
        <v>63</v>
      </c>
      <c r="E32" s="142">
        <f>'PK App Demand'!E32+'NP App Demand'!E32+'NPK App Demand'!E32</f>
        <v>89.265999999999991</v>
      </c>
      <c r="F32" s="142">
        <f>'PK App Demand'!F32+'NP App Demand'!F32+'NPK App Demand'!F32</f>
        <v>100.92299999999997</v>
      </c>
      <c r="G32" s="142">
        <f>'PK App Demand'!G32+'NP App Demand'!G32+'NPK App Demand'!G32</f>
        <v>108.846862</v>
      </c>
      <c r="H32" s="142">
        <f>'PK App Demand'!H32+'NP App Demand'!H32+'NPK App Demand'!H32</f>
        <v>100.70360000000001</v>
      </c>
      <c r="I32" s="142">
        <f>'PK App Demand'!I32+'NP App Demand'!I32+'NPK App Demand'!I32</f>
        <v>104.97319999999999</v>
      </c>
      <c r="J32" s="142">
        <f>'PK App Demand'!J32+'NP App Demand'!J32+'NPK App Demand'!J32</f>
        <v>90.550200000000004</v>
      </c>
      <c r="K32" s="142">
        <f>'PK App Demand'!K32+'NP App Demand'!K32+'NPK App Demand'!K32</f>
        <v>95.497599999999991</v>
      </c>
      <c r="L32" s="142">
        <f>'PK App Demand'!L32+'NP App Demand'!L32+'NPK App Demand'!L32</f>
        <v>102.297</v>
      </c>
      <c r="M32" s="142">
        <f>'PK App Demand'!M32+'NP App Demand'!M32+'NPK App Demand'!M32</f>
        <v>86.807400000000001</v>
      </c>
      <c r="N32" s="142">
        <f>'PK App Demand'!N32+'NP App Demand'!N32+'NPK App Demand'!N32</f>
        <v>25.796299999999999</v>
      </c>
      <c r="O32" s="142">
        <f>'PK App Demand'!O32+'NP App Demand'!O32+'NPK App Demand'!O32</f>
        <v>68.5869</v>
      </c>
      <c r="P32" s="142">
        <f>'PK App Demand'!P32+'NP App Demand'!P32+'NPK App Demand'!P32</f>
        <v>81.078400000000016</v>
      </c>
      <c r="Q32" s="142">
        <f>'PK App Demand'!Q32+'NP App Demand'!Q32+'NPK App Demand'!Q32</f>
        <v>94.264399999999995</v>
      </c>
      <c r="R32" s="142">
        <f>'PK App Demand'!R32+'NP App Demand'!R32+'NPK App Demand'!R32</f>
        <v>92.461999999999989</v>
      </c>
      <c r="S32" s="142">
        <f>'PK App Demand'!S32+'NP App Demand'!S32+'NPK App Demand'!S32</f>
        <v>117.66682</v>
      </c>
      <c r="T32" s="142">
        <f>'PK App Demand'!T32+'NP App Demand'!T32+'NPK App Demand'!T32</f>
        <v>122.58182000000002</v>
      </c>
      <c r="U32" s="142">
        <f>'PK App Demand'!U32+'NP App Demand'!U32+'NPK App Demand'!U32</f>
        <v>126.78171</v>
      </c>
      <c r="V32" s="142">
        <f>'PK App Demand'!V32+'NP App Demand'!V32+'NPK App Demand'!V32</f>
        <v>114.21036000000002</v>
      </c>
      <c r="W32" s="142">
        <f>'PK App Demand'!W32+'NP App Demand'!W32+'NPK App Demand'!W32</f>
        <v>125.51310799999999</v>
      </c>
      <c r="X32" s="142">
        <f>'PK App Demand'!X32+'NP App Demand'!X32+'NPK App Demand'!X32</f>
        <v>123.48852000000001</v>
      </c>
      <c r="Y32" s="142">
        <f>'PK App Demand'!Y32+'NP App Demand'!Y32+'NPK App Demand'!Y32</f>
        <v>116.3797021</v>
      </c>
      <c r="Z32" s="142">
        <f>'PK App Demand'!Z32+'NP App Demand'!Z32+'NPK App Demand'!Z32</f>
        <v>120.82205768382195</v>
      </c>
      <c r="AA32" s="142">
        <f>'PK App Demand'!AA32+'NP App Demand'!AA32+'NPK App Demand'!AA32</f>
        <v>116.57600000000001</v>
      </c>
      <c r="AB32" s="142">
        <f>'PK App Demand'!AB32+'NP App Demand'!AB32+'NPK App Demand'!AB32</f>
        <v>105.22799999999999</v>
      </c>
      <c r="AC32" s="142">
        <f>'PK App Demand'!AC32+'NP App Demand'!AC32+'NPK App Demand'!AC32</f>
        <v>105.22799999999999</v>
      </c>
      <c r="AD32" s="142">
        <f>'PK App Demand'!AD32+'NP App Demand'!AD32+'NPK App Demand'!AD32</f>
        <v>105.22799999999999</v>
      </c>
      <c r="AE32" s="142">
        <f>'PK App Demand'!AE32+'NP App Demand'!AE32+'NPK App Demand'!AE32</f>
        <v>105.22799999999999</v>
      </c>
      <c r="AF32" s="142">
        <f>'PK App Demand'!AF32+'NP App Demand'!AF32+'NPK App Demand'!AF32</f>
        <v>105.22799999999999</v>
      </c>
      <c r="AG32" s="142">
        <f>'PK App Demand'!AG32+'NP App Demand'!AG32+'NPK App Demand'!AG32</f>
        <v>105.22799999999999</v>
      </c>
    </row>
    <row r="33" spans="1:33" x14ac:dyDescent="0.2">
      <c r="A33" s="133" t="str">
        <f t="shared" si="1"/>
        <v>DAPEstonia</v>
      </c>
      <c r="B33" s="129" t="s">
        <v>254</v>
      </c>
      <c r="C33" s="129" t="s">
        <v>257</v>
      </c>
      <c r="D33" s="129" t="s">
        <v>64</v>
      </c>
      <c r="E33" s="142">
        <f>'PK App Demand'!E33+'NP App Demand'!E33+'NPK App Demand'!E33</f>
        <v>29.712</v>
      </c>
      <c r="F33" s="142">
        <f>'PK App Demand'!F33+'NP App Demand'!F33+'NPK App Demand'!F33</f>
        <v>28.536000000000001</v>
      </c>
      <c r="G33" s="142">
        <f>'PK App Demand'!G33+'NP App Demand'!G33+'NPK App Demand'!G33</f>
        <v>23.378</v>
      </c>
      <c r="H33" s="142">
        <f>'PK App Demand'!H33+'NP App Demand'!H33+'NPK App Demand'!H33</f>
        <v>41.275999999999996</v>
      </c>
      <c r="I33" s="142">
        <f>'PK App Demand'!I33+'NP App Demand'!I33+'NPK App Demand'!I33</f>
        <v>30.631</v>
      </c>
      <c r="J33" s="142">
        <f>'PK App Demand'!J33+'NP App Demand'!J33+'NPK App Demand'!J33</f>
        <v>44.266000000000005</v>
      </c>
      <c r="K33" s="142">
        <f>'PK App Demand'!K33+'NP App Demand'!K33+'NPK App Demand'!K33</f>
        <v>44.031999999999996</v>
      </c>
      <c r="L33" s="142">
        <f>'PK App Demand'!L33+'NP App Demand'!L33+'NPK App Demand'!L33</f>
        <v>32.283000000000001</v>
      </c>
      <c r="M33" s="142">
        <f>'PK App Demand'!M33+'NP App Demand'!M33+'NPK App Demand'!M33</f>
        <v>41.644000000000005</v>
      </c>
      <c r="N33" s="142">
        <f>'PK App Demand'!N33+'NP App Demand'!N33+'NPK App Demand'!N33</f>
        <v>33.753999999999998</v>
      </c>
      <c r="O33" s="142">
        <f>'PK App Demand'!O33+'NP App Demand'!O33+'NPK App Demand'!O33</f>
        <v>51.89</v>
      </c>
      <c r="P33" s="142">
        <f>'PK App Demand'!P33+'NP App Demand'!P33+'NPK App Demand'!P33</f>
        <v>57.061</v>
      </c>
      <c r="Q33" s="142">
        <f>'PK App Demand'!Q33+'NP App Demand'!Q33+'NPK App Demand'!Q33</f>
        <v>78.687999999999988</v>
      </c>
      <c r="R33" s="142">
        <f>'PK App Demand'!R33+'NP App Demand'!R33+'NPK App Demand'!R33</f>
        <v>79.807999999999993</v>
      </c>
      <c r="S33" s="142">
        <f>'PK App Demand'!S33+'NP App Demand'!S33+'NPK App Demand'!S33</f>
        <v>65.171999999999997</v>
      </c>
      <c r="T33" s="142">
        <f>'PK App Demand'!T33+'NP App Demand'!T33+'NPK App Demand'!T33</f>
        <v>64.403999999999996</v>
      </c>
      <c r="U33" s="142">
        <f>'PK App Demand'!U33+'NP App Demand'!U33+'NPK App Demand'!U33</f>
        <v>52.731000000000002</v>
      </c>
      <c r="V33" s="142">
        <f>'PK App Demand'!V33+'NP App Demand'!V33+'NPK App Demand'!V33</f>
        <v>64.963999999999999</v>
      </c>
      <c r="W33" s="142">
        <f>'PK App Demand'!W33+'NP App Demand'!W33+'NPK App Demand'!W33</f>
        <v>62.834220999999999</v>
      </c>
      <c r="X33" s="142">
        <f>'PK App Demand'!X33+'NP App Demand'!X33+'NPK App Demand'!X33</f>
        <v>68.324709999999996</v>
      </c>
      <c r="Y33" s="142">
        <f>'PK App Demand'!Y33+'NP App Demand'!Y33+'NPK App Demand'!Y33</f>
        <v>124.70239000000001</v>
      </c>
      <c r="Z33" s="142">
        <f>'PK App Demand'!Z33+'NP App Demand'!Z33+'NPK App Demand'!Z33</f>
        <v>118.17645</v>
      </c>
      <c r="AA33" s="142">
        <f>'PK App Demand'!AA33+'NP App Demand'!AA33+'NPK App Demand'!AA33</f>
        <v>123.62</v>
      </c>
      <c r="AB33" s="142">
        <f>'PK App Demand'!AB33+'NP App Demand'!AB33+'NPK App Demand'!AB33</f>
        <v>87.52</v>
      </c>
      <c r="AC33" s="142">
        <f>'PK App Demand'!AC33+'NP App Demand'!AC33+'NPK App Demand'!AC33</f>
        <v>87.52</v>
      </c>
      <c r="AD33" s="142">
        <f>'PK App Demand'!AD33+'NP App Demand'!AD33+'NPK App Demand'!AD33</f>
        <v>87.52</v>
      </c>
      <c r="AE33" s="142">
        <f>'PK App Demand'!AE33+'NP App Demand'!AE33+'NPK App Demand'!AE33</f>
        <v>87.52</v>
      </c>
      <c r="AF33" s="142">
        <f>'PK App Demand'!AF33+'NP App Demand'!AF33+'NPK App Demand'!AF33</f>
        <v>87.52</v>
      </c>
      <c r="AG33" s="142">
        <f>'PK App Demand'!AG33+'NP App Demand'!AG33+'NPK App Demand'!AG33</f>
        <v>87.52</v>
      </c>
    </row>
    <row r="34" spans="1:33" x14ac:dyDescent="0.2">
      <c r="A34" s="133" t="str">
        <f t="shared" si="1"/>
        <v>DAPGeorgia</v>
      </c>
      <c r="B34" s="129" t="s">
        <v>254</v>
      </c>
      <c r="C34" s="129" t="s">
        <v>257</v>
      </c>
      <c r="D34" s="129" t="s">
        <v>65</v>
      </c>
      <c r="E34" s="142">
        <f>'PK App Demand'!E34+'NP App Demand'!E34+'NPK App Demand'!E34</f>
        <v>3.0000000000000001E-3</v>
      </c>
      <c r="F34" s="142">
        <f>'PK App Demand'!F34+'NP App Demand'!F34+'NPK App Demand'!F34</f>
        <v>8.4499999999999992E-3</v>
      </c>
      <c r="G34" s="142">
        <f>'PK App Demand'!G34+'NP App Demand'!G34+'NPK App Demand'!G34</f>
        <v>1.4999999999999999E-4</v>
      </c>
      <c r="H34" s="142">
        <f>'PK App Demand'!H34+'NP App Demand'!H34+'NPK App Demand'!H34</f>
        <v>0.44736300000000001</v>
      </c>
      <c r="I34" s="142">
        <f>'PK App Demand'!I34+'NP App Demand'!I34+'NPK App Demand'!I34</f>
        <v>3.9787000000000003</v>
      </c>
      <c r="J34" s="142">
        <f>'PK App Demand'!J34+'NP App Demand'!J34+'NPK App Demand'!J34</f>
        <v>1.8742749999999999</v>
      </c>
      <c r="K34" s="142">
        <f>'PK App Demand'!K34+'NP App Demand'!K34+'NPK App Demand'!K34</f>
        <v>2.4692099999999999</v>
      </c>
      <c r="L34" s="142">
        <f>'PK App Demand'!L34+'NP App Demand'!L34+'NPK App Demand'!L34</f>
        <v>4.3300800000000006</v>
      </c>
      <c r="M34" s="142">
        <f>'PK App Demand'!M34+'NP App Demand'!M34+'NPK App Demand'!M34</f>
        <v>2.3274089999999998</v>
      </c>
      <c r="N34" s="142">
        <f>'PK App Demand'!N34+'NP App Demand'!N34+'NPK App Demand'!N34</f>
        <v>3.8841070000000002</v>
      </c>
      <c r="O34" s="142">
        <f>'PK App Demand'!O34+'NP App Demand'!O34+'NPK App Demand'!O34</f>
        <v>4.0371709999999998</v>
      </c>
      <c r="P34" s="142">
        <f>'PK App Demand'!P34+'NP App Demand'!P34+'NPK App Demand'!P34</f>
        <v>8.4520689999999998</v>
      </c>
      <c r="Q34" s="142">
        <f>'PK App Demand'!Q34+'NP App Demand'!Q34+'NPK App Demand'!Q34</f>
        <v>14.826122</v>
      </c>
      <c r="R34" s="142">
        <f>'PK App Demand'!R34+'NP App Demand'!R34+'NPK App Demand'!R34</f>
        <v>32.524697000000003</v>
      </c>
      <c r="S34" s="142">
        <f>'PK App Demand'!S34+'NP App Demand'!S34+'NPK App Demand'!S34</f>
        <v>26.146433000000002</v>
      </c>
      <c r="T34" s="142">
        <f>'PK App Demand'!T34+'NP App Demand'!T34+'NPK App Demand'!T34</f>
        <v>20.158442000000001</v>
      </c>
      <c r="U34" s="142">
        <f>'PK App Demand'!U34+'NP App Demand'!U34+'NPK App Demand'!U34</f>
        <v>24.772169000000002</v>
      </c>
      <c r="V34" s="142">
        <f>'PK App Demand'!V34+'NP App Demand'!V34+'NPK App Demand'!V34</f>
        <v>18.072504000000002</v>
      </c>
      <c r="W34" s="142">
        <f>'PK App Demand'!W34+'NP App Demand'!W34+'NPK App Demand'!W34</f>
        <v>17.267688</v>
      </c>
      <c r="X34" s="142">
        <f>'PK App Demand'!X34+'NP App Demand'!X34+'NPK App Demand'!X34</f>
        <v>20.403980000000004</v>
      </c>
      <c r="Y34" s="142">
        <f>'PK App Demand'!Y34+'NP App Demand'!Y34+'NPK App Demand'!Y34</f>
        <v>22.801295199999998</v>
      </c>
      <c r="Z34" s="142">
        <f>'PK App Demand'!Z34+'NP App Demand'!Z34+'NPK App Demand'!Z34</f>
        <v>23.0876491403953</v>
      </c>
      <c r="AA34" s="142">
        <f>'PK App Demand'!AA34+'NP App Demand'!AA34+'NPK App Demand'!AA34</f>
        <v>19.170000000000002</v>
      </c>
      <c r="AB34" s="142">
        <f>'PK App Demand'!AB34+'NP App Demand'!AB34+'NPK App Demand'!AB34</f>
        <v>18.520000000000003</v>
      </c>
      <c r="AC34" s="142">
        <f>'PK App Demand'!AC34+'NP App Demand'!AC34+'NPK App Demand'!AC34</f>
        <v>18.520000000000003</v>
      </c>
      <c r="AD34" s="142">
        <f>'PK App Demand'!AD34+'NP App Demand'!AD34+'NPK App Demand'!AD34</f>
        <v>18.520000000000003</v>
      </c>
      <c r="AE34" s="142">
        <f>'PK App Demand'!AE34+'NP App Demand'!AE34+'NPK App Demand'!AE34</f>
        <v>18.520000000000003</v>
      </c>
      <c r="AF34" s="142">
        <f>'PK App Demand'!AF34+'NP App Demand'!AF34+'NPK App Demand'!AF34</f>
        <v>18.520000000000003</v>
      </c>
      <c r="AG34" s="142">
        <f>'PK App Demand'!AG34+'NP App Demand'!AG34+'NPK App Demand'!AG34</f>
        <v>18.520000000000003</v>
      </c>
    </row>
    <row r="35" spans="1:33" x14ac:dyDescent="0.2">
      <c r="A35" s="133" t="str">
        <f t="shared" si="1"/>
        <v>DAPHungary</v>
      </c>
      <c r="B35" s="129" t="s">
        <v>254</v>
      </c>
      <c r="C35" s="129" t="s">
        <v>257</v>
      </c>
      <c r="D35" s="129" t="s">
        <v>66</v>
      </c>
      <c r="E35" s="142">
        <f>'PK App Demand'!E35+'NP App Demand'!E35+'NPK App Demand'!E35</f>
        <v>166.41</v>
      </c>
      <c r="F35" s="142">
        <f>'PK App Demand'!F35+'NP App Demand'!F35+'NPK App Demand'!F35</f>
        <v>211.77620299999998</v>
      </c>
      <c r="G35" s="142">
        <f>'PK App Demand'!G35+'NP App Demand'!G35+'NPK App Demand'!G35</f>
        <v>225.26831670544084</v>
      </c>
      <c r="H35" s="142">
        <f>'PK App Demand'!H35+'NP App Demand'!H35+'NPK App Demand'!H35</f>
        <v>269.98591418238607</v>
      </c>
      <c r="I35" s="142">
        <f>'PK App Demand'!I35+'NP App Demand'!I35+'NPK App Demand'!I35</f>
        <v>356.29406364024686</v>
      </c>
      <c r="J35" s="142">
        <f>'PK App Demand'!J35+'NP App Demand'!J35+'NPK App Demand'!J35</f>
        <v>228.8197476602009</v>
      </c>
      <c r="K35" s="142">
        <f>'PK App Demand'!K35+'NP App Demand'!K35+'NPK App Demand'!K35</f>
        <v>298.12248073253448</v>
      </c>
      <c r="L35" s="142">
        <f>'PK App Demand'!L35+'NP App Demand'!L35+'NPK App Demand'!L35</f>
        <v>286.67362391606468</v>
      </c>
      <c r="M35" s="142">
        <f>'PK App Demand'!M35+'NP App Demand'!M35+'NPK App Demand'!M35</f>
        <v>256.85699999999997</v>
      </c>
      <c r="N35" s="142">
        <f>'PK App Demand'!N35+'NP App Demand'!N35+'NPK App Demand'!N35</f>
        <v>99.817899999999995</v>
      </c>
      <c r="O35" s="142">
        <f>'PK App Demand'!O35+'NP App Demand'!O35+'NPK App Demand'!O35</f>
        <v>277.22231400000004</v>
      </c>
      <c r="P35" s="142">
        <f>'PK App Demand'!P35+'NP App Demand'!P35+'NPK App Demand'!P35</f>
        <v>181.61799999999997</v>
      </c>
      <c r="Q35" s="142">
        <f>'PK App Demand'!Q35+'NP App Demand'!Q35+'NPK App Demand'!Q35</f>
        <v>212.49200000000002</v>
      </c>
      <c r="R35" s="142">
        <f>'PK App Demand'!R35+'NP App Demand'!R35+'NPK App Demand'!R35</f>
        <v>303.72369999999989</v>
      </c>
      <c r="S35" s="142">
        <f>'PK App Demand'!S35+'NP App Demand'!S35+'NPK App Demand'!S35</f>
        <v>258.22066999999998</v>
      </c>
      <c r="T35" s="142">
        <f>'PK App Demand'!T35+'NP App Demand'!T35+'NPK App Demand'!T35</f>
        <v>279.3283899999999</v>
      </c>
      <c r="U35" s="142">
        <f>'PK App Demand'!U35+'NP App Demand'!U35+'NPK App Demand'!U35</f>
        <v>288.60066999999992</v>
      </c>
      <c r="V35" s="142">
        <f>'PK App Demand'!V35+'NP App Demand'!V35+'NPK App Demand'!V35</f>
        <v>470.17726999999991</v>
      </c>
      <c r="W35" s="142">
        <f>'PK App Demand'!W35+'NP App Demand'!W35+'NPK App Demand'!W35</f>
        <v>404.30351700113999</v>
      </c>
      <c r="X35" s="142">
        <f>'PK App Demand'!X35+'NP App Demand'!X35+'NPK App Demand'!X35</f>
        <v>430.70877999999993</v>
      </c>
      <c r="Y35" s="142">
        <f>'PK App Demand'!Y35+'NP App Demand'!Y35+'NPK App Demand'!Y35</f>
        <v>439.24167000000006</v>
      </c>
      <c r="Z35" s="142">
        <f>'PK App Demand'!Z35+'NP App Demand'!Z35+'NPK App Demand'!Z35</f>
        <v>387.69166237846309</v>
      </c>
      <c r="AA35" s="142">
        <f>'PK App Demand'!AA35+'NP App Demand'!AA35+'NPK App Demand'!AA35</f>
        <v>313.34100000000001</v>
      </c>
      <c r="AB35" s="142">
        <f>'PK App Demand'!AB35+'NP App Demand'!AB35+'NPK App Demand'!AB35</f>
        <v>171.66399999999999</v>
      </c>
      <c r="AC35" s="142">
        <f>'PK App Demand'!AC35+'NP App Demand'!AC35+'NPK App Demand'!AC35</f>
        <v>170.17870349572678</v>
      </c>
      <c r="AD35" s="142">
        <f>'PK App Demand'!AD35+'NP App Demand'!AD35+'NPK App Demand'!AD35</f>
        <v>168.52357296715883</v>
      </c>
      <c r="AE35" s="142">
        <f>'PK App Demand'!AE35+'NP App Demand'!AE35+'NPK App Demand'!AE35</f>
        <v>167.12516599691011</v>
      </c>
      <c r="AF35" s="142">
        <f>'PK App Demand'!AF35+'NP App Demand'!AF35+'NPK App Demand'!AF35</f>
        <v>165.85083434135893</v>
      </c>
      <c r="AG35" s="142">
        <f>'PK App Demand'!AG35+'NP App Demand'!AG35+'NPK App Demand'!AG35</f>
        <v>164.63922102500854</v>
      </c>
    </row>
    <row r="36" spans="1:33" x14ac:dyDescent="0.2">
      <c r="A36" s="133" t="str">
        <f t="shared" si="1"/>
        <v>DAPLatvia</v>
      </c>
      <c r="B36" s="129" t="s">
        <v>254</v>
      </c>
      <c r="C36" s="129" t="s">
        <v>257</v>
      </c>
      <c r="D36" s="129" t="s">
        <v>67</v>
      </c>
      <c r="E36" s="142">
        <f>'PK App Demand'!E36+'NP App Demand'!E36+'NPK App Demand'!E36</f>
        <v>35.631</v>
      </c>
      <c r="F36" s="142">
        <f>'PK App Demand'!F36+'NP App Demand'!F36+'NPK App Demand'!F36</f>
        <v>26.811</v>
      </c>
      <c r="G36" s="142">
        <f>'PK App Demand'!G36+'NP App Demand'!G36+'NPK App Demand'!G36</f>
        <v>21.315000000000001</v>
      </c>
      <c r="H36" s="142">
        <f>'PK App Demand'!H36+'NP App Demand'!H36+'NPK App Demand'!H36</f>
        <v>24.048999999999999</v>
      </c>
      <c r="I36" s="142">
        <f>'PK App Demand'!I36+'NP App Demand'!I36+'NPK App Demand'!I36</f>
        <v>25.521000000000001</v>
      </c>
      <c r="J36" s="142">
        <f>'PK App Demand'!J36+'NP App Demand'!J36+'NPK App Demand'!J36</f>
        <v>34.611999999999995</v>
      </c>
      <c r="K36" s="142">
        <f>'PK App Demand'!K36+'NP App Demand'!K36+'NPK App Demand'!K36</f>
        <v>39.414999999999999</v>
      </c>
      <c r="L36" s="142">
        <f>'PK App Demand'!L36+'NP App Demand'!L36+'NPK App Demand'!L36</f>
        <v>29.748000000000001</v>
      </c>
      <c r="M36" s="142">
        <f>'PK App Demand'!M36+'NP App Demand'!M36+'NPK App Demand'!M36</f>
        <v>25.128</v>
      </c>
      <c r="N36" s="142">
        <f>'PK App Demand'!N36+'NP App Demand'!N36+'NPK App Demand'!N36</f>
        <v>24.405000000000001</v>
      </c>
      <c r="O36" s="142">
        <f>'PK App Demand'!O36+'NP App Demand'!O36+'NPK App Demand'!O36</f>
        <v>46.85</v>
      </c>
      <c r="P36" s="142">
        <f>'PK App Demand'!P36+'NP App Demand'!P36+'NPK App Demand'!P36</f>
        <v>49.453000000000003</v>
      </c>
      <c r="Q36" s="142">
        <f>'PK App Demand'!Q36+'NP App Demand'!Q36+'NPK App Demand'!Q36</f>
        <v>70.581000000000003</v>
      </c>
      <c r="R36" s="142">
        <f>'PK App Demand'!R36+'NP App Demand'!R36+'NPK App Demand'!R36</f>
        <v>48.848999999999997</v>
      </c>
      <c r="S36" s="142">
        <f>'PK App Demand'!S36+'NP App Demand'!S36+'NPK App Demand'!S36</f>
        <v>71.834000000000003</v>
      </c>
      <c r="T36" s="142">
        <f>'PK App Demand'!T36+'NP App Demand'!T36+'NPK App Demand'!T36</f>
        <v>82.793999999999997</v>
      </c>
      <c r="U36" s="142">
        <f>'PK App Demand'!U36+'NP App Demand'!U36+'NPK App Demand'!U36</f>
        <v>47.835000000000001</v>
      </c>
      <c r="V36" s="142">
        <f>'PK App Demand'!V36+'NP App Demand'!V36+'NPK App Demand'!V36</f>
        <v>50.408999999999999</v>
      </c>
      <c r="W36" s="142">
        <f>'PK App Demand'!W36+'NP App Demand'!W36+'NPK App Demand'!W36</f>
        <v>68.743319</v>
      </c>
      <c r="X36" s="142">
        <f>'PK App Demand'!X36+'NP App Demand'!X36+'NPK App Demand'!X36</f>
        <v>50.670480000000005</v>
      </c>
      <c r="Y36" s="142">
        <f>'PK App Demand'!Y36+'NP App Demand'!Y36+'NPK App Demand'!Y36</f>
        <v>39.633019999999995</v>
      </c>
      <c r="Z36" s="142">
        <f>'PK App Demand'!Z36+'NP App Demand'!Z36+'NPK App Demand'!Z36</f>
        <v>46.455179999999999</v>
      </c>
      <c r="AA36" s="142">
        <f>'PK App Demand'!AA36+'NP App Demand'!AA36+'NPK App Demand'!AA36</f>
        <v>124.66</v>
      </c>
      <c r="AB36" s="142">
        <f>'PK App Demand'!AB36+'NP App Demand'!AB36+'NPK App Demand'!AB36</f>
        <v>137.59</v>
      </c>
      <c r="AC36" s="142">
        <f>'PK App Demand'!AC36+'NP App Demand'!AC36+'NPK App Demand'!AC36</f>
        <v>137.59</v>
      </c>
      <c r="AD36" s="142">
        <f>'PK App Demand'!AD36+'NP App Demand'!AD36+'NPK App Demand'!AD36</f>
        <v>137.59</v>
      </c>
      <c r="AE36" s="142">
        <f>'PK App Demand'!AE36+'NP App Demand'!AE36+'NPK App Demand'!AE36</f>
        <v>137.59</v>
      </c>
      <c r="AF36" s="142">
        <f>'PK App Demand'!AF36+'NP App Demand'!AF36+'NPK App Demand'!AF36</f>
        <v>137.59</v>
      </c>
      <c r="AG36" s="142">
        <f>'PK App Demand'!AG36+'NP App Demand'!AG36+'NPK App Demand'!AG36</f>
        <v>137.59</v>
      </c>
    </row>
    <row r="37" spans="1:33" x14ac:dyDescent="0.2">
      <c r="A37" s="133" t="str">
        <f t="shared" si="1"/>
        <v>DAPLithuania</v>
      </c>
      <c r="B37" s="129" t="s">
        <v>254</v>
      </c>
      <c r="C37" s="129" t="s">
        <v>257</v>
      </c>
      <c r="D37" s="129" t="s">
        <v>68</v>
      </c>
      <c r="E37" s="142">
        <f>'PK App Demand'!E37+'NP App Demand'!E37+'NPK App Demand'!E37</f>
        <v>187.12199999999999</v>
      </c>
      <c r="F37" s="142">
        <f>'PK App Demand'!F37+'NP App Demand'!F37+'NPK App Demand'!F37</f>
        <v>182.79127</v>
      </c>
      <c r="G37" s="142">
        <f>'PK App Demand'!G37+'NP App Demand'!G37+'NPK App Demand'!G37</f>
        <v>194.80518499999999</v>
      </c>
      <c r="H37" s="142">
        <f>'PK App Demand'!H37+'NP App Demand'!H37+'NPK App Demand'!H37</f>
        <v>272.79453999999998</v>
      </c>
      <c r="I37" s="142">
        <f>'PK App Demand'!I37+'NP App Demand'!I37+'NPK App Demand'!I37</f>
        <v>235.3092</v>
      </c>
      <c r="J37" s="142">
        <f>'PK App Demand'!J37+'NP App Demand'!J37+'NPK App Demand'!J37</f>
        <v>351.83995800000002</v>
      </c>
      <c r="K37" s="142">
        <f>'PK App Demand'!K37+'NP App Demand'!K37+'NPK App Demand'!K37</f>
        <v>336.06140399999998</v>
      </c>
      <c r="L37" s="142">
        <f>'PK App Demand'!L37+'NP App Demand'!L37+'NPK App Demand'!L37</f>
        <v>353.81710599999997</v>
      </c>
      <c r="M37" s="142">
        <f>'PK App Demand'!M37+'NP App Demand'!M37+'NPK App Demand'!M37</f>
        <v>320.38381500000003</v>
      </c>
      <c r="N37" s="142">
        <f>'PK App Demand'!N37+'NP App Demand'!N37+'NPK App Demand'!N37</f>
        <v>84.414147999999997</v>
      </c>
      <c r="O37" s="142">
        <f>'PK App Demand'!O37+'NP App Demand'!O37+'NPK App Demand'!O37</f>
        <v>125.42654599999999</v>
      </c>
      <c r="P37" s="142">
        <f>'PK App Demand'!P37+'NP App Demand'!P37+'NPK App Demand'!P37</f>
        <v>144.03252000000001</v>
      </c>
      <c r="Q37" s="142">
        <f>'PK App Demand'!Q37+'NP App Demand'!Q37+'NPK App Demand'!Q37</f>
        <v>171.55153999999999</v>
      </c>
      <c r="R37" s="142">
        <f>'PK App Demand'!R37+'NP App Demand'!R37+'NPK App Demand'!R37</f>
        <v>127.04824900000001</v>
      </c>
      <c r="S37" s="142">
        <f>'PK App Demand'!S37+'NP App Demand'!S37+'NPK App Demand'!S37</f>
        <v>142.88551000000001</v>
      </c>
      <c r="T37" s="142">
        <f>'PK App Demand'!T37+'NP App Demand'!T37+'NPK App Demand'!T37</f>
        <v>142.03052</v>
      </c>
      <c r="U37" s="142">
        <f>'PK App Demand'!U37+'NP App Demand'!U37+'NPK App Demand'!U37</f>
        <v>125.98487</v>
      </c>
      <c r="V37" s="142">
        <f>'PK App Demand'!V37+'NP App Demand'!V37+'NPK App Demand'!V37</f>
        <v>142.60212000000001</v>
      </c>
      <c r="W37" s="142">
        <f>'PK App Demand'!W37+'NP App Demand'!W37+'NPK App Demand'!W37</f>
        <v>159.98163500000001</v>
      </c>
      <c r="X37" s="142">
        <f>'PK App Demand'!X37+'NP App Demand'!X37+'NPK App Demand'!X37</f>
        <v>142.77275999999998</v>
      </c>
      <c r="Y37" s="142">
        <f>'PK App Demand'!Y37+'NP App Demand'!Y37+'NPK App Demand'!Y37</f>
        <v>218.93854119999997</v>
      </c>
      <c r="Z37" s="142">
        <f>'PK App Demand'!Z37+'NP App Demand'!Z37+'NPK App Demand'!Z37</f>
        <v>118.73223999999996</v>
      </c>
      <c r="AA37" s="142">
        <f>'PK App Demand'!AA37+'NP App Demand'!AA37+'NPK App Demand'!AA37</f>
        <v>216.89674000000005</v>
      </c>
      <c r="AB37" s="142">
        <f>'PK App Demand'!AB37+'NP App Demand'!AB37+'NPK App Demand'!AB37</f>
        <v>245.90776600000004</v>
      </c>
      <c r="AC37" s="142">
        <f>'PK App Demand'!AC37+'NP App Demand'!AC37+'NPK App Demand'!AC37</f>
        <v>257.90776600000004</v>
      </c>
      <c r="AD37" s="142">
        <f>'PK App Demand'!AD37+'NP App Demand'!AD37+'NPK App Demand'!AD37</f>
        <v>257.90776600000004</v>
      </c>
      <c r="AE37" s="142">
        <f>'PK App Demand'!AE37+'NP App Demand'!AE37+'NPK App Demand'!AE37</f>
        <v>257.90776600000004</v>
      </c>
      <c r="AF37" s="142">
        <f>'PK App Demand'!AF37+'NP App Demand'!AF37+'NPK App Demand'!AF37</f>
        <v>257.90776600000004</v>
      </c>
      <c r="AG37" s="142">
        <f>'PK App Demand'!AG37+'NP App Demand'!AG37+'NPK App Demand'!AG37</f>
        <v>257.90776600000004</v>
      </c>
    </row>
    <row r="38" spans="1:33" x14ac:dyDescent="0.2">
      <c r="A38" s="133" t="str">
        <f t="shared" si="1"/>
        <v>DAPMacedonia</v>
      </c>
      <c r="B38" s="129" t="s">
        <v>254</v>
      </c>
      <c r="C38" s="129" t="s">
        <v>257</v>
      </c>
      <c r="D38" s="129" t="s">
        <v>69</v>
      </c>
      <c r="E38" s="142">
        <f>'PK App Demand'!E38+'NP App Demand'!E38+'NPK App Demand'!E38</f>
        <v>8.3896399999999982</v>
      </c>
      <c r="F38" s="142">
        <f>'PK App Demand'!F38+'NP App Demand'!F38+'NPK App Demand'!F38</f>
        <v>3.1673430000000002</v>
      </c>
      <c r="G38" s="142">
        <f>'PK App Demand'!G38+'NP App Demand'!G38+'NPK App Demand'!G38</f>
        <v>10.495191999999999</v>
      </c>
      <c r="H38" s="142">
        <f>'PK App Demand'!H38+'NP App Demand'!H38+'NPK App Demand'!H38</f>
        <v>15.772808999999999</v>
      </c>
      <c r="I38" s="142">
        <f>'PK App Demand'!I38+'NP App Demand'!I38+'NPK App Demand'!I38</f>
        <v>23.274597</v>
      </c>
      <c r="J38" s="142">
        <f>'PK App Demand'!J38+'NP App Demand'!J38+'NPK App Demand'!J38</f>
        <v>35.642524999999999</v>
      </c>
      <c r="K38" s="142">
        <f>'PK App Demand'!K38+'NP App Demand'!K38+'NPK App Demand'!K38</f>
        <v>27.220992000000003</v>
      </c>
      <c r="L38" s="142">
        <f>'PK App Demand'!L38+'NP App Demand'!L38+'NPK App Demand'!L38</f>
        <v>30.468600000000002</v>
      </c>
      <c r="M38" s="142">
        <f>'PK App Demand'!M38+'NP App Demand'!M38+'NPK App Demand'!M38</f>
        <v>28.826773000000003</v>
      </c>
      <c r="N38" s="142">
        <f>'PK App Demand'!N38+'NP App Demand'!N38+'NPK App Demand'!N38</f>
        <v>24.007313</v>
      </c>
      <c r="O38" s="142">
        <f>'PK App Demand'!O38+'NP App Demand'!O38+'NPK App Demand'!O38</f>
        <v>32.867041999999998</v>
      </c>
      <c r="P38" s="142">
        <f>'PK App Demand'!P38+'NP App Demand'!P38+'NPK App Demand'!P38</f>
        <v>32.570475000000002</v>
      </c>
      <c r="Q38" s="142">
        <f>'PK App Demand'!Q38+'NP App Demand'!Q38+'NPK App Demand'!Q38</f>
        <v>28.231784999999999</v>
      </c>
      <c r="R38" s="142">
        <f>'PK App Demand'!R38+'NP App Demand'!R38+'NPK App Demand'!R38</f>
        <v>31.137645000000003</v>
      </c>
      <c r="S38" s="142">
        <f>'PK App Demand'!S38+'NP App Demand'!S38+'NPK App Demand'!S38</f>
        <v>28.710576</v>
      </c>
      <c r="T38" s="142">
        <f>'PK App Demand'!T38+'NP App Demand'!T38+'NPK App Demand'!T38</f>
        <v>26.272868000000003</v>
      </c>
      <c r="U38" s="142">
        <f>'PK App Demand'!U38+'NP App Demand'!U38+'NPK App Demand'!U38</f>
        <v>29.615380000000002</v>
      </c>
      <c r="V38" s="142">
        <f>'PK App Demand'!V38+'NP App Demand'!V38+'NPK App Demand'!V38</f>
        <v>24.714056000000003</v>
      </c>
      <c r="W38" s="142">
        <f>'PK App Demand'!W38+'NP App Demand'!W38+'NPK App Demand'!W38</f>
        <v>23.209055019747066</v>
      </c>
      <c r="X38" s="142">
        <f>'PK App Demand'!X38+'NP App Demand'!X38+'NPK App Demand'!X38</f>
        <v>24.705229999999997</v>
      </c>
      <c r="Y38" s="142">
        <f>'PK App Demand'!Y38+'NP App Demand'!Y38+'NPK App Demand'!Y38</f>
        <v>26.181760000000004</v>
      </c>
      <c r="Z38" s="142">
        <f>'PK App Demand'!Z38+'NP App Demand'!Z38+'NPK App Demand'!Z38</f>
        <v>18.407680000000006</v>
      </c>
      <c r="AA38" s="142">
        <f>'PK App Demand'!AA38+'NP App Demand'!AA38+'NPK App Demand'!AA38</f>
        <v>18.549999999999997</v>
      </c>
      <c r="AB38" s="142">
        <f>'PK App Demand'!AB38+'NP App Demand'!AB38+'NPK App Demand'!AB38</f>
        <v>21.6</v>
      </c>
      <c r="AC38" s="142">
        <f>'PK App Demand'!AC38+'NP App Demand'!AC38+'NPK App Demand'!AC38</f>
        <v>21.6</v>
      </c>
      <c r="AD38" s="142">
        <f>'PK App Demand'!AD38+'NP App Demand'!AD38+'NPK App Demand'!AD38</f>
        <v>21.6</v>
      </c>
      <c r="AE38" s="142">
        <f>'PK App Demand'!AE38+'NP App Demand'!AE38+'NPK App Demand'!AE38</f>
        <v>21.6</v>
      </c>
      <c r="AF38" s="142">
        <f>'PK App Demand'!AF38+'NP App Demand'!AF38+'NPK App Demand'!AF38</f>
        <v>21.6</v>
      </c>
      <c r="AG38" s="142">
        <f>'PK App Demand'!AG38+'NP App Demand'!AG38+'NPK App Demand'!AG38</f>
        <v>21.6</v>
      </c>
    </row>
    <row r="39" spans="1:33" x14ac:dyDescent="0.2">
      <c r="A39" s="133" t="str">
        <f t="shared" si="1"/>
        <v>DAPMoldova</v>
      </c>
      <c r="B39" s="129" t="s">
        <v>254</v>
      </c>
      <c r="C39" s="129" t="s">
        <v>257</v>
      </c>
      <c r="D39" s="129" t="s">
        <v>70</v>
      </c>
      <c r="E39" s="142">
        <f>'PK App Demand'!E39+'NP App Demand'!E39+'NPK App Demand'!E39</f>
        <v>0.157499</v>
      </c>
      <c r="F39" s="142">
        <f>'PK App Demand'!F39+'NP App Demand'!F39+'NPK App Demand'!F39</f>
        <v>1.5302440000000002</v>
      </c>
      <c r="G39" s="142">
        <f>'PK App Demand'!G39+'NP App Demand'!G39+'NPK App Demand'!G39</f>
        <v>2.9477180000000001</v>
      </c>
      <c r="H39" s="142">
        <f>'PK App Demand'!H39+'NP App Demand'!H39+'NPK App Demand'!H39</f>
        <v>5.4487480000000001</v>
      </c>
      <c r="I39" s="142">
        <f>'PK App Demand'!I39+'NP App Demand'!I39+'NPK App Demand'!I39</f>
        <v>8.6411040000000003</v>
      </c>
      <c r="J39" s="142">
        <f>'PK App Demand'!J39+'NP App Demand'!J39+'NPK App Demand'!J39</f>
        <v>13.240550000000001</v>
      </c>
      <c r="K39" s="142">
        <f>'PK App Demand'!K39+'NP App Demand'!K39+'NPK App Demand'!K39</f>
        <v>11.932155</v>
      </c>
      <c r="L39" s="142">
        <f>'PK App Demand'!L39+'NP App Demand'!L39+'NPK App Demand'!L39</f>
        <v>14.818688000000002</v>
      </c>
      <c r="M39" s="142">
        <f>'PK App Demand'!M39+'NP App Demand'!M39+'NPK App Demand'!M39</f>
        <v>9.6682050000000004</v>
      </c>
      <c r="N39" s="142">
        <f>'PK App Demand'!N39+'NP App Demand'!N39+'NPK App Demand'!N39</f>
        <v>9.4943479999999987</v>
      </c>
      <c r="O39" s="142">
        <f>'PK App Demand'!O39+'NP App Demand'!O39+'NPK App Demand'!O39</f>
        <v>17.153830000000003</v>
      </c>
      <c r="P39" s="142">
        <f>'PK App Demand'!P39+'NP App Demand'!P39+'NPK App Demand'!P39</f>
        <v>29.139308000000003</v>
      </c>
      <c r="Q39" s="142">
        <f>'PK App Demand'!Q39+'NP App Demand'!Q39+'NPK App Demand'!Q39</f>
        <v>24.258975</v>
      </c>
      <c r="R39" s="142">
        <f>'PK App Demand'!R39+'NP App Demand'!R39+'NPK App Demand'!R39</f>
        <v>32.393233000000002</v>
      </c>
      <c r="S39" s="142">
        <f>'PK App Demand'!S39+'NP App Demand'!S39+'NPK App Demand'!S39</f>
        <v>36.171178000000005</v>
      </c>
      <c r="T39" s="142">
        <f>'PK App Demand'!T39+'NP App Demand'!T39+'NPK App Demand'!T39</f>
        <v>31.117289999999997</v>
      </c>
      <c r="U39" s="142">
        <f>'PK App Demand'!U39+'NP App Demand'!U39+'NPK App Demand'!U39</f>
        <v>41.333542000000001</v>
      </c>
      <c r="V39" s="142">
        <f>'PK App Demand'!V39+'NP App Demand'!V39+'NPK App Demand'!V39</f>
        <v>59.416789999999999</v>
      </c>
      <c r="W39" s="142">
        <f>'PK App Demand'!W39+'NP App Demand'!W39+'NPK App Demand'!W39</f>
        <v>73.487212999999997</v>
      </c>
      <c r="X39" s="142">
        <f>'PK App Demand'!X39+'NP App Demand'!X39+'NPK App Demand'!X39</f>
        <v>104.30449999999999</v>
      </c>
      <c r="Y39" s="142">
        <f>'PK App Demand'!Y39+'NP App Demand'!Y39+'NPK App Demand'!Y39</f>
        <v>82.63566999999999</v>
      </c>
      <c r="Z39" s="142">
        <f>'PK App Demand'!Z39+'NP App Demand'!Z39+'NPK App Demand'!Z39</f>
        <v>109.40841160291185</v>
      </c>
      <c r="AA39" s="142">
        <f>'PK App Demand'!AA39+'NP App Demand'!AA39+'NPK App Demand'!AA39</f>
        <v>82.779999999999973</v>
      </c>
      <c r="AB39" s="142">
        <f>'PK App Demand'!AB39+'NP App Demand'!AB39+'NPK App Demand'!AB39</f>
        <v>103.34999999999998</v>
      </c>
      <c r="AC39" s="142">
        <f>'PK App Demand'!AC39+'NP App Demand'!AC39+'NPK App Demand'!AC39</f>
        <v>103.34999999999998</v>
      </c>
      <c r="AD39" s="142">
        <f>'PK App Demand'!AD39+'NP App Demand'!AD39+'NPK App Demand'!AD39</f>
        <v>103.34999999999998</v>
      </c>
      <c r="AE39" s="142">
        <f>'PK App Demand'!AE39+'NP App Demand'!AE39+'NPK App Demand'!AE39</f>
        <v>103.34999999999998</v>
      </c>
      <c r="AF39" s="142">
        <f>'PK App Demand'!AF39+'NP App Demand'!AF39+'NPK App Demand'!AF39</f>
        <v>103.34999999999998</v>
      </c>
      <c r="AG39" s="142">
        <f>'PK App Demand'!AG39+'NP App Demand'!AG39+'NPK App Demand'!AG39</f>
        <v>103.34999999999998</v>
      </c>
    </row>
    <row r="40" spans="1:33" x14ac:dyDescent="0.2">
      <c r="A40" s="133" t="str">
        <f t="shared" si="1"/>
        <v>DAPMontenegro</v>
      </c>
      <c r="B40" s="129" t="s">
        <v>254</v>
      </c>
      <c r="C40" s="129" t="s">
        <v>257</v>
      </c>
      <c r="D40" s="129" t="s">
        <v>71</v>
      </c>
      <c r="E40" s="142">
        <f>'PK App Demand'!E40+'NP App Demand'!E40+'NPK App Demand'!E40</f>
        <v>0</v>
      </c>
      <c r="F40" s="142">
        <f>'PK App Demand'!F40+'NP App Demand'!F40+'NPK App Demand'!F40</f>
        <v>0</v>
      </c>
      <c r="G40" s="142">
        <f>'PK App Demand'!G40+'NP App Demand'!G40+'NPK App Demand'!G40</f>
        <v>0</v>
      </c>
      <c r="H40" s="142">
        <f>'PK App Demand'!H40+'NP App Demand'!H40+'NPK App Demand'!H40</f>
        <v>0</v>
      </c>
      <c r="I40" s="142">
        <f>'PK App Demand'!I40+'NP App Demand'!I40+'NPK App Demand'!I40</f>
        <v>0</v>
      </c>
      <c r="J40" s="142">
        <f>'PK App Demand'!J40+'NP App Demand'!J40+'NPK App Demand'!J40</f>
        <v>1.4999999999999999E-2</v>
      </c>
      <c r="K40" s="142">
        <f>'PK App Demand'!K40+'NP App Demand'!K40+'NPK App Demand'!K40</f>
        <v>0.26600000000000001</v>
      </c>
      <c r="L40" s="142">
        <f>'PK App Demand'!L40+'NP App Demand'!L40+'NPK App Demand'!L40</f>
        <v>0.66600000000000004</v>
      </c>
      <c r="M40" s="142">
        <f>'PK App Demand'!M40+'NP App Demand'!M40+'NPK App Demand'!M40</f>
        <v>0.93400000000000005</v>
      </c>
      <c r="N40" s="142">
        <f>'PK App Demand'!N40+'NP App Demand'!N40+'NPK App Demand'!N40</f>
        <v>0.46400000000000008</v>
      </c>
      <c r="O40" s="142">
        <f>'PK App Demand'!O40+'NP App Demand'!O40+'NPK App Demand'!O40</f>
        <v>1.0609999999999999</v>
      </c>
      <c r="P40" s="142">
        <f>'PK App Demand'!P40+'NP App Demand'!P40+'NPK App Demand'!P40</f>
        <v>1.0630000000000002</v>
      </c>
      <c r="Q40" s="142">
        <f>'PK App Demand'!Q40+'NP App Demand'!Q40+'NPK App Demand'!Q40</f>
        <v>1.103</v>
      </c>
      <c r="R40" s="142">
        <f>'PK App Demand'!R40+'NP App Demand'!R40+'NPK App Demand'!R40</f>
        <v>1.2839999999999998</v>
      </c>
      <c r="S40" s="142">
        <f>'PK App Demand'!S40+'NP App Demand'!S40+'NPK App Demand'!S40</f>
        <v>0.88500000000000001</v>
      </c>
      <c r="T40" s="142">
        <f>'PK App Demand'!T40+'NP App Demand'!T40+'NPK App Demand'!T40</f>
        <v>1.4360000000000002</v>
      </c>
      <c r="U40" s="142">
        <f>'PK App Demand'!U40+'NP App Demand'!U40+'NPK App Demand'!U40</f>
        <v>2.02</v>
      </c>
      <c r="V40" s="142">
        <f>'PK App Demand'!V40+'NP App Demand'!V40+'NPK App Demand'!V40</f>
        <v>3.222299</v>
      </c>
      <c r="W40" s="142">
        <f>'PK App Demand'!W40+'NP App Demand'!W40+'NPK App Demand'!W40</f>
        <v>3.117995080790553</v>
      </c>
      <c r="X40" s="142">
        <f>'PK App Demand'!X40+'NP App Demand'!X40+'NPK App Demand'!X40</f>
        <v>0</v>
      </c>
      <c r="Y40" s="142">
        <f>'PK App Demand'!Y40+'NP App Demand'!Y40+'NPK App Demand'!Y40</f>
        <v>0</v>
      </c>
      <c r="Z40" s="142">
        <f>'PK App Demand'!Z40+'NP App Demand'!Z40+'NPK App Demand'!Z40</f>
        <v>0</v>
      </c>
      <c r="AA40" s="142">
        <f>'PK App Demand'!AA40+'NP App Demand'!AA40+'NPK App Demand'!AA40</f>
        <v>2.84</v>
      </c>
      <c r="AB40" s="142">
        <f>'PK App Demand'!AB40+'NP App Demand'!AB40+'NPK App Demand'!AB40</f>
        <v>3.7800000000000002</v>
      </c>
      <c r="AC40" s="142">
        <f>'PK App Demand'!AC40+'NP App Demand'!AC40+'NPK App Demand'!AC40</f>
        <v>3.7800000000000002</v>
      </c>
      <c r="AD40" s="142">
        <f>'PK App Demand'!AD40+'NP App Demand'!AD40+'NPK App Demand'!AD40</f>
        <v>3.7800000000000002</v>
      </c>
      <c r="AE40" s="142">
        <f>'PK App Demand'!AE40+'NP App Demand'!AE40+'NPK App Demand'!AE40</f>
        <v>3.7800000000000002</v>
      </c>
      <c r="AF40" s="142">
        <f>'PK App Demand'!AF40+'NP App Demand'!AF40+'NPK App Demand'!AF40</f>
        <v>3.7800000000000002</v>
      </c>
      <c r="AG40" s="142">
        <f>'PK App Demand'!AG40+'NP App Demand'!AG40+'NPK App Demand'!AG40</f>
        <v>3.7800000000000002</v>
      </c>
    </row>
    <row r="41" spans="1:33" x14ac:dyDescent="0.2">
      <c r="A41" s="133" t="str">
        <f t="shared" si="1"/>
        <v>DAPPoland</v>
      </c>
      <c r="B41" s="129" t="s">
        <v>254</v>
      </c>
      <c r="C41" s="129" t="s">
        <v>257</v>
      </c>
      <c r="D41" s="129" t="s">
        <v>72</v>
      </c>
      <c r="E41" s="142">
        <f>'PK App Demand'!E41+'NP App Demand'!E41+'NPK App Demand'!E41</f>
        <v>1933.0374180000001</v>
      </c>
      <c r="F41" s="142">
        <f>'PK App Demand'!F41+'NP App Demand'!F41+'NPK App Demand'!F41</f>
        <v>1589.9354000000003</v>
      </c>
      <c r="G41" s="142">
        <f>'PK App Demand'!G41+'NP App Demand'!G41+'NPK App Demand'!G41</f>
        <v>1390.531641</v>
      </c>
      <c r="H41" s="142">
        <f>'PK App Demand'!H41+'NP App Demand'!H41+'NPK App Demand'!H41</f>
        <v>1311.9166860000005</v>
      </c>
      <c r="I41" s="142">
        <f>'PK App Demand'!I41+'NP App Demand'!I41+'NPK App Demand'!I41</f>
        <v>1767.2620890000001</v>
      </c>
      <c r="J41" s="142">
        <f>'PK App Demand'!J41+'NP App Demand'!J41+'NPK App Demand'!J41</f>
        <v>1833.6561979999999</v>
      </c>
      <c r="K41" s="142">
        <f>'PK App Demand'!K41+'NP App Demand'!K41+'NPK App Demand'!K41</f>
        <v>1706.7861019999998</v>
      </c>
      <c r="L41" s="142">
        <f>'PK App Demand'!L41+'NP App Demand'!L41+'NPK App Demand'!L41</f>
        <v>2025.4493849999999</v>
      </c>
      <c r="M41" s="142">
        <f>'PK App Demand'!M41+'NP App Demand'!M41+'NPK App Demand'!M41</f>
        <v>1583.0860050000001</v>
      </c>
      <c r="N41" s="142">
        <f>'PK App Demand'!N41+'NP App Demand'!N41+'NPK App Demand'!N41</f>
        <v>1153.599839</v>
      </c>
      <c r="O41" s="142">
        <f>'PK App Demand'!O41+'NP App Demand'!O41+'NPK App Demand'!O41</f>
        <v>1753.7892100000001</v>
      </c>
      <c r="P41" s="142">
        <f>'PK App Demand'!P41+'NP App Demand'!P41+'NPK App Demand'!P41</f>
        <v>1837.8193000000001</v>
      </c>
      <c r="Q41" s="142">
        <f>'PK App Demand'!Q41+'NP App Demand'!Q41+'NPK App Demand'!Q41</f>
        <v>1641.9114860000002</v>
      </c>
      <c r="R41" s="142">
        <f>'PK App Demand'!R41+'NP App Demand'!R41+'NPK App Demand'!R41</f>
        <v>1635.1586499999999</v>
      </c>
      <c r="S41" s="142">
        <f>'PK App Demand'!S41+'NP App Demand'!S41+'NPK App Demand'!S41</f>
        <v>1837.0345910000001</v>
      </c>
      <c r="T41" s="142">
        <f>'PK App Demand'!T41+'NP App Demand'!T41+'NPK App Demand'!T41</f>
        <v>1874.467924</v>
      </c>
      <c r="U41" s="142">
        <f>'PK App Demand'!U41+'NP App Demand'!U41+'NPK App Demand'!U41</f>
        <v>2093.8703579999997</v>
      </c>
      <c r="V41" s="142">
        <f>'PK App Demand'!V41+'NP App Demand'!V41+'NPK App Demand'!V41</f>
        <v>2032.3937900000003</v>
      </c>
      <c r="W41" s="142">
        <f>'PK App Demand'!W41+'NP App Demand'!W41+'NPK App Demand'!W41</f>
        <v>2198.9137920618778</v>
      </c>
      <c r="X41" s="142">
        <f>'PK App Demand'!X41+'NP App Demand'!X41+'NPK App Demand'!X41</f>
        <v>1901.3097199999997</v>
      </c>
      <c r="Y41" s="142">
        <f>'PK App Demand'!Y41+'NP App Demand'!Y41+'NPK App Demand'!Y41</f>
        <v>1919.6220119000002</v>
      </c>
      <c r="Z41" s="142">
        <f>'PK App Demand'!Z41+'NP App Demand'!Z41+'NPK App Demand'!Z41</f>
        <v>1892.0847398436958</v>
      </c>
      <c r="AA41" s="142">
        <f>'PK App Demand'!AA41+'NP App Demand'!AA41+'NPK App Demand'!AA41</f>
        <v>1402.05</v>
      </c>
      <c r="AB41" s="142">
        <f>'PK App Demand'!AB41+'NP App Demand'!AB41+'NPK App Demand'!AB41</f>
        <v>1040.07</v>
      </c>
      <c r="AC41" s="142">
        <f>'PK App Demand'!AC41+'NP App Demand'!AC41+'NPK App Demand'!AC41</f>
        <v>1263.1495545491007</v>
      </c>
      <c r="AD41" s="142">
        <f>'PK App Demand'!AD41+'NP App Demand'!AD41+'NPK App Demand'!AD41</f>
        <v>1378.3035776109537</v>
      </c>
      <c r="AE41" s="142">
        <f>'PK App Demand'!AE41+'NP App Demand'!AE41+'NPK App Demand'!AE41</f>
        <v>1414.0484676228132</v>
      </c>
      <c r="AF41" s="142">
        <f>'PK App Demand'!AF41+'NP App Demand'!AF41+'NPK App Demand'!AF41</f>
        <v>1450.5829619518704</v>
      </c>
      <c r="AG41" s="142">
        <f>'PK App Demand'!AG41+'NP App Demand'!AG41+'NPK App Demand'!AG41</f>
        <v>1488.6231238374901</v>
      </c>
    </row>
    <row r="42" spans="1:33" x14ac:dyDescent="0.2">
      <c r="A42" s="133" t="str">
        <f t="shared" si="1"/>
        <v>DAPRomania</v>
      </c>
      <c r="B42" s="129" t="s">
        <v>254</v>
      </c>
      <c r="C42" s="129" t="s">
        <v>257</v>
      </c>
      <c r="D42" s="129" t="s">
        <v>73</v>
      </c>
      <c r="E42" s="142">
        <f>'PK App Demand'!E42+'NP App Demand'!E42+'NPK App Demand'!E42</f>
        <v>172.67233700000003</v>
      </c>
      <c r="F42" s="142">
        <f>'PK App Demand'!F42+'NP App Demand'!F42+'NPK App Demand'!F42</f>
        <v>423.34300000000007</v>
      </c>
      <c r="G42" s="142">
        <f>'PK App Demand'!G42+'NP App Demand'!G42+'NPK App Demand'!G42</f>
        <v>521.86084899999992</v>
      </c>
      <c r="H42" s="142">
        <f>'PK App Demand'!H42+'NP App Demand'!H42+'NPK App Demand'!H42</f>
        <v>421.28899999999993</v>
      </c>
      <c r="I42" s="142">
        <f>'PK App Demand'!I42+'NP App Demand'!I42+'NPK App Demand'!I42</f>
        <v>295.65115399999991</v>
      </c>
      <c r="J42" s="142">
        <f>'PK App Demand'!J42+'NP App Demand'!J42+'NPK App Demand'!J42</f>
        <v>271.84093799999999</v>
      </c>
      <c r="K42" s="142">
        <f>'PK App Demand'!K42+'NP App Demand'!K42+'NPK App Demand'!K42</f>
        <v>243.49299999999994</v>
      </c>
      <c r="L42" s="142">
        <f>'PK App Demand'!L42+'NP App Demand'!L42+'NPK App Demand'!L42</f>
        <v>248.60182</v>
      </c>
      <c r="M42" s="142">
        <f>'PK App Demand'!M42+'NP App Demand'!M42+'NPK App Demand'!M42</f>
        <v>188.67852000000005</v>
      </c>
      <c r="N42" s="142">
        <f>'PK App Demand'!N42+'NP App Demand'!N42+'NPK App Demand'!N42</f>
        <v>257.54211799999996</v>
      </c>
      <c r="O42" s="142">
        <f>'PK App Demand'!O42+'NP App Demand'!O42+'NPK App Demand'!O42</f>
        <v>358.64685600000001</v>
      </c>
      <c r="P42" s="142">
        <f>'PK App Demand'!P42+'NP App Demand'!P42+'NPK App Demand'!P42</f>
        <v>344.59650899999997</v>
      </c>
      <c r="Q42" s="142">
        <f>'PK App Demand'!Q42+'NP App Demand'!Q42+'NPK App Demand'!Q42</f>
        <v>376.48840800000005</v>
      </c>
      <c r="R42" s="142">
        <f>'PK App Demand'!R42+'NP App Demand'!R42+'NPK App Demand'!R42</f>
        <v>353.78460000000001</v>
      </c>
      <c r="S42" s="142">
        <f>'PK App Demand'!S42+'NP App Demand'!S42+'NPK App Demand'!S42</f>
        <v>388.23</v>
      </c>
      <c r="T42" s="142">
        <f>'PK App Demand'!T42+'NP App Demand'!T42+'NPK App Demand'!T42</f>
        <v>537.90436199999999</v>
      </c>
      <c r="U42" s="142">
        <f>'PK App Demand'!U42+'NP App Demand'!U42+'NPK App Demand'!U42</f>
        <v>542.0139999999999</v>
      </c>
      <c r="V42" s="142">
        <f>'PK App Demand'!V42+'NP App Demand'!V42+'NPK App Demand'!V42</f>
        <v>571.26499999999999</v>
      </c>
      <c r="W42" s="142">
        <f>'PK App Demand'!W42+'NP App Demand'!W42+'NPK App Demand'!W42</f>
        <v>678.26763899999992</v>
      </c>
      <c r="X42" s="142">
        <f>'PK App Demand'!X42+'NP App Demand'!X42+'NPK App Demand'!X42</f>
        <v>729.85806999999988</v>
      </c>
      <c r="Y42" s="142">
        <f>'PK App Demand'!Y42+'NP App Demand'!Y42+'NPK App Demand'!Y42</f>
        <v>690.27688864501749</v>
      </c>
      <c r="Z42" s="142">
        <f>'PK App Demand'!Z42+'NP App Demand'!Z42+'NPK App Demand'!Z42</f>
        <v>812.51262500000007</v>
      </c>
      <c r="AA42" s="142">
        <f>'PK App Demand'!AA42+'NP App Demand'!AA42+'NPK App Demand'!AA42</f>
        <v>861.71</v>
      </c>
      <c r="AB42" s="142">
        <f>'PK App Demand'!AB42+'NP App Demand'!AB42+'NPK App Demand'!AB42</f>
        <v>517.66121200000009</v>
      </c>
      <c r="AC42" s="142">
        <f>'PK App Demand'!AC42+'NP App Demand'!AC42+'NPK App Demand'!AC42</f>
        <v>568.97409512958097</v>
      </c>
      <c r="AD42" s="142">
        <f>'PK App Demand'!AD42+'NP App Demand'!AD42+'NPK App Demand'!AD42</f>
        <v>620.58554123645536</v>
      </c>
      <c r="AE42" s="142">
        <f>'PK App Demand'!AE42+'NP App Demand'!AE42+'NPK App Demand'!AE42</f>
        <v>622.23312473720182</v>
      </c>
      <c r="AF42" s="142">
        <f>'PK App Demand'!AF42+'NP App Demand'!AF42+'NPK App Demand'!AF42</f>
        <v>623.85319654289833</v>
      </c>
      <c r="AG42" s="142">
        <f>'PK App Demand'!AG42+'NP App Demand'!AG42+'NPK App Demand'!AG42</f>
        <v>625.49168826434084</v>
      </c>
    </row>
    <row r="43" spans="1:33" x14ac:dyDescent="0.2">
      <c r="A43" s="133" t="str">
        <f t="shared" si="1"/>
        <v>DAPSerbia</v>
      </c>
      <c r="B43" s="129" t="s">
        <v>254</v>
      </c>
      <c r="C43" s="129" t="s">
        <v>257</v>
      </c>
      <c r="D43" s="129" t="s">
        <v>74</v>
      </c>
      <c r="E43" s="142">
        <f>'PK App Demand'!E43+'NP App Demand'!E43+'NPK App Demand'!E43</f>
        <v>250.0504</v>
      </c>
      <c r="F43" s="142">
        <f>'PK App Demand'!F43+'NP App Demand'!F43+'NPK App Demand'!F43</f>
        <v>252.15534600000001</v>
      </c>
      <c r="G43" s="142">
        <f>'PK App Demand'!G43+'NP App Demand'!G43+'NPK App Demand'!G43</f>
        <v>250.057954</v>
      </c>
      <c r="H43" s="142">
        <f>'PK App Demand'!H43+'NP App Demand'!H43+'NPK App Demand'!H43</f>
        <v>267.51279</v>
      </c>
      <c r="I43" s="142">
        <f>'PK App Demand'!I43+'NP App Demand'!I43+'NPK App Demand'!I43</f>
        <v>320.39176499999996</v>
      </c>
      <c r="J43" s="142">
        <f>'PK App Demand'!J43+'NP App Demand'!J43+'NPK App Demand'!J43</f>
        <v>267.266751</v>
      </c>
      <c r="K43" s="142">
        <f>'PK App Demand'!K43+'NP App Demand'!K43+'NPK App Demand'!K43</f>
        <v>228.77416899999997</v>
      </c>
      <c r="L43" s="142">
        <f>'PK App Demand'!L43+'NP App Demand'!L43+'NPK App Demand'!L43</f>
        <v>222.21904000000001</v>
      </c>
      <c r="M43" s="142">
        <f>'PK App Demand'!M43+'NP App Demand'!M43+'NPK App Demand'!M43</f>
        <v>201.97884800000003</v>
      </c>
      <c r="N43" s="142">
        <f>'PK App Demand'!N43+'NP App Demand'!N43+'NPK App Demand'!N43</f>
        <v>240.91246800000002</v>
      </c>
      <c r="O43" s="142">
        <f>'PK App Demand'!O43+'NP App Demand'!O43+'NPK App Demand'!O43</f>
        <v>344.80498299999999</v>
      </c>
      <c r="P43" s="142">
        <f>'PK App Demand'!P43+'NP App Demand'!P43+'NPK App Demand'!P43</f>
        <v>331.698397</v>
      </c>
      <c r="Q43" s="142">
        <f>'PK App Demand'!Q43+'NP App Demand'!Q43+'NPK App Demand'!Q43</f>
        <v>224.99803100000003</v>
      </c>
      <c r="R43" s="142">
        <f>'PK App Demand'!R43+'NP App Demand'!R43+'NPK App Demand'!R43</f>
        <v>107.26718699999998</v>
      </c>
      <c r="S43" s="142">
        <f>'PK App Demand'!S43+'NP App Demand'!S43+'NPK App Demand'!S43</f>
        <v>351.54226399999999</v>
      </c>
      <c r="T43" s="142">
        <f>'PK App Demand'!T43+'NP App Demand'!T43+'NPK App Demand'!T43</f>
        <v>299.65459299999998</v>
      </c>
      <c r="U43" s="142">
        <f>'PK App Demand'!U43+'NP App Demand'!U43+'NPK App Demand'!U43</f>
        <v>390.28767500000004</v>
      </c>
      <c r="V43" s="142">
        <f>'PK App Demand'!V43+'NP App Demand'!V43+'NPK App Demand'!V43</f>
        <v>304.33591799999999</v>
      </c>
      <c r="W43" s="142">
        <f>'PK App Demand'!W43+'NP App Demand'!W43+'NPK App Demand'!W43</f>
        <v>235.27145099999996</v>
      </c>
      <c r="X43" s="142">
        <f>'PK App Demand'!X43+'NP App Demand'!X43+'NPK App Demand'!X43</f>
        <v>392.11031999999994</v>
      </c>
      <c r="Y43" s="142">
        <f>'PK App Demand'!Y43+'NP App Demand'!Y43+'NPK App Demand'!Y43</f>
        <v>572.45150300000012</v>
      </c>
      <c r="Z43" s="142">
        <f>'PK App Demand'!Z43+'NP App Demand'!Z43+'NPK App Demand'!Z43</f>
        <v>507.20199999999994</v>
      </c>
      <c r="AA43" s="142">
        <f>'PK App Demand'!AA43+'NP App Demand'!AA43+'NPK App Demand'!AA43</f>
        <v>474.76299999999992</v>
      </c>
      <c r="AB43" s="142">
        <f>'PK App Demand'!AB43+'NP App Demand'!AB43+'NPK App Demand'!AB43</f>
        <v>392.209</v>
      </c>
      <c r="AC43" s="142">
        <f>'PK App Demand'!AC43+'NP App Demand'!AC43+'NPK App Demand'!AC43</f>
        <v>385.88434722181563</v>
      </c>
      <c r="AD43" s="142">
        <f>'PK App Demand'!AD43+'NP App Demand'!AD43+'NPK App Demand'!AD43</f>
        <v>378.63015704225739</v>
      </c>
      <c r="AE43" s="142">
        <f>'PK App Demand'!AE43+'NP App Demand'!AE43+'NPK App Demand'!AE43</f>
        <v>372.46212298053968</v>
      </c>
      <c r="AF43" s="142">
        <f>'PK App Demand'!AF43+'NP App Demand'!AF43+'NPK App Demand'!AF43</f>
        <v>366.76875970729799</v>
      </c>
      <c r="AG43" s="142">
        <f>'PK App Demand'!AG43+'NP App Demand'!AG43+'NPK App Demand'!AG43</f>
        <v>361.26463708753323</v>
      </c>
    </row>
    <row r="44" spans="1:33" x14ac:dyDescent="0.2">
      <c r="A44" s="133" t="str">
        <f t="shared" si="1"/>
        <v>DAPSlovakia</v>
      </c>
      <c r="B44" s="129" t="s">
        <v>254</v>
      </c>
      <c r="C44" s="129" t="s">
        <v>257</v>
      </c>
      <c r="D44" s="129" t="s">
        <v>75</v>
      </c>
      <c r="E44" s="142">
        <f>'PK App Demand'!E44+'NP App Demand'!E44+'NPK App Demand'!E44</f>
        <v>120.910077</v>
      </c>
      <c r="F44" s="142">
        <f>'PK App Demand'!F44+'NP App Demand'!F44+'NPK App Demand'!F44</f>
        <v>117.16399999999999</v>
      </c>
      <c r="G44" s="142">
        <f>'PK App Demand'!G44+'NP App Demand'!G44+'NPK App Demand'!G44</f>
        <v>115.27880300000001</v>
      </c>
      <c r="H44" s="142">
        <f>'PK App Demand'!H44+'NP App Demand'!H44+'NPK App Demand'!H44</f>
        <v>119.69098</v>
      </c>
      <c r="I44" s="142">
        <f>'PK App Demand'!I44+'NP App Demand'!I44+'NPK App Demand'!I44</f>
        <v>117.58390000000001</v>
      </c>
      <c r="J44" s="142">
        <f>'PK App Demand'!J44+'NP App Demand'!J44+'NPK App Demand'!J44</f>
        <v>117.3355</v>
      </c>
      <c r="K44" s="142">
        <f>'PK App Demand'!K44+'NP App Demand'!K44+'NPK App Demand'!K44</f>
        <v>130.42399999999998</v>
      </c>
      <c r="L44" s="142">
        <f>'PK App Demand'!L44+'NP App Demand'!L44+'NPK App Demand'!L44</f>
        <v>122.04799999999999</v>
      </c>
      <c r="M44" s="142">
        <f>'PK App Demand'!M44+'NP App Demand'!M44+'NPK App Demand'!M44</f>
        <v>159.44999999999999</v>
      </c>
      <c r="N44" s="142">
        <f>'PK App Demand'!N44+'NP App Demand'!N44+'NPK App Demand'!N44</f>
        <v>104.54440000000001</v>
      </c>
      <c r="O44" s="142">
        <f>'PK App Demand'!O44+'NP App Demand'!O44+'NPK App Demand'!O44</f>
        <v>110.9106</v>
      </c>
      <c r="P44" s="142">
        <f>'PK App Demand'!P44+'NP App Demand'!P44+'NPK App Demand'!P44</f>
        <v>13.063100000000006</v>
      </c>
      <c r="Q44" s="142">
        <f>'PK App Demand'!Q44+'NP App Demand'!Q44+'NPK App Demand'!Q44</f>
        <v>3.2830999999999886</v>
      </c>
      <c r="R44" s="142">
        <f>'PK App Demand'!R44+'NP App Demand'!R44+'NPK App Demand'!R44</f>
        <v>48.661000000000016</v>
      </c>
      <c r="S44" s="142">
        <f>'PK App Demand'!S44+'NP App Demand'!S44+'NPK App Demand'!S44</f>
        <v>91.442000000000021</v>
      </c>
      <c r="T44" s="142">
        <f>'PK App Demand'!T44+'NP App Demand'!T44+'NPK App Demand'!T44</f>
        <v>97.746960000000001</v>
      </c>
      <c r="U44" s="142">
        <f>'PK App Demand'!U44+'NP App Demand'!U44+'NPK App Demand'!U44</f>
        <v>104.11498999999999</v>
      </c>
      <c r="V44" s="142">
        <f>'PK App Demand'!V44+'NP App Demand'!V44+'NPK App Demand'!V44</f>
        <v>96.475579999999979</v>
      </c>
      <c r="W44" s="142">
        <f>'PK App Demand'!W44+'NP App Demand'!W44+'NPK App Demand'!W44</f>
        <v>96.668705999916881</v>
      </c>
      <c r="X44" s="142">
        <f>'PK App Demand'!X44+'NP App Demand'!X44+'NPK App Demand'!X44</f>
        <v>88.964659999999981</v>
      </c>
      <c r="Y44" s="142">
        <f>'PK App Demand'!Y44+'NP App Demand'!Y44+'NPK App Demand'!Y44</f>
        <v>98.779969999999992</v>
      </c>
      <c r="Z44" s="142">
        <f>'PK App Demand'!Z44+'NP App Demand'!Z44+'NPK App Demand'!Z44</f>
        <v>110.94587</v>
      </c>
      <c r="AA44" s="142">
        <f>'PK App Demand'!AA44+'NP App Demand'!AA44+'NPK App Demand'!AA44</f>
        <v>92.68</v>
      </c>
      <c r="AB44" s="142">
        <f>'PK App Demand'!AB44+'NP App Demand'!AB44+'NPK App Demand'!AB44</f>
        <v>84.36999999999999</v>
      </c>
      <c r="AC44" s="142">
        <f>'PK App Demand'!AC44+'NP App Demand'!AC44+'NPK App Demand'!AC44</f>
        <v>84.36999999999999</v>
      </c>
      <c r="AD44" s="142">
        <f>'PK App Demand'!AD44+'NP App Demand'!AD44+'NPK App Demand'!AD44</f>
        <v>84.36999999999999</v>
      </c>
      <c r="AE44" s="142">
        <f>'PK App Demand'!AE44+'NP App Demand'!AE44+'NPK App Demand'!AE44</f>
        <v>84.36999999999999</v>
      </c>
      <c r="AF44" s="142">
        <f>'PK App Demand'!AF44+'NP App Demand'!AF44+'NPK App Demand'!AF44</f>
        <v>84.36999999999999</v>
      </c>
      <c r="AG44" s="142">
        <f>'PK App Demand'!AG44+'NP App Demand'!AG44+'NPK App Demand'!AG44</f>
        <v>84.36999999999999</v>
      </c>
    </row>
    <row r="45" spans="1:33" x14ac:dyDescent="0.2">
      <c r="A45" s="133" t="str">
        <f t="shared" si="1"/>
        <v>DAPSlovenia</v>
      </c>
      <c r="B45" s="129" t="s">
        <v>254</v>
      </c>
      <c r="C45" s="129" t="s">
        <v>257</v>
      </c>
      <c r="D45" s="129" t="s">
        <v>76</v>
      </c>
      <c r="E45" s="142">
        <f>'PK App Demand'!E45+'NP App Demand'!E45+'NPK App Demand'!E45</f>
        <v>111.01700000000002</v>
      </c>
      <c r="F45" s="142">
        <f>'PK App Demand'!F45+'NP App Demand'!F45+'NPK App Demand'!F45</f>
        <v>97.891000000000005</v>
      </c>
      <c r="G45" s="142">
        <f>'PK App Demand'!G45+'NP App Demand'!G45+'NPK App Demand'!G45</f>
        <v>99.296999999999997</v>
      </c>
      <c r="H45" s="142">
        <f>'PK App Demand'!H45+'NP App Demand'!H45+'NPK App Demand'!H45</f>
        <v>86.394999999999996</v>
      </c>
      <c r="I45" s="142">
        <f>'PK App Demand'!I45+'NP App Demand'!I45+'NPK App Demand'!I45</f>
        <v>87.036999999999992</v>
      </c>
      <c r="J45" s="142">
        <f>'PK App Demand'!J45+'NP App Demand'!J45+'NPK App Demand'!J45</f>
        <v>77.76600000000002</v>
      </c>
      <c r="K45" s="142">
        <f>'PK App Demand'!K45+'NP App Demand'!K45+'NPK App Demand'!K45</f>
        <v>73.775000000000006</v>
      </c>
      <c r="L45" s="142">
        <f>'PK App Demand'!L45+'NP App Demand'!L45+'NPK App Demand'!L45</f>
        <v>74.214999999999989</v>
      </c>
      <c r="M45" s="142">
        <f>'PK App Demand'!M45+'NP App Demand'!M45+'NPK App Demand'!M45</f>
        <v>67.997</v>
      </c>
      <c r="N45" s="142">
        <f>'PK App Demand'!N45+'NP App Demand'!N45+'NPK App Demand'!N45</f>
        <v>39.567000000000007</v>
      </c>
      <c r="O45" s="142">
        <f>'PK App Demand'!O45+'NP App Demand'!O45+'NPK App Demand'!O45</f>
        <v>65.779999999999987</v>
      </c>
      <c r="P45" s="142">
        <f>'PK App Demand'!P45+'NP App Demand'!P45+'NPK App Demand'!P45</f>
        <v>54.736199999999997</v>
      </c>
      <c r="Q45" s="142">
        <f>'PK App Demand'!Q45+'NP App Demand'!Q45+'NPK App Demand'!Q45</f>
        <v>58.188881000000009</v>
      </c>
      <c r="R45" s="142">
        <f>'PK App Demand'!R45+'NP App Demand'!R45+'NPK App Demand'!R45</f>
        <v>54.331999999999987</v>
      </c>
      <c r="S45" s="142">
        <f>'PK App Demand'!S45+'NP App Demand'!S45+'NPK App Demand'!S45</f>
        <v>62.094999999999999</v>
      </c>
      <c r="T45" s="142">
        <f>'PK App Demand'!T45+'NP App Demand'!T45+'NPK App Demand'!T45</f>
        <v>58.46200000000001</v>
      </c>
      <c r="U45" s="142">
        <f>'PK App Demand'!U45+'NP App Demand'!U45+'NPK App Demand'!U45</f>
        <v>78.792781999999988</v>
      </c>
      <c r="V45" s="142">
        <f>'PK App Demand'!V45+'NP App Demand'!V45+'NPK App Demand'!V45</f>
        <v>37.742599999999989</v>
      </c>
      <c r="W45" s="142">
        <f>'PK App Demand'!W45+'NP App Demand'!W45+'NPK App Demand'!W45</f>
        <v>43.559069999999991</v>
      </c>
      <c r="X45" s="142">
        <f>'PK App Demand'!X45+'NP App Demand'!X45+'NPK App Demand'!X45</f>
        <v>61.148519999999998</v>
      </c>
      <c r="Y45" s="142">
        <f>'PK App Demand'!Y45+'NP App Demand'!Y45+'NPK App Demand'!Y45</f>
        <v>61.517039999999994</v>
      </c>
      <c r="Z45" s="142">
        <f>'PK App Demand'!Z45+'NP App Demand'!Z45+'NPK App Demand'!Z45</f>
        <v>73.295379999999994</v>
      </c>
      <c r="AA45" s="142">
        <f>'PK App Demand'!AA45+'NP App Demand'!AA45+'NPK App Demand'!AA45</f>
        <v>31.799999999999997</v>
      </c>
      <c r="AB45" s="142">
        <f>'PK App Demand'!AB45+'NP App Demand'!AB45+'NPK App Demand'!AB45</f>
        <v>87.83</v>
      </c>
      <c r="AC45" s="142">
        <f>'PK App Demand'!AC45+'NP App Demand'!AC45+'NPK App Demand'!AC45</f>
        <v>87.83</v>
      </c>
      <c r="AD45" s="142">
        <f>'PK App Demand'!AD45+'NP App Demand'!AD45+'NPK App Demand'!AD45</f>
        <v>87.83</v>
      </c>
      <c r="AE45" s="142">
        <f>'PK App Demand'!AE45+'NP App Demand'!AE45+'NPK App Demand'!AE45</f>
        <v>87.83</v>
      </c>
      <c r="AF45" s="142">
        <f>'PK App Demand'!AF45+'NP App Demand'!AF45+'NPK App Demand'!AF45</f>
        <v>87.83</v>
      </c>
      <c r="AG45" s="142">
        <f>'PK App Demand'!AG45+'NP App Demand'!AG45+'NPK App Demand'!AG45</f>
        <v>87.83</v>
      </c>
    </row>
    <row r="46" spans="1:33" x14ac:dyDescent="0.2">
      <c r="A46" s="133" t="str">
        <f t="shared" si="1"/>
        <v>DAPUkraine</v>
      </c>
      <c r="B46" s="129" t="s">
        <v>254</v>
      </c>
      <c r="C46" s="129" t="s">
        <v>257</v>
      </c>
      <c r="D46" s="129" t="s">
        <v>77</v>
      </c>
      <c r="E46" s="142">
        <f>'PK App Demand'!E46+'NP App Demand'!E46+'NPK App Demand'!E46</f>
        <v>214.57965600000097</v>
      </c>
      <c r="F46" s="142">
        <f>'PK App Demand'!F46+'NP App Demand'!F46+'NPK App Demand'!F46</f>
        <v>256.77861499999864</v>
      </c>
      <c r="G46" s="142">
        <f>'PK App Demand'!G46+'NP App Demand'!G46+'NPK App Demand'!G46</f>
        <v>320.10629399999999</v>
      </c>
      <c r="H46" s="142">
        <f>'PK App Demand'!H46+'NP App Demand'!H46+'NPK App Demand'!H46</f>
        <v>380.98677500000002</v>
      </c>
      <c r="I46" s="142">
        <f>'PK App Demand'!I46+'NP App Demand'!I46+'NPK App Demand'!I46</f>
        <v>258.22765800000002</v>
      </c>
      <c r="J46" s="142">
        <f>'PK App Demand'!J46+'NP App Demand'!J46+'NPK App Demand'!J46</f>
        <v>298.579768</v>
      </c>
      <c r="K46" s="142">
        <f>'PK App Demand'!K46+'NP App Demand'!K46+'NPK App Demand'!K46</f>
        <v>450.93606299999999</v>
      </c>
      <c r="L46" s="142">
        <f>'PK App Demand'!L46+'NP App Demand'!L46+'NPK App Demand'!L46</f>
        <v>313.37411800000007</v>
      </c>
      <c r="M46" s="142">
        <f>'PK App Demand'!M46+'NP App Demand'!M46+'NPK App Demand'!M46</f>
        <v>591.18619100000012</v>
      </c>
      <c r="N46" s="142">
        <f>'PK App Demand'!N46+'NP App Demand'!N46+'NPK App Demand'!N46</f>
        <v>611.10668299999998</v>
      </c>
      <c r="O46" s="142">
        <f>'PK App Demand'!O46+'NP App Demand'!O46+'NPK App Demand'!O46</f>
        <v>760.84195000000011</v>
      </c>
      <c r="P46" s="142">
        <f>'PK App Demand'!P46+'NP App Demand'!P46+'NPK App Demand'!P46</f>
        <v>829.52340500000014</v>
      </c>
      <c r="Q46" s="142">
        <f>'PK App Demand'!Q46+'NP App Demand'!Q46+'NPK App Demand'!Q46</f>
        <v>817.89468199999999</v>
      </c>
      <c r="R46" s="142">
        <f>'PK App Demand'!R46+'NP App Demand'!R46+'NPK App Demand'!R46</f>
        <v>1039.3013570000001</v>
      </c>
      <c r="S46" s="142">
        <f>'PK App Demand'!S46+'NP App Demand'!S46+'NPK App Demand'!S46</f>
        <v>1001.9212650000002</v>
      </c>
      <c r="T46" s="142">
        <f>'PK App Demand'!T46+'NP App Demand'!T46+'NPK App Demand'!T46</f>
        <v>1121.108667</v>
      </c>
      <c r="U46" s="142">
        <f>'PK App Demand'!U46+'NP App Demand'!U46+'NPK App Demand'!U46</f>
        <v>1719.9347339999995</v>
      </c>
      <c r="V46" s="142">
        <f>'PK App Demand'!V46+'NP App Demand'!V46+'NPK App Demand'!V46</f>
        <v>2303.4076861152957</v>
      </c>
      <c r="W46" s="142">
        <f>'PK App Demand'!W46+'NP App Demand'!W46+'NPK App Demand'!W46</f>
        <v>1828.0435354775509</v>
      </c>
      <c r="X46" s="142">
        <f>'PK App Demand'!X46+'NP App Demand'!X46+'NPK App Demand'!X46</f>
        <v>2018.4705189238116</v>
      </c>
      <c r="Y46" s="142">
        <f>'PK App Demand'!Y46+'NP App Demand'!Y46+'NPK App Demand'!Y46</f>
        <v>1901.3712913585402</v>
      </c>
      <c r="Z46" s="142">
        <f>'PK App Demand'!Z46+'NP App Demand'!Z46+'NPK App Demand'!Z46</f>
        <v>1873.6097138886676</v>
      </c>
      <c r="AA46" s="142">
        <f>'PK App Demand'!AA46+'NP App Demand'!AA46+'NPK App Demand'!AA46</f>
        <v>593.43999999999994</v>
      </c>
      <c r="AB46" s="142">
        <f>'PK App Demand'!AB46+'NP App Demand'!AB46+'NPK App Demand'!AB46</f>
        <v>774.95</v>
      </c>
      <c r="AC46" s="142">
        <f>'PK App Demand'!AC46+'NP App Demand'!AC46+'NPK App Demand'!AC46</f>
        <v>919.74859393853149</v>
      </c>
      <c r="AD46" s="142">
        <f>'PK App Demand'!AD46+'NP App Demand'!AD46+'NPK App Demand'!AD46</f>
        <v>1003.3911357116654</v>
      </c>
      <c r="AE46" s="142">
        <f>'PK App Demand'!AE46+'NP App Demand'!AE46+'NPK App Demand'!AE46</f>
        <v>1087.3257242872598</v>
      </c>
      <c r="AF46" s="142">
        <f>'PK App Demand'!AF46+'NP App Demand'!AF46+'NPK App Demand'!AF46</f>
        <v>1173.1103404773955</v>
      </c>
      <c r="AG46" s="142">
        <f>'PK App Demand'!AG46+'NP App Demand'!AG46+'NPK App Demand'!AG46</f>
        <v>1211.2446838651015</v>
      </c>
    </row>
    <row r="47" spans="1:33" s="133" customFormat="1" x14ac:dyDescent="0.2">
      <c r="A47" s="139" t="str">
        <f t="shared" si="1"/>
        <v>DAPCIS Total</v>
      </c>
      <c r="B47" s="140" t="s">
        <v>78</v>
      </c>
      <c r="C47" s="140" t="s">
        <v>78</v>
      </c>
      <c r="D47" s="140" t="s">
        <v>78</v>
      </c>
      <c r="E47" s="141">
        <f>'PK App Demand'!E47+'NP App Demand'!E47+'NPK App Demand'!E47</f>
        <v>657.7913622307675</v>
      </c>
      <c r="F47" s="141">
        <f>'PK App Demand'!F47+'NP App Demand'!F47+'NPK App Demand'!F47</f>
        <v>602.54487907691555</v>
      </c>
      <c r="G47" s="141">
        <f>'PK App Demand'!G47+'NP App Demand'!G47+'NPK App Demand'!G47</f>
        <v>633.87468599998147</v>
      </c>
      <c r="H47" s="141">
        <f>'PK App Demand'!H47+'NP App Demand'!H47+'NPK App Demand'!H47</f>
        <v>868.34013464760096</v>
      </c>
      <c r="I47" s="141">
        <f>'PK App Demand'!I47+'NP App Demand'!I47+'NPK App Demand'!I47</f>
        <v>1387.6914600965265</v>
      </c>
      <c r="J47" s="141">
        <f>'PK App Demand'!J47+'NP App Demand'!J47+'NPK App Demand'!J47</f>
        <v>1523.9949177726362</v>
      </c>
      <c r="K47" s="141">
        <f>'PK App Demand'!K47+'NP App Demand'!K47+'NPK App Demand'!K47</f>
        <v>1469.611600844547</v>
      </c>
      <c r="L47" s="141">
        <f>'PK App Demand'!L47+'NP App Demand'!L47+'NPK App Demand'!L47</f>
        <v>1371.3301730953629</v>
      </c>
      <c r="M47" s="141">
        <f>'PK App Demand'!M47+'NP App Demand'!M47+'NPK App Demand'!M47</f>
        <v>1205.0283555914493</v>
      </c>
      <c r="N47" s="141">
        <f>'PK App Demand'!N47+'NP App Demand'!N47+'NPK App Demand'!N47</f>
        <v>1804.2956982593348</v>
      </c>
      <c r="O47" s="141">
        <f>'PK App Demand'!O47+'NP App Demand'!O47+'NPK App Demand'!O47</f>
        <v>1849.3357971230769</v>
      </c>
      <c r="P47" s="141">
        <f>'PK App Demand'!P47+'NP App Demand'!P47+'NPK App Demand'!P47</f>
        <v>2075.9699789999768</v>
      </c>
      <c r="Q47" s="141">
        <f>'PK App Demand'!Q47+'NP App Demand'!Q47+'NPK App Demand'!Q47</f>
        <v>2124.6410647885559</v>
      </c>
      <c r="R47" s="141">
        <f>'PK App Demand'!R47+'NP App Demand'!R47+'NPK App Demand'!R47</f>
        <v>2043.2156397313699</v>
      </c>
      <c r="S47" s="141">
        <f>'PK App Demand'!S47+'NP App Demand'!S47+'NPK App Demand'!S47</f>
        <v>2127.7270899999976</v>
      </c>
      <c r="T47" s="141">
        <f>'PK App Demand'!T47+'NP App Demand'!T47+'NPK App Demand'!T47</f>
        <v>2571.3848419999931</v>
      </c>
      <c r="U47" s="141">
        <f>'PK App Demand'!U47+'NP App Demand'!U47+'NPK App Demand'!U47</f>
        <v>2438.8978939999943</v>
      </c>
      <c r="V47" s="141">
        <f>'PK App Demand'!V47+'NP App Demand'!V47+'NPK App Demand'!V47</f>
        <v>2474.9106925964052</v>
      </c>
      <c r="W47" s="141">
        <f>'PK App Demand'!W47+'NP App Demand'!W47+'NPK App Demand'!W47</f>
        <v>2539.1260474272913</v>
      </c>
      <c r="X47" s="141">
        <f>'PK App Demand'!X47+'NP App Demand'!X47+'NPK App Demand'!X47</f>
        <v>2665.810520526069</v>
      </c>
      <c r="Y47" s="141">
        <f>'PK App Demand'!Y47+'NP App Demand'!Y47+'NPK App Demand'!Y47</f>
        <v>3395.2498848267805</v>
      </c>
      <c r="Z47" s="141">
        <f>'PK App Demand'!Z47+'NP App Demand'!Z47+'NPK App Demand'!Z47</f>
        <v>3873.4560090321374</v>
      </c>
      <c r="AA47" s="141">
        <f>'PK App Demand'!AA47+'NP App Demand'!AA47+'NPK App Demand'!AA47</f>
        <v>2384.8519155311051</v>
      </c>
      <c r="AB47" s="141">
        <f>'PK App Demand'!AB47+'NP App Demand'!AB47+'NPK App Demand'!AB47</f>
        <v>2559.4334193831428</v>
      </c>
      <c r="AC47" s="141">
        <f>'PK App Demand'!AC47+'NP App Demand'!AC47+'NPK App Demand'!AC47</f>
        <v>2748.0479266357243</v>
      </c>
      <c r="AD47" s="141">
        <f>'PK App Demand'!AD47+'NP App Demand'!AD47+'NPK App Demand'!AD47</f>
        <v>2932.045718849351</v>
      </c>
      <c r="AE47" s="141">
        <f>'PK App Demand'!AE47+'NP App Demand'!AE47+'NPK App Demand'!AE47</f>
        <v>3116.2969615684342</v>
      </c>
      <c r="AF47" s="141">
        <f>'PK App Demand'!AF47+'NP App Demand'!AF47+'NPK App Demand'!AF47</f>
        <v>3199.4608309890436</v>
      </c>
      <c r="AG47" s="141">
        <f>'PK App Demand'!AG47+'NP App Demand'!AG47+'NPK App Demand'!AG47</f>
        <v>3279.6850990754128</v>
      </c>
    </row>
    <row r="48" spans="1:33" x14ac:dyDescent="0.2">
      <c r="A48" s="133" t="str">
        <f t="shared" si="1"/>
        <v>DAPArmenia</v>
      </c>
      <c r="B48" s="129" t="s">
        <v>254</v>
      </c>
      <c r="C48" s="129" t="s">
        <v>258</v>
      </c>
      <c r="D48" s="129" t="s">
        <v>79</v>
      </c>
      <c r="E48" s="142">
        <f>'PK App Demand'!E48+'NP App Demand'!E48+'NPK App Demand'!E48</f>
        <v>0</v>
      </c>
      <c r="F48" s="142">
        <f>'PK App Demand'!F48+'NP App Demand'!F48+'NPK App Demand'!F48</f>
        <v>0.127</v>
      </c>
      <c r="G48" s="142">
        <f>'PK App Demand'!G48+'NP App Demand'!G48+'NPK App Demand'!G48</f>
        <v>3.3374000000000001E-2</v>
      </c>
      <c r="H48" s="142">
        <f>'PK App Demand'!H48+'NP App Demand'!H48+'NPK App Demand'!H48</f>
        <v>4.1150000000000006E-2</v>
      </c>
      <c r="I48" s="142">
        <f>'PK App Demand'!I48+'NP App Demand'!I48+'NPK App Demand'!I48</f>
        <v>1.1025E-2</v>
      </c>
      <c r="J48" s="142">
        <f>'PK App Demand'!J48+'NP App Demand'!J48+'NPK App Demand'!J48</f>
        <v>0.22189999999999999</v>
      </c>
      <c r="K48" s="142">
        <f>'PK App Demand'!K48+'NP App Demand'!K48+'NPK App Demand'!K48</f>
        <v>15.000912</v>
      </c>
      <c r="L48" s="142">
        <f>'PK App Demand'!L48+'NP App Demand'!L48+'NPK App Demand'!L48</f>
        <v>15.199997</v>
      </c>
      <c r="M48" s="142">
        <f>'PK App Demand'!M48+'NP App Demand'!M48+'NPK App Demand'!M48</f>
        <v>15.147508</v>
      </c>
      <c r="N48" s="142">
        <f>'PK App Demand'!N48+'NP App Demand'!N48+'NPK App Demand'!N48</f>
        <v>15.489187999999999</v>
      </c>
      <c r="O48" s="142">
        <f>'PK App Demand'!O48+'NP App Demand'!O48+'NPK App Demand'!O48</f>
        <v>16.667235999999999</v>
      </c>
      <c r="P48" s="142">
        <f>'PK App Demand'!P48+'NP App Demand'!P48+'NPK App Demand'!P48</f>
        <v>15.397986</v>
      </c>
      <c r="Q48" s="142">
        <f>'PK App Demand'!Q48+'NP App Demand'!Q48+'NPK App Demand'!Q48</f>
        <v>16.545937000000002</v>
      </c>
      <c r="R48" s="142">
        <f>'PK App Demand'!R48+'NP App Demand'!R48+'NPK App Demand'!R48</f>
        <v>16.312899999999999</v>
      </c>
      <c r="S48" s="142">
        <f>'PK App Demand'!S48+'NP App Demand'!S48+'NPK App Demand'!S48</f>
        <v>16.131182000000003</v>
      </c>
      <c r="T48" s="142">
        <f>'PK App Demand'!T48+'NP App Demand'!T48+'NPK App Demand'!T48</f>
        <v>15.760536</v>
      </c>
      <c r="U48" s="142">
        <f>'PK App Demand'!U48+'NP App Demand'!U48+'NPK App Demand'!U48</f>
        <v>16.416661999999999</v>
      </c>
      <c r="V48" s="142">
        <f>'PK App Demand'!V48+'NP App Demand'!V48+'NPK App Demand'!V48</f>
        <v>16.949384999999999</v>
      </c>
      <c r="W48" s="142">
        <f>'PK App Demand'!W48+'NP App Demand'!W48+'NPK App Demand'!W48</f>
        <v>17.60078</v>
      </c>
      <c r="X48" s="142">
        <f>'PK App Demand'!X48+'NP App Demand'!X48+'NPK App Demand'!X48</f>
        <v>17.953099999999999</v>
      </c>
      <c r="Y48" s="142">
        <f>'PK App Demand'!Y48+'NP App Demand'!Y48+'NPK App Demand'!Y48</f>
        <v>19.073229999999999</v>
      </c>
      <c r="Z48" s="142">
        <f>'PK App Demand'!Z48+'NP App Demand'!Z48+'NPK App Demand'!Z48</f>
        <v>18.824759383142769</v>
      </c>
      <c r="AA48" s="142">
        <f>'PK App Demand'!AA48+'NP App Demand'!AA48+'NPK App Demand'!AA48</f>
        <v>16.856319383142768</v>
      </c>
      <c r="AB48" s="142">
        <f>'PK App Demand'!AB48+'NP App Demand'!AB48+'NPK App Demand'!AB48</f>
        <v>17.946319383142768</v>
      </c>
      <c r="AC48" s="142">
        <f>'PK App Demand'!AC48+'NP App Demand'!AC48+'NPK App Demand'!AC48</f>
        <v>17.946319383142768</v>
      </c>
      <c r="AD48" s="142">
        <f>'PK App Demand'!AD48+'NP App Demand'!AD48+'NPK App Demand'!AD48</f>
        <v>17.946319383142768</v>
      </c>
      <c r="AE48" s="142">
        <f>'PK App Demand'!AE48+'NP App Demand'!AE48+'NPK App Demand'!AE48</f>
        <v>17.946319383142768</v>
      </c>
      <c r="AF48" s="142">
        <f>'PK App Demand'!AF48+'NP App Demand'!AF48+'NPK App Demand'!AF48</f>
        <v>17.946319383142768</v>
      </c>
      <c r="AG48" s="142">
        <f>'PK App Demand'!AG48+'NP App Demand'!AG48+'NPK App Demand'!AG48</f>
        <v>17.946319383142768</v>
      </c>
    </row>
    <row r="49" spans="1:33" x14ac:dyDescent="0.2">
      <c r="A49" s="133" t="str">
        <f t="shared" si="1"/>
        <v>DAPAzerbaijan</v>
      </c>
      <c r="B49" s="129" t="s">
        <v>254</v>
      </c>
      <c r="C49" s="129" t="s">
        <v>258</v>
      </c>
      <c r="D49" s="129" t="s">
        <v>80</v>
      </c>
      <c r="E49" s="142">
        <f>'PK App Demand'!E49+'NP App Demand'!E49+'NPK App Demand'!E49</f>
        <v>5.7614990000000006</v>
      </c>
      <c r="F49" s="142">
        <f>'PK App Demand'!F49+'NP App Demand'!F49+'NPK App Demand'!F49</f>
        <v>0.37042900000000001</v>
      </c>
      <c r="G49" s="142">
        <f>'PK App Demand'!G49+'NP App Demand'!G49+'NPK App Demand'!G49</f>
        <v>0.37717000000000001</v>
      </c>
      <c r="H49" s="142">
        <f>'PK App Demand'!H49+'NP App Demand'!H49+'NPK App Demand'!H49</f>
        <v>1.188199</v>
      </c>
      <c r="I49" s="142">
        <f>'PK App Demand'!I49+'NP App Demand'!I49+'NPK App Demand'!I49</f>
        <v>1.3820759999999999</v>
      </c>
      <c r="J49" s="142">
        <f>'PK App Demand'!J49+'NP App Demand'!J49+'NPK App Demand'!J49</f>
        <v>2.4917369999999996</v>
      </c>
      <c r="K49" s="142">
        <f>'PK App Demand'!K49+'NP App Demand'!K49+'NPK App Demand'!K49</f>
        <v>2.5969470000000001</v>
      </c>
      <c r="L49" s="142">
        <f>'PK App Demand'!L49+'NP App Demand'!L49+'NPK App Demand'!L49</f>
        <v>3.2983560000000001</v>
      </c>
      <c r="M49" s="142">
        <f>'PK App Demand'!M49+'NP App Demand'!M49+'NPK App Demand'!M49</f>
        <v>3.325278</v>
      </c>
      <c r="N49" s="142">
        <f>'PK App Demand'!N49+'NP App Demand'!N49+'NPK App Demand'!N49</f>
        <v>6.112241</v>
      </c>
      <c r="O49" s="142">
        <f>'PK App Demand'!O49+'NP App Demand'!O49+'NPK App Demand'!O49</f>
        <v>11.235471999999998</v>
      </c>
      <c r="P49" s="142">
        <f>'PK App Demand'!P49+'NP App Demand'!P49+'NPK App Demand'!P49</f>
        <v>11.52802</v>
      </c>
      <c r="Q49" s="142">
        <f>'PK App Demand'!Q49+'NP App Demand'!Q49+'NPK App Demand'!Q49</f>
        <v>15.252181000000002</v>
      </c>
      <c r="R49" s="142">
        <f>'PK App Demand'!R49+'NP App Demand'!R49+'NPK App Demand'!R49</f>
        <v>10.696147000000002</v>
      </c>
      <c r="S49" s="142">
        <f>'PK App Demand'!S49+'NP App Demand'!S49+'NPK App Demand'!S49</f>
        <v>16.511553999999997</v>
      </c>
      <c r="T49" s="142">
        <f>'PK App Demand'!T49+'NP App Demand'!T49+'NPK App Demand'!T49</f>
        <v>11.785590000000003</v>
      </c>
      <c r="U49" s="142">
        <f>'PK App Demand'!U49+'NP App Demand'!U49+'NPK App Demand'!U49</f>
        <v>26.088755000000003</v>
      </c>
      <c r="V49" s="142">
        <f>'PK App Demand'!V49+'NP App Demand'!V49+'NPK App Demand'!V49</f>
        <v>14.895289999999999</v>
      </c>
      <c r="W49" s="142">
        <f>'PK App Demand'!W49+'NP App Demand'!W49+'NPK App Demand'!W49</f>
        <v>17.819615814022846</v>
      </c>
      <c r="X49" s="142">
        <f>'PK App Demand'!X49+'NP App Demand'!X49+'NPK App Demand'!X49</f>
        <v>63.855659999999993</v>
      </c>
      <c r="Y49" s="142">
        <f>'PK App Demand'!Y49+'NP App Demand'!Y49+'NPK App Demand'!Y49</f>
        <v>40.943933299999998</v>
      </c>
      <c r="Z49" s="142">
        <f>'PK App Demand'!Z49+'NP App Demand'!Z49+'NPK App Demand'!Z49</f>
        <v>23.102439999999998</v>
      </c>
      <c r="AA49" s="142">
        <f>'PK App Demand'!AA49+'NP App Demand'!AA49+'NPK App Demand'!AA49</f>
        <v>35.11</v>
      </c>
      <c r="AB49" s="142">
        <f>'PK App Demand'!AB49+'NP App Demand'!AB49+'NPK App Demand'!AB49</f>
        <v>36.47</v>
      </c>
      <c r="AC49" s="142">
        <f>'PK App Demand'!AC49+'NP App Demand'!AC49+'NPK App Demand'!AC49</f>
        <v>36.47</v>
      </c>
      <c r="AD49" s="142">
        <f>'PK App Demand'!AD49+'NP App Demand'!AD49+'NPK App Demand'!AD49</f>
        <v>36.47</v>
      </c>
      <c r="AE49" s="142">
        <f>'PK App Demand'!AE49+'NP App Demand'!AE49+'NPK App Demand'!AE49</f>
        <v>36.47</v>
      </c>
      <c r="AF49" s="142">
        <f>'PK App Demand'!AF49+'NP App Demand'!AF49+'NPK App Demand'!AF49</f>
        <v>36.47</v>
      </c>
      <c r="AG49" s="142">
        <f>'PK App Demand'!AG49+'NP App Demand'!AG49+'NPK App Demand'!AG49</f>
        <v>36.47</v>
      </c>
    </row>
    <row r="50" spans="1:33" x14ac:dyDescent="0.2">
      <c r="A50" s="133" t="str">
        <f t="shared" si="1"/>
        <v>DAPBelarus</v>
      </c>
      <c r="B50" s="129" t="s">
        <v>254</v>
      </c>
      <c r="C50" s="129" t="s">
        <v>258</v>
      </c>
      <c r="D50" s="129" t="s">
        <v>81</v>
      </c>
      <c r="E50" s="142">
        <f>'PK App Demand'!E50+'NP App Demand'!E50+'NPK App Demand'!E50</f>
        <v>53.468584000000007</v>
      </c>
      <c r="F50" s="142">
        <f>'PK App Demand'!F50+'NP App Demand'!F50+'NPK App Demand'!F50</f>
        <v>50.894446999999992</v>
      </c>
      <c r="G50" s="142">
        <f>'PK App Demand'!G50+'NP App Demand'!G50+'NPK App Demand'!G50</f>
        <v>67.926875999999993</v>
      </c>
      <c r="H50" s="142">
        <f>'PK App Demand'!H50+'NP App Demand'!H50+'NPK App Demand'!H50</f>
        <v>57.179456000000016</v>
      </c>
      <c r="I50" s="142">
        <f>'PK App Demand'!I50+'NP App Demand'!I50+'NPK App Demand'!I50</f>
        <v>75.175967999999997</v>
      </c>
      <c r="J50" s="142">
        <f>'PK App Demand'!J50+'NP App Demand'!J50+'NPK App Demand'!J50</f>
        <v>64.372879999999981</v>
      </c>
      <c r="K50" s="142">
        <f>'PK App Demand'!K50+'NP App Demand'!K50+'NPK App Demand'!K50</f>
        <v>129.737908</v>
      </c>
      <c r="L50" s="142">
        <f>'PK App Demand'!L50+'NP App Demand'!L50+'NPK App Demand'!L50</f>
        <v>88.051500999999973</v>
      </c>
      <c r="M50" s="142">
        <f>'PK App Demand'!M50+'NP App Demand'!M50+'NPK App Demand'!M50</f>
        <v>160.02285700000002</v>
      </c>
      <c r="N50" s="142">
        <f>'PK App Demand'!N50+'NP App Demand'!N50+'NPK App Demand'!N50</f>
        <v>86.072462999999999</v>
      </c>
      <c r="O50" s="142">
        <f>'PK App Demand'!O50+'NP App Demand'!O50+'NPK App Demand'!O50</f>
        <v>128.79275999999993</v>
      </c>
      <c r="P50" s="142">
        <f>'PK App Demand'!P50+'NP App Demand'!P50+'NPK App Demand'!P50</f>
        <v>116.90660200000005</v>
      </c>
      <c r="Q50" s="142">
        <f>'PK App Demand'!Q50+'NP App Demand'!Q50+'NPK App Demand'!Q50</f>
        <v>107.94499300000007</v>
      </c>
      <c r="R50" s="142">
        <f>'PK App Demand'!R50+'NP App Demand'!R50+'NPK App Demand'!R50</f>
        <v>110.02801299999997</v>
      </c>
      <c r="S50" s="142">
        <f>'PK App Demand'!S50+'NP App Demand'!S50+'NPK App Demand'!S50</f>
        <v>112.09967400000004</v>
      </c>
      <c r="T50" s="142">
        <f>'PK App Demand'!T50+'NP App Demand'!T50+'NPK App Demand'!T50</f>
        <v>102.27372999999997</v>
      </c>
      <c r="U50" s="142">
        <f>'PK App Demand'!U50+'NP App Demand'!U50+'NPK App Demand'!U50</f>
        <v>19.207539000000015</v>
      </c>
      <c r="V50" s="142">
        <f>'PK App Demand'!V50+'NP App Demand'!V50+'NPK App Demand'!V50</f>
        <v>21.96263199999995</v>
      </c>
      <c r="W50" s="142">
        <f>'PK App Demand'!W50+'NP App Demand'!W50+'NPK App Demand'!W50</f>
        <v>62.145603494637101</v>
      </c>
      <c r="X50" s="142">
        <f>'PK App Demand'!X50+'NP App Demand'!X50+'NPK App Demand'!X50</f>
        <v>50.947650100000033</v>
      </c>
      <c r="Y50" s="142">
        <f>'PK App Demand'!Y50+'NP App Demand'!Y50+'NPK App Demand'!Y50</f>
        <v>47.984762600000089</v>
      </c>
      <c r="Z50" s="142">
        <f>'PK App Demand'!Z50+'NP App Demand'!Z50+'NPK App Demand'!Z50</f>
        <v>81.665353501031035</v>
      </c>
      <c r="AA50" s="142">
        <f>'PK App Demand'!AA50+'NP App Demand'!AA50+'NPK App Demand'!AA50</f>
        <v>74.737400000000022</v>
      </c>
      <c r="AB50" s="142">
        <f>'PK App Demand'!AB50+'NP App Demand'!AB50+'NPK App Demand'!AB50</f>
        <v>57.65509999999999</v>
      </c>
      <c r="AC50" s="142">
        <f>'PK App Demand'!AC50+'NP App Demand'!AC50+'NPK App Demand'!AC50</f>
        <v>56.400145449769653</v>
      </c>
      <c r="AD50" s="142">
        <f>'PK App Demand'!AD50+'NP App Demand'!AD50+'NPK App Demand'!AD50</f>
        <v>55.053161784363084</v>
      </c>
      <c r="AE50" s="142">
        <f>'PK App Demand'!AE50+'NP App Demand'!AE50+'NPK App Demand'!AE50</f>
        <v>53.777399004298204</v>
      </c>
      <c r="AF50" s="142">
        <f>'PK App Demand'!AF50+'NP App Demand'!AF50+'NPK App Demand'!AF50</f>
        <v>52.525072123737715</v>
      </c>
      <c r="AG50" s="142">
        <f>'PK App Demand'!AG50+'NP App Demand'!AG50+'NPK App Demand'!AG50</f>
        <v>51.272745243176843</v>
      </c>
    </row>
    <row r="51" spans="1:33" x14ac:dyDescent="0.2">
      <c r="A51" s="133" t="str">
        <f t="shared" ref="A51:A69" si="2">CONCATENATE("DAP",D51)</f>
        <v>DAPKazakhstan</v>
      </c>
      <c r="B51" s="129" t="s">
        <v>254</v>
      </c>
      <c r="C51" s="129" t="s">
        <v>258</v>
      </c>
      <c r="D51" s="129" t="s">
        <v>82</v>
      </c>
      <c r="E51" s="142">
        <f>'PK App Demand'!E51+'NP App Demand'!E51+'NPK App Demand'!E51</f>
        <v>12.570927230769231</v>
      </c>
      <c r="F51" s="142">
        <f>'PK App Demand'!F51+'NP App Demand'!F51+'NPK App Demand'!F51</f>
        <v>6.661924076923075</v>
      </c>
      <c r="G51" s="142">
        <f>'PK App Demand'!G51+'NP App Demand'!G51+'NPK App Demand'!G51</f>
        <v>0.25515399999999999</v>
      </c>
      <c r="H51" s="142">
        <f>'PK App Demand'!H51+'NP App Demand'!H51+'NPK App Demand'!H51</f>
        <v>0.32451400000000002</v>
      </c>
      <c r="I51" s="142">
        <f>'PK App Demand'!I51+'NP App Demand'!I51+'NPK App Demand'!I51</f>
        <v>4.112000000000001</v>
      </c>
      <c r="J51" s="142">
        <f>'PK App Demand'!J51+'NP App Demand'!J51+'NPK App Demand'!J51</f>
        <v>10.929</v>
      </c>
      <c r="K51" s="142">
        <f>'PK App Demand'!K51+'NP App Demand'!K51+'NPK App Demand'!K51</f>
        <v>8.1519999999999992</v>
      </c>
      <c r="L51" s="142">
        <f>'PK App Demand'!L51+'NP App Demand'!L51+'NPK App Demand'!L51</f>
        <v>24.383065384615385</v>
      </c>
      <c r="M51" s="142">
        <f>'PK App Demand'!M51+'NP App Demand'!M51+'NPK App Demand'!M51</f>
        <v>29.507597846153843</v>
      </c>
      <c r="N51" s="142">
        <f>'PK App Demand'!N51+'NP App Demand'!N51+'NPK App Demand'!N51</f>
        <v>11.65</v>
      </c>
      <c r="O51" s="142">
        <f>'PK App Demand'!O51+'NP App Demand'!O51+'NPK App Demand'!O51</f>
        <v>16.646936923076929</v>
      </c>
      <c r="P51" s="142">
        <f>'PK App Demand'!P51+'NP App Demand'!P51+'NPK App Demand'!P51</f>
        <v>0.50800000000000001</v>
      </c>
      <c r="Q51" s="142">
        <f>'PK App Demand'!Q51+'NP App Demand'!Q51+'NPK App Demand'!Q51</f>
        <v>1.3670000000000002</v>
      </c>
      <c r="R51" s="142">
        <f>'PK App Demand'!R51+'NP App Demand'!R51+'NPK App Demand'!R51</f>
        <v>1.9180000000000001</v>
      </c>
      <c r="S51" s="142">
        <f>'PK App Demand'!S51+'NP App Demand'!S51+'NPK App Demand'!S51</f>
        <v>5.8996000000000004</v>
      </c>
      <c r="T51" s="142">
        <f>'PK App Demand'!T51+'NP App Demand'!T51+'NPK App Demand'!T51</f>
        <v>3.19746</v>
      </c>
      <c r="U51" s="142">
        <f>'PK App Demand'!U51+'NP App Demand'!U51+'NPK App Demand'!U51</f>
        <v>10.064550000000001</v>
      </c>
      <c r="V51" s="142">
        <f>'PK App Demand'!V51+'NP App Demand'!V51+'NPK App Demand'!V51</f>
        <v>12.714980000000001</v>
      </c>
      <c r="W51" s="142">
        <f>'PK App Demand'!W51+'NP App Demand'!W51+'NPK App Demand'!W51</f>
        <v>18.34396718</v>
      </c>
      <c r="X51" s="142">
        <f>'PK App Demand'!X51+'NP App Demand'!X51+'NPK App Demand'!X51</f>
        <v>60.628650000000007</v>
      </c>
      <c r="Y51" s="142">
        <f>'PK App Demand'!Y51+'NP App Demand'!Y51+'NPK App Demand'!Y51</f>
        <v>112.54840430000002</v>
      </c>
      <c r="Z51" s="142">
        <f>'PK App Demand'!Z51+'NP App Demand'!Z51+'NPK App Demand'!Z51</f>
        <v>139.97275999999999</v>
      </c>
      <c r="AA51" s="142">
        <f>'PK App Demand'!AA51+'NP App Demand'!AA51+'NPK App Demand'!AA51</f>
        <v>62.28</v>
      </c>
      <c r="AB51" s="142">
        <f>'PK App Demand'!AB51+'NP App Demand'!AB51+'NPK App Demand'!AB51</f>
        <v>86.1</v>
      </c>
      <c r="AC51" s="142">
        <f>'PK App Demand'!AC51+'NP App Demand'!AC51+'NPK App Demand'!AC51</f>
        <v>86.1</v>
      </c>
      <c r="AD51" s="142">
        <f>'PK App Demand'!AD51+'NP App Demand'!AD51+'NPK App Demand'!AD51</f>
        <v>86.1</v>
      </c>
      <c r="AE51" s="142">
        <f>'PK App Demand'!AE51+'NP App Demand'!AE51+'NPK App Demand'!AE51</f>
        <v>86.1</v>
      </c>
      <c r="AF51" s="142">
        <f>'PK App Demand'!AF51+'NP App Demand'!AF51+'NPK App Demand'!AF51</f>
        <v>86.1</v>
      </c>
      <c r="AG51" s="142">
        <f>'PK App Demand'!AG51+'NP App Demand'!AG51+'NPK App Demand'!AG51</f>
        <v>86.1</v>
      </c>
    </row>
    <row r="52" spans="1:33" x14ac:dyDescent="0.2">
      <c r="A52" s="133" t="str">
        <f t="shared" si="2"/>
        <v>DAPKyrgyzstan</v>
      </c>
      <c r="B52" s="129" t="s">
        <v>254</v>
      </c>
      <c r="C52" s="129" t="s">
        <v>258</v>
      </c>
      <c r="D52" s="129" t="s">
        <v>83</v>
      </c>
      <c r="E52" s="142">
        <f>'PK App Demand'!E52+'NP App Demand'!E52+'NPK App Demand'!E52</f>
        <v>0.53328700000000007</v>
      </c>
      <c r="F52" s="142">
        <f>'PK App Demand'!F52+'NP App Demand'!F52+'NPK App Demand'!F52</f>
        <v>0.30957400000000002</v>
      </c>
      <c r="G52" s="142">
        <f>'PK App Demand'!G52+'NP App Demand'!G52+'NPK App Demand'!G52</f>
        <v>0.44789800000000002</v>
      </c>
      <c r="H52" s="142">
        <f>'PK App Demand'!H52+'NP App Demand'!H52+'NPK App Demand'!H52</f>
        <v>0.22207399999999999</v>
      </c>
      <c r="I52" s="142">
        <f>'PK App Demand'!I52+'NP App Demand'!I52+'NPK App Demand'!I52</f>
        <v>0.71199999999999997</v>
      </c>
      <c r="J52" s="142">
        <f>'PK App Demand'!J52+'NP App Demand'!J52+'NPK App Demand'!J52</f>
        <v>0.13450000000000001</v>
      </c>
      <c r="K52" s="142">
        <f>'PK App Demand'!K52+'NP App Demand'!K52+'NPK App Demand'!K52</f>
        <v>3.0255209999999999</v>
      </c>
      <c r="L52" s="142">
        <f>'PK App Demand'!L52+'NP App Demand'!L52+'NPK App Demand'!L52</f>
        <v>2.4678420000000001</v>
      </c>
      <c r="M52" s="142">
        <f>'PK App Demand'!M52+'NP App Demand'!M52+'NPK App Demand'!M52</f>
        <v>0.85372700000000001</v>
      </c>
      <c r="N52" s="142">
        <f>'PK App Demand'!N52+'NP App Demand'!N52+'NPK App Demand'!N52</f>
        <v>4.2599999999999999E-2</v>
      </c>
      <c r="O52" s="142">
        <f>'PK App Demand'!O52+'NP App Demand'!O52+'NPK App Demand'!O52</f>
        <v>1.913025</v>
      </c>
      <c r="P52" s="142">
        <f>'PK App Demand'!P52+'NP App Demand'!P52+'NPK App Demand'!P52</f>
        <v>3.148463</v>
      </c>
      <c r="Q52" s="142">
        <f>'PK App Demand'!Q52+'NP App Demand'!Q52+'NPK App Demand'!Q52</f>
        <v>5.6760070000000002</v>
      </c>
      <c r="R52" s="142">
        <f>'PK App Demand'!R52+'NP App Demand'!R52+'NPK App Demand'!R52</f>
        <v>8.5730000000000004</v>
      </c>
      <c r="S52" s="142">
        <f>'PK App Demand'!S52+'NP App Demand'!S52+'NPK App Demand'!S52</f>
        <v>0</v>
      </c>
      <c r="T52" s="142">
        <f>'PK App Demand'!T52+'NP App Demand'!T52+'NPK App Demand'!T52</f>
        <v>0.700268</v>
      </c>
      <c r="U52" s="142">
        <f>'PK App Demand'!U52+'NP App Demand'!U52+'NPK App Demand'!U52</f>
        <v>4.914282</v>
      </c>
      <c r="V52" s="142">
        <f>'PK App Demand'!V52+'NP App Demand'!V52+'NPK App Demand'!V52</f>
        <v>6.1652120000000004</v>
      </c>
      <c r="W52" s="142">
        <f>'PK App Demand'!W52+'NP App Demand'!W52+'NPK App Demand'!W52</f>
        <v>17.427256999999997</v>
      </c>
      <c r="X52" s="142">
        <f>'PK App Demand'!X52+'NP App Demand'!X52+'NPK App Demand'!X52</f>
        <v>11.765719999999998</v>
      </c>
      <c r="Y52" s="142">
        <f>'PK App Demand'!Y52+'NP App Demand'!Y52+'NPK App Demand'!Y52</f>
        <v>12.553409999999996</v>
      </c>
      <c r="Z52" s="142">
        <f>'PK App Demand'!Z52+'NP App Demand'!Z52+'NPK App Demand'!Z52</f>
        <v>13.257210000000001</v>
      </c>
      <c r="AA52" s="142">
        <f>'PK App Demand'!AA52+'NP App Demand'!AA52+'NPK App Demand'!AA52</f>
        <v>8.8699999999999992</v>
      </c>
      <c r="AB52" s="142">
        <f>'PK App Demand'!AB52+'NP App Demand'!AB52+'NPK App Demand'!AB52</f>
        <v>8.66</v>
      </c>
      <c r="AC52" s="142">
        <f>'PK App Demand'!AC52+'NP App Demand'!AC52+'NPK App Demand'!AC52</f>
        <v>8.66</v>
      </c>
      <c r="AD52" s="142">
        <f>'PK App Demand'!AD52+'NP App Demand'!AD52+'NPK App Demand'!AD52</f>
        <v>8.66</v>
      </c>
      <c r="AE52" s="142">
        <f>'PK App Demand'!AE52+'NP App Demand'!AE52+'NPK App Demand'!AE52</f>
        <v>8.66</v>
      </c>
      <c r="AF52" s="142">
        <f>'PK App Demand'!AF52+'NP App Demand'!AF52+'NPK App Demand'!AF52</f>
        <v>8.66</v>
      </c>
      <c r="AG52" s="142">
        <f>'PK App Demand'!AG52+'NP App Demand'!AG52+'NPK App Demand'!AG52</f>
        <v>8.66</v>
      </c>
    </row>
    <row r="53" spans="1:33" x14ac:dyDescent="0.2">
      <c r="A53" s="133" t="str">
        <f t="shared" si="2"/>
        <v>DAPRussia</v>
      </c>
      <c r="B53" s="129" t="s">
        <v>254</v>
      </c>
      <c r="C53" s="129" t="s">
        <v>258</v>
      </c>
      <c r="D53" s="129" t="s">
        <v>84</v>
      </c>
      <c r="E53" s="142">
        <f>'PK App Demand'!E53+'NP App Demand'!E53+'NPK App Demand'!E53</f>
        <v>539.42306999999823</v>
      </c>
      <c r="F53" s="142">
        <f>'PK App Demand'!F53+'NP App Demand'!F53+'NPK App Demand'!F53</f>
        <v>476.72480499999256</v>
      </c>
      <c r="G53" s="142">
        <f>'PK App Demand'!G53+'NP App Demand'!G53+'NPK App Demand'!G53</f>
        <v>506.24916399998148</v>
      </c>
      <c r="H53" s="142">
        <f>'PK App Demand'!H53+'NP App Demand'!H53+'NPK App Demand'!H53</f>
        <v>750.43798464760084</v>
      </c>
      <c r="I53" s="142">
        <f>'PK App Demand'!I53+'NP App Demand'!I53+'NPK App Demand'!I53</f>
        <v>1255.1767600965266</v>
      </c>
      <c r="J53" s="142">
        <f>'PK App Demand'!J53+'NP App Demand'!J53+'NPK App Demand'!J53</f>
        <v>1365.2145291639406</v>
      </c>
      <c r="K53" s="142">
        <f>'PK App Demand'!K53+'NP App Demand'!K53+'NPK App Demand'!K53</f>
        <v>1231.8081658880251</v>
      </c>
      <c r="L53" s="142">
        <f>'PK App Demand'!L53+'NP App Demand'!L53+'NPK App Demand'!L53</f>
        <v>1148.5687281020519</v>
      </c>
      <c r="M53" s="142">
        <f>'PK App Demand'!M53+'NP App Demand'!M53+'NPK App Demand'!M53</f>
        <v>965.86020035399099</v>
      </c>
      <c r="N53" s="142">
        <f>'PK App Demand'!N53+'NP App Demand'!N53+'NPK App Demand'!N53</f>
        <v>1605.2718483028132</v>
      </c>
      <c r="O53" s="142">
        <f>'PK App Demand'!O53+'NP App Demand'!O53+'NPK App Demand'!O53</f>
        <v>1614.3969921999999</v>
      </c>
      <c r="P53" s="142">
        <f>'PK App Demand'!P53+'NP App Demand'!P53+'NPK App Demand'!P53</f>
        <v>1873.5392079999767</v>
      </c>
      <c r="Q53" s="142">
        <f>'PK App Demand'!Q53+'NP App Demand'!Q53+'NPK App Demand'!Q53</f>
        <v>1925.9000467885558</v>
      </c>
      <c r="R53" s="142">
        <f>'PK App Demand'!R53+'NP App Demand'!R53+'NPK App Demand'!R53</f>
        <v>1818.5176627313699</v>
      </c>
      <c r="S53" s="142">
        <f>'PK App Demand'!S53+'NP App Demand'!S53+'NPK App Demand'!S53</f>
        <v>1917.7416329999978</v>
      </c>
      <c r="T53" s="142">
        <f>'PK App Demand'!T53+'NP App Demand'!T53+'NPK App Demand'!T53</f>
        <v>2369.9605139999931</v>
      </c>
      <c r="U53" s="142">
        <f>'PK App Demand'!U53+'NP App Demand'!U53+'NPK App Demand'!U53</f>
        <v>2281.8517679999941</v>
      </c>
      <c r="V53" s="142">
        <f>'PK App Demand'!V53+'NP App Demand'!V53+'NPK App Demand'!V53</f>
        <v>2301.8412931227949</v>
      </c>
      <c r="W53" s="142">
        <f>'PK App Demand'!W53+'NP App Demand'!W53+'NPK App Demand'!W53</f>
        <v>2289.9383986359458</v>
      </c>
      <c r="X53" s="142">
        <f>'PK App Demand'!X53+'NP App Demand'!X53+'NPK App Demand'!X53</f>
        <v>2341.35088864</v>
      </c>
      <c r="Y53" s="142">
        <f>'PK App Demand'!Y53+'NP App Demand'!Y53+'NPK App Demand'!Y53</f>
        <v>3054.581913135004</v>
      </c>
      <c r="Z53" s="142">
        <f>'PK App Demand'!Z53+'NP App Demand'!Z53+'NPK App Demand'!Z53</f>
        <v>3506.7289300000007</v>
      </c>
      <c r="AA53" s="142">
        <f>'PK App Demand'!AA53+'NP App Demand'!AA53+'NPK App Demand'!AA53</f>
        <v>2100.5599999999995</v>
      </c>
      <c r="AB53" s="142">
        <f>'PK App Demand'!AB53+'NP App Demand'!AB53+'NPK App Demand'!AB53</f>
        <v>2386.5120000000002</v>
      </c>
      <c r="AC53" s="142">
        <f>'PK App Demand'!AC53+'NP App Demand'!AC53+'NPK App Demand'!AC53</f>
        <v>2576.3811651285619</v>
      </c>
      <c r="AD53" s="142">
        <f>'PK App Demand'!AD53+'NP App Demand'!AD53+'NPK App Demand'!AD53</f>
        <v>2761.7255744366221</v>
      </c>
      <c r="AE53" s="142">
        <f>'PK App Demand'!AE53+'NP App Demand'!AE53+'NPK App Demand'!AE53</f>
        <v>2947.2522477671905</v>
      </c>
      <c r="AF53" s="142">
        <f>'PK App Demand'!AF53+'NP App Demand'!AF53+'NPK App Demand'!AF53</f>
        <v>3031.6681178627464</v>
      </c>
      <c r="AG53" s="142">
        <f>'PK App Demand'!AG53+'NP App Demand'!AG53+'NPK App Demand'!AG53</f>
        <v>3113.1443769463813</v>
      </c>
    </row>
    <row r="54" spans="1:33" x14ac:dyDescent="0.2">
      <c r="A54" s="133" t="str">
        <f t="shared" si="2"/>
        <v>DAPTajikistan</v>
      </c>
      <c r="B54" s="129" t="s">
        <v>254</v>
      </c>
      <c r="C54" s="129" t="s">
        <v>258</v>
      </c>
      <c r="D54" s="129" t="s">
        <v>85</v>
      </c>
      <c r="E54" s="142">
        <f>'PK App Demand'!E54+'NP App Demand'!E54+'NPK App Demand'!E54</f>
        <v>0</v>
      </c>
      <c r="F54" s="142">
        <f>'PK App Demand'!F54+'NP App Demand'!F54+'NPK App Demand'!F54</f>
        <v>1.874E-2</v>
      </c>
      <c r="G54" s="142">
        <f>'PK App Demand'!G54+'NP App Demand'!G54+'NPK App Demand'!G54</f>
        <v>1.9313</v>
      </c>
      <c r="H54" s="142">
        <f>'PK App Demand'!H54+'NP App Demand'!H54+'NPK App Demand'!H54</f>
        <v>1.7444</v>
      </c>
      <c r="I54" s="142">
        <f>'PK App Demand'!I54+'NP App Demand'!I54+'NPK App Demand'!I54</f>
        <v>4.1520000000000001</v>
      </c>
      <c r="J54" s="142">
        <f>'PK App Demand'!J54+'NP App Demand'!J54+'NPK App Demand'!J54</f>
        <v>0.76883999999999997</v>
      </c>
      <c r="K54" s="142">
        <f>'PK App Demand'!K54+'NP App Demand'!K54+'NPK App Demand'!K54</f>
        <v>13.041</v>
      </c>
      <c r="L54" s="142">
        <f>'PK App Demand'!L54+'NP App Demand'!L54+'NPK App Demand'!L54</f>
        <v>1.623</v>
      </c>
      <c r="M54" s="142">
        <f>'PK App Demand'!M54+'NP App Demand'!M54+'NPK App Demand'!M54</f>
        <v>0.99680000000000002</v>
      </c>
      <c r="N54" s="142">
        <f>'PK App Demand'!N54+'NP App Demand'!N54+'NPK App Demand'!N54</f>
        <v>9.9695309999999999</v>
      </c>
      <c r="O54" s="142">
        <f>'PK App Demand'!O54+'NP App Demand'!O54+'NPK App Demand'!O54</f>
        <v>0</v>
      </c>
      <c r="P54" s="142">
        <f>'PK App Demand'!P54+'NP App Demand'!P54+'NPK App Demand'!P54</f>
        <v>0.16800000000000001</v>
      </c>
      <c r="Q54" s="142">
        <f>'PK App Demand'!Q54+'NP App Demand'!Q54+'NPK App Demand'!Q54</f>
        <v>2.153</v>
      </c>
      <c r="R54" s="142">
        <f>'PK App Demand'!R54+'NP App Demand'!R54+'NPK App Demand'!R54</f>
        <v>5.849119</v>
      </c>
      <c r="S54" s="142">
        <f>'PK App Demand'!S54+'NP App Demand'!S54+'NPK App Demand'!S54</f>
        <v>8.6259389999999989</v>
      </c>
      <c r="T54" s="142">
        <f>'PK App Demand'!T54+'NP App Demand'!T54+'NPK App Demand'!T54</f>
        <v>4.0099</v>
      </c>
      <c r="U54" s="142">
        <f>'PK App Demand'!U54+'NP App Demand'!U54+'NPK App Demand'!U54</f>
        <v>8.6552120000000006</v>
      </c>
      <c r="V54" s="142">
        <f>'PK App Demand'!V54+'NP App Demand'!V54+'NPK App Demand'!V54</f>
        <v>15.578995000000001</v>
      </c>
      <c r="W54" s="142">
        <f>'PK App Demand'!W54+'NP App Demand'!W54+'NPK App Demand'!W54</f>
        <v>9.6687892645682592</v>
      </c>
      <c r="X54" s="142">
        <f>'PK App Demand'!X54+'NP App Demand'!X54+'NPK App Demand'!X54</f>
        <v>6.1257899999999994</v>
      </c>
      <c r="Y54" s="142">
        <f>'PK App Demand'!Y54+'NP App Demand'!Y54+'NPK App Demand'!Y54</f>
        <v>12.973359999999996</v>
      </c>
      <c r="Z54" s="142">
        <f>'PK App Demand'!Z54+'NP App Demand'!Z54+'NPK App Demand'!Z54</f>
        <v>5.4579600000000008</v>
      </c>
      <c r="AA54" s="142">
        <f>'PK App Demand'!AA54+'NP App Demand'!AA54+'NPK App Demand'!AA54</f>
        <v>0.08</v>
      </c>
      <c r="AB54" s="142">
        <f>'PK App Demand'!AB54+'NP App Demand'!AB54+'NPK App Demand'!AB54</f>
        <v>0.01</v>
      </c>
      <c r="AC54" s="142">
        <f>'PK App Demand'!AC54+'NP App Demand'!AC54+'NPK App Demand'!AC54</f>
        <v>1.0296674250080651E-2</v>
      </c>
      <c r="AD54" s="142">
        <f>'PK App Demand'!AD54+'NP App Demand'!AD54+'NPK App Demand'!AD54</f>
        <v>1.0663245223456743E-2</v>
      </c>
      <c r="AE54" s="142">
        <f>'PK App Demand'!AE54+'NP App Demand'!AE54+'NPK App Demand'!AE54</f>
        <v>1.0995413802866729E-2</v>
      </c>
      <c r="AF54" s="142">
        <f>'PK App Demand'!AF54+'NP App Demand'!AF54+'NPK App Demand'!AF54</f>
        <v>1.1321619417295922E-2</v>
      </c>
      <c r="AG54" s="142">
        <f>'PK App Demand'!AG54+'NP App Demand'!AG54+'NPK App Demand'!AG54</f>
        <v>1.1657502712328401E-2</v>
      </c>
    </row>
    <row r="55" spans="1:33" x14ac:dyDescent="0.2">
      <c r="A55" s="133" t="str">
        <f t="shared" si="2"/>
        <v>DAPTurkmenistan</v>
      </c>
      <c r="B55" s="129" t="s">
        <v>254</v>
      </c>
      <c r="C55" s="129" t="s">
        <v>258</v>
      </c>
      <c r="D55" s="129" t="s">
        <v>86</v>
      </c>
      <c r="E55" s="142">
        <f>'PK App Demand'!E55+'NP App Demand'!E55+'NPK App Demand'!E55</f>
        <v>1.1995E-2</v>
      </c>
      <c r="F55" s="142">
        <f>'PK App Demand'!F55+'NP App Demand'!F55+'NPK App Demand'!F55</f>
        <v>1.5559999999999999E-2</v>
      </c>
      <c r="G55" s="142">
        <f>'PK App Demand'!G55+'NP App Demand'!G55+'NPK App Demand'!G55</f>
        <v>2.4E-2</v>
      </c>
      <c r="H55" s="142">
        <f>'PK App Demand'!H55+'NP App Demand'!H55+'NPK App Demand'!H55</f>
        <v>2.2856999999999999E-2</v>
      </c>
      <c r="I55" s="142">
        <f>'PK App Demand'!I55+'NP App Demand'!I55+'NPK App Demand'!I55</f>
        <v>2.7490000000000001E-2</v>
      </c>
      <c r="J55" s="142">
        <f>'PK App Demand'!J55+'NP App Demand'!J55+'NPK App Demand'!J55</f>
        <v>2.0240000000000002E-3</v>
      </c>
      <c r="K55" s="142">
        <f>'PK App Demand'!K55+'NP App Demand'!K55+'NPK App Demand'!K55</f>
        <v>3.0000000000000001E-3</v>
      </c>
      <c r="L55" s="142">
        <f>'PK App Demand'!L55+'NP App Demand'!L55+'NPK App Demand'!L55</f>
        <v>7.2000000000000005E-4</v>
      </c>
      <c r="M55" s="142">
        <f>'PK App Demand'!M55+'NP App Demand'!M55+'NPK App Demand'!M55</f>
        <v>3.8999999999999999E-5</v>
      </c>
      <c r="N55" s="142">
        <f>'PK App Demand'!N55+'NP App Demand'!N55+'NPK App Demand'!N55</f>
        <v>0.02</v>
      </c>
      <c r="O55" s="142">
        <f>'PK App Demand'!O55+'NP App Demand'!O55+'NPK App Demand'!O55</f>
        <v>0.1027</v>
      </c>
      <c r="P55" s="142">
        <f>'PK App Demand'!P55+'NP App Demand'!P55+'NPK App Demand'!P55</f>
        <v>4.0079999999999998E-2</v>
      </c>
      <c r="Q55" s="142">
        <f>'PK App Demand'!Q55+'NP App Demand'!Q55+'NPK App Demand'!Q55</f>
        <v>1.1899999999999999E-2</v>
      </c>
      <c r="R55" s="142">
        <f>'PK App Demand'!R55+'NP App Demand'!R55+'NPK App Demand'!R55</f>
        <v>3.1209000000000001E-2</v>
      </c>
      <c r="S55" s="142">
        <f>'PK App Demand'!S55+'NP App Demand'!S55+'NPK App Demand'!S55</f>
        <v>5.6314000000000003E-2</v>
      </c>
      <c r="T55" s="142">
        <f>'PK App Demand'!T55+'NP App Demand'!T55+'NPK App Demand'!T55</f>
        <v>9.0789999999999996E-2</v>
      </c>
      <c r="U55" s="142">
        <f>'PK App Demand'!U55+'NP App Demand'!U55+'NPK App Demand'!U55</f>
        <v>0.13145800000000002</v>
      </c>
      <c r="V55" s="142">
        <f>'PK App Demand'!V55+'NP App Demand'!V55+'NPK App Demand'!V55</f>
        <v>0.32900600000000002</v>
      </c>
      <c r="W55" s="142">
        <f>'PK App Demand'!W55+'NP App Demand'!W55+'NPK App Demand'!W55</f>
        <v>9.5803003239468693E-2</v>
      </c>
      <c r="X55" s="142">
        <f>'PK App Demand'!X55+'NP App Demand'!X55+'NPK App Demand'!X55</f>
        <v>0.40387000000000001</v>
      </c>
      <c r="Y55" s="142">
        <f>'PK App Demand'!Y55+'NP App Demand'!Y55+'NPK App Demand'!Y55</f>
        <v>0.28447</v>
      </c>
      <c r="Z55" s="142">
        <f>'PK App Demand'!Z55+'NP App Demand'!Z55+'NPK App Demand'!Z55</f>
        <v>0.45564000000000004</v>
      </c>
      <c r="AA55" s="142">
        <f>'PK App Demand'!AA55+'NP App Demand'!AA55+'NPK App Demand'!AA55</f>
        <v>0.25</v>
      </c>
      <c r="AB55" s="142">
        <f>'PK App Demand'!AB55+'NP App Demand'!AB55+'NPK App Demand'!AB55</f>
        <v>0.24</v>
      </c>
      <c r="AC55" s="142">
        <f>'PK App Demand'!AC55+'NP App Demand'!AC55+'NPK App Demand'!AC55</f>
        <v>0.24</v>
      </c>
      <c r="AD55" s="142">
        <f>'PK App Demand'!AD55+'NP App Demand'!AD55+'NPK App Demand'!AD55</f>
        <v>0.24</v>
      </c>
      <c r="AE55" s="142">
        <f>'PK App Demand'!AE55+'NP App Demand'!AE55+'NPK App Demand'!AE55</f>
        <v>0.24</v>
      </c>
      <c r="AF55" s="142">
        <f>'PK App Demand'!AF55+'NP App Demand'!AF55+'NPK App Demand'!AF55</f>
        <v>0.24</v>
      </c>
      <c r="AG55" s="142">
        <f>'PK App Demand'!AG55+'NP App Demand'!AG55+'NPK App Demand'!AG55</f>
        <v>0.24</v>
      </c>
    </row>
    <row r="56" spans="1:33" x14ac:dyDescent="0.2">
      <c r="A56" s="133" t="str">
        <f t="shared" si="2"/>
        <v>DAPUzbekistan</v>
      </c>
      <c r="B56" s="129" t="s">
        <v>254</v>
      </c>
      <c r="C56" s="129" t="s">
        <v>258</v>
      </c>
      <c r="D56" s="129" t="s">
        <v>87</v>
      </c>
      <c r="E56" s="142">
        <f>'PK App Demand'!E56+'NP App Demand'!E56+'NPK App Demand'!E56</f>
        <v>46.022000000000006</v>
      </c>
      <c r="F56" s="142">
        <f>'PK App Demand'!F56+'NP App Demand'!F56+'NPK App Demand'!F56</f>
        <v>67.422399999999996</v>
      </c>
      <c r="G56" s="142">
        <f>'PK App Demand'!G56+'NP App Demand'!G56+'NPK App Demand'!G56</f>
        <v>56.629750000000001</v>
      </c>
      <c r="H56" s="142">
        <f>'PK App Demand'!H56+'NP App Demand'!H56+'NPK App Demand'!H56</f>
        <v>57.179500000000004</v>
      </c>
      <c r="I56" s="142">
        <f>'PK App Demand'!I56+'NP App Demand'!I56+'NPK App Demand'!I56</f>
        <v>46.942141000000007</v>
      </c>
      <c r="J56" s="142">
        <f>'PK App Demand'!J56+'NP App Demand'!J56+'NPK App Demand'!J56</f>
        <v>79.859507608695665</v>
      </c>
      <c r="K56" s="142">
        <f>'PK App Demand'!K56+'NP App Demand'!K56+'NPK App Demand'!K56</f>
        <v>66.246146956521727</v>
      </c>
      <c r="L56" s="142">
        <f>'PK App Demand'!L56+'NP App Demand'!L56+'NPK App Demand'!L56</f>
        <v>87.73696360869566</v>
      </c>
      <c r="M56" s="142">
        <f>'PK App Demand'!M56+'NP App Demand'!M56+'NPK App Demand'!M56</f>
        <v>29.314348391304343</v>
      </c>
      <c r="N56" s="142">
        <f>'PK App Demand'!N56+'NP App Demand'!N56+'NPK App Demand'!N56</f>
        <v>69.667826956521736</v>
      </c>
      <c r="O56" s="142">
        <f>'PK App Demand'!O56+'NP App Demand'!O56+'NPK App Demand'!O56</f>
        <v>59.580674999999999</v>
      </c>
      <c r="P56" s="142">
        <f>'PK App Demand'!P56+'NP App Demand'!P56+'NPK App Demand'!P56</f>
        <v>54.733620000000002</v>
      </c>
      <c r="Q56" s="142">
        <f>'PK App Demand'!Q56+'NP App Demand'!Q56+'NPK App Demand'!Q56</f>
        <v>49.789999999999992</v>
      </c>
      <c r="R56" s="142">
        <f>'PK App Demand'!R56+'NP App Demand'!R56+'NPK App Demand'!R56</f>
        <v>71.289588999999992</v>
      </c>
      <c r="S56" s="142">
        <f>'PK App Demand'!S56+'NP App Demand'!S56+'NPK App Demand'!S56</f>
        <v>50.661194000000002</v>
      </c>
      <c r="T56" s="142">
        <f>'PK App Demand'!T56+'NP App Demand'!T56+'NPK App Demand'!T56</f>
        <v>63.606054000000363</v>
      </c>
      <c r="U56" s="142">
        <f>'PK App Demand'!U56+'NP App Demand'!U56+'NPK App Demand'!U56</f>
        <v>71.56766800000041</v>
      </c>
      <c r="V56" s="142">
        <f>'PK App Demand'!V56+'NP App Demand'!V56+'NPK App Demand'!V56</f>
        <v>84.473899473610317</v>
      </c>
      <c r="W56" s="142">
        <f>'PK App Demand'!W56+'NP App Demand'!W56+'NPK App Demand'!W56</f>
        <v>106.08583303487757</v>
      </c>
      <c r="X56" s="142">
        <f>'PK App Demand'!X56+'NP App Demand'!X56+'NPK App Demand'!X56</f>
        <v>112.77919178606912</v>
      </c>
      <c r="Y56" s="142">
        <f>'PK App Demand'!Y56+'NP App Demand'!Y56+'NPK App Demand'!Y56</f>
        <v>94.306401491776228</v>
      </c>
      <c r="Z56" s="142">
        <f>'PK App Demand'!Z56+'NP App Demand'!Z56+'NPK App Demand'!Z56</f>
        <v>83.990956147962763</v>
      </c>
      <c r="AA56" s="142">
        <f>'PK App Demand'!AA56+'NP App Demand'!AA56+'NPK App Demand'!AA56</f>
        <v>86.108196147962758</v>
      </c>
      <c r="AB56" s="142">
        <f>'PK App Demand'!AB56+'NP App Demand'!AB56+'NPK App Demand'!AB56</f>
        <v>-34.159999999999982</v>
      </c>
      <c r="AC56" s="142">
        <f>'PK App Demand'!AC56+'NP App Demand'!AC56+'NPK App Demand'!AC56</f>
        <v>-34.159999999999982</v>
      </c>
      <c r="AD56" s="142">
        <f>'PK App Demand'!AD56+'NP App Demand'!AD56+'NPK App Demand'!AD56</f>
        <v>-34.159999999999982</v>
      </c>
      <c r="AE56" s="142">
        <f>'PK App Demand'!AE56+'NP App Demand'!AE56+'NPK App Demand'!AE56</f>
        <v>-34.159999999999982</v>
      </c>
      <c r="AF56" s="142">
        <f>'PK App Demand'!AF56+'NP App Demand'!AF56+'NPK App Demand'!AF56</f>
        <v>-34.159999999999982</v>
      </c>
      <c r="AG56" s="142">
        <f>'PK App Demand'!AG56+'NP App Demand'!AG56+'NPK App Demand'!AG56</f>
        <v>-34.159999999999982</v>
      </c>
    </row>
    <row r="57" spans="1:33" s="133" customFormat="1" x14ac:dyDescent="0.2">
      <c r="A57" s="136" t="str">
        <f t="shared" si="2"/>
        <v>DAPAfrica Total</v>
      </c>
      <c r="B57" s="137" t="s">
        <v>88</v>
      </c>
      <c r="C57" s="137" t="s">
        <v>88</v>
      </c>
      <c r="D57" s="137" t="s">
        <v>88</v>
      </c>
      <c r="E57" s="138">
        <f>'PK App Demand'!E57+'NP App Demand'!E57+'NPK App Demand'!E57</f>
        <v>2418.5289176666665</v>
      </c>
      <c r="F57" s="138">
        <f>'PK App Demand'!F57+'NP App Demand'!F57+'NPK App Demand'!F57</f>
        <v>2407.5460828488958</v>
      </c>
      <c r="G57" s="138">
        <f>'PK App Demand'!G57+'NP App Demand'!G57+'NPK App Demand'!G57</f>
        <v>2941.5945556651759</v>
      </c>
      <c r="H57" s="138">
        <f>'PK App Demand'!H57+'NP App Demand'!H57+'NPK App Demand'!H57</f>
        <v>2670.5530831034075</v>
      </c>
      <c r="I57" s="138">
        <f>'PK App Demand'!I57+'NP App Demand'!I57+'NPK App Demand'!I57</f>
        <v>2104.4706926245112</v>
      </c>
      <c r="J57" s="138">
        <f>'PK App Demand'!J57+'NP App Demand'!J57+'NPK App Demand'!J57</f>
        <v>2262.7626419025923</v>
      </c>
      <c r="K57" s="138">
        <f>'PK App Demand'!K57+'NP App Demand'!K57+'NPK App Demand'!K57</f>
        <v>2191.8120347847184</v>
      </c>
      <c r="L57" s="138">
        <f>'PK App Demand'!L57+'NP App Demand'!L57+'NPK App Demand'!L57</f>
        <v>2206.417213897631</v>
      </c>
      <c r="M57" s="138">
        <f>'PK App Demand'!M57+'NP App Demand'!M57+'NPK App Demand'!M57</f>
        <v>1797.7358317293847</v>
      </c>
      <c r="N57" s="138">
        <f>'PK App Demand'!N57+'NP App Demand'!N57+'NPK App Demand'!N57</f>
        <v>1399.3872926119029</v>
      </c>
      <c r="O57" s="138">
        <f>'PK App Demand'!O57+'NP App Demand'!O57+'NPK App Demand'!O57</f>
        <v>2276.6652513945896</v>
      </c>
      <c r="P57" s="138">
        <f>'PK App Demand'!P57+'NP App Demand'!P57+'NPK App Demand'!P57</f>
        <v>2008.8142102130546</v>
      </c>
      <c r="Q57" s="138">
        <f>'PK App Demand'!Q57+'NP App Demand'!Q57+'NPK App Demand'!Q57</f>
        <v>2333.0844805850538</v>
      </c>
      <c r="R57" s="138">
        <f>'PK App Demand'!R57+'NP App Demand'!R57+'NPK App Demand'!R57</f>
        <v>2895.2801556850395</v>
      </c>
      <c r="S57" s="138">
        <f>'PK App Demand'!S57+'NP App Demand'!S57+'NPK App Demand'!S57</f>
        <v>2959.5984744520256</v>
      </c>
      <c r="T57" s="138">
        <f>'PK App Demand'!T57+'NP App Demand'!T57+'NPK App Demand'!T57</f>
        <v>2718.3374828768865</v>
      </c>
      <c r="U57" s="138">
        <f>'PK App Demand'!U57+'NP App Demand'!U57+'NPK App Demand'!U57</f>
        <v>3286.2207296405468</v>
      </c>
      <c r="V57" s="138">
        <f>'PK App Demand'!V57+'NP App Demand'!V57+'NPK App Demand'!V57</f>
        <v>3944.5399071109441</v>
      </c>
      <c r="W57" s="138">
        <f>'PK App Demand'!W57+'NP App Demand'!W57+'NPK App Demand'!W57</f>
        <v>3281.1808249144869</v>
      </c>
      <c r="X57" s="138">
        <f>'PK App Demand'!X57+'NP App Demand'!X57+'NPK App Demand'!X57</f>
        <v>3406.8087102589307</v>
      </c>
      <c r="Y57" s="138">
        <f>'PK App Demand'!Y57+'NP App Demand'!Y57+'NPK App Demand'!Y57</f>
        <v>3656.1125119032895</v>
      </c>
      <c r="Z57" s="138">
        <f>'PK App Demand'!Z57+'NP App Demand'!Z57+'NPK App Demand'!Z57</f>
        <v>3293.7727332835884</v>
      </c>
      <c r="AA57" s="138">
        <f>'PK App Demand'!AA57+'NP App Demand'!AA57+'NPK App Demand'!AA57</f>
        <v>3389.0508490761913</v>
      </c>
      <c r="AB57" s="138">
        <f>'PK App Demand'!AB57+'NP App Demand'!AB57+'NPK App Demand'!AB57</f>
        <v>3313.8780536966224</v>
      </c>
      <c r="AC57" s="138">
        <f>'PK App Demand'!AC57+'NP App Demand'!AC57+'NPK App Demand'!AC57</f>
        <v>3292.7201546751721</v>
      </c>
      <c r="AD57" s="138">
        <f>'PK App Demand'!AD57+'NP App Demand'!AD57+'NPK App Demand'!AD57</f>
        <v>3335.9442238171887</v>
      </c>
      <c r="AE57" s="138">
        <f>'PK App Demand'!AE57+'NP App Demand'!AE57+'NPK App Demand'!AE57</f>
        <v>3378.1933841175105</v>
      </c>
      <c r="AF57" s="138">
        <f>'PK App Demand'!AF57+'NP App Demand'!AF57+'NPK App Demand'!AF57</f>
        <v>3420.9315204457553</v>
      </c>
      <c r="AG57" s="138">
        <f>'PK App Demand'!AG57+'NP App Demand'!AG57+'NPK App Demand'!AG57</f>
        <v>3465.0011427490263</v>
      </c>
    </row>
    <row r="58" spans="1:33" s="133" customFormat="1" x14ac:dyDescent="0.2">
      <c r="A58" s="139" t="str">
        <f t="shared" si="2"/>
        <v>DAPNorth Africa Total</v>
      </c>
      <c r="B58" s="140" t="s">
        <v>89</v>
      </c>
      <c r="C58" s="140" t="s">
        <v>89</v>
      </c>
      <c r="D58" s="140" t="s">
        <v>89</v>
      </c>
      <c r="E58" s="141">
        <f>'PK App Demand'!E58+'NP App Demand'!E58+'NPK App Demand'!E58</f>
        <v>140.54940366666668</v>
      </c>
      <c r="F58" s="141">
        <f>'PK App Demand'!F58+'NP App Demand'!F58+'NPK App Demand'!F58</f>
        <v>115.17845999999999</v>
      </c>
      <c r="G58" s="141">
        <f>'PK App Demand'!G58+'NP App Demand'!G58+'NPK App Demand'!G58</f>
        <v>100.90597299999999</v>
      </c>
      <c r="H58" s="141">
        <f>'PK App Demand'!H58+'NP App Demand'!H58+'NPK App Demand'!H58</f>
        <v>165.12168566666665</v>
      </c>
      <c r="I58" s="141">
        <f>'PK App Demand'!I58+'NP App Demand'!I58+'NPK App Demand'!I58</f>
        <v>179.05836466666665</v>
      </c>
      <c r="J58" s="141">
        <f>'PK App Demand'!J58+'NP App Demand'!J58+'NPK App Demand'!J58</f>
        <v>179.41672799999998</v>
      </c>
      <c r="K58" s="141">
        <f>'PK App Demand'!K58+'NP App Demand'!K58+'NPK App Demand'!K58</f>
        <v>211.27213399999999</v>
      </c>
      <c r="L58" s="141">
        <f>'PK App Demand'!L58+'NP App Demand'!L58+'NPK App Demand'!L58</f>
        <v>182.40643200000002</v>
      </c>
      <c r="M58" s="141">
        <f>'PK App Demand'!M58+'NP App Demand'!M58+'NPK App Demand'!M58</f>
        <v>200.78862699999999</v>
      </c>
      <c r="N58" s="141">
        <f>'PK App Demand'!N58+'NP App Demand'!N58+'NPK App Demand'!N58</f>
        <v>174.95859499999997</v>
      </c>
      <c r="O58" s="141">
        <f>'PK App Demand'!O58+'NP App Demand'!O58+'NPK App Demand'!O58</f>
        <v>317.01002600000004</v>
      </c>
      <c r="P58" s="141">
        <f>'PK App Demand'!P58+'NP App Demand'!P58+'NPK App Demand'!P58</f>
        <v>281.93314500000002</v>
      </c>
      <c r="Q58" s="141">
        <f>'PK App Demand'!Q58+'NP App Demand'!Q58+'NPK App Demand'!Q58</f>
        <v>449.30480399999999</v>
      </c>
      <c r="R58" s="141">
        <f>'PK App Demand'!R58+'NP App Demand'!R58+'NPK App Demand'!R58</f>
        <v>580.86872342857134</v>
      </c>
      <c r="S58" s="141">
        <f>'PK App Demand'!S58+'NP App Demand'!S58+'NPK App Demand'!S58</f>
        <v>565.76588411711725</v>
      </c>
      <c r="T58" s="141">
        <f>'PK App Demand'!T58+'NP App Demand'!T58+'NPK App Demand'!T58</f>
        <v>572.83795014285704</v>
      </c>
      <c r="U58" s="141">
        <f>'PK App Demand'!U58+'NP App Demand'!U58+'NPK App Demand'!U58</f>
        <v>541.77616164705864</v>
      </c>
      <c r="V58" s="141">
        <f>'PK App Demand'!V58+'NP App Demand'!V58+'NPK App Demand'!V58</f>
        <v>469.84190457737594</v>
      </c>
      <c r="W58" s="141">
        <f>'PK App Demand'!W58+'NP App Demand'!W58+'NPK App Demand'!W58</f>
        <v>478.12253658400601</v>
      </c>
      <c r="X58" s="141">
        <f>'PK App Demand'!X58+'NP App Demand'!X58+'NPK App Demand'!X58</f>
        <v>568.7639915930655</v>
      </c>
      <c r="Y58" s="141">
        <f>'PK App Demand'!Y58+'NP App Demand'!Y58+'NPK App Demand'!Y58</f>
        <v>469.67995323703872</v>
      </c>
      <c r="Z58" s="141">
        <f>'PK App Demand'!Z58+'NP App Demand'!Z58+'NPK App Demand'!Z58</f>
        <v>506.88111114241815</v>
      </c>
      <c r="AA58" s="141">
        <f>'PK App Demand'!AA58+'NP App Demand'!AA58+'NPK App Demand'!AA58</f>
        <v>593.73504114241803</v>
      </c>
      <c r="AB58" s="141">
        <f>'PK App Demand'!AB58+'NP App Demand'!AB58+'NPK App Demand'!AB58</f>
        <v>543.66999999999996</v>
      </c>
      <c r="AC58" s="141">
        <f>'PK App Demand'!AC58+'NP App Demand'!AC58+'NPK App Demand'!AC58</f>
        <v>545.72084421711008</v>
      </c>
      <c r="AD58" s="141">
        <f>'PK App Demand'!AD58+'NP App Demand'!AD58+'NPK App Demand'!AD58</f>
        <v>548.17493330883781</v>
      </c>
      <c r="AE58" s="141">
        <f>'PK App Demand'!AE58+'NP App Demand'!AE58+'NPK App Demand'!AE58</f>
        <v>550.32993596682331</v>
      </c>
      <c r="AF58" s="141">
        <f>'PK App Demand'!AF58+'NP App Demand'!AF58+'NPK App Demand'!AF58</f>
        <v>552.3847599715798</v>
      </c>
      <c r="AG58" s="141">
        <f>'PK App Demand'!AG58+'NP App Demand'!AG58+'NPK App Demand'!AG58</f>
        <v>554.4395839763356</v>
      </c>
    </row>
    <row r="59" spans="1:33" x14ac:dyDescent="0.2">
      <c r="A59" s="133" t="str">
        <f t="shared" si="2"/>
        <v>DAPAlgeria</v>
      </c>
      <c r="B59" s="129" t="s">
        <v>259</v>
      </c>
      <c r="C59" s="129" t="s">
        <v>260</v>
      </c>
      <c r="D59" s="129" t="s">
        <v>90</v>
      </c>
      <c r="E59" s="142">
        <f>'PK App Demand'!E59+'NP App Demand'!E59+'NPK App Demand'!E59</f>
        <v>76.296331666666674</v>
      </c>
      <c r="F59" s="142">
        <f>'PK App Demand'!F59+'NP App Demand'!F59+'NPK App Demand'!F59</f>
        <v>63.760838</v>
      </c>
      <c r="G59" s="142">
        <f>'PK App Demand'!G59+'NP App Demand'!G59+'NPK App Demand'!G59</f>
        <v>8.2451760000000007</v>
      </c>
      <c r="H59" s="142">
        <f>'PK App Demand'!H59+'NP App Demand'!H59+'NPK App Demand'!H59</f>
        <v>87.237372666666673</v>
      </c>
      <c r="I59" s="142">
        <f>'PK App Demand'!I59+'NP App Demand'!I59+'NPK App Demand'!I59</f>
        <v>90.343969666666666</v>
      </c>
      <c r="J59" s="142">
        <f>'PK App Demand'!J59+'NP App Demand'!J59+'NPK App Demand'!J59</f>
        <v>113.793182</v>
      </c>
      <c r="K59" s="142">
        <f>'PK App Demand'!K59+'NP App Demand'!K59+'NPK App Demand'!K59</f>
        <v>125.56569499999999</v>
      </c>
      <c r="L59" s="142">
        <f>'PK App Demand'!L59+'NP App Demand'!L59+'NPK App Demand'!L59</f>
        <v>102.85063000000001</v>
      </c>
      <c r="M59" s="142">
        <f>'PK App Demand'!M59+'NP App Demand'!M59+'NPK App Demand'!M59</f>
        <v>81.273283000000006</v>
      </c>
      <c r="N59" s="142">
        <f>'PK App Demand'!N59+'NP App Demand'!N59+'NPK App Demand'!N59</f>
        <v>57.390203</v>
      </c>
      <c r="O59" s="142">
        <f>'PK App Demand'!O59+'NP App Demand'!O59+'NPK App Demand'!O59</f>
        <v>164.89077400000002</v>
      </c>
      <c r="P59" s="142">
        <f>'PK App Demand'!P59+'NP App Demand'!P59+'NPK App Demand'!P59</f>
        <v>116.58372300000001</v>
      </c>
      <c r="Q59" s="142">
        <f>'PK App Demand'!Q59+'NP App Demand'!Q59+'NPK App Demand'!Q59</f>
        <v>203.602431</v>
      </c>
      <c r="R59" s="142">
        <f>'PK App Demand'!R59+'NP App Demand'!R59+'NPK App Demand'!R59</f>
        <v>221.21627000000001</v>
      </c>
      <c r="S59" s="142">
        <f>'PK App Demand'!S59+'NP App Demand'!S59+'NPK App Demand'!S59</f>
        <v>215.55912500000002</v>
      </c>
      <c r="T59" s="142">
        <f>'PK App Demand'!T59+'NP App Demand'!T59+'NPK App Demand'!T59</f>
        <v>225.989225</v>
      </c>
      <c r="U59" s="142">
        <f>'PK App Demand'!U59+'NP App Demand'!U59+'NPK App Demand'!U59</f>
        <v>181.268822</v>
      </c>
      <c r="V59" s="142">
        <f>'PK App Demand'!V59+'NP App Demand'!V59+'NPK App Demand'!V59</f>
        <v>197.89447593177601</v>
      </c>
      <c r="W59" s="142">
        <f>'PK App Demand'!W59+'NP App Demand'!W59+'NPK App Demand'!W59</f>
        <v>167.3041043287887</v>
      </c>
      <c r="X59" s="142">
        <f>'PK App Demand'!X59+'NP App Demand'!X59+'NPK App Demand'!X59</f>
        <v>205.98267000000001</v>
      </c>
      <c r="Y59" s="142">
        <f>'PK App Demand'!Y59+'NP App Demand'!Y59+'NPK App Demand'!Y59</f>
        <v>209.89937999999998</v>
      </c>
      <c r="Z59" s="142">
        <f>'PK App Demand'!Z59+'NP App Demand'!Z59+'NPK App Demand'!Z59</f>
        <v>169.11159630701448</v>
      </c>
      <c r="AA59" s="142">
        <f>'PK App Demand'!AA59+'NP App Demand'!AA59+'NPK App Demand'!AA59</f>
        <v>131.57138630701445</v>
      </c>
      <c r="AB59" s="142">
        <f>'PK App Demand'!AB59+'NP App Demand'!AB59+'NPK App Demand'!AB59</f>
        <v>169.41</v>
      </c>
      <c r="AC59" s="142">
        <f>'PK App Demand'!AC59+'NP App Demand'!AC59+'NPK App Demand'!AC59</f>
        <v>169.41</v>
      </c>
      <c r="AD59" s="142">
        <f>'PK App Demand'!AD59+'NP App Demand'!AD59+'NPK App Demand'!AD59</f>
        <v>169.41</v>
      </c>
      <c r="AE59" s="142">
        <f>'PK App Demand'!AE59+'NP App Demand'!AE59+'NPK App Demand'!AE59</f>
        <v>169.41</v>
      </c>
      <c r="AF59" s="142">
        <f>'PK App Demand'!AF59+'NP App Demand'!AF59+'NPK App Demand'!AF59</f>
        <v>169.41</v>
      </c>
      <c r="AG59" s="142">
        <f>'PK App Demand'!AG59+'NP App Demand'!AG59+'NPK App Demand'!AG59</f>
        <v>169.41</v>
      </c>
    </row>
    <row r="60" spans="1:33" x14ac:dyDescent="0.2">
      <c r="A60" s="133" t="str">
        <f t="shared" si="2"/>
        <v>DAPEgypt</v>
      </c>
      <c r="B60" s="129" t="s">
        <v>259</v>
      </c>
      <c r="C60" s="129" t="s">
        <v>260</v>
      </c>
      <c r="D60" s="129" t="s">
        <v>91</v>
      </c>
      <c r="E60" s="142">
        <f>'PK App Demand'!E60+'NP App Demand'!E60+'NPK App Demand'!E60</f>
        <v>40.011000000000003</v>
      </c>
      <c r="F60" s="142">
        <f>'PK App Demand'!F60+'NP App Demand'!F60+'NPK App Demand'!F60</f>
        <v>40.06</v>
      </c>
      <c r="G60" s="142">
        <f>'PK App Demand'!G60+'NP App Demand'!G60+'NPK App Demand'!G60</f>
        <v>46.582999999999998</v>
      </c>
      <c r="H60" s="142">
        <f>'PK App Demand'!H60+'NP App Demand'!H60+'NPK App Demand'!H60</f>
        <v>36.983024</v>
      </c>
      <c r="I60" s="142">
        <f>'PK App Demand'!I60+'NP App Demand'!I60+'NPK App Demand'!I60</f>
        <v>45.542868999999996</v>
      </c>
      <c r="J60" s="142">
        <f>'PK App Demand'!J60+'NP App Demand'!J60+'NPK App Demand'!J60</f>
        <v>40.666691</v>
      </c>
      <c r="K60" s="142">
        <f>'PK App Demand'!K60+'NP App Demand'!K60+'NPK App Demand'!K60</f>
        <v>41.250517000000009</v>
      </c>
      <c r="L60" s="142">
        <f>'PK App Demand'!L60+'NP App Demand'!L60+'NPK App Demand'!L60</f>
        <v>40.719605000000008</v>
      </c>
      <c r="M60" s="142">
        <f>'PK App Demand'!M60+'NP App Demand'!M60+'NPK App Demand'!M60</f>
        <v>100.470401</v>
      </c>
      <c r="N60" s="142">
        <f>'PK App Demand'!N60+'NP App Demand'!N60+'NPK App Demand'!N60</f>
        <v>100.87560999999999</v>
      </c>
      <c r="O60" s="142">
        <f>'PK App Demand'!O60+'NP App Demand'!O60+'NPK App Demand'!O60</f>
        <v>101.62836900000001</v>
      </c>
      <c r="P60" s="142">
        <f>'PK App Demand'!P60+'NP App Demand'!P60+'NPK App Demand'!P60</f>
        <v>101.12471900000001</v>
      </c>
      <c r="Q60" s="142">
        <f>'PK App Demand'!Q60+'NP App Demand'!Q60+'NPK App Demand'!Q60</f>
        <v>100.870045</v>
      </c>
      <c r="R60" s="142">
        <f>'PK App Demand'!R60+'NP App Demand'!R60+'NPK App Demand'!R60</f>
        <v>101.53842599999997</v>
      </c>
      <c r="S60" s="142">
        <f>'PK App Demand'!S60+'NP App Demand'!S60+'NPK App Demand'!S60</f>
        <v>102.227462</v>
      </c>
      <c r="T60" s="142">
        <f>'PK App Demand'!T60+'NP App Demand'!T60+'NPK App Demand'!T60</f>
        <v>151.88355100000001</v>
      </c>
      <c r="U60" s="142">
        <f>'PK App Demand'!U60+'NP App Demand'!U60+'NPK App Demand'!U60</f>
        <v>153.05394100000001</v>
      </c>
      <c r="V60" s="142">
        <f>'PK App Demand'!V60+'NP App Demand'!V60+'NPK App Demand'!V60</f>
        <v>158.95588902407184</v>
      </c>
      <c r="W60" s="142">
        <f>'PK App Demand'!W60+'NP App Demand'!W60+'NPK App Demand'!W60</f>
        <v>169.56544499999998</v>
      </c>
      <c r="X60" s="142">
        <f>'PK App Demand'!X60+'NP App Demand'!X60+'NPK App Demand'!X60</f>
        <v>175.17447650311198</v>
      </c>
      <c r="Y60" s="142">
        <f>'PK App Demand'!Y60+'NP App Demand'!Y60+'NPK App Demand'!Y60</f>
        <v>187.38806855335974</v>
      </c>
      <c r="Z60" s="142">
        <f>'PK App Demand'!Z60+'NP App Demand'!Z60+'NPK App Demand'!Z60</f>
        <v>180.10993483540344</v>
      </c>
      <c r="AA60" s="142">
        <f>'PK App Demand'!AA60+'NP App Demand'!AA60+'NPK App Demand'!AA60</f>
        <v>356.25365483540344</v>
      </c>
      <c r="AB60" s="142">
        <f>'PK App Demand'!AB60+'NP App Demand'!AB60+'NPK App Demand'!AB60</f>
        <v>255.32</v>
      </c>
      <c r="AC60" s="142">
        <f>'PK App Demand'!AC60+'NP App Demand'!AC60+'NPK App Demand'!AC60</f>
        <v>257.37084421711012</v>
      </c>
      <c r="AD60" s="142">
        <f>'PK App Demand'!AD60+'NP App Demand'!AD60+'NPK App Demand'!AD60</f>
        <v>259.82493330883779</v>
      </c>
      <c r="AE60" s="142">
        <f>'PK App Demand'!AE60+'NP App Demand'!AE60+'NPK App Demand'!AE60</f>
        <v>261.97993596682335</v>
      </c>
      <c r="AF60" s="142">
        <f>'PK App Demand'!AF60+'NP App Demand'!AF60+'NPK App Demand'!AF60</f>
        <v>264.03475997157989</v>
      </c>
      <c r="AG60" s="142">
        <f>'PK App Demand'!AG60+'NP App Demand'!AG60+'NPK App Demand'!AG60</f>
        <v>266.08958397633569</v>
      </c>
    </row>
    <row r="61" spans="1:33" x14ac:dyDescent="0.2">
      <c r="A61" s="133" t="str">
        <f t="shared" si="2"/>
        <v>DAPLibya</v>
      </c>
      <c r="B61" s="129" t="s">
        <v>259</v>
      </c>
      <c r="C61" s="129" t="s">
        <v>260</v>
      </c>
      <c r="D61" s="129" t="s">
        <v>92</v>
      </c>
      <c r="E61" s="142">
        <f>'PK App Demand'!E61+'NP App Demand'!E61+'NPK App Demand'!E61</f>
        <v>8.9999999999999993E-3</v>
      </c>
      <c r="F61" s="142">
        <f>'PK App Demand'!F61+'NP App Demand'!F61+'NPK App Demand'!F61</f>
        <v>0</v>
      </c>
      <c r="G61" s="142">
        <f>'PK App Demand'!G61+'NP App Demand'!G61+'NPK App Demand'!G61</f>
        <v>21.093</v>
      </c>
      <c r="H61" s="142">
        <f>'PK App Demand'!H61+'NP App Demand'!H61+'NPK App Demand'!H61</f>
        <v>0.56500000000000006</v>
      </c>
      <c r="I61" s="142">
        <f>'PK App Demand'!I61+'NP App Demand'!I61+'NPK App Demand'!I61</f>
        <v>11.216999999999999</v>
      </c>
      <c r="J61" s="142">
        <f>'PK App Demand'!J61+'NP App Demand'!J61+'NPK App Demand'!J61</f>
        <v>0.40300000000000002</v>
      </c>
      <c r="K61" s="142">
        <f>'PK App Demand'!K61+'NP App Demand'!K61+'NPK App Demand'!K61</f>
        <v>0.69500000000000006</v>
      </c>
      <c r="L61" s="142">
        <f>'PK App Demand'!L61+'NP App Demand'!L61+'NPK App Demand'!L61</f>
        <v>8.4593000000000007</v>
      </c>
      <c r="M61" s="142">
        <f>'PK App Demand'!M61+'NP App Demand'!M61+'NPK App Demand'!M61</f>
        <v>1.6408</v>
      </c>
      <c r="N61" s="142">
        <f>'PK App Demand'!N61+'NP App Demand'!N61+'NPK App Demand'!N61</f>
        <v>1.2112799999999999</v>
      </c>
      <c r="O61" s="142">
        <f>'PK App Demand'!O61+'NP App Demand'!O61+'NPK App Demand'!O61</f>
        <v>1.8702000000000001</v>
      </c>
      <c r="P61" s="142">
        <f>'PK App Demand'!P61+'NP App Demand'!P61+'NPK App Demand'!P61</f>
        <v>0.05</v>
      </c>
      <c r="Q61" s="142">
        <f>'PK App Demand'!Q61+'NP App Demand'!Q61+'NPK App Demand'!Q61</f>
        <v>3.5289909999999995</v>
      </c>
      <c r="R61" s="142">
        <f>'PK App Demand'!R61+'NP App Demand'!R61+'NPK App Demand'!R61</f>
        <v>3.2662140000000002</v>
      </c>
      <c r="S61" s="142">
        <f>'PK App Demand'!S61+'NP App Demand'!S61+'NPK App Demand'!S61</f>
        <v>2.4280449999999996</v>
      </c>
      <c r="T61" s="142">
        <f>'PK App Demand'!T61+'NP App Demand'!T61+'NPK App Demand'!T61</f>
        <v>2.3612000000000002</v>
      </c>
      <c r="U61" s="142">
        <f>'PK App Demand'!U61+'NP App Demand'!U61+'NPK App Demand'!U61</f>
        <v>0.95912699999999995</v>
      </c>
      <c r="V61" s="142">
        <f>'PK App Demand'!V61+'NP App Demand'!V61+'NPK App Demand'!V61</f>
        <v>1.2442779999999996</v>
      </c>
      <c r="W61" s="142">
        <f>'PK App Demand'!W61+'NP App Demand'!W61+'NPK App Demand'!W61</f>
        <v>3.5780800804811528</v>
      </c>
      <c r="X61" s="142">
        <f>'PK App Demand'!X61+'NP App Demand'!X61+'NPK App Demand'!X61</f>
        <v>3.8831600000000006</v>
      </c>
      <c r="Y61" s="142">
        <f>'PK App Demand'!Y61+'NP App Demand'!Y61+'NPK App Demand'!Y61</f>
        <v>5.78186</v>
      </c>
      <c r="Z61" s="142">
        <f>'PK App Demand'!Z61+'NP App Demand'!Z61+'NPK App Demand'!Z61</f>
        <v>5.8637699999999988</v>
      </c>
      <c r="AA61" s="142">
        <f>'PK App Demand'!AA61+'NP App Demand'!AA61+'NPK App Demand'!AA61</f>
        <v>0</v>
      </c>
      <c r="AB61" s="142">
        <f>'PK App Demand'!AB61+'NP App Demand'!AB61+'NPK App Demand'!AB61</f>
        <v>0</v>
      </c>
      <c r="AC61" s="142">
        <f>'PK App Demand'!AC61+'NP App Demand'!AC61+'NPK App Demand'!AC61</f>
        <v>0</v>
      </c>
      <c r="AD61" s="142">
        <f>'PK App Demand'!AD61+'NP App Demand'!AD61+'NPK App Demand'!AD61</f>
        <v>0</v>
      </c>
      <c r="AE61" s="142">
        <f>'PK App Demand'!AE61+'NP App Demand'!AE61+'NPK App Demand'!AE61</f>
        <v>0</v>
      </c>
      <c r="AF61" s="142">
        <f>'PK App Demand'!AF61+'NP App Demand'!AF61+'NPK App Demand'!AF61</f>
        <v>0</v>
      </c>
      <c r="AG61" s="142">
        <f>'PK App Demand'!AG61+'NP App Demand'!AG61+'NPK App Demand'!AG61</f>
        <v>0</v>
      </c>
    </row>
    <row r="62" spans="1:33" x14ac:dyDescent="0.2">
      <c r="A62" s="133" t="str">
        <f t="shared" si="2"/>
        <v>DAPMorocco</v>
      </c>
      <c r="B62" s="129" t="s">
        <v>259</v>
      </c>
      <c r="C62" s="129" t="s">
        <v>260</v>
      </c>
      <c r="D62" s="129" t="s">
        <v>93</v>
      </c>
      <c r="E62" s="142">
        <f>'PK App Demand'!E62+'NP App Demand'!E62+'NPK App Demand'!E62</f>
        <v>22.912999999999997</v>
      </c>
      <c r="F62" s="142">
        <f>'PK App Demand'!F62+'NP App Demand'!F62+'NPK App Demand'!F62</f>
        <v>10.037055000000002</v>
      </c>
      <c r="G62" s="142">
        <f>'PK App Demand'!G62+'NP App Demand'!G62+'NPK App Demand'!G62</f>
        <v>23.273696999999999</v>
      </c>
      <c r="H62" s="142">
        <f>'PK App Demand'!H62+'NP App Demand'!H62+'NPK App Demand'!H62</f>
        <v>34.103257999999997</v>
      </c>
      <c r="I62" s="142">
        <f>'PK App Demand'!I62+'NP App Demand'!I62+'NPK App Demand'!I62</f>
        <v>28.801352000000001</v>
      </c>
      <c r="J62" s="142">
        <f>'PK App Demand'!J62+'NP App Demand'!J62+'NPK App Demand'!J62</f>
        <v>20.903895000000002</v>
      </c>
      <c r="K62" s="142">
        <f>'PK App Demand'!K62+'NP App Demand'!K62+'NPK App Demand'!K62</f>
        <v>40.755810999999994</v>
      </c>
      <c r="L62" s="142">
        <f>'PK App Demand'!L62+'NP App Demand'!L62+'NPK App Demand'!L62</f>
        <v>25.561791000000003</v>
      </c>
      <c r="M62" s="142">
        <f>'PK App Demand'!M62+'NP App Demand'!M62+'NPK App Demand'!M62</f>
        <v>11.543658999999998</v>
      </c>
      <c r="N62" s="142">
        <f>'PK App Demand'!N62+'NP App Demand'!N62+'NPK App Demand'!N62</f>
        <v>10.12889</v>
      </c>
      <c r="O62" s="142">
        <f>'PK App Demand'!O62+'NP App Demand'!O62+'NPK App Demand'!O62</f>
        <v>26.320147000000002</v>
      </c>
      <c r="P62" s="142">
        <f>'PK App Demand'!P62+'NP App Demand'!P62+'NPK App Demand'!P62</f>
        <v>46.376152000000005</v>
      </c>
      <c r="Q62" s="142">
        <f>'PK App Demand'!Q62+'NP App Demand'!Q62+'NPK App Demand'!Q62</f>
        <v>135.17140699999999</v>
      </c>
      <c r="R62" s="142">
        <f>'PK App Demand'!R62+'NP App Demand'!R62+'NPK App Demand'!R62</f>
        <v>249.04612442857137</v>
      </c>
      <c r="S62" s="142">
        <f>'PK App Demand'!S62+'NP App Demand'!S62+'NPK App Demand'!S62</f>
        <v>239.70844311711721</v>
      </c>
      <c r="T62" s="142">
        <f>'PK App Demand'!T62+'NP App Demand'!T62+'NPK App Demand'!T62</f>
        <v>181.44918914285699</v>
      </c>
      <c r="U62" s="142">
        <f>'PK App Demand'!U62+'NP App Demand'!U62+'NPK App Demand'!U62</f>
        <v>204.44074064705859</v>
      </c>
      <c r="V62" s="142">
        <f>'PK App Demand'!V62+'NP App Demand'!V62+'NPK App Demand'!V62</f>
        <v>104.16495062152812</v>
      </c>
      <c r="W62" s="142">
        <f>'PK App Demand'!W62+'NP App Demand'!W62+'NPK App Demand'!W62</f>
        <v>137.34402717473614</v>
      </c>
      <c r="X62" s="142">
        <f>'PK App Demand'!X62+'NP App Demand'!X62+'NPK App Demand'!X62</f>
        <v>177.57210508995351</v>
      </c>
      <c r="Y62" s="142">
        <f>'PK App Demand'!Y62+'NP App Demand'!Y62+'NPK App Demand'!Y62</f>
        <v>59.372392083678974</v>
      </c>
      <c r="Z62" s="142">
        <f>'PK App Demand'!Z62+'NP App Demand'!Z62+'NPK App Demand'!Z62</f>
        <v>144.87873000000019</v>
      </c>
      <c r="AA62" s="142">
        <f>'PK App Demand'!AA62+'NP App Demand'!AA62+'NPK App Demand'!AA62</f>
        <v>98.450000000000088</v>
      </c>
      <c r="AB62" s="142">
        <f>'PK App Demand'!AB62+'NP App Demand'!AB62+'NPK App Demand'!AB62</f>
        <v>106.13999999999996</v>
      </c>
      <c r="AC62" s="142">
        <f>'PK App Demand'!AC62+'NP App Demand'!AC62+'NPK App Demand'!AC62</f>
        <v>106.13999999999996</v>
      </c>
      <c r="AD62" s="142">
        <f>'PK App Demand'!AD62+'NP App Demand'!AD62+'NPK App Demand'!AD62</f>
        <v>106.13999999999996</v>
      </c>
      <c r="AE62" s="142">
        <f>'PK App Demand'!AE62+'NP App Demand'!AE62+'NPK App Demand'!AE62</f>
        <v>106.13999999999996</v>
      </c>
      <c r="AF62" s="142">
        <f>'PK App Demand'!AF62+'NP App Demand'!AF62+'NPK App Demand'!AF62</f>
        <v>106.13999999999996</v>
      </c>
      <c r="AG62" s="142">
        <f>'PK App Demand'!AG62+'NP App Demand'!AG62+'NPK App Demand'!AG62</f>
        <v>106.13999999999996</v>
      </c>
    </row>
    <row r="63" spans="1:33" x14ac:dyDescent="0.2">
      <c r="A63" s="133" t="str">
        <f t="shared" si="2"/>
        <v>DAPSudan</v>
      </c>
      <c r="B63" s="129" t="s">
        <v>259</v>
      </c>
      <c r="C63" s="129" t="s">
        <v>260</v>
      </c>
      <c r="D63" s="129" t="s">
        <v>94</v>
      </c>
      <c r="E63" s="142">
        <f>'PK App Demand'!E63+'NP App Demand'!E63+'NPK App Demand'!E63</f>
        <v>0</v>
      </c>
      <c r="F63" s="142">
        <f>'PK App Demand'!F63+'NP App Demand'!F63+'NPK App Demand'!F63</f>
        <v>0.13700799999999999</v>
      </c>
      <c r="G63" s="142">
        <f>'PK App Demand'!G63+'NP App Demand'!G63+'NPK App Demand'!G63</f>
        <v>0</v>
      </c>
      <c r="H63" s="142">
        <f>'PK App Demand'!H63+'NP App Demand'!H63+'NPK App Demand'!H63</f>
        <v>3.7931980000000003</v>
      </c>
      <c r="I63" s="142">
        <f>'PK App Demand'!I63+'NP App Demand'!I63+'NPK App Demand'!I63</f>
        <v>3.2280000000000003E-2</v>
      </c>
      <c r="J63" s="142">
        <f>'PK App Demand'!J63+'NP App Demand'!J63+'NPK App Demand'!J63</f>
        <v>0.76832999999999996</v>
      </c>
      <c r="K63" s="142">
        <f>'PK App Demand'!K63+'NP App Demand'!K63+'NPK App Demand'!K63</f>
        <v>0</v>
      </c>
      <c r="L63" s="142">
        <f>'PK App Demand'!L63+'NP App Demand'!L63+'NPK App Demand'!L63</f>
        <v>2.846E-3</v>
      </c>
      <c r="M63" s="142">
        <f>'PK App Demand'!M63+'NP App Demand'!M63+'NPK App Demand'!M63</f>
        <v>1.4450000000000001E-3</v>
      </c>
      <c r="N63" s="142">
        <f>'PK App Demand'!N63+'NP App Demand'!N63+'NPK App Demand'!N63</f>
        <v>1.7316600000000002</v>
      </c>
      <c r="O63" s="142">
        <f>'PK App Demand'!O63+'NP App Demand'!O63+'NPK App Demand'!O63</f>
        <v>16.321607</v>
      </c>
      <c r="P63" s="142">
        <f>'PK App Demand'!P63+'NP App Demand'!P63+'NPK App Demand'!P63</f>
        <v>12.901871</v>
      </c>
      <c r="Q63" s="142">
        <f>'PK App Demand'!Q63+'NP App Demand'!Q63+'NPK App Demand'!Q63</f>
        <v>0.28905800000000004</v>
      </c>
      <c r="R63" s="142">
        <f>'PK App Demand'!R63+'NP App Demand'!R63+'NPK App Demand'!R63</f>
        <v>0</v>
      </c>
      <c r="S63" s="142">
        <f>'PK App Demand'!S63+'NP App Demand'!S63+'NPK App Demand'!S63</f>
        <v>0</v>
      </c>
      <c r="T63" s="142">
        <f>'PK App Demand'!T63+'NP App Demand'!T63+'NPK App Demand'!T63</f>
        <v>2.6015519999999999</v>
      </c>
      <c r="U63" s="142">
        <f>'PK App Demand'!U63+'NP App Demand'!U63+'NPK App Demand'!U63</f>
        <v>1.0249999999999999</v>
      </c>
      <c r="V63" s="142">
        <f>'PK App Demand'!V63+'NP App Demand'!V63+'NPK App Demand'!V63</f>
        <v>0</v>
      </c>
      <c r="W63" s="142">
        <f>'PK App Demand'!W63+'NP App Demand'!W63+'NPK App Demand'!W63</f>
        <v>0</v>
      </c>
      <c r="X63" s="142">
        <f>'PK App Demand'!X63+'NP App Demand'!X63+'NPK App Demand'!X63</f>
        <v>0.52432999999999996</v>
      </c>
      <c r="Y63" s="142">
        <f>'PK App Demand'!Y63+'NP App Demand'!Y63+'NPK App Demand'!Y63</f>
        <v>0.88019999999999998</v>
      </c>
      <c r="Z63" s="142">
        <f>'PK App Demand'!Z63+'NP App Demand'!Z63+'NPK App Demand'!Z63</f>
        <v>0.10549</v>
      </c>
      <c r="AA63" s="142">
        <f>'PK App Demand'!AA63+'NP App Demand'!AA63+'NPK App Demand'!AA63</f>
        <v>1.1400000000000001</v>
      </c>
      <c r="AB63" s="142">
        <f>'PK App Demand'!AB63+'NP App Demand'!AB63+'NPK App Demand'!AB63</f>
        <v>7.58</v>
      </c>
      <c r="AC63" s="142">
        <f>'PK App Demand'!AC63+'NP App Demand'!AC63+'NPK App Demand'!AC63</f>
        <v>7.58</v>
      </c>
      <c r="AD63" s="142">
        <f>'PK App Demand'!AD63+'NP App Demand'!AD63+'NPK App Demand'!AD63</f>
        <v>7.58</v>
      </c>
      <c r="AE63" s="142">
        <f>'PK App Demand'!AE63+'NP App Demand'!AE63+'NPK App Demand'!AE63</f>
        <v>7.58</v>
      </c>
      <c r="AF63" s="142">
        <f>'PK App Demand'!AF63+'NP App Demand'!AF63+'NPK App Demand'!AF63</f>
        <v>7.58</v>
      </c>
      <c r="AG63" s="142">
        <f>'PK App Demand'!AG63+'NP App Demand'!AG63+'NPK App Demand'!AG63</f>
        <v>7.58</v>
      </c>
    </row>
    <row r="64" spans="1:33" x14ac:dyDescent="0.2">
      <c r="A64" s="133" t="str">
        <f t="shared" si="2"/>
        <v>DAPTunisia</v>
      </c>
      <c r="B64" s="129" t="s">
        <v>259</v>
      </c>
      <c r="C64" s="129" t="s">
        <v>260</v>
      </c>
      <c r="D64" s="129" t="s">
        <v>95</v>
      </c>
      <c r="E64" s="142">
        <f>'PK App Demand'!E64+'NP App Demand'!E64+'NPK App Demand'!E64</f>
        <v>1.3200719999999999</v>
      </c>
      <c r="F64" s="142">
        <f>'PK App Demand'!F64+'NP App Demand'!F64+'NPK App Demand'!F64</f>
        <v>1.1835589999999998</v>
      </c>
      <c r="G64" s="142">
        <f>'PK App Demand'!G64+'NP App Demand'!G64+'NPK App Demand'!G64</f>
        <v>1.7111000000000001</v>
      </c>
      <c r="H64" s="142">
        <f>'PK App Demand'!H64+'NP App Demand'!H64+'NPK App Demand'!H64</f>
        <v>2.4398330000000001</v>
      </c>
      <c r="I64" s="142">
        <f>'PK App Demand'!I64+'NP App Demand'!I64+'NPK App Demand'!I64</f>
        <v>3.1208939999999998</v>
      </c>
      <c r="J64" s="142">
        <f>'PK App Demand'!J64+'NP App Demand'!J64+'NPK App Demand'!J64</f>
        <v>2.8816300000000004</v>
      </c>
      <c r="K64" s="142">
        <f>'PK App Demand'!K64+'NP App Demand'!K64+'NPK App Demand'!K64</f>
        <v>3.0051109999999999</v>
      </c>
      <c r="L64" s="142">
        <f>'PK App Demand'!L64+'NP App Demand'!L64+'NPK App Demand'!L64</f>
        <v>4.8122600000000002</v>
      </c>
      <c r="M64" s="142">
        <f>'PK App Demand'!M64+'NP App Demand'!M64+'NPK App Demand'!M64</f>
        <v>5.8590390000000001</v>
      </c>
      <c r="N64" s="142">
        <f>'PK App Demand'!N64+'NP App Demand'!N64+'NPK App Demand'!N64</f>
        <v>3.6209519999999999</v>
      </c>
      <c r="O64" s="142">
        <f>'PK App Demand'!O64+'NP App Demand'!O64+'NPK App Demand'!O64</f>
        <v>5.9789289999999999</v>
      </c>
      <c r="P64" s="142">
        <f>'PK App Demand'!P64+'NP App Demand'!P64+'NPK App Demand'!P64</f>
        <v>4.896679999999999</v>
      </c>
      <c r="Q64" s="142">
        <f>'PK App Demand'!Q64+'NP App Demand'!Q64+'NPK App Demand'!Q64</f>
        <v>5.8428719999999998</v>
      </c>
      <c r="R64" s="142">
        <f>'PK App Demand'!R64+'NP App Demand'!R64+'NPK App Demand'!R64</f>
        <v>5.8016889999999997</v>
      </c>
      <c r="S64" s="142">
        <f>'PK App Demand'!S64+'NP App Demand'!S64+'NPK App Demand'!S64</f>
        <v>5.8428089999999999</v>
      </c>
      <c r="T64" s="142">
        <f>'PK App Demand'!T64+'NP App Demand'!T64+'NPK App Demand'!T64</f>
        <v>8.5532329999999988</v>
      </c>
      <c r="U64" s="142">
        <f>'PK App Demand'!U64+'NP App Demand'!U64+'NPK App Demand'!U64</f>
        <v>1.0285310000000001</v>
      </c>
      <c r="V64" s="142">
        <f>'PK App Demand'!V64+'NP App Demand'!V64+'NPK App Demand'!V64</f>
        <v>7.5823109999999998</v>
      </c>
      <c r="W64" s="142">
        <f>'PK App Demand'!W64+'NP App Demand'!W64+'NPK App Demand'!W64</f>
        <v>0.33088000000000006</v>
      </c>
      <c r="X64" s="142">
        <f>'PK App Demand'!X64+'NP App Demand'!X64+'NPK App Demand'!X64</f>
        <v>5.6272500000000001</v>
      </c>
      <c r="Y64" s="142">
        <f>'PK App Demand'!Y64+'NP App Demand'!Y64+'NPK App Demand'!Y64</f>
        <v>6.3580526000000006</v>
      </c>
      <c r="Z64" s="142">
        <f>'PK App Demand'!Z64+'NP App Demand'!Z64+'NPK App Demand'!Z64</f>
        <v>6.8115899999999998</v>
      </c>
      <c r="AA64" s="142">
        <f>'PK App Demand'!AA64+'NP App Demand'!AA64+'NPK App Demand'!AA64</f>
        <v>6.32</v>
      </c>
      <c r="AB64" s="142">
        <f>'PK App Demand'!AB64+'NP App Demand'!AB64+'NPK App Demand'!AB64</f>
        <v>5.2200000000000015</v>
      </c>
      <c r="AC64" s="142">
        <f>'PK App Demand'!AC64+'NP App Demand'!AC64+'NPK App Demand'!AC64</f>
        <v>5.2200000000000015</v>
      </c>
      <c r="AD64" s="142">
        <f>'PK App Demand'!AD64+'NP App Demand'!AD64+'NPK App Demand'!AD64</f>
        <v>5.2200000000000015</v>
      </c>
      <c r="AE64" s="142">
        <f>'PK App Demand'!AE64+'NP App Demand'!AE64+'NPK App Demand'!AE64</f>
        <v>5.2200000000000015</v>
      </c>
      <c r="AF64" s="142">
        <f>'PK App Demand'!AF64+'NP App Demand'!AF64+'NPK App Demand'!AF64</f>
        <v>5.2200000000000015</v>
      </c>
      <c r="AG64" s="142">
        <f>'PK App Demand'!AG64+'NP App Demand'!AG64+'NPK App Demand'!AG64</f>
        <v>5.2200000000000015</v>
      </c>
    </row>
    <row r="65" spans="1:33" s="133" customFormat="1" x14ac:dyDescent="0.2">
      <c r="A65" s="139" t="str">
        <f t="shared" si="2"/>
        <v>DAPEast Africa Total</v>
      </c>
      <c r="B65" s="140" t="s">
        <v>96</v>
      </c>
      <c r="C65" s="140" t="s">
        <v>96</v>
      </c>
      <c r="D65" s="140" t="s">
        <v>96</v>
      </c>
      <c r="E65" s="141">
        <f>'PK App Demand'!E65+'NP App Demand'!E65+'NPK App Demand'!E65</f>
        <v>557.62537799999996</v>
      </c>
      <c r="F65" s="141">
        <f>'PK App Demand'!F65+'NP App Demand'!F65+'NPK App Demand'!F65</f>
        <v>688.65628974193567</v>
      </c>
      <c r="G65" s="141">
        <f>'PK App Demand'!G65+'NP App Demand'!G65+'NPK App Demand'!G65</f>
        <v>559.92858935023048</v>
      </c>
      <c r="H65" s="141">
        <f>'PK App Demand'!H65+'NP App Demand'!H65+'NPK App Demand'!H65</f>
        <v>513.92786917511512</v>
      </c>
      <c r="I65" s="141">
        <f>'PK App Demand'!I65+'NP App Demand'!I65+'NPK App Demand'!I65</f>
        <v>517.68533086175125</v>
      </c>
      <c r="J65" s="141">
        <f>'PK App Demand'!J65+'NP App Demand'!J65+'NPK App Demand'!J65</f>
        <v>664.74292386175125</v>
      </c>
      <c r="K65" s="141">
        <f>'PK App Demand'!K65+'NP App Demand'!K65+'NPK App Demand'!K65</f>
        <v>657.25511978341024</v>
      </c>
      <c r="L65" s="141">
        <f>'PK App Demand'!L65+'NP App Demand'!L65+'NPK App Demand'!L65</f>
        <v>603.63883478341006</v>
      </c>
      <c r="M65" s="141">
        <f>'PK App Demand'!M65+'NP App Demand'!M65+'NPK App Demand'!M65</f>
        <v>711.35207752073734</v>
      </c>
      <c r="N65" s="141">
        <f>'PK App Demand'!N65+'NP App Demand'!N65+'NPK App Demand'!N65</f>
        <v>754.21175087557594</v>
      </c>
      <c r="O65" s="141">
        <f>'PK App Demand'!O65+'NP App Demand'!O65+'NPK App Demand'!O65</f>
        <v>824.09131317511515</v>
      </c>
      <c r="P65" s="141">
        <f>'PK App Demand'!P65+'NP App Demand'!P65+'NPK App Demand'!P65</f>
        <v>794.12051856682024</v>
      </c>
      <c r="Q65" s="141">
        <f>'PK App Demand'!Q65+'NP App Demand'!Q65+'NPK App Demand'!Q65</f>
        <v>865.12899856682031</v>
      </c>
      <c r="R65" s="141">
        <f>'PK App Demand'!R65+'NP App Demand'!R65+'NPK App Demand'!R65</f>
        <v>1093.6779615253452</v>
      </c>
      <c r="S65" s="141">
        <f>'PK App Demand'!S65+'NP App Demand'!S65+'NPK App Demand'!S65</f>
        <v>909.37174305990789</v>
      </c>
      <c r="T65" s="141">
        <f>'PK App Demand'!T65+'NP App Demand'!T65+'NPK App Demand'!T65</f>
        <v>1087.6945564746545</v>
      </c>
      <c r="U65" s="141">
        <f>'PK App Demand'!U65+'NP App Demand'!U65+'NPK App Demand'!U65</f>
        <v>1295.8817164101383</v>
      </c>
      <c r="V65" s="141">
        <f>'PK App Demand'!V65+'NP App Demand'!V65+'NPK App Demand'!V65</f>
        <v>1831.110298629372</v>
      </c>
      <c r="W65" s="141">
        <f>'PK App Demand'!W65+'NP App Demand'!W65+'NPK App Demand'!W65</f>
        <v>1291.3625548999655</v>
      </c>
      <c r="X65" s="141">
        <f>'PK App Demand'!X65+'NP App Demand'!X65+'NPK App Demand'!X65</f>
        <v>1600.9531274139226</v>
      </c>
      <c r="Y65" s="141">
        <f>'PK App Demand'!Y65+'NP App Demand'!Y65+'NPK App Demand'!Y65</f>
        <v>1786.9317573494995</v>
      </c>
      <c r="Z65" s="141">
        <f>'PK App Demand'!Z65+'NP App Demand'!Z65+'NPK App Demand'!Z65</f>
        <v>1674.0007236966221</v>
      </c>
      <c r="AA65" s="141">
        <f>'PK App Demand'!AA65+'NP App Demand'!AA65+'NPK App Demand'!AA65</f>
        <v>1660.5580536966222</v>
      </c>
      <c r="AB65" s="141">
        <f>'PK App Demand'!AB65+'NP App Demand'!AB65+'NPK App Demand'!AB65</f>
        <v>1653.8580536966224</v>
      </c>
      <c r="AC65" s="141">
        <f>'PK App Demand'!AC65+'NP App Demand'!AC65+'NPK App Demand'!AC65</f>
        <v>1623.8668321029677</v>
      </c>
      <c r="AD65" s="141">
        <f>'PK App Demand'!AD65+'NP App Demand'!AD65+'NPK App Demand'!AD65</f>
        <v>1656.1394031857735</v>
      </c>
      <c r="AE65" s="141">
        <f>'PK App Demand'!AE65+'NP App Demand'!AE65+'NPK App Demand'!AE65</f>
        <v>1688.3981210108791</v>
      </c>
      <c r="AF65" s="141">
        <f>'PK App Demand'!AF65+'NP App Demand'!AF65+'NPK App Demand'!AF65</f>
        <v>1721.2687851773201</v>
      </c>
      <c r="AG65" s="141">
        <f>'PK App Demand'!AG65+'NP App Demand'!AG65+'NPK App Demand'!AG65</f>
        <v>1755.1226043337383</v>
      </c>
    </row>
    <row r="66" spans="1:33" x14ac:dyDescent="0.2">
      <c r="A66" s="133" t="str">
        <f t="shared" si="2"/>
        <v>DAPBurundi</v>
      </c>
      <c r="B66" s="129" t="s">
        <v>259</v>
      </c>
      <c r="C66" s="129" t="s">
        <v>261</v>
      </c>
      <c r="D66" s="129" t="s">
        <v>97</v>
      </c>
      <c r="E66" s="142">
        <f>'PK App Demand'!E66+'NP App Demand'!E66+'NPK App Demand'!E66</f>
        <v>0.65405000000000002</v>
      </c>
      <c r="F66" s="142">
        <f>'PK App Demand'!F66+'NP App Demand'!F66+'NPK App Demand'!F66</f>
        <v>2.54495</v>
      </c>
      <c r="G66" s="142">
        <f>'PK App Demand'!G66+'NP App Demand'!G66+'NPK App Demand'!G66</f>
        <v>2.033782</v>
      </c>
      <c r="H66" s="142">
        <f>'PK App Demand'!H66+'NP App Demand'!H66+'NPK App Demand'!H66</f>
        <v>0</v>
      </c>
      <c r="I66" s="142">
        <f>'PK App Demand'!I66+'NP App Demand'!I66+'NPK App Demand'!I66</f>
        <v>4.9828730000000006</v>
      </c>
      <c r="J66" s="142">
        <f>'PK App Demand'!J66+'NP App Demand'!J66+'NPK App Demand'!J66</f>
        <v>1.90428</v>
      </c>
      <c r="K66" s="142">
        <f>'PK App Demand'!K66+'NP App Demand'!K66+'NPK App Demand'!K66</f>
        <v>2.8467000000000002</v>
      </c>
      <c r="L66" s="142">
        <f>'PK App Demand'!L66+'NP App Demand'!L66+'NPK App Demand'!L66</f>
        <v>1.66232</v>
      </c>
      <c r="M66" s="142">
        <f>'PK App Demand'!M66+'NP App Demand'!M66+'NPK App Demand'!M66</f>
        <v>0.66800000000000004</v>
      </c>
      <c r="N66" s="142">
        <f>'PK App Demand'!N66+'NP App Demand'!N66+'NPK App Demand'!N66</f>
        <v>1.6981600000000001</v>
      </c>
      <c r="O66" s="142">
        <f>'PK App Demand'!O66+'NP App Demand'!O66+'NPK App Demand'!O66</f>
        <v>3.6302650000000001</v>
      </c>
      <c r="P66" s="142">
        <f>'PK App Demand'!P66+'NP App Demand'!P66+'NPK App Demand'!P66</f>
        <v>8.4819009999999988</v>
      </c>
      <c r="Q66" s="142">
        <f>'PK App Demand'!Q66+'NP App Demand'!Q66+'NPK App Demand'!Q66</f>
        <v>8.1939510000000002</v>
      </c>
      <c r="R66" s="142">
        <f>'PK App Demand'!R66+'NP App Demand'!R66+'NPK App Demand'!R66</f>
        <v>15.644016000000001</v>
      </c>
      <c r="S66" s="142">
        <f>'PK App Demand'!S66+'NP App Demand'!S66+'NPK App Demand'!S66</f>
        <v>22.369225999999998</v>
      </c>
      <c r="T66" s="142">
        <f>'PK App Demand'!T66+'NP App Demand'!T66+'NPK App Demand'!T66</f>
        <v>17.601196999999999</v>
      </c>
      <c r="U66" s="142">
        <f>'PK App Demand'!U66+'NP App Demand'!U66+'NPK App Demand'!U66</f>
        <v>5.4378000000000002</v>
      </c>
      <c r="V66" s="142">
        <f>'PK App Demand'!V66+'NP App Demand'!V66+'NPK App Demand'!V66</f>
        <v>5.7372250000000005</v>
      </c>
      <c r="W66" s="142">
        <f>'PK App Demand'!W66+'NP App Demand'!W66+'NPK App Demand'!W66</f>
        <v>5.0266250000000001</v>
      </c>
      <c r="X66" s="142">
        <f>'PK App Demand'!X66+'NP App Demand'!X66+'NPK App Demand'!X66</f>
        <v>0</v>
      </c>
      <c r="Y66" s="142">
        <f>'PK App Demand'!Y66+'NP App Demand'!Y66+'NPK App Demand'!Y66</f>
        <v>0</v>
      </c>
      <c r="Z66" s="142">
        <f>'PK App Demand'!Z66+'NP App Demand'!Z66+'NPK App Demand'!Z66</f>
        <v>0</v>
      </c>
      <c r="AA66" s="142">
        <f>'PK App Demand'!AA66+'NP App Demand'!AA66+'NPK App Demand'!AA66</f>
        <v>0</v>
      </c>
      <c r="AB66" s="142">
        <f>'PK App Demand'!AB66+'NP App Demand'!AB66+'NPK App Demand'!AB66</f>
        <v>0</v>
      </c>
      <c r="AC66" s="142">
        <f>'PK App Demand'!AC66+'NP App Demand'!AC66+'NPK App Demand'!AC66</f>
        <v>0</v>
      </c>
      <c r="AD66" s="142">
        <f>'PK App Demand'!AD66+'NP App Demand'!AD66+'NPK App Demand'!AD66</f>
        <v>0</v>
      </c>
      <c r="AE66" s="142">
        <f>'PK App Demand'!AE66+'NP App Demand'!AE66+'NPK App Demand'!AE66</f>
        <v>0</v>
      </c>
      <c r="AF66" s="142">
        <f>'PK App Demand'!AF66+'NP App Demand'!AF66+'NPK App Demand'!AF66</f>
        <v>0</v>
      </c>
      <c r="AG66" s="142">
        <f>'PK App Demand'!AG66+'NP App Demand'!AG66+'NPK App Demand'!AG66</f>
        <v>0</v>
      </c>
    </row>
    <row r="67" spans="1:33" x14ac:dyDescent="0.2">
      <c r="A67" s="133" t="str">
        <f t="shared" si="2"/>
        <v>DAPComoros</v>
      </c>
      <c r="B67" s="129" t="s">
        <v>259</v>
      </c>
      <c r="C67" s="129" t="s">
        <v>261</v>
      </c>
      <c r="D67" s="129" t="s">
        <v>98</v>
      </c>
      <c r="E67" s="142">
        <f>'PK App Demand'!E67+'NP App Demand'!E67+'NPK App Demand'!E67</f>
        <v>0.05</v>
      </c>
      <c r="F67" s="142">
        <f>'PK App Demand'!F67+'NP App Demand'!F67+'NPK App Demand'!F67</f>
        <v>1.303E-2</v>
      </c>
      <c r="G67" s="142">
        <f>'PK App Demand'!G67+'NP App Demand'!G67+'NPK App Demand'!G67</f>
        <v>0.114</v>
      </c>
      <c r="H67" s="142">
        <f>'PK App Demand'!H67+'NP App Demand'!H67+'NPK App Demand'!H67</f>
        <v>5.0500000000000003E-2</v>
      </c>
      <c r="I67" s="142">
        <f>'PK App Demand'!I67+'NP App Demand'!I67+'NPK App Demand'!I67</f>
        <v>6.7012000000000002E-2</v>
      </c>
      <c r="J67" s="142">
        <f>'PK App Demand'!J67+'NP App Demand'!J67+'NPK App Demand'!J67</f>
        <v>5.8546000000000001E-2</v>
      </c>
      <c r="K67" s="142">
        <f>'PK App Demand'!K67+'NP App Demand'!K67+'NPK App Demand'!K67</f>
        <v>1.0634000000000001E-2</v>
      </c>
      <c r="L67" s="142">
        <f>'PK App Demand'!L67+'NP App Demand'!L67+'NPK App Demand'!L67</f>
        <v>5.0299999999999997E-3</v>
      </c>
      <c r="M67" s="142">
        <f>'PK App Demand'!M67+'NP App Demand'!M67+'NPK App Demand'!M67</f>
        <v>5.1422999999999996E-2</v>
      </c>
      <c r="N67" s="142">
        <f>'PK App Demand'!N67+'NP App Demand'!N67+'NPK App Demand'!N67</f>
        <v>5.1716999999999999E-2</v>
      </c>
      <c r="O67" s="142">
        <f>'PK App Demand'!O67+'NP App Demand'!O67+'NPK App Demand'!O67</f>
        <v>2.4376000000000002E-2</v>
      </c>
      <c r="P67" s="142">
        <f>'PK App Demand'!P67+'NP App Demand'!P67+'NPK App Demand'!P67</f>
        <v>0</v>
      </c>
      <c r="Q67" s="142">
        <f>'PK App Demand'!Q67+'NP App Demand'!Q67+'NPK App Demand'!Q67</f>
        <v>3.1189999999999999E-2</v>
      </c>
      <c r="R67" s="142">
        <f>'PK App Demand'!R67+'NP App Demand'!R67+'NPK App Demand'!R67</f>
        <v>1.6015000000000001E-2</v>
      </c>
      <c r="S67" s="142">
        <f>'PK App Demand'!S67+'NP App Demand'!S67+'NPK App Demand'!S67</f>
        <v>0</v>
      </c>
      <c r="T67" s="142">
        <f>'PK App Demand'!T67+'NP App Demand'!T67+'NPK App Demand'!T67</f>
        <v>0</v>
      </c>
      <c r="U67" s="142">
        <f>'PK App Demand'!U67+'NP App Demand'!U67+'NPK App Demand'!U67</f>
        <v>0</v>
      </c>
      <c r="V67" s="142">
        <f>'PK App Demand'!V67+'NP App Demand'!V67+'NPK App Demand'!V67</f>
        <v>0</v>
      </c>
      <c r="W67" s="142">
        <f>'PK App Demand'!W67+'NP App Demand'!W67+'NPK App Demand'!W67</f>
        <v>0</v>
      </c>
      <c r="X67" s="142">
        <f>'PK App Demand'!X67+'NP App Demand'!X67+'NPK App Demand'!X67</f>
        <v>0</v>
      </c>
      <c r="Y67" s="142">
        <f>'PK App Demand'!Y67+'NP App Demand'!Y67+'NPK App Demand'!Y67</f>
        <v>0</v>
      </c>
      <c r="Z67" s="142">
        <f>'PK App Demand'!Z67+'NP App Demand'!Z67+'NPK App Demand'!Z67</f>
        <v>0</v>
      </c>
      <c r="AA67" s="142">
        <f>'PK App Demand'!AA67+'NP App Demand'!AA67+'NPK App Demand'!AA67</f>
        <v>0</v>
      </c>
      <c r="AB67" s="142">
        <f>'PK App Demand'!AB67+'NP App Demand'!AB67+'NPK App Demand'!AB67</f>
        <v>0</v>
      </c>
      <c r="AC67" s="142">
        <f>'PK App Demand'!AC67+'NP App Demand'!AC67+'NPK App Demand'!AC67</f>
        <v>0</v>
      </c>
      <c r="AD67" s="142">
        <f>'PK App Demand'!AD67+'NP App Demand'!AD67+'NPK App Demand'!AD67</f>
        <v>0</v>
      </c>
      <c r="AE67" s="142">
        <f>'PK App Demand'!AE67+'NP App Demand'!AE67+'NPK App Demand'!AE67</f>
        <v>0</v>
      </c>
      <c r="AF67" s="142">
        <f>'PK App Demand'!AF67+'NP App Demand'!AF67+'NPK App Demand'!AF67</f>
        <v>0</v>
      </c>
      <c r="AG67" s="142">
        <f>'PK App Demand'!AG67+'NP App Demand'!AG67+'NPK App Demand'!AG67</f>
        <v>0</v>
      </c>
    </row>
    <row r="68" spans="1:33" x14ac:dyDescent="0.2">
      <c r="A68" s="133" t="str">
        <f t="shared" si="2"/>
        <v>DAPDjibouti</v>
      </c>
      <c r="B68" s="129" t="s">
        <v>259</v>
      </c>
      <c r="C68" s="129" t="s">
        <v>261</v>
      </c>
      <c r="D68" s="129" t="s">
        <v>99</v>
      </c>
      <c r="E68" s="142">
        <f>'PK App Demand'!E68+'NP App Demand'!E68+'NPK App Demand'!E68</f>
        <v>0</v>
      </c>
      <c r="F68" s="142">
        <f>'PK App Demand'!F68+'NP App Demand'!F68+'NPK App Demand'!F68</f>
        <v>0</v>
      </c>
      <c r="G68" s="142">
        <f>'PK App Demand'!G68+'NP App Demand'!G68+'NPK App Demand'!G68</f>
        <v>0</v>
      </c>
      <c r="H68" s="142">
        <f>'PK App Demand'!H68+'NP App Demand'!H68+'NPK App Demand'!H68</f>
        <v>0</v>
      </c>
      <c r="I68" s="142">
        <f>'PK App Demand'!I68+'NP App Demand'!I68+'NPK App Demand'!I68</f>
        <v>0</v>
      </c>
      <c r="J68" s="142">
        <f>'PK App Demand'!J68+'NP App Demand'!J68+'NPK App Demand'!J68</f>
        <v>0</v>
      </c>
      <c r="K68" s="142">
        <f>'PK App Demand'!K68+'NP App Demand'!K68+'NPK App Demand'!K68</f>
        <v>2.1000000000000001E-2</v>
      </c>
      <c r="L68" s="142">
        <f>'PK App Demand'!L68+'NP App Demand'!L68+'NPK App Demand'!L68</f>
        <v>8.6999999999999994E-2</v>
      </c>
      <c r="M68" s="142">
        <f>'PK App Demand'!M68+'NP App Demand'!M68+'NPK App Demand'!M68</f>
        <v>7.0000000000000007E-2</v>
      </c>
      <c r="N68" s="142">
        <f>'PK App Demand'!N68+'NP App Demand'!N68+'NPK App Demand'!N68</f>
        <v>0.13300000000000001</v>
      </c>
      <c r="O68" s="142">
        <f>'PK App Demand'!O68+'NP App Demand'!O68+'NPK App Demand'!O68</f>
        <v>9.6000000000000002E-2</v>
      </c>
      <c r="P68" s="142">
        <f>'PK App Demand'!P68+'NP App Demand'!P68+'NPK App Demand'!P68</f>
        <v>0.33600000000000002</v>
      </c>
      <c r="Q68" s="142">
        <f>'PK App Demand'!Q68+'NP App Demand'!Q68+'NPK App Demand'!Q68</f>
        <v>0.33600000000000002</v>
      </c>
      <c r="R68" s="142">
        <f>'PK App Demand'!R68+'NP App Demand'!R68+'NPK App Demand'!R68</f>
        <v>0.19400000000000001</v>
      </c>
      <c r="S68" s="142">
        <f>'PK App Demand'!S68+'NP App Demand'!S68+'NPK App Demand'!S68</f>
        <v>0.40400000000000003</v>
      </c>
      <c r="T68" s="142">
        <f>'PK App Demand'!T68+'NP App Demand'!T68+'NPK App Demand'!T68</f>
        <v>0.50329999999999997</v>
      </c>
      <c r="U68" s="142">
        <f>'PK App Demand'!U68+'NP App Demand'!U68+'NPK App Demand'!U68</f>
        <v>0.311</v>
      </c>
      <c r="V68" s="142">
        <f>'PK App Demand'!V68+'NP App Demand'!V68+'NPK App Demand'!V68</f>
        <v>0.36599999999999999</v>
      </c>
      <c r="W68" s="142">
        <f>'PK App Demand'!W68+'NP App Demand'!W68+'NPK App Demand'!W68</f>
        <v>0.12</v>
      </c>
      <c r="X68" s="142">
        <f>'PK App Demand'!X68+'NP App Demand'!X68+'NPK App Demand'!X68</f>
        <v>4.2355800000000006</v>
      </c>
      <c r="Y68" s="142">
        <f>'PK App Demand'!Y68+'NP App Demand'!Y68+'NPK App Demand'!Y68</f>
        <v>2.0849899999999999</v>
      </c>
      <c r="Z68" s="142">
        <f>'PK App Demand'!Z68+'NP App Demand'!Z68+'NPK App Demand'!Z68</f>
        <v>3.7711199999999998</v>
      </c>
      <c r="AA68" s="142">
        <f>'PK App Demand'!AA68+'NP App Demand'!AA68+'NPK App Demand'!AA68</f>
        <v>3.7399999999999998</v>
      </c>
      <c r="AB68" s="142">
        <f>'PK App Demand'!AB68+'NP App Demand'!AB68+'NPK App Demand'!AB68</f>
        <v>1.51</v>
      </c>
      <c r="AC68" s="142">
        <f>'PK App Demand'!AC68+'NP App Demand'!AC68+'NPK App Demand'!AC68</f>
        <v>1.51</v>
      </c>
      <c r="AD68" s="142">
        <f>'PK App Demand'!AD68+'NP App Demand'!AD68+'NPK App Demand'!AD68</f>
        <v>1.51</v>
      </c>
      <c r="AE68" s="142">
        <f>'PK App Demand'!AE68+'NP App Demand'!AE68+'NPK App Demand'!AE68</f>
        <v>1.51</v>
      </c>
      <c r="AF68" s="142">
        <f>'PK App Demand'!AF68+'NP App Demand'!AF68+'NPK App Demand'!AF68</f>
        <v>1.51</v>
      </c>
      <c r="AG68" s="142">
        <f>'PK App Demand'!AG68+'NP App Demand'!AG68+'NPK App Demand'!AG68</f>
        <v>1.51</v>
      </c>
    </row>
    <row r="69" spans="1:33" x14ac:dyDescent="0.2">
      <c r="A69" s="133" t="str">
        <f t="shared" si="2"/>
        <v>DAPEritrea</v>
      </c>
      <c r="B69" s="129" t="s">
        <v>259</v>
      </c>
      <c r="C69" s="129" t="s">
        <v>261</v>
      </c>
      <c r="D69" s="129" t="s">
        <v>100</v>
      </c>
      <c r="E69" s="142">
        <f>'PK App Demand'!E69+'NP App Demand'!E69+'NPK App Demand'!E69</f>
        <v>0</v>
      </c>
      <c r="F69" s="142">
        <f>'PK App Demand'!F69+'NP App Demand'!F69+'NPK App Demand'!F69</f>
        <v>0</v>
      </c>
      <c r="G69" s="142">
        <f>'PK App Demand'!G69+'NP App Demand'!G69+'NPK App Demand'!G69</f>
        <v>0</v>
      </c>
      <c r="H69" s="142">
        <f>'PK App Demand'!H69+'NP App Demand'!H69+'NPK App Demand'!H69</f>
        <v>0.95989800000000003</v>
      </c>
      <c r="I69" s="142">
        <f>'PK App Demand'!I69+'NP App Demand'!I69+'NPK App Demand'!I69</f>
        <v>0</v>
      </c>
      <c r="J69" s="142">
        <f>'PK App Demand'!J69+'NP App Demand'!J69+'NPK App Demand'!J69</f>
        <v>0</v>
      </c>
      <c r="K69" s="142">
        <f>'PK App Demand'!K69+'NP App Demand'!K69+'NPK App Demand'!K69</f>
        <v>0</v>
      </c>
      <c r="L69" s="142">
        <f>'PK App Demand'!L69+'NP App Demand'!L69+'NPK App Demand'!L69</f>
        <v>0</v>
      </c>
      <c r="M69" s="142">
        <f>'PK App Demand'!M69+'NP App Demand'!M69+'NPK App Demand'!M69</f>
        <v>0</v>
      </c>
      <c r="N69" s="142">
        <f>'PK App Demand'!N69+'NP App Demand'!N69+'NPK App Demand'!N69</f>
        <v>0</v>
      </c>
      <c r="O69" s="142">
        <f>'PK App Demand'!O69+'NP App Demand'!O69+'NPK App Demand'!O69</f>
        <v>0</v>
      </c>
      <c r="P69" s="142">
        <f>'PK App Demand'!P69+'NP App Demand'!P69+'NPK App Demand'!P69</f>
        <v>0</v>
      </c>
      <c r="Q69" s="142">
        <f>'PK App Demand'!Q69+'NP App Demand'!Q69+'NPK App Demand'!Q69</f>
        <v>0</v>
      </c>
      <c r="R69" s="142">
        <f>'PK App Demand'!R69+'NP App Demand'!R69+'NPK App Demand'!R69</f>
        <v>0</v>
      </c>
      <c r="S69" s="142">
        <f>'PK App Demand'!S69+'NP App Demand'!S69+'NPK App Demand'!S69</f>
        <v>0</v>
      </c>
      <c r="T69" s="142">
        <f>'PK App Demand'!T69+'NP App Demand'!T69+'NPK App Demand'!T69</f>
        <v>0</v>
      </c>
      <c r="U69" s="142">
        <f>'PK App Demand'!U69+'NP App Demand'!U69+'NPK App Demand'!U69</f>
        <v>0</v>
      </c>
      <c r="V69" s="142">
        <f>'PK App Demand'!V69+'NP App Demand'!V69+'NPK App Demand'!V69</f>
        <v>0</v>
      </c>
      <c r="W69" s="142">
        <f>'PK App Demand'!W69+'NP App Demand'!W69+'NPK App Demand'!W69</f>
        <v>0</v>
      </c>
      <c r="X69" s="142">
        <f>'PK App Demand'!X69+'NP App Demand'!X69+'NPK App Demand'!X69</f>
        <v>0</v>
      </c>
      <c r="Y69" s="142">
        <f>'PK App Demand'!Y69+'NP App Demand'!Y69+'NPK App Demand'!Y69</f>
        <v>0</v>
      </c>
      <c r="Z69" s="142">
        <f>'PK App Demand'!Z69+'NP App Demand'!Z69+'NPK App Demand'!Z69</f>
        <v>0</v>
      </c>
      <c r="AA69" s="142">
        <f>'PK App Demand'!AA69+'NP App Demand'!AA69+'NPK App Demand'!AA69</f>
        <v>0</v>
      </c>
      <c r="AB69" s="142">
        <f>'PK App Demand'!AB69+'NP App Demand'!AB69+'NPK App Demand'!AB69</f>
        <v>0</v>
      </c>
      <c r="AC69" s="142">
        <f>'PK App Demand'!AC69+'NP App Demand'!AC69+'NPK App Demand'!AC69</f>
        <v>0</v>
      </c>
      <c r="AD69" s="142">
        <f>'PK App Demand'!AD69+'NP App Demand'!AD69+'NPK App Demand'!AD69</f>
        <v>0</v>
      </c>
      <c r="AE69" s="142">
        <f>'PK App Demand'!AE69+'NP App Demand'!AE69+'NPK App Demand'!AE69</f>
        <v>0</v>
      </c>
      <c r="AF69" s="142">
        <f>'PK App Demand'!AF69+'NP App Demand'!AF69+'NPK App Demand'!AF69</f>
        <v>0</v>
      </c>
      <c r="AG69" s="142">
        <f>'PK App Demand'!AG69+'NP App Demand'!AG69+'NPK App Demand'!AG69</f>
        <v>0</v>
      </c>
    </row>
    <row r="70" spans="1:33" x14ac:dyDescent="0.2">
      <c r="A70" s="133" t="str">
        <f t="shared" ref="A70:A133" si="3">CONCATENATE("DAP",D70)</f>
        <v>DAPEthiopia</v>
      </c>
      <c r="B70" s="129" t="s">
        <v>259</v>
      </c>
      <c r="C70" s="129" t="s">
        <v>261</v>
      </c>
      <c r="D70" s="129" t="s">
        <v>101</v>
      </c>
      <c r="E70" s="142">
        <f>'PK App Demand'!E70+'NP App Demand'!E70+'NPK App Demand'!E70</f>
        <v>4.1700000000000005E-4</v>
      </c>
      <c r="F70" s="142">
        <f>'PK App Demand'!F70+'NP App Demand'!F70+'NPK App Demand'!F70</f>
        <v>107.598563</v>
      </c>
      <c r="G70" s="142">
        <f>'PK App Demand'!G70+'NP App Demand'!G70+'NPK App Demand'!G70</f>
        <v>2.9599999999999998E-4</v>
      </c>
      <c r="H70" s="142">
        <f>'PK App Demand'!H70+'NP App Demand'!H70+'NPK App Demand'!H70</f>
        <v>1.8400619999999999</v>
      </c>
      <c r="I70" s="142">
        <f>'PK App Demand'!I70+'NP App Demand'!I70+'NPK App Demand'!I70</f>
        <v>83.153255000000001</v>
      </c>
      <c r="J70" s="142">
        <f>'PK App Demand'!J70+'NP App Demand'!J70+'NPK App Demand'!J70</f>
        <v>48.633594000000002</v>
      </c>
      <c r="K70" s="142">
        <f>'PK App Demand'!K70+'NP App Demand'!K70+'NPK App Demand'!K70</f>
        <v>58.405098999999993</v>
      </c>
      <c r="L70" s="142">
        <f>'PK App Demand'!L70+'NP App Demand'!L70+'NPK App Demand'!L70</f>
        <v>2.9371149999999999</v>
      </c>
      <c r="M70" s="142">
        <f>'PK App Demand'!M70+'NP App Demand'!M70+'NPK App Demand'!M70</f>
        <v>71.225800000000007</v>
      </c>
      <c r="N70" s="142">
        <f>'PK App Demand'!N70+'NP App Demand'!N70+'NPK App Demand'!N70</f>
        <v>98.263351999999998</v>
      </c>
      <c r="O70" s="142">
        <f>'PK App Demand'!O70+'NP App Demand'!O70+'NPK App Demand'!O70</f>
        <v>48.356453000000002</v>
      </c>
      <c r="P70" s="142">
        <f>'PK App Demand'!P70+'NP App Demand'!P70+'NPK App Demand'!P70</f>
        <v>77.101525000000009</v>
      </c>
      <c r="Q70" s="142">
        <f>'PK App Demand'!Q70+'NP App Demand'!Q70+'NPK App Demand'!Q70</f>
        <v>146.6422</v>
      </c>
      <c r="R70" s="142">
        <f>'PK App Demand'!R70+'NP App Demand'!R70+'NPK App Demand'!R70</f>
        <v>315.39183300000002</v>
      </c>
      <c r="S70" s="142">
        <f>'PK App Demand'!S70+'NP App Demand'!S70+'NPK App Demand'!S70</f>
        <v>175.23312000000001</v>
      </c>
      <c r="T70" s="142">
        <f>'PK App Demand'!T70+'NP App Demand'!T70+'NPK App Demand'!T70</f>
        <v>253.78091699999999</v>
      </c>
      <c r="U70" s="142">
        <f>'PK App Demand'!U70+'NP App Demand'!U70+'NPK App Demand'!U70</f>
        <v>611.14063799999997</v>
      </c>
      <c r="V70" s="142">
        <f>'PK App Demand'!V70+'NP App Demand'!V70+'NPK App Demand'!V70</f>
        <v>835.27263300000004</v>
      </c>
      <c r="W70" s="142">
        <f>'PK App Demand'!W70+'NP App Demand'!W70+'NPK App Demand'!W70</f>
        <v>458.58204212442399</v>
      </c>
      <c r="X70" s="142">
        <f>'PK App Demand'!X70+'NP App Demand'!X70+'NPK App Demand'!X70</f>
        <v>684.50591999999995</v>
      </c>
      <c r="Y70" s="142">
        <f>'PK App Demand'!Y70+'NP App Demand'!Y70+'NPK App Demand'!Y70</f>
        <v>906.47305000000006</v>
      </c>
      <c r="Z70" s="142">
        <f>'PK App Demand'!Z70+'NP App Demand'!Z70+'NPK App Demand'!Z70</f>
        <v>976.71918999999991</v>
      </c>
      <c r="AA70" s="142">
        <f>'PK App Demand'!AA70+'NP App Demand'!AA70+'NPK App Demand'!AA70</f>
        <v>831.95000000000016</v>
      </c>
      <c r="AB70" s="142">
        <f>'PK App Demand'!AB70+'NP App Demand'!AB70+'NPK App Demand'!AB70</f>
        <v>902.54000000000008</v>
      </c>
      <c r="AC70" s="142">
        <f>'PK App Demand'!AC70+'NP App Demand'!AC70+'NPK App Demand'!AC70</f>
        <v>924.98666692990219</v>
      </c>
      <c r="AD70" s="142">
        <f>'PK App Demand'!AD70+'NP App Demand'!AD70+'NPK App Demand'!AD70</f>
        <v>948.01703294716503</v>
      </c>
      <c r="AE70" s="142">
        <f>'PK App Demand'!AE70+'NP App Demand'!AE70+'NPK App Demand'!AE70</f>
        <v>971.60128806298439</v>
      </c>
      <c r="AF70" s="142">
        <f>'PK App Demand'!AF70+'NP App Demand'!AF70+'NPK App Demand'!AF70</f>
        <v>995.76554726680229</v>
      </c>
      <c r="AG70" s="142">
        <f>'PK App Demand'!AG70+'NP App Demand'!AG70+'NPK App Demand'!AG70</f>
        <v>1020.530784906984</v>
      </c>
    </row>
    <row r="71" spans="1:33" x14ac:dyDescent="0.2">
      <c r="A71" s="133" t="str">
        <f t="shared" si="3"/>
        <v>DAPKenya</v>
      </c>
      <c r="B71" s="129" t="s">
        <v>259</v>
      </c>
      <c r="C71" s="129" t="s">
        <v>261</v>
      </c>
      <c r="D71" s="129" t="s">
        <v>102</v>
      </c>
      <c r="E71" s="142">
        <f>'PK App Demand'!E71+'NP App Demand'!E71+'NPK App Demand'!E71</f>
        <v>122.65199800000001</v>
      </c>
      <c r="F71" s="142">
        <f>'PK App Demand'!F71+'NP App Demand'!F71+'NPK App Demand'!F71</f>
        <v>154.43961099999999</v>
      </c>
      <c r="G71" s="142">
        <f>'PK App Demand'!G71+'NP App Demand'!G71+'NPK App Demand'!G71</f>
        <v>146.79518299999998</v>
      </c>
      <c r="H71" s="142">
        <f>'PK App Demand'!H71+'NP App Demand'!H71+'NPK App Demand'!H71</f>
        <v>127.485033</v>
      </c>
      <c r="I71" s="142">
        <f>'PK App Demand'!I71+'NP App Demand'!I71+'NPK App Demand'!I71</f>
        <v>98.591476</v>
      </c>
      <c r="J71" s="142">
        <f>'PK App Demand'!J71+'NP App Demand'!J71+'NPK App Demand'!J71</f>
        <v>136.40144100000001</v>
      </c>
      <c r="K71" s="142">
        <f>'PK App Demand'!K71+'NP App Demand'!K71+'NPK App Demand'!K71</f>
        <v>135.86286999999999</v>
      </c>
      <c r="L71" s="142">
        <f>'PK App Demand'!L71+'NP App Demand'!L71+'NPK App Demand'!L71</f>
        <v>113.770359</v>
      </c>
      <c r="M71" s="142">
        <f>'PK App Demand'!M71+'NP App Demand'!M71+'NPK App Demand'!M71</f>
        <v>78.346680000000006</v>
      </c>
      <c r="N71" s="142">
        <f>'PK App Demand'!N71+'NP App Demand'!N71+'NPK App Demand'!N71</f>
        <v>128.28881899999999</v>
      </c>
      <c r="O71" s="142">
        <f>'PK App Demand'!O71+'NP App Demand'!O71+'NPK App Demand'!O71</f>
        <v>125.32741</v>
      </c>
      <c r="P71" s="142">
        <f>'PK App Demand'!P71+'NP App Demand'!P71+'NPK App Demand'!P71</f>
        <v>110.529385</v>
      </c>
      <c r="Q71" s="142">
        <f>'PK App Demand'!Q71+'NP App Demand'!Q71+'NPK App Demand'!Q71</f>
        <v>140.32675499999999</v>
      </c>
      <c r="R71" s="142">
        <f>'PK App Demand'!R71+'NP App Demand'!R71+'NPK App Demand'!R71</f>
        <v>173.48366899999962</v>
      </c>
      <c r="S71" s="142">
        <f>'PK App Demand'!S71+'NP App Demand'!S71+'NPK App Demand'!S71</f>
        <v>136.93603200000001</v>
      </c>
      <c r="T71" s="142">
        <f>'PK App Demand'!T71+'NP App Demand'!T71+'NPK App Demand'!T71</f>
        <v>233.51022999999998</v>
      </c>
      <c r="U71" s="142">
        <f>'PK App Demand'!U71+'NP App Demand'!U71+'NPK App Demand'!U71</f>
        <v>193.150373</v>
      </c>
      <c r="V71" s="142">
        <f>'PK App Demand'!V71+'NP App Demand'!V71+'NPK App Demand'!V71</f>
        <v>290.25197700000001</v>
      </c>
      <c r="W71" s="142">
        <f>'PK App Demand'!W71+'NP App Demand'!W71+'NPK App Demand'!W71</f>
        <v>153.18324000030873</v>
      </c>
      <c r="X71" s="142">
        <f>'PK App Demand'!X71+'NP App Demand'!X71+'NPK App Demand'!X71</f>
        <v>189.98097000000001</v>
      </c>
      <c r="Y71" s="142">
        <f>'PK App Demand'!Y71+'NP App Demand'!Y71+'NPK App Demand'!Y71</f>
        <v>174.28686721997934</v>
      </c>
      <c r="Z71" s="142">
        <f>'PK App Demand'!Z71+'NP App Demand'!Z71+'NPK App Demand'!Z71</f>
        <v>150.91244</v>
      </c>
      <c r="AA71" s="142">
        <f>'PK App Demand'!AA71+'NP App Demand'!AA71+'NPK App Demand'!AA71</f>
        <v>239.48000000000002</v>
      </c>
      <c r="AB71" s="142">
        <f>'PK App Demand'!AB71+'NP App Demand'!AB71+'NPK App Demand'!AB71</f>
        <v>268.18</v>
      </c>
      <c r="AC71" s="142">
        <f>'PK App Demand'!AC71+'NP App Demand'!AC71+'NPK App Demand'!AC71</f>
        <v>208.18</v>
      </c>
      <c r="AD71" s="142">
        <f>'PK App Demand'!AD71+'NP App Demand'!AD71+'NPK App Demand'!AD71</f>
        <v>208.18</v>
      </c>
      <c r="AE71" s="142">
        <f>'PK App Demand'!AE71+'NP App Demand'!AE71+'NPK App Demand'!AE71</f>
        <v>208.18</v>
      </c>
      <c r="AF71" s="142">
        <f>'PK App Demand'!AF71+'NP App Demand'!AF71+'NPK App Demand'!AF71</f>
        <v>208.18</v>
      </c>
      <c r="AG71" s="142">
        <f>'PK App Demand'!AG71+'NP App Demand'!AG71+'NPK App Demand'!AG71</f>
        <v>208.18</v>
      </c>
    </row>
    <row r="72" spans="1:33" x14ac:dyDescent="0.2">
      <c r="A72" s="133" t="str">
        <f t="shared" si="3"/>
        <v>DAPMadagascar</v>
      </c>
      <c r="B72" s="129" t="s">
        <v>259</v>
      </c>
      <c r="C72" s="129" t="s">
        <v>261</v>
      </c>
      <c r="D72" s="129" t="s">
        <v>103</v>
      </c>
      <c r="E72" s="142">
        <f>'PK App Demand'!E72+'NP App Demand'!E72+'NPK App Demand'!E72</f>
        <v>15.192933</v>
      </c>
      <c r="F72" s="142">
        <f>'PK App Demand'!F72+'NP App Demand'!F72+'NPK App Demand'!F72</f>
        <v>6.8051959999999996</v>
      </c>
      <c r="G72" s="142">
        <f>'PK App Demand'!G72+'NP App Demand'!G72+'NPK App Demand'!G72</f>
        <v>10.693178999999999</v>
      </c>
      <c r="H72" s="142">
        <f>'PK App Demand'!H72+'NP App Demand'!H72+'NPK App Demand'!H72</f>
        <v>4.8725160000000001</v>
      </c>
      <c r="I72" s="142">
        <f>'PK App Demand'!I72+'NP App Demand'!I72+'NPK App Demand'!I72</f>
        <v>12.242738999999998</v>
      </c>
      <c r="J72" s="142">
        <f>'PK App Demand'!J72+'NP App Demand'!J72+'NPK App Demand'!J72</f>
        <v>27.471259</v>
      </c>
      <c r="K72" s="142">
        <f>'PK App Demand'!K72+'NP App Demand'!K72+'NPK App Demand'!K72</f>
        <v>10.453616999999999</v>
      </c>
      <c r="L72" s="142">
        <f>'PK App Demand'!L72+'NP App Demand'!L72+'NPK App Demand'!L72</f>
        <v>16.046517000000001</v>
      </c>
      <c r="M72" s="142">
        <f>'PK App Demand'!M72+'NP App Demand'!M72+'NPK App Demand'!M72</f>
        <v>15.094714</v>
      </c>
      <c r="N72" s="142">
        <f>'PK App Demand'!N72+'NP App Demand'!N72+'NPK App Demand'!N72</f>
        <v>8.1552300000000013</v>
      </c>
      <c r="O72" s="142">
        <f>'PK App Demand'!O72+'NP App Demand'!O72+'NPK App Demand'!O72</f>
        <v>9.9940869999999986</v>
      </c>
      <c r="P72" s="142">
        <f>'PK App Demand'!P72+'NP App Demand'!P72+'NPK App Demand'!P72</f>
        <v>10.104827</v>
      </c>
      <c r="Q72" s="142">
        <f>'PK App Demand'!Q72+'NP App Demand'!Q72+'NPK App Demand'!Q72</f>
        <v>12.359209</v>
      </c>
      <c r="R72" s="142">
        <f>'PK App Demand'!R72+'NP App Demand'!R72+'NPK App Demand'!R72</f>
        <v>52.292999999999999</v>
      </c>
      <c r="S72" s="142">
        <f>'PK App Demand'!S72+'NP App Demand'!S72+'NPK App Demand'!S72</f>
        <v>22.341836000000001</v>
      </c>
      <c r="T72" s="142">
        <f>'PK App Demand'!T72+'NP App Demand'!T72+'NPK App Demand'!T72</f>
        <v>12.708696999999999</v>
      </c>
      <c r="U72" s="142">
        <f>'PK App Demand'!U72+'NP App Demand'!U72+'NPK App Demand'!U72</f>
        <v>24.042603</v>
      </c>
      <c r="V72" s="142">
        <f>'PK App Demand'!V72+'NP App Demand'!V72+'NPK App Demand'!V72</f>
        <v>22.330331999999999</v>
      </c>
      <c r="W72" s="142">
        <f>'PK App Demand'!W72+'NP App Demand'!W72+'NPK App Demand'!W72</f>
        <v>15</v>
      </c>
      <c r="X72" s="142">
        <f>'PK App Demand'!X72+'NP App Demand'!X72+'NPK App Demand'!X72</f>
        <v>27.270189999999999</v>
      </c>
      <c r="Y72" s="142">
        <f>'PK App Demand'!Y72+'NP App Demand'!Y72+'NPK App Demand'!Y72</f>
        <v>30.418220000000005</v>
      </c>
      <c r="Z72" s="142">
        <f>'PK App Demand'!Z72+'NP App Demand'!Z72+'NPK App Demand'!Z72</f>
        <v>24.09329</v>
      </c>
      <c r="AA72" s="142">
        <f>'PK App Demand'!AA72+'NP App Demand'!AA72+'NPK App Demand'!AA72</f>
        <v>15.739999999999998</v>
      </c>
      <c r="AB72" s="142">
        <f>'PK App Demand'!AB72+'NP App Demand'!AB72+'NPK App Demand'!AB72</f>
        <v>12.74</v>
      </c>
      <c r="AC72" s="142">
        <f>'PK App Demand'!AC72+'NP App Demand'!AC72+'NPK App Demand'!AC72</f>
        <v>12.74</v>
      </c>
      <c r="AD72" s="142">
        <f>'PK App Demand'!AD72+'NP App Demand'!AD72+'NPK App Demand'!AD72</f>
        <v>12.74</v>
      </c>
      <c r="AE72" s="142">
        <f>'PK App Demand'!AE72+'NP App Demand'!AE72+'NPK App Demand'!AE72</f>
        <v>12.74</v>
      </c>
      <c r="AF72" s="142">
        <f>'PK App Demand'!AF72+'NP App Demand'!AF72+'NPK App Demand'!AF72</f>
        <v>12.74</v>
      </c>
      <c r="AG72" s="142">
        <f>'PK App Demand'!AG72+'NP App Demand'!AG72+'NPK App Demand'!AG72</f>
        <v>12.74</v>
      </c>
    </row>
    <row r="73" spans="1:33" x14ac:dyDescent="0.2">
      <c r="A73" s="133" t="str">
        <f t="shared" si="3"/>
        <v>DAPMalawi</v>
      </c>
      <c r="B73" s="129" t="s">
        <v>259</v>
      </c>
      <c r="C73" s="129" t="s">
        <v>261</v>
      </c>
      <c r="D73" s="129" t="s">
        <v>104</v>
      </c>
      <c r="E73" s="142">
        <f>'PK App Demand'!E73+'NP App Demand'!E73+'NPK App Demand'!E73</f>
        <v>90.482958000000011</v>
      </c>
      <c r="F73" s="142">
        <f>'PK App Demand'!F73+'NP App Demand'!F73+'NPK App Demand'!F73</f>
        <v>90.700524000000001</v>
      </c>
      <c r="G73" s="142">
        <f>'PK App Demand'!G73+'NP App Demand'!G73+'NPK App Demand'!G73</f>
        <v>71.150814999999994</v>
      </c>
      <c r="H73" s="142">
        <f>'PK App Demand'!H73+'NP App Demand'!H73+'NPK App Demand'!H73</f>
        <v>88.082443000000012</v>
      </c>
      <c r="I73" s="142">
        <f>'PK App Demand'!I73+'NP App Demand'!I73+'NPK App Demand'!I73</f>
        <v>104.169775</v>
      </c>
      <c r="J73" s="142">
        <f>'PK App Demand'!J73+'NP App Demand'!J73+'NPK App Demand'!J73</f>
        <v>96.959299999999999</v>
      </c>
      <c r="K73" s="142">
        <f>'PK App Demand'!K73+'NP App Demand'!K73+'NPK App Demand'!K73</f>
        <v>87.501121999999995</v>
      </c>
      <c r="L73" s="142">
        <f>'PK App Demand'!L73+'NP App Demand'!L73+'NPK App Demand'!L73</f>
        <v>99.996409999999997</v>
      </c>
      <c r="M73" s="142">
        <f>'PK App Demand'!M73+'NP App Demand'!M73+'NPK App Demand'!M73</f>
        <v>107.172455</v>
      </c>
      <c r="N73" s="142">
        <f>'PK App Demand'!N73+'NP App Demand'!N73+'NPK App Demand'!N73</f>
        <v>110.407027</v>
      </c>
      <c r="O73" s="142">
        <f>'PK App Demand'!O73+'NP App Demand'!O73+'NPK App Demand'!O73</f>
        <v>122.141515</v>
      </c>
      <c r="P73" s="142">
        <f>'PK App Demand'!P73+'NP App Demand'!P73+'NPK App Demand'!P73</f>
        <v>127.71603</v>
      </c>
      <c r="Q73" s="142">
        <f>'PK App Demand'!Q73+'NP App Demand'!Q73+'NPK App Demand'!Q73</f>
        <v>154.05713499999999</v>
      </c>
      <c r="R73" s="142">
        <f>'PK App Demand'!R73+'NP App Demand'!R73+'NPK App Demand'!R73</f>
        <v>144.21262800000002</v>
      </c>
      <c r="S73" s="142">
        <f>'PK App Demand'!S73+'NP App Demand'!S73+'NPK App Demand'!S73</f>
        <v>143.50000399999999</v>
      </c>
      <c r="T73" s="142">
        <f>'PK App Demand'!T73+'NP App Demand'!T73+'NPK App Demand'!T73</f>
        <v>163.730886</v>
      </c>
      <c r="U73" s="142">
        <f>'PK App Demand'!U73+'NP App Demand'!U73+'NPK App Demand'!U73</f>
        <v>160</v>
      </c>
      <c r="V73" s="142">
        <f>'PK App Demand'!V73+'NP App Demand'!V73+'NPK App Demand'!V73</f>
        <v>189.86958318769098</v>
      </c>
      <c r="W73" s="142">
        <f>'PK App Demand'!W73+'NP App Demand'!W73+'NPK App Demand'!W73</f>
        <v>202</v>
      </c>
      <c r="X73" s="142">
        <f>'PK App Demand'!X73+'NP App Demand'!X73+'NPK App Demand'!X73</f>
        <v>145.9688031788711</v>
      </c>
      <c r="Y73" s="142">
        <f>'PK App Demand'!Y73+'NP App Demand'!Y73+'NPK App Demand'!Y73</f>
        <v>42.83961866401566</v>
      </c>
      <c r="Z73" s="142">
        <f>'PK App Demand'!Z73+'NP App Demand'!Z73+'NPK App Demand'!Z73</f>
        <v>54.9698062320685</v>
      </c>
      <c r="AA73" s="142">
        <f>'PK App Demand'!AA73+'NP App Demand'!AA73+'NPK App Demand'!AA73</f>
        <v>36.604266232068497</v>
      </c>
      <c r="AB73" s="142">
        <f>'PK App Demand'!AB73+'NP App Demand'!AB73+'NPK App Demand'!AB73</f>
        <v>36.744266232068497</v>
      </c>
      <c r="AC73" s="142">
        <f>'PK App Demand'!AC73+'NP App Demand'!AC73+'NPK App Demand'!AC73</f>
        <v>38.903969859261345</v>
      </c>
      <c r="AD73" s="142">
        <f>'PK App Demand'!AD73+'NP App Demand'!AD73+'NPK App Demand'!AD73</f>
        <v>41.647942296863121</v>
      </c>
      <c r="AE73" s="142">
        <f>'PK App Demand'!AE73+'NP App Demand'!AE73+'NPK App Demand'!AE73</f>
        <v>44.2182636648106</v>
      </c>
      <c r="AF73" s="142">
        <f>'PK App Demand'!AF73+'NP App Demand'!AF73+'NPK App Demand'!AF73</f>
        <v>46.817263569228757</v>
      </c>
      <c r="AG73" s="142">
        <f>'PK App Demand'!AG73+'NP App Demand'!AG73+'NPK App Demand'!AG73</f>
        <v>49.56902389306024</v>
      </c>
    </row>
    <row r="74" spans="1:33" x14ac:dyDescent="0.2">
      <c r="A74" s="133" t="str">
        <f t="shared" si="3"/>
        <v>DAPMauritius</v>
      </c>
      <c r="B74" s="129" t="s">
        <v>259</v>
      </c>
      <c r="C74" s="129" t="s">
        <v>261</v>
      </c>
      <c r="D74" s="129" t="s">
        <v>105</v>
      </c>
      <c r="E74" s="142">
        <f>'PK App Demand'!E74+'NP App Demand'!E74+'NPK App Demand'!E74</f>
        <v>29.71</v>
      </c>
      <c r="F74" s="142">
        <f>'PK App Demand'!F74+'NP App Demand'!F74+'NPK App Demand'!F74</f>
        <v>23.536861000000002</v>
      </c>
      <c r="G74" s="142">
        <f>'PK App Demand'!G74+'NP App Demand'!G74+'NPK App Demand'!G74</f>
        <v>20</v>
      </c>
      <c r="H74" s="142">
        <f>'PK App Demand'!H74+'NP App Demand'!H74+'NPK App Demand'!H74</f>
        <v>20</v>
      </c>
      <c r="I74" s="142">
        <f>'PK App Demand'!I74+'NP App Demand'!I74+'NPK App Demand'!I74</f>
        <v>20</v>
      </c>
      <c r="J74" s="142">
        <f>'PK App Demand'!J74+'NP App Demand'!J74+'NPK App Demand'!J74</f>
        <v>27.001884</v>
      </c>
      <c r="K74" s="142">
        <f>'PK App Demand'!K74+'NP App Demand'!K74+'NPK App Demand'!K74</f>
        <v>25.166414</v>
      </c>
      <c r="L74" s="142">
        <f>'PK App Demand'!L74+'NP App Demand'!L74+'NPK App Demand'!L74</f>
        <v>26.708915000000001</v>
      </c>
      <c r="M74" s="142">
        <f>'PK App Demand'!M74+'NP App Demand'!M74+'NPK App Demand'!M74</f>
        <v>34.435624000000004</v>
      </c>
      <c r="N74" s="142">
        <f>'PK App Demand'!N74+'NP App Demand'!N74+'NPK App Demand'!N74</f>
        <v>20.197628000000002</v>
      </c>
      <c r="O74" s="142">
        <f>'PK App Demand'!O74+'NP App Demand'!O74+'NPK App Demand'!O74</f>
        <v>20.347559</v>
      </c>
      <c r="P74" s="142">
        <f>'PK App Demand'!P74+'NP App Demand'!P74+'NPK App Demand'!P74</f>
        <v>20.1784</v>
      </c>
      <c r="Q74" s="142">
        <f>'PK App Demand'!Q74+'NP App Demand'!Q74+'NPK App Demand'!Q74</f>
        <v>20.298266000000002</v>
      </c>
      <c r="R74" s="142">
        <f>'PK App Demand'!R74+'NP App Demand'!R74+'NPK App Demand'!R74</f>
        <v>20.082903000000002</v>
      </c>
      <c r="S74" s="142">
        <f>'PK App Demand'!S74+'NP App Demand'!S74+'NPK App Demand'!S74</f>
        <v>20.0108</v>
      </c>
      <c r="T74" s="142">
        <f>'PK App Demand'!T74+'NP App Demand'!T74+'NPK App Demand'!T74</f>
        <v>20.000261999999999</v>
      </c>
      <c r="U74" s="142">
        <f>'PK App Demand'!U74+'NP App Demand'!U74+'NPK App Demand'!U74</f>
        <v>20.151198999999998</v>
      </c>
      <c r="V74" s="142">
        <f>'PK App Demand'!V74+'NP App Demand'!V74+'NPK App Demand'!V74</f>
        <v>19.603734001794781</v>
      </c>
      <c r="W74" s="142">
        <f>'PK App Demand'!W74+'NP App Demand'!W74+'NPK App Demand'!W74</f>
        <v>18.23042301424173</v>
      </c>
      <c r="X74" s="142">
        <f>'PK App Demand'!X74+'NP App Demand'!X74+'NPK App Demand'!X74</f>
        <v>22.646328325088202</v>
      </c>
      <c r="Y74" s="142">
        <f>'PK App Demand'!Y74+'NP App Demand'!Y74+'NPK App Demand'!Y74</f>
        <v>26.205504299388142</v>
      </c>
      <c r="Z74" s="142">
        <f>'PK App Demand'!Z74+'NP App Demand'!Z74+'NPK App Demand'!Z74</f>
        <v>28.721747464553712</v>
      </c>
      <c r="AA74" s="142">
        <f>'PK App Demand'!AA74+'NP App Demand'!AA74+'NPK App Demand'!AA74</f>
        <v>31.383787464553713</v>
      </c>
      <c r="AB74" s="142">
        <f>'PK App Demand'!AB74+'NP App Demand'!AB74+'NPK App Demand'!AB74</f>
        <v>30.053787464553711</v>
      </c>
      <c r="AC74" s="142">
        <f>'PK App Demand'!AC74+'NP App Demand'!AC74+'NPK App Demand'!AC74</f>
        <v>30.053787464553711</v>
      </c>
      <c r="AD74" s="142">
        <f>'PK App Demand'!AD74+'NP App Demand'!AD74+'NPK App Demand'!AD74</f>
        <v>30.053787464553711</v>
      </c>
      <c r="AE74" s="142">
        <f>'PK App Demand'!AE74+'NP App Demand'!AE74+'NPK App Demand'!AE74</f>
        <v>30.053787464553711</v>
      </c>
      <c r="AF74" s="142">
        <f>'PK App Demand'!AF74+'NP App Demand'!AF74+'NPK App Demand'!AF74</f>
        <v>30.053787464553711</v>
      </c>
      <c r="AG74" s="142">
        <f>'PK App Demand'!AG74+'NP App Demand'!AG74+'NPK App Demand'!AG74</f>
        <v>30.053787464553711</v>
      </c>
    </row>
    <row r="75" spans="1:33" x14ac:dyDescent="0.2">
      <c r="A75" s="133" t="str">
        <f t="shared" si="3"/>
        <v>DAPMozambique</v>
      </c>
      <c r="B75" s="129" t="s">
        <v>259</v>
      </c>
      <c r="C75" s="129" t="s">
        <v>261</v>
      </c>
      <c r="D75" s="129" t="s">
        <v>106</v>
      </c>
      <c r="E75" s="142">
        <f>'PK App Demand'!E75+'NP App Demand'!E75+'NPK App Demand'!E75</f>
        <v>13.132828</v>
      </c>
      <c r="F75" s="142">
        <f>'PK App Demand'!F75+'NP App Demand'!F75+'NPK App Demand'!F75</f>
        <v>12.854798999999998</v>
      </c>
      <c r="G75" s="142">
        <f>'PK App Demand'!G75+'NP App Demand'!G75+'NPK App Demand'!G75</f>
        <v>23.991273999999997</v>
      </c>
      <c r="H75" s="142">
        <f>'PK App Demand'!H75+'NP App Demand'!H75+'NPK App Demand'!H75</f>
        <v>21.752041999999999</v>
      </c>
      <c r="I75" s="142">
        <f>'PK App Demand'!I75+'NP App Demand'!I75+'NPK App Demand'!I75</f>
        <v>28.523160999999998</v>
      </c>
      <c r="J75" s="142">
        <f>'PK App Demand'!J75+'NP App Demand'!J75+'NPK App Demand'!J75</f>
        <v>85.619296999999989</v>
      </c>
      <c r="K75" s="142">
        <f>'PK App Demand'!K75+'NP App Demand'!K75+'NPK App Demand'!K75</f>
        <v>42.185490000000001</v>
      </c>
      <c r="L75" s="142">
        <f>'PK App Demand'!L75+'NP App Demand'!L75+'NPK App Demand'!L75</f>
        <v>7.033309</v>
      </c>
      <c r="M75" s="142">
        <f>'PK App Demand'!M75+'NP App Demand'!M75+'NPK App Demand'!M75</f>
        <v>82.319619000000003</v>
      </c>
      <c r="N75" s="142">
        <f>'PK App Demand'!N75+'NP App Demand'!N75+'NPK App Demand'!N75</f>
        <v>92.086674000000002</v>
      </c>
      <c r="O75" s="142">
        <f>'PK App Demand'!O75+'NP App Demand'!O75+'NPK App Demand'!O75</f>
        <v>103.25197</v>
      </c>
      <c r="P75" s="142">
        <f>'PK App Demand'!P75+'NP App Demand'!P75+'NPK App Demand'!P75</f>
        <v>117.94395200000001</v>
      </c>
      <c r="Q75" s="142">
        <f>'PK App Demand'!Q75+'NP App Demand'!Q75+'NPK App Demand'!Q75</f>
        <v>95.165932999999995</v>
      </c>
      <c r="R75" s="142">
        <f>'PK App Demand'!R75+'NP App Demand'!R75+'NPK App Demand'!R75</f>
        <v>91.157593999999989</v>
      </c>
      <c r="S75" s="142">
        <f>'PK App Demand'!S75+'NP App Demand'!S75+'NPK App Demand'!S75</f>
        <v>102.47441099999999</v>
      </c>
      <c r="T75" s="142">
        <f>'PK App Demand'!T75+'NP App Demand'!T75+'NPK App Demand'!T75</f>
        <v>107.458224</v>
      </c>
      <c r="U75" s="142">
        <f>'PK App Demand'!U75+'NP App Demand'!U75+'NPK App Demand'!U75</f>
        <v>63.834528000000006</v>
      </c>
      <c r="V75" s="142">
        <f>'PK App Demand'!V75+'NP App Demand'!V75+'NPK App Demand'!V75</f>
        <v>152.70564300000001</v>
      </c>
      <c r="W75" s="142">
        <f>'PK App Demand'!W75+'NP App Demand'!W75+'NPK App Demand'!W75</f>
        <v>127.28857304010393</v>
      </c>
      <c r="X75" s="142">
        <f>'PK App Demand'!X75+'NP App Demand'!X75+'NPK App Demand'!X75</f>
        <v>267.17796999999996</v>
      </c>
      <c r="Y75" s="142">
        <f>'PK App Demand'!Y75+'NP App Demand'!Y75+'NPK App Demand'!Y75</f>
        <v>377.70906000000002</v>
      </c>
      <c r="Z75" s="142">
        <f>'PK App Demand'!Z75+'NP App Demand'!Z75+'NPK App Demand'!Z75</f>
        <v>212.00355999999999</v>
      </c>
      <c r="AA75" s="142">
        <f>'PK App Demand'!AA75+'NP App Demand'!AA75+'NPK App Demand'!AA75</f>
        <v>109.84</v>
      </c>
      <c r="AB75" s="142">
        <f>'PK App Demand'!AB75+'NP App Demand'!AB75+'NPK App Demand'!AB75</f>
        <v>65.81</v>
      </c>
      <c r="AC75" s="142">
        <f>'PK App Demand'!AC75+'NP App Demand'!AC75+'NPK App Demand'!AC75</f>
        <v>66.896013723587856</v>
      </c>
      <c r="AD75" s="142">
        <f>'PK App Demand'!AD75+'NP App Demand'!AD75+'NPK App Demand'!AD75</f>
        <v>68.219998127033762</v>
      </c>
      <c r="AE75" s="142">
        <f>'PK App Demand'!AE75+'NP App Demand'!AE75+'NPK App Demand'!AE75</f>
        <v>69.401883907574486</v>
      </c>
      <c r="AF75" s="142">
        <f>'PK App Demand'!AF75+'NP App Demand'!AF75+'NPK App Demand'!AF75</f>
        <v>70.547171832912227</v>
      </c>
      <c r="AG75" s="142">
        <f>'PK App Demand'!AG75+'NP App Demand'!AG75+'NPK App Demand'!AG75</f>
        <v>71.711359597246712</v>
      </c>
    </row>
    <row r="76" spans="1:33" x14ac:dyDescent="0.2">
      <c r="A76" s="133" t="str">
        <f t="shared" si="3"/>
        <v>DAPReunion</v>
      </c>
      <c r="B76" s="129" t="s">
        <v>259</v>
      </c>
      <c r="C76" s="129" t="s">
        <v>261</v>
      </c>
      <c r="D76" s="129" t="s">
        <v>107</v>
      </c>
      <c r="E76" s="142">
        <f>'PK App Demand'!E76+'NP App Demand'!E76+'NPK App Demand'!E76</f>
        <v>0</v>
      </c>
      <c r="F76" s="142">
        <f>'PK App Demand'!F76+'NP App Demand'!F76+'NPK App Demand'!F76</f>
        <v>0</v>
      </c>
      <c r="G76" s="142">
        <f>'PK App Demand'!G76+'NP App Demand'!G76+'NPK App Demand'!G76</f>
        <v>0</v>
      </c>
      <c r="H76" s="142">
        <f>'PK App Demand'!H76+'NP App Demand'!H76+'NPK App Demand'!H76</f>
        <v>2.9580000000000002</v>
      </c>
      <c r="I76" s="142">
        <f>'PK App Demand'!I76+'NP App Demand'!I76+'NPK App Demand'!I76</f>
        <v>0</v>
      </c>
      <c r="J76" s="142">
        <f>'PK App Demand'!J76+'NP App Demand'!J76+'NPK App Demand'!J76</f>
        <v>0</v>
      </c>
      <c r="K76" s="142">
        <f>'PK App Demand'!K76+'NP App Demand'!K76+'NPK App Demand'!K76</f>
        <v>0</v>
      </c>
      <c r="L76" s="142">
        <f>'PK App Demand'!L76+'NP App Demand'!L76+'NPK App Demand'!L76</f>
        <v>0</v>
      </c>
      <c r="M76" s="142">
        <f>'PK App Demand'!M76+'NP App Demand'!M76+'NPK App Demand'!M76</f>
        <v>0</v>
      </c>
      <c r="N76" s="142">
        <f>'PK App Demand'!N76+'NP App Demand'!N76+'NPK App Demand'!N76</f>
        <v>0</v>
      </c>
      <c r="O76" s="142">
        <f>'PK App Demand'!O76+'NP App Demand'!O76+'NPK App Demand'!O76</f>
        <v>0</v>
      </c>
      <c r="P76" s="142">
        <f>'PK App Demand'!P76+'NP App Demand'!P76+'NPK App Demand'!P76</f>
        <v>4.8000000000000001E-2</v>
      </c>
      <c r="Q76" s="142">
        <f>'PK App Demand'!Q76+'NP App Demand'!Q76+'NPK App Demand'!Q76</f>
        <v>4.8000000000000001E-2</v>
      </c>
      <c r="R76" s="142">
        <f>'PK App Demand'!R76+'NP App Demand'!R76+'NPK App Demand'!R76</f>
        <v>4.8000000000000001E-2</v>
      </c>
      <c r="S76" s="142">
        <f>'PK App Demand'!S76+'NP App Demand'!S76+'NPK App Demand'!S76</f>
        <v>0.28600000000000003</v>
      </c>
      <c r="T76" s="142">
        <f>'PK App Demand'!T76+'NP App Demand'!T76+'NPK App Demand'!T76</f>
        <v>0.95184000000000002</v>
      </c>
      <c r="U76" s="142">
        <f>'PK App Demand'!U76+'NP App Demand'!U76+'NPK App Demand'!U76</f>
        <v>2.1283300000000001</v>
      </c>
      <c r="V76" s="142">
        <f>'PK App Demand'!V76+'NP App Demand'!V76+'NPK App Demand'!V76</f>
        <v>7.6415329999999999</v>
      </c>
      <c r="W76" s="142">
        <f>'PK App Demand'!W76+'NP App Demand'!W76+'NPK App Demand'!W76</f>
        <v>5.1610102406653136</v>
      </c>
      <c r="X76" s="142">
        <f>'PK App Demand'!X76+'NP App Demand'!X76+'NPK App Demand'!X76</f>
        <v>4.4075899999999999</v>
      </c>
      <c r="Y76" s="142">
        <f>'PK App Demand'!Y76+'NP App Demand'!Y76+'NPK App Demand'!Y76</f>
        <v>3.6796199999999999</v>
      </c>
      <c r="Z76" s="142">
        <f>'PK App Demand'!Z76+'NP App Demand'!Z76+'NPK App Demand'!Z76</f>
        <v>2.1074999999999999</v>
      </c>
      <c r="AA76" s="142">
        <f>'PK App Demand'!AA76+'NP App Demand'!AA76+'NPK App Demand'!AA76</f>
        <v>0</v>
      </c>
      <c r="AB76" s="142">
        <f>'PK App Demand'!AB76+'NP App Demand'!AB76+'NPK App Demand'!AB76</f>
        <v>0</v>
      </c>
      <c r="AC76" s="142">
        <f>'PK App Demand'!AC76+'NP App Demand'!AC76+'NPK App Demand'!AC76</f>
        <v>0</v>
      </c>
      <c r="AD76" s="142">
        <f>'PK App Demand'!AD76+'NP App Demand'!AD76+'NPK App Demand'!AD76</f>
        <v>0</v>
      </c>
      <c r="AE76" s="142">
        <f>'PK App Demand'!AE76+'NP App Demand'!AE76+'NPK App Demand'!AE76</f>
        <v>0</v>
      </c>
      <c r="AF76" s="142">
        <f>'PK App Demand'!AF76+'NP App Demand'!AF76+'NPK App Demand'!AF76</f>
        <v>0</v>
      </c>
      <c r="AG76" s="142">
        <f>'PK App Demand'!AG76+'NP App Demand'!AG76+'NPK App Demand'!AG76</f>
        <v>0</v>
      </c>
    </row>
    <row r="77" spans="1:33" x14ac:dyDescent="0.2">
      <c r="A77" s="133" t="str">
        <f t="shared" si="3"/>
        <v>DAPRwanda</v>
      </c>
      <c r="B77" s="129" t="s">
        <v>259</v>
      </c>
      <c r="C77" s="129" t="s">
        <v>261</v>
      </c>
      <c r="D77" s="129" t="s">
        <v>108</v>
      </c>
      <c r="E77" s="142">
        <f>'PK App Demand'!E77+'NP App Demand'!E77+'NPK App Demand'!E77</f>
        <v>0</v>
      </c>
      <c r="F77" s="142">
        <f>'PK App Demand'!F77+'NP App Demand'!F77+'NPK App Demand'!F77</f>
        <v>4.420274</v>
      </c>
      <c r="G77" s="142">
        <f>'PK App Demand'!G77+'NP App Demand'!G77+'NPK App Demand'!G77</f>
        <v>15.241856</v>
      </c>
      <c r="H77" s="142">
        <f>'PK App Demand'!H77+'NP App Demand'!H77+'NPK App Demand'!H77</f>
        <v>5.1962619999999999</v>
      </c>
      <c r="I77" s="142">
        <f>'PK App Demand'!I77+'NP App Demand'!I77+'NPK App Demand'!I77</f>
        <v>3.5801829999999999</v>
      </c>
      <c r="J77" s="142">
        <f>'PK App Demand'!J77+'NP App Demand'!J77+'NPK App Demand'!J77</f>
        <v>7.0789339999999994</v>
      </c>
      <c r="K77" s="142">
        <f>'PK App Demand'!K77+'NP App Demand'!K77+'NPK App Demand'!K77</f>
        <v>8.1267010000000006</v>
      </c>
      <c r="L77" s="142">
        <f>'PK App Demand'!L77+'NP App Demand'!L77+'NPK App Demand'!L77</f>
        <v>12.128500000000001</v>
      </c>
      <c r="M77" s="142">
        <f>'PK App Demand'!M77+'NP App Demand'!M77+'NPK App Demand'!M77</f>
        <v>19.829954999999998</v>
      </c>
      <c r="N77" s="142">
        <f>'PK App Demand'!N77+'NP App Demand'!N77+'NPK App Demand'!N77</f>
        <v>3.0298879999999997</v>
      </c>
      <c r="O77" s="142">
        <f>'PK App Demand'!O77+'NP App Demand'!O77+'NPK App Demand'!O77</f>
        <v>2.9628619999999999</v>
      </c>
      <c r="P77" s="142">
        <f>'PK App Demand'!P77+'NP App Demand'!P77+'NPK App Demand'!P77</f>
        <v>8.0399999999999985E-3</v>
      </c>
      <c r="Q77" s="142">
        <f>'PK App Demand'!Q77+'NP App Demand'!Q77+'NPK App Demand'!Q77</f>
        <v>2.5287999999999998E-2</v>
      </c>
      <c r="R77" s="142">
        <f>'PK App Demand'!R77+'NP App Demand'!R77+'NPK App Demand'!R77</f>
        <v>6.4664849999999996</v>
      </c>
      <c r="S77" s="142">
        <f>'PK App Demand'!S77+'NP App Demand'!S77+'NPK App Demand'!S77</f>
        <v>13.460459999999999</v>
      </c>
      <c r="T77" s="142">
        <f>'PK App Demand'!T77+'NP App Demand'!T77+'NPK App Demand'!T77</f>
        <v>27.391010000000001</v>
      </c>
      <c r="U77" s="142">
        <f>'PK App Demand'!U77+'NP App Demand'!U77+'NPK App Demand'!U77</f>
        <v>1.9800990000000001</v>
      </c>
      <c r="V77" s="142">
        <f>'PK App Demand'!V77+'NP App Demand'!V77+'NPK App Demand'!V77</f>
        <v>1.3222309999999999</v>
      </c>
      <c r="W77" s="142">
        <f>'PK App Demand'!W77+'NP App Demand'!W77+'NPK App Demand'!W77</f>
        <v>1.6677070791263398</v>
      </c>
      <c r="X77" s="142">
        <f>'PK App Demand'!X77+'NP App Demand'!X77+'NPK App Demand'!X77</f>
        <v>1.0799300000000003</v>
      </c>
      <c r="Y77" s="142">
        <f>'PK App Demand'!Y77+'NP App Demand'!Y77+'NPK App Demand'!Y77</f>
        <v>0</v>
      </c>
      <c r="Z77" s="142">
        <f>'PK App Demand'!Z77+'NP App Demand'!Z77+'NPK App Demand'!Z77</f>
        <v>0</v>
      </c>
      <c r="AA77" s="142">
        <f>'PK App Demand'!AA77+'NP App Demand'!AA77+'NPK App Demand'!AA77</f>
        <v>8.7900000000000009</v>
      </c>
      <c r="AB77" s="142">
        <f>'PK App Demand'!AB77+'NP App Demand'!AB77+'NPK App Demand'!AB77</f>
        <v>0.11</v>
      </c>
      <c r="AC77" s="142">
        <f>'PK App Demand'!AC77+'NP App Demand'!AC77+'NPK App Demand'!AC77</f>
        <v>0.10662082970479958</v>
      </c>
      <c r="AD77" s="142">
        <f>'PK App Demand'!AD77+'NP App Demand'!AD77+'NPK App Demand'!AD77</f>
        <v>0.10328591455224877</v>
      </c>
      <c r="AE77" s="142">
        <f>'PK App Demand'!AE77+'NP App Demand'!AE77+'NPK App Demand'!AE77</f>
        <v>0.10009865996175968</v>
      </c>
      <c r="AF77" s="142">
        <f>'PK App Demand'!AF77+'NP App Demand'!AF77+'NPK App Demand'!AF77</f>
        <v>9.7023656158740174E-2</v>
      </c>
      <c r="AG77" s="142">
        <f>'PK App Demand'!AG77+'NP App Demand'!AG77+'NPK App Demand'!AG77</f>
        <v>9.4043115642164249E-2</v>
      </c>
    </row>
    <row r="78" spans="1:33" x14ac:dyDescent="0.2">
      <c r="A78" s="133" t="str">
        <f t="shared" si="3"/>
        <v>DAPSeychelles</v>
      </c>
      <c r="B78" s="129" t="s">
        <v>259</v>
      </c>
      <c r="C78" s="129" t="s">
        <v>261</v>
      </c>
      <c r="D78" s="129" t="s">
        <v>109</v>
      </c>
      <c r="E78" s="142">
        <f>'PK App Demand'!E78+'NP App Demand'!E78+'NPK App Demand'!E78</f>
        <v>9.7450999999999996E-2</v>
      </c>
      <c r="F78" s="142">
        <f>'PK App Demand'!F78+'NP App Demand'!F78+'NPK App Demand'!F78</f>
        <v>0.18212100000000001</v>
      </c>
      <c r="G78" s="142">
        <f>'PK App Demand'!G78+'NP App Demand'!G78+'NPK App Demand'!G78</f>
        <v>0.12937799999999999</v>
      </c>
      <c r="H78" s="142">
        <f>'PK App Demand'!H78+'NP App Demand'!H78+'NPK App Demand'!H78</f>
        <v>8.2019999999999992E-3</v>
      </c>
      <c r="I78" s="142">
        <f>'PK App Demand'!I78+'NP App Demand'!I78+'NPK App Demand'!I78</f>
        <v>7.5790000000000007E-3</v>
      </c>
      <c r="J78" s="142">
        <f>'PK App Demand'!J78+'NP App Demand'!J78+'NPK App Demand'!J78</f>
        <v>5.0285000000000003E-2</v>
      </c>
      <c r="K78" s="142">
        <f>'PK App Demand'!K78+'NP App Demand'!K78+'NPK App Demand'!K78</f>
        <v>2.2395999999999999E-2</v>
      </c>
      <c r="L78" s="142">
        <f>'PK App Demand'!L78+'NP App Demand'!L78+'NPK App Demand'!L78</f>
        <v>3.0344999999999997E-2</v>
      </c>
      <c r="M78" s="142">
        <f>'PK App Demand'!M78+'NP App Demand'!M78+'NPK App Demand'!M78</f>
        <v>1.5481E-2</v>
      </c>
      <c r="N78" s="142">
        <f>'PK App Demand'!N78+'NP App Demand'!N78+'NPK App Demand'!N78</f>
        <v>0</v>
      </c>
      <c r="O78" s="142">
        <f>'PK App Demand'!O78+'NP App Demand'!O78+'NPK App Demand'!O78</f>
        <v>3.4858E-2</v>
      </c>
      <c r="P78" s="142">
        <f>'PK App Demand'!P78+'NP App Demand'!P78+'NPK App Demand'!P78</f>
        <v>5.0487000000000004E-2</v>
      </c>
      <c r="Q78" s="142">
        <f>'PK App Demand'!Q78+'NP App Demand'!Q78+'NPK App Demand'!Q78</f>
        <v>9.3978000000000006E-2</v>
      </c>
      <c r="R78" s="142">
        <f>'PK App Demand'!R78+'NP App Demand'!R78+'NPK App Demand'!R78</f>
        <v>6.628400000000001E-2</v>
      </c>
      <c r="S78" s="142">
        <f>'PK App Demand'!S78+'NP App Demand'!S78+'NPK App Demand'!S78</f>
        <v>1.9303000000000001E-2</v>
      </c>
      <c r="T78" s="142">
        <f>'PK App Demand'!T78+'NP App Demand'!T78+'NPK App Demand'!T78</f>
        <v>0.20474500000000001</v>
      </c>
      <c r="U78" s="142">
        <f>'PK App Demand'!U78+'NP App Demand'!U78+'NPK App Demand'!U78</f>
        <v>1.18E-4</v>
      </c>
      <c r="V78" s="142">
        <f>'PK App Demand'!V78+'NP App Demand'!V78+'NPK App Demand'!V78</f>
        <v>0</v>
      </c>
      <c r="W78" s="142">
        <f>'PK App Demand'!W78+'NP App Demand'!W78+'NPK App Demand'!W78</f>
        <v>0</v>
      </c>
      <c r="X78" s="142">
        <f>'PK App Demand'!X78+'NP App Demand'!X78+'NPK App Demand'!X78</f>
        <v>6.83E-2</v>
      </c>
      <c r="Y78" s="142">
        <f>'PK App Demand'!Y78+'NP App Demand'!Y78+'NPK App Demand'!Y78</f>
        <v>4.8899999999999999E-2</v>
      </c>
      <c r="Z78" s="142">
        <f>'PK App Demand'!Z78+'NP App Demand'!Z78+'NPK App Demand'!Z78</f>
        <v>4.8320000000000002E-2</v>
      </c>
      <c r="AA78" s="142">
        <f>'PK App Demand'!AA78+'NP App Demand'!AA78+'NPK App Demand'!AA78</f>
        <v>7.0000000000000007E-2</v>
      </c>
      <c r="AB78" s="142">
        <f>'PK App Demand'!AB78+'NP App Demand'!AB78+'NPK App Demand'!AB78</f>
        <v>0.02</v>
      </c>
      <c r="AC78" s="142">
        <f>'PK App Demand'!AC78+'NP App Demand'!AC78+'NPK App Demand'!AC78</f>
        <v>0.02</v>
      </c>
      <c r="AD78" s="142">
        <f>'PK App Demand'!AD78+'NP App Demand'!AD78+'NPK App Demand'!AD78</f>
        <v>0.02</v>
      </c>
      <c r="AE78" s="142">
        <f>'PK App Demand'!AE78+'NP App Demand'!AE78+'NPK App Demand'!AE78</f>
        <v>0.02</v>
      </c>
      <c r="AF78" s="142">
        <f>'PK App Demand'!AF78+'NP App Demand'!AF78+'NPK App Demand'!AF78</f>
        <v>0.02</v>
      </c>
      <c r="AG78" s="142">
        <f>'PK App Demand'!AG78+'NP App Demand'!AG78+'NPK App Demand'!AG78</f>
        <v>0.02</v>
      </c>
    </row>
    <row r="79" spans="1:33" x14ac:dyDescent="0.2">
      <c r="A79" s="133" t="str">
        <f t="shared" si="3"/>
        <v>DAPSomalia</v>
      </c>
      <c r="B79" s="129" t="s">
        <v>259</v>
      </c>
      <c r="C79" s="129" t="s">
        <v>261</v>
      </c>
      <c r="D79" s="129" t="s">
        <v>110</v>
      </c>
      <c r="E79" s="142">
        <f>'PK App Demand'!E79+'NP App Demand'!E79+'NPK App Demand'!E79</f>
        <v>0</v>
      </c>
      <c r="F79" s="142">
        <f>'PK App Demand'!F79+'NP App Demand'!F79+'NPK App Demand'!F79</f>
        <v>0</v>
      </c>
      <c r="G79" s="142">
        <f>'PK App Demand'!G79+'NP App Demand'!G79+'NPK App Demand'!G79</f>
        <v>0</v>
      </c>
      <c r="H79" s="142">
        <f>'PK App Demand'!H79+'NP App Demand'!H79+'NPK App Demand'!H79</f>
        <v>0</v>
      </c>
      <c r="I79" s="142">
        <f>'PK App Demand'!I79+'NP App Demand'!I79+'NPK App Demand'!I79</f>
        <v>0</v>
      </c>
      <c r="J79" s="142">
        <f>'PK App Demand'!J79+'NP App Demand'!J79+'NPK App Demand'!J79</f>
        <v>0</v>
      </c>
      <c r="K79" s="142">
        <f>'PK App Demand'!K79+'NP App Demand'!K79+'NPK App Demand'!K79</f>
        <v>0</v>
      </c>
      <c r="L79" s="142">
        <f>'PK App Demand'!L79+'NP App Demand'!L79+'NPK App Demand'!L79</f>
        <v>0</v>
      </c>
      <c r="M79" s="142">
        <f>'PK App Demand'!M79+'NP App Demand'!M79+'NPK App Demand'!M79</f>
        <v>0</v>
      </c>
      <c r="N79" s="142">
        <f>'PK App Demand'!N79+'NP App Demand'!N79+'NPK App Demand'!N79</f>
        <v>0</v>
      </c>
      <c r="O79" s="142">
        <f>'PK App Demand'!O79+'NP App Demand'!O79+'NPK App Demand'!O79</f>
        <v>0</v>
      </c>
      <c r="P79" s="142">
        <f>'PK App Demand'!P79+'NP App Demand'!P79+'NPK App Demand'!P79</f>
        <v>0</v>
      </c>
      <c r="Q79" s="142">
        <f>'PK App Demand'!Q79+'NP App Demand'!Q79+'NPK App Demand'!Q79</f>
        <v>0</v>
      </c>
      <c r="R79" s="142">
        <f>'PK App Demand'!R79+'NP App Demand'!R79+'NPK App Demand'!R79</f>
        <v>0</v>
      </c>
      <c r="S79" s="142">
        <f>'PK App Demand'!S79+'NP App Demand'!S79+'NPK App Demand'!S79</f>
        <v>0</v>
      </c>
      <c r="T79" s="142">
        <f>'PK App Demand'!T79+'NP App Demand'!T79+'NPK App Demand'!T79</f>
        <v>0</v>
      </c>
      <c r="U79" s="142">
        <f>'PK App Demand'!U79+'NP App Demand'!U79+'NPK App Demand'!U79</f>
        <v>0</v>
      </c>
      <c r="V79" s="142">
        <f>'PK App Demand'!V79+'NP App Demand'!V79+'NPK App Demand'!V79</f>
        <v>0</v>
      </c>
      <c r="W79" s="142">
        <f>'PK App Demand'!W79+'NP App Demand'!W79+'NPK App Demand'!W79</f>
        <v>0</v>
      </c>
      <c r="X79" s="142">
        <f>'PK App Demand'!X79+'NP App Demand'!X79+'NPK App Demand'!X79</f>
        <v>0</v>
      </c>
      <c r="Y79" s="142">
        <f>'PK App Demand'!Y79+'NP App Demand'!Y79+'NPK App Demand'!Y79</f>
        <v>0</v>
      </c>
      <c r="Z79" s="142">
        <f>'PK App Demand'!Z79+'NP App Demand'!Z79+'NPK App Demand'!Z79</f>
        <v>0</v>
      </c>
      <c r="AA79" s="142">
        <f>'PK App Demand'!AA79+'NP App Demand'!AA79+'NPK App Demand'!AA79</f>
        <v>0.03</v>
      </c>
      <c r="AB79" s="142">
        <f>'PK App Demand'!AB79+'NP App Demand'!AB79+'NPK App Demand'!AB79</f>
        <v>0.04</v>
      </c>
      <c r="AC79" s="142">
        <f>'PK App Demand'!AC79+'NP App Demand'!AC79+'NPK App Demand'!AC79</f>
        <v>0.04</v>
      </c>
      <c r="AD79" s="142">
        <f>'PK App Demand'!AD79+'NP App Demand'!AD79+'NPK App Demand'!AD79</f>
        <v>0.04</v>
      </c>
      <c r="AE79" s="142">
        <f>'PK App Demand'!AE79+'NP App Demand'!AE79+'NPK App Demand'!AE79</f>
        <v>0.04</v>
      </c>
      <c r="AF79" s="142">
        <f>'PK App Demand'!AF79+'NP App Demand'!AF79+'NPK App Demand'!AF79</f>
        <v>0.04</v>
      </c>
      <c r="AG79" s="142">
        <f>'PK App Demand'!AG79+'NP App Demand'!AG79+'NPK App Demand'!AG79</f>
        <v>0.04</v>
      </c>
    </row>
    <row r="80" spans="1:33" x14ac:dyDescent="0.2">
      <c r="A80" s="133" t="str">
        <f t="shared" si="3"/>
        <v>DAPTanzania</v>
      </c>
      <c r="B80" s="129" t="s">
        <v>259</v>
      </c>
      <c r="C80" s="129" t="s">
        <v>261</v>
      </c>
      <c r="D80" s="129" t="s">
        <v>111</v>
      </c>
      <c r="E80" s="142">
        <f>'PK App Demand'!E80+'NP App Demand'!E80+'NPK App Demand'!E80</f>
        <v>7.4123999999999999</v>
      </c>
      <c r="F80" s="142">
        <f>'PK App Demand'!F80+'NP App Demand'!F80+'NPK App Demand'!F80</f>
        <v>10.594818</v>
      </c>
      <c r="G80" s="142">
        <f>'PK App Demand'!G80+'NP App Demand'!G80+'NPK App Demand'!G80</f>
        <v>3.4053110000000002</v>
      </c>
      <c r="H80" s="142">
        <f>'PK App Demand'!H80+'NP App Demand'!H80+'NPK App Demand'!H80</f>
        <v>1.7956460000000001</v>
      </c>
      <c r="I80" s="142">
        <f>'PK App Demand'!I80+'NP App Demand'!I80+'NPK App Demand'!I80</f>
        <v>2.1408839999999998</v>
      </c>
      <c r="J80" s="142">
        <f>'PK App Demand'!J80+'NP App Demand'!J80+'NPK App Demand'!J80</f>
        <v>4.0853169999999999</v>
      </c>
      <c r="K80" s="142">
        <f>'PK App Demand'!K80+'NP App Demand'!K80+'NPK App Demand'!K80</f>
        <v>29.656884000000002</v>
      </c>
      <c r="L80" s="142">
        <f>'PK App Demand'!L80+'NP App Demand'!L80+'NPK App Demand'!L80</f>
        <v>8.5590309999999992</v>
      </c>
      <c r="M80" s="142">
        <f>'PK App Demand'!M80+'NP App Demand'!M80+'NPK App Demand'!M80</f>
        <v>40.080774000000005</v>
      </c>
      <c r="N80" s="142">
        <f>'PK App Demand'!N80+'NP App Demand'!N80+'NPK App Demand'!N80</f>
        <v>44.627031999999993</v>
      </c>
      <c r="O80" s="142">
        <f>'PK App Demand'!O80+'NP App Demand'!O80+'NPK App Demand'!O80</f>
        <v>75.664086000000012</v>
      </c>
      <c r="P80" s="142">
        <f>'PK App Demand'!P80+'NP App Demand'!P80+'NPK App Demand'!P80</f>
        <v>69.141430000000014</v>
      </c>
      <c r="Q80" s="142">
        <f>'PK App Demand'!Q80+'NP App Demand'!Q80+'NPK App Demand'!Q80</f>
        <v>31.612983</v>
      </c>
      <c r="R80" s="142">
        <f>'PK App Demand'!R80+'NP App Demand'!R80+'NPK App Demand'!R80</f>
        <v>9.2562179999999987</v>
      </c>
      <c r="S80" s="142">
        <f>'PK App Demand'!S80+'NP App Demand'!S80+'NPK App Demand'!S80</f>
        <v>1.9422280000000001</v>
      </c>
      <c r="T80" s="142">
        <f>'PK App Demand'!T80+'NP App Demand'!T80+'NPK App Demand'!T80</f>
        <v>44.553577000000004</v>
      </c>
      <c r="U80" s="142">
        <f>'PK App Demand'!U80+'NP App Demand'!U80+'NPK App Demand'!U80</f>
        <v>10.950807000000001</v>
      </c>
      <c r="V80" s="142">
        <f>'PK App Demand'!V80+'NP App Demand'!V80+'NPK App Demand'!V80</f>
        <v>75.705335000000005</v>
      </c>
      <c r="W80" s="142">
        <f>'PK App Demand'!W80+'NP App Demand'!W80+'NPK App Demand'!W80</f>
        <v>94.459275000000005</v>
      </c>
      <c r="X80" s="142">
        <f>'PK App Demand'!X80+'NP App Demand'!X80+'NPK App Demand'!X80</f>
        <v>52.511209999999998</v>
      </c>
      <c r="Y80" s="142">
        <f>'PK App Demand'!Y80+'NP App Demand'!Y80+'NPK App Demand'!Y80</f>
        <v>55.092660000000002</v>
      </c>
      <c r="Z80" s="142">
        <f>'PK App Demand'!Z80+'NP App Demand'!Z80+'NPK App Demand'!Z80</f>
        <v>42.34816</v>
      </c>
      <c r="AA80" s="142">
        <f>'PK App Demand'!AA80+'NP App Demand'!AA80+'NPK App Demand'!AA80</f>
        <v>147.76000000000002</v>
      </c>
      <c r="AB80" s="142">
        <f>'PK App Demand'!AB80+'NP App Demand'!AB80+'NPK App Demand'!AB80</f>
        <v>137.20000000000002</v>
      </c>
      <c r="AC80" s="142">
        <f>'PK App Demand'!AC80+'NP App Demand'!AC80+'NPK App Demand'!AC80</f>
        <v>141.7190657695497</v>
      </c>
      <c r="AD80" s="142">
        <f>'PK App Demand'!AD80+'NP App Demand'!AD80+'NPK App Demand'!AD80</f>
        <v>147.07110797458213</v>
      </c>
      <c r="AE80" s="142">
        <f>'PK App Demand'!AE80+'NP App Demand'!AE80+'NPK App Demand'!AE80</f>
        <v>152.09309849162776</v>
      </c>
      <c r="AF80" s="142">
        <f>'PK App Demand'!AF80+'NP App Demand'!AF80+'NPK App Demand'!AF80</f>
        <v>157.1027101182915</v>
      </c>
      <c r="AG80" s="142">
        <f>'PK App Demand'!AG80+'NP App Demand'!AG80+'NPK App Demand'!AG80</f>
        <v>162.27732731653538</v>
      </c>
    </row>
    <row r="81" spans="1:33" x14ac:dyDescent="0.2">
      <c r="A81" s="133" t="str">
        <f t="shared" si="3"/>
        <v>DAPUganda</v>
      </c>
      <c r="B81" s="129" t="s">
        <v>259</v>
      </c>
      <c r="C81" s="129" t="s">
        <v>261</v>
      </c>
      <c r="D81" s="129" t="s">
        <v>112</v>
      </c>
      <c r="E81" s="142">
        <f>'PK App Demand'!E81+'NP App Demand'!E81+'NPK App Demand'!E81</f>
        <v>4.8216549999999998</v>
      </c>
      <c r="F81" s="142">
        <f>'PK App Demand'!F81+'NP App Demand'!F81+'NPK App Demand'!F81</f>
        <v>5.1193840000000002</v>
      </c>
      <c r="G81" s="142">
        <f>'PK App Demand'!G81+'NP App Demand'!G81+'NPK App Demand'!G81</f>
        <v>11.028271999999999</v>
      </c>
      <c r="H81" s="142">
        <f>'PK App Demand'!H81+'NP App Demand'!H81+'NPK App Demand'!H81</f>
        <v>14.073072</v>
      </c>
      <c r="I81" s="142">
        <f>'PK App Demand'!I81+'NP App Demand'!I81+'NPK App Demand'!I81</f>
        <v>10.435901999999999</v>
      </c>
      <c r="J81" s="142">
        <f>'PK App Demand'!J81+'NP App Demand'!J81+'NPK App Demand'!J81</f>
        <v>8.7644380000000002</v>
      </c>
      <c r="K81" s="142">
        <f>'PK App Demand'!K81+'NP App Demand'!K81+'NPK App Demand'!K81</f>
        <v>7.920426</v>
      </c>
      <c r="L81" s="142">
        <f>'PK App Demand'!L81+'NP App Demand'!L81+'NPK App Demand'!L81</f>
        <v>8.0047539999999984</v>
      </c>
      <c r="M81" s="142">
        <f>'PK App Demand'!M81+'NP App Demand'!M81+'NPK App Demand'!M81</f>
        <v>16.478449000000001</v>
      </c>
      <c r="N81" s="142">
        <f>'PK App Demand'!N81+'NP App Demand'!N81+'NPK App Demand'!N81</f>
        <v>16.580508999999999</v>
      </c>
      <c r="O81" s="142">
        <f>'PK App Demand'!O81+'NP App Demand'!O81+'NPK App Demand'!O81</f>
        <v>13.733788000000001</v>
      </c>
      <c r="P81" s="142">
        <f>'PK App Demand'!P81+'NP App Demand'!P81+'NPK App Demand'!P81</f>
        <v>10.936145</v>
      </c>
      <c r="Q81" s="142">
        <f>'PK App Demand'!Q81+'NP App Demand'!Q81+'NPK App Demand'!Q81</f>
        <v>13.724451999999999</v>
      </c>
      <c r="R81" s="142">
        <f>'PK App Demand'!R81+'NP App Demand'!R81+'NPK App Demand'!R81</f>
        <v>16.898236000000001</v>
      </c>
      <c r="S81" s="142">
        <f>'PK App Demand'!S81+'NP App Demand'!S81+'NPK App Demand'!S81</f>
        <v>15.108642</v>
      </c>
      <c r="T81" s="142">
        <f>'PK App Demand'!T81+'NP App Demand'!T81+'NPK App Demand'!T81</f>
        <v>17.166484000000001</v>
      </c>
      <c r="U81" s="142">
        <f>'PK App Demand'!U81+'NP App Demand'!U81+'NPK App Demand'!U81</f>
        <v>18.0395</v>
      </c>
      <c r="V81" s="142">
        <f>'PK App Demand'!V81+'NP App Demand'!V81+'NPK App Demand'!V81</f>
        <v>18</v>
      </c>
      <c r="W81" s="142">
        <f>'PK App Demand'!W81+'NP App Demand'!W81+'NPK App Demand'!W81</f>
        <v>19.541051</v>
      </c>
      <c r="X81" s="142">
        <f>'PK App Demand'!X81+'NP App Demand'!X81+'NPK App Demand'!X81</f>
        <v>0.24302000000000004</v>
      </c>
      <c r="Y81" s="142">
        <f>'PK App Demand'!Y81+'NP App Demand'!Y81+'NPK App Demand'!Y81</f>
        <v>1.4298900000000001</v>
      </c>
      <c r="Z81" s="142">
        <f>'PK App Demand'!Z81+'NP App Demand'!Z81+'NPK App Demand'!Z81</f>
        <v>0.27548</v>
      </c>
      <c r="AA81" s="142">
        <f>'PK App Demand'!AA81+'NP App Demand'!AA81+'NPK App Demand'!AA81</f>
        <v>0.71</v>
      </c>
      <c r="AB81" s="142">
        <f>'PK App Demand'!AB81+'NP App Demand'!AB81+'NPK App Demand'!AB81</f>
        <v>0.67</v>
      </c>
      <c r="AC81" s="142">
        <f>'PK App Demand'!AC81+'NP App Demand'!AC81+'NPK App Demand'!AC81</f>
        <v>0.7067394457493732</v>
      </c>
      <c r="AD81" s="142">
        <f>'PK App Demand'!AD81+'NP App Demand'!AD81+'NPK App Demand'!AD81</f>
        <v>0.74942674594591085</v>
      </c>
      <c r="AE81" s="142">
        <f>'PK App Demand'!AE81+'NP App Demand'!AE81+'NPK App Demand'!AE81</f>
        <v>0.79156957247359905</v>
      </c>
      <c r="AF81" s="142">
        <f>'PK App Demand'!AF81+'NP App Demand'!AF81+'NPK App Demand'!AF81</f>
        <v>0.83497528495829798</v>
      </c>
      <c r="AG81" s="142">
        <f>'PK App Demand'!AG81+'NP App Demand'!AG81+'NPK App Demand'!AG81</f>
        <v>0.88076114941172001</v>
      </c>
    </row>
    <row r="82" spans="1:33" x14ac:dyDescent="0.2">
      <c r="A82" s="133" t="str">
        <f t="shared" si="3"/>
        <v>DAPZambia</v>
      </c>
      <c r="B82" s="129" t="s">
        <v>259</v>
      </c>
      <c r="C82" s="129" t="s">
        <v>261</v>
      </c>
      <c r="D82" s="129" t="s">
        <v>113</v>
      </c>
      <c r="E82" s="142">
        <f>'PK App Demand'!E82+'NP App Demand'!E82+'NPK App Demand'!E82</f>
        <v>98.411435000000012</v>
      </c>
      <c r="F82" s="142">
        <f>'PK App Demand'!F82+'NP App Demand'!F82+'NPK App Demand'!F82</f>
        <v>119.7985</v>
      </c>
      <c r="G82" s="142">
        <f>'PK App Demand'!G82+'NP App Demand'!G82+'NPK App Demand'!G82</f>
        <v>125.58205099999999</v>
      </c>
      <c r="H82" s="142">
        <f>'PK App Demand'!H82+'NP App Demand'!H82+'NPK App Demand'!H82</f>
        <v>135.26749899999999</v>
      </c>
      <c r="I82" s="142">
        <f>'PK App Demand'!I82+'NP App Demand'!I82+'NPK App Demand'!I82</f>
        <v>112.835724</v>
      </c>
      <c r="J82" s="142">
        <f>'PK App Demand'!J82+'NP App Demand'!J82+'NPK App Demand'!J82</f>
        <v>130.52458500000003</v>
      </c>
      <c r="K82" s="142">
        <f>'PK App Demand'!K82+'NP App Demand'!K82+'NPK App Demand'!K82</f>
        <v>127.97934100000001</v>
      </c>
      <c r="L82" s="142">
        <f>'PK App Demand'!L82+'NP App Demand'!L82+'NPK App Demand'!L82</f>
        <v>115.21904000000001</v>
      </c>
      <c r="M82" s="142">
        <f>'PK App Demand'!M82+'NP App Demand'!M82+'NPK App Demand'!M82</f>
        <v>154.80947899999998</v>
      </c>
      <c r="N82" s="142">
        <f>'PK App Demand'!N82+'NP App Demand'!N82+'NPK App Demand'!N82</f>
        <v>130.13188599999998</v>
      </c>
      <c r="O82" s="142">
        <f>'PK App Demand'!O82+'NP App Demand'!O82+'NPK App Demand'!O82</f>
        <v>151.23514400000002</v>
      </c>
      <c r="P82" s="142">
        <f>'PK App Demand'!P82+'NP App Demand'!P82+'NPK App Demand'!P82</f>
        <v>111.825946</v>
      </c>
      <c r="Q82" s="142">
        <f>'PK App Demand'!Q82+'NP App Demand'!Q82+'NPK App Demand'!Q82</f>
        <v>104.833111</v>
      </c>
      <c r="R82" s="142">
        <f>'PK App Demand'!R82+'NP App Demand'!R82+'NPK App Demand'!R82</f>
        <v>111.75623699999998</v>
      </c>
      <c r="S82" s="142">
        <f>'PK App Demand'!S82+'NP App Demand'!S82+'NPK App Demand'!S82</f>
        <v>106.26367500000001</v>
      </c>
      <c r="T82" s="142">
        <f>'PK App Demand'!T82+'NP App Demand'!T82+'NPK App Demand'!T82</f>
        <v>105.87265600000001</v>
      </c>
      <c r="U82" s="142">
        <f>'PK App Demand'!U82+'NP App Demand'!U82+'NPK App Demand'!U82</f>
        <v>125.49472299999999</v>
      </c>
      <c r="V82" s="142">
        <f>'PK App Demand'!V82+'NP App Demand'!V82+'NPK App Demand'!V82</f>
        <v>130.49254343988633</v>
      </c>
      <c r="W82" s="142">
        <f>'PK App Demand'!W82+'NP App Demand'!W82+'NPK App Demand'!W82</f>
        <v>134.99073821918719</v>
      </c>
      <c r="X82" s="142">
        <f>'PK App Demand'!X82+'NP App Demand'!X82+'NPK App Demand'!X82</f>
        <v>159.43680490103583</v>
      </c>
      <c r="Y82" s="142">
        <f>'PK App Demand'!Y82+'NP App Demand'!Y82+'NPK App Demand'!Y82</f>
        <v>137.12800005392651</v>
      </c>
      <c r="Z82" s="142">
        <f>'PK App Demand'!Z82+'NP App Demand'!Z82+'NPK App Demand'!Z82</f>
        <v>138.25650000000002</v>
      </c>
      <c r="AA82" s="142">
        <f>'PK App Demand'!AA82+'NP App Demand'!AA82+'NPK App Demand'!AA82</f>
        <v>198.41</v>
      </c>
      <c r="AB82" s="142">
        <f>'PK App Demand'!AB82+'NP App Demand'!AB82+'NPK App Demand'!AB82</f>
        <v>160.9</v>
      </c>
      <c r="AC82" s="142">
        <f>'PK App Demand'!AC82+'NP App Demand'!AC82+'NPK App Demand'!AC82</f>
        <v>161.90016503159103</v>
      </c>
      <c r="AD82" s="142">
        <f>'PK App Demand'!AD82+'NP App Demand'!AD82+'NPK App Demand'!AD82</f>
        <v>163.10646005399732</v>
      </c>
      <c r="AE82" s="142">
        <f>'PK App Demand'!AE82+'NP App Demand'!AE82+'NPK App Demand'!AE82</f>
        <v>164.17069161333725</v>
      </c>
      <c r="AF82" s="142">
        <f>'PK App Demand'!AF82+'NP App Demand'!AF82+'NPK App Demand'!AF82</f>
        <v>165.19118748011024</v>
      </c>
      <c r="AG82" s="142">
        <f>'PK App Demand'!AG82+'NP App Demand'!AG82+'NPK App Demand'!AG82</f>
        <v>166.21802681662118</v>
      </c>
    </row>
    <row r="83" spans="1:33" x14ac:dyDescent="0.2">
      <c r="A83" s="133" t="str">
        <f t="shared" si="3"/>
        <v>DAPZimbabwe</v>
      </c>
      <c r="B83" s="129" t="s">
        <v>259</v>
      </c>
      <c r="C83" s="129" t="s">
        <v>261</v>
      </c>
      <c r="D83" s="129" t="s">
        <v>114</v>
      </c>
      <c r="E83" s="142">
        <f>'PK App Demand'!E83+'NP App Demand'!E83+'NPK App Demand'!E83</f>
        <v>175.00725299999999</v>
      </c>
      <c r="F83" s="142">
        <f>'PK App Demand'!F83+'NP App Demand'!F83+'NPK App Demand'!F83</f>
        <v>150.04765874193549</v>
      </c>
      <c r="G83" s="142">
        <f>'PK App Demand'!G83+'NP App Demand'!G83+'NPK App Demand'!G83</f>
        <v>129.76319235023041</v>
      </c>
      <c r="H83" s="142">
        <f>'PK App Demand'!H83+'NP App Demand'!H83+'NPK App Demand'!H83</f>
        <v>89.586694175115213</v>
      </c>
      <c r="I83" s="142">
        <f>'PK App Demand'!I83+'NP App Demand'!I83+'NPK App Demand'!I83</f>
        <v>36.954767861751151</v>
      </c>
      <c r="J83" s="142">
        <f>'PK App Demand'!J83+'NP App Demand'!J83+'NPK App Demand'!J83</f>
        <v>90.18976386175116</v>
      </c>
      <c r="K83" s="142">
        <f>'PK App Demand'!K83+'NP App Demand'!K83+'NPK App Demand'!K83</f>
        <v>121.09642578341014</v>
      </c>
      <c r="L83" s="142">
        <f>'PK App Demand'!L83+'NP App Demand'!L83+'NPK App Demand'!L83</f>
        <v>191.45018978341014</v>
      </c>
      <c r="M83" s="142">
        <f>'PK App Demand'!M83+'NP App Demand'!M83+'NPK App Demand'!M83</f>
        <v>90.753624520737333</v>
      </c>
      <c r="N83" s="142">
        <f>'PK App Demand'!N83+'NP App Demand'!N83+'NPK App Demand'!N83</f>
        <v>100.56082887557605</v>
      </c>
      <c r="O83" s="142">
        <f>'PK App Demand'!O83+'NP App Demand'!O83+'NPK App Demand'!O83</f>
        <v>147.2909401751152</v>
      </c>
      <c r="P83" s="142">
        <f>'PK App Demand'!P83+'NP App Demand'!P83+'NPK App Demand'!P83</f>
        <v>129.71845056682028</v>
      </c>
      <c r="Q83" s="142">
        <f>'PK App Demand'!Q83+'NP App Demand'!Q83+'NPK App Demand'!Q83</f>
        <v>137.38054756682027</v>
      </c>
      <c r="R83" s="142">
        <f>'PK App Demand'!R83+'NP App Demand'!R83+'NPK App Demand'!R83</f>
        <v>136.71084352534564</v>
      </c>
      <c r="S83" s="142">
        <f>'PK App Demand'!S83+'NP App Demand'!S83+'NPK App Demand'!S83</f>
        <v>149.02200605990782</v>
      </c>
      <c r="T83" s="142">
        <f>'PK App Demand'!T83+'NP App Demand'!T83+'NPK App Demand'!T83</f>
        <v>82.260531474654371</v>
      </c>
      <c r="U83" s="142">
        <f>'PK App Demand'!U83+'NP App Demand'!U83+'NPK App Demand'!U83</f>
        <v>59.219998410138253</v>
      </c>
      <c r="V83" s="142">
        <f>'PK App Demand'!V83+'NP App Demand'!V83+'NPK App Demand'!V83</f>
        <v>81.811529000000007</v>
      </c>
      <c r="W83" s="142">
        <f>'PK App Demand'!W83+'NP App Demand'!W83+'NPK App Demand'!W83</f>
        <v>56.111870181908358</v>
      </c>
      <c r="X83" s="142">
        <f>'PK App Demand'!X83+'NP App Demand'!X83+'NPK App Demand'!X83</f>
        <v>41.420511008927654</v>
      </c>
      <c r="Y83" s="142">
        <f>'PK App Demand'!Y83+'NP App Demand'!Y83+'NPK App Demand'!Y83</f>
        <v>29.535377112189657</v>
      </c>
      <c r="Z83" s="142">
        <f>'PK App Demand'!Z83+'NP App Demand'!Z83+'NPK App Demand'!Z83</f>
        <v>39.773610000000005</v>
      </c>
      <c r="AA83" s="142">
        <f>'PK App Demand'!AA83+'NP App Demand'!AA83+'NPK App Demand'!AA83</f>
        <v>36.049999999999997</v>
      </c>
      <c r="AB83" s="142">
        <f>'PK App Demand'!AB83+'NP App Demand'!AB83+'NPK App Demand'!AB83</f>
        <v>37.340000000000003</v>
      </c>
      <c r="AC83" s="142">
        <f>'PK App Demand'!AC83+'NP App Demand'!AC83+'NPK App Demand'!AC83</f>
        <v>36.103803049067722</v>
      </c>
      <c r="AD83" s="142">
        <f>'PK App Demand'!AD83+'NP App Demand'!AD83+'NPK App Demand'!AD83</f>
        <v>34.680361661080134</v>
      </c>
      <c r="AE83" s="142">
        <f>'PK App Demand'!AE83+'NP App Demand'!AE83+'NPK App Demand'!AE83</f>
        <v>33.477439573555657</v>
      </c>
      <c r="AF83" s="142">
        <f>'PK App Demand'!AF83+'NP App Demand'!AF83+'NPK App Demand'!AF83</f>
        <v>32.369118504304211</v>
      </c>
      <c r="AG83" s="142">
        <f>'PK App Demand'!AG83+'NP App Demand'!AG83+'NPK App Demand'!AG83</f>
        <v>31.29749007368326</v>
      </c>
    </row>
    <row r="84" spans="1:33" s="133" customFormat="1" x14ac:dyDescent="0.2">
      <c r="A84" s="139" t="str">
        <f t="shared" si="3"/>
        <v>DAPWest Africa Total</v>
      </c>
      <c r="B84" s="140" t="s">
        <v>115</v>
      </c>
      <c r="C84" s="140" t="s">
        <v>115</v>
      </c>
      <c r="D84" s="140" t="s">
        <v>115</v>
      </c>
      <c r="E84" s="141">
        <f>'PK App Demand'!E84+'NP App Demand'!E84+'NPK App Demand'!E84</f>
        <v>470.90689100000009</v>
      </c>
      <c r="F84" s="141">
        <f>'PK App Demand'!F84+'NP App Demand'!F84+'NPK App Demand'!F84</f>
        <v>376.75116700000001</v>
      </c>
      <c r="G84" s="141">
        <f>'PK App Demand'!G84+'NP App Demand'!G84+'NPK App Demand'!G84</f>
        <v>568.17753599999992</v>
      </c>
      <c r="H84" s="141">
        <f>'PK App Demand'!H84+'NP App Demand'!H84+'NPK App Demand'!H84</f>
        <v>429.75181273000356</v>
      </c>
      <c r="I84" s="141">
        <f>'PK App Demand'!I84+'NP App Demand'!I84+'NPK App Demand'!I84</f>
        <v>467.15306599999997</v>
      </c>
      <c r="J84" s="141">
        <f>'PK App Demand'!J84+'NP App Demand'!J84+'NPK App Demand'!J84</f>
        <v>549.64834900000039</v>
      </c>
      <c r="K84" s="141">
        <f>'PK App Demand'!K84+'NP App Demand'!K84+'NPK App Demand'!K84</f>
        <v>640.16076499999997</v>
      </c>
      <c r="L84" s="141">
        <f>'PK App Demand'!L84+'NP App Demand'!L84+'NPK App Demand'!L84</f>
        <v>579.89560299999994</v>
      </c>
      <c r="M84" s="141">
        <f>'PK App Demand'!M84+'NP App Demand'!M84+'NPK App Demand'!M84</f>
        <v>551.23470700000007</v>
      </c>
      <c r="N84" s="141">
        <f>'PK App Demand'!N84+'NP App Demand'!N84+'NPK App Demand'!N84</f>
        <v>362.784896</v>
      </c>
      <c r="O84" s="141">
        <f>'PK App Demand'!O84+'NP App Demand'!O84+'NPK App Demand'!O84</f>
        <v>522.12852100000009</v>
      </c>
      <c r="P84" s="141">
        <f>'PK App Demand'!P84+'NP App Demand'!P84+'NPK App Demand'!P84</f>
        <v>518.20420999999999</v>
      </c>
      <c r="Q84" s="141">
        <f>'PK App Demand'!Q84+'NP App Demand'!Q84+'NPK App Demand'!Q84</f>
        <v>714.80336800000021</v>
      </c>
      <c r="R84" s="141">
        <f>'PK App Demand'!R84+'NP App Demand'!R84+'NPK App Demand'!R84</f>
        <v>700.71684099999993</v>
      </c>
      <c r="S84" s="141">
        <f>'PK App Demand'!S84+'NP App Demand'!S84+'NPK App Demand'!S84</f>
        <v>763.06159800000034</v>
      </c>
      <c r="T84" s="141">
        <f>'PK App Demand'!T84+'NP App Demand'!T84+'NPK App Demand'!T84</f>
        <v>708.61786400000005</v>
      </c>
      <c r="U84" s="141">
        <f>'PK App Demand'!U84+'NP App Demand'!U84+'NPK App Demand'!U84</f>
        <v>1069.1659369999998</v>
      </c>
      <c r="V84" s="141">
        <f>'PK App Demand'!V84+'NP App Demand'!V84+'NPK App Demand'!V84</f>
        <v>1208.7120379999999</v>
      </c>
      <c r="W84" s="141">
        <f>'PK App Demand'!W84+'NP App Demand'!W84+'NPK App Demand'!W84</f>
        <v>1068.4553160195148</v>
      </c>
      <c r="X84" s="141">
        <f>'PK App Demand'!X84+'NP App Demand'!X84+'NPK App Demand'!X84</f>
        <v>812.68480000000022</v>
      </c>
      <c r="Y84" s="141">
        <f>'PK App Demand'!Y84+'NP App Demand'!Y84+'NPK App Demand'!Y84</f>
        <v>941.73942521632102</v>
      </c>
      <c r="Z84" s="141">
        <f>'PK App Demand'!Z84+'NP App Demand'!Z84+'NPK App Demand'!Z84</f>
        <v>623.5383951652384</v>
      </c>
      <c r="AA84" s="141">
        <f>'PK App Demand'!AA84+'NP App Demand'!AA84+'NPK App Demand'!AA84</f>
        <v>646.43000000000018</v>
      </c>
      <c r="AB84" s="141">
        <f>'PK App Demand'!AB84+'NP App Demand'!AB84+'NPK App Demand'!AB84</f>
        <v>658.80000000000018</v>
      </c>
      <c r="AC84" s="141">
        <f>'PK App Demand'!AC84+'NP App Demand'!AC84+'NPK App Demand'!AC84</f>
        <v>665.17585087807413</v>
      </c>
      <c r="AD84" s="141">
        <f>'PK App Demand'!AD84+'NP App Demand'!AD84+'NPK App Demand'!AD84</f>
        <v>673.16552636062488</v>
      </c>
      <c r="AE84" s="141">
        <f>'PK App Demand'!AE84+'NP App Demand'!AE84+'NPK App Demand'!AE84</f>
        <v>680.52951993353724</v>
      </c>
      <c r="AF84" s="141">
        <f>'PK App Demand'!AF84+'NP App Demand'!AF84+'NPK App Demand'!AF84</f>
        <v>687.87009261264427</v>
      </c>
      <c r="AG84" s="141">
        <f>'PK App Demand'!AG84+'NP App Demand'!AG84+'NPK App Demand'!AG84</f>
        <v>695.53670140333372</v>
      </c>
    </row>
    <row r="85" spans="1:33" x14ac:dyDescent="0.2">
      <c r="A85" s="133" t="str">
        <f t="shared" si="3"/>
        <v>DAPBenin</v>
      </c>
      <c r="B85" s="129" t="s">
        <v>259</v>
      </c>
      <c r="C85" s="129" t="s">
        <v>262</v>
      </c>
      <c r="D85" s="129" t="s">
        <v>116</v>
      </c>
      <c r="E85" s="142">
        <f>'PK App Demand'!E85+'NP App Demand'!E85+'NPK App Demand'!E85</f>
        <v>13.5</v>
      </c>
      <c r="F85" s="142">
        <f>'PK App Demand'!F85+'NP App Demand'!F85+'NPK App Demand'!F85</f>
        <v>13.097031000000001</v>
      </c>
      <c r="G85" s="142">
        <f>'PK App Demand'!G85+'NP App Demand'!G85+'NPK App Demand'!G85</f>
        <v>44.907775000000001</v>
      </c>
      <c r="H85" s="142">
        <f>'PK App Demand'!H85+'NP App Demand'!H85+'NPK App Demand'!H85</f>
        <v>5.5031040000000004</v>
      </c>
      <c r="I85" s="142">
        <f>'PK App Demand'!I85+'NP App Demand'!I85+'NPK App Demand'!I85</f>
        <v>11.886999999999999</v>
      </c>
      <c r="J85" s="142">
        <f>'PK App Demand'!J85+'NP App Demand'!J85+'NPK App Demand'!J85</f>
        <v>59.570999999999998</v>
      </c>
      <c r="K85" s="142">
        <f>'PK App Demand'!K85+'NP App Demand'!K85+'NPK App Demand'!K85</f>
        <v>46.779000000000003</v>
      </c>
      <c r="L85" s="142">
        <f>'PK App Demand'!L85+'NP App Demand'!L85+'NPK App Demand'!L85</f>
        <v>19.274999999999999</v>
      </c>
      <c r="M85" s="142">
        <f>'PK App Demand'!M85+'NP App Demand'!M85+'NPK App Demand'!M85</f>
        <v>4.8870300000000002</v>
      </c>
      <c r="N85" s="142">
        <f>'PK App Demand'!N85+'NP App Demand'!N85+'NPK App Demand'!N85</f>
        <v>35.218432999999997</v>
      </c>
      <c r="O85" s="142">
        <f>'PK App Demand'!O85+'NP App Demand'!O85+'NPK App Demand'!O85</f>
        <v>4.9574319999999998</v>
      </c>
      <c r="P85" s="142">
        <f>'PK App Demand'!P85+'NP App Demand'!P85+'NPK App Demand'!P85</f>
        <v>27.180599999999998</v>
      </c>
      <c r="Q85" s="142">
        <f>'PK App Demand'!Q85+'NP App Demand'!Q85+'NPK App Demand'!Q85</f>
        <v>59.387872000000002</v>
      </c>
      <c r="R85" s="142">
        <f>'PK App Demand'!R85+'NP App Demand'!R85+'NPK App Demand'!R85</f>
        <v>28.082829999999998</v>
      </c>
      <c r="S85" s="142">
        <f>'PK App Demand'!S85+'NP App Demand'!S85+'NPK App Demand'!S85</f>
        <v>65.280911000000003</v>
      </c>
      <c r="T85" s="142">
        <f>'PK App Demand'!T85+'NP App Demand'!T85+'NPK App Demand'!T85</f>
        <v>66.986145000000008</v>
      </c>
      <c r="U85" s="142">
        <f>'PK App Demand'!U85+'NP App Demand'!U85+'NPK App Demand'!U85</f>
        <v>67.815884999999994</v>
      </c>
      <c r="V85" s="142">
        <f>'PK App Demand'!V85+'NP App Demand'!V85+'NPK App Demand'!V85</f>
        <v>153.60735200000002</v>
      </c>
      <c r="W85" s="142">
        <f>'PK App Demand'!W85+'NP App Demand'!W85+'NPK App Demand'!W85</f>
        <v>218.82404839358392</v>
      </c>
      <c r="X85" s="142">
        <f>'PK App Demand'!X85+'NP App Demand'!X85+'NPK App Demand'!X85</f>
        <v>222.79383999999999</v>
      </c>
      <c r="Y85" s="142">
        <f>'PK App Demand'!Y85+'NP App Demand'!Y85+'NPK App Demand'!Y85</f>
        <v>189.00267000000002</v>
      </c>
      <c r="Z85" s="142">
        <f>'PK App Demand'!Z85+'NP App Demand'!Z85+'NPK App Demand'!Z85</f>
        <v>188.09676999999999</v>
      </c>
      <c r="AA85" s="142">
        <f>'PK App Demand'!AA85+'NP App Demand'!AA85+'NPK App Demand'!AA85</f>
        <v>211.99</v>
      </c>
      <c r="AB85" s="142">
        <f>'PK App Demand'!AB85+'NP App Demand'!AB85+'NPK App Demand'!AB85</f>
        <v>130</v>
      </c>
      <c r="AC85" s="142">
        <f>'PK App Demand'!AC85+'NP App Demand'!AC85+'NPK App Demand'!AC85</f>
        <v>130</v>
      </c>
      <c r="AD85" s="142">
        <f>'PK App Demand'!AD85+'NP App Demand'!AD85+'NPK App Demand'!AD85</f>
        <v>130</v>
      </c>
      <c r="AE85" s="142">
        <f>'PK App Demand'!AE85+'NP App Demand'!AE85+'NPK App Demand'!AE85</f>
        <v>130</v>
      </c>
      <c r="AF85" s="142">
        <f>'PK App Demand'!AF85+'NP App Demand'!AF85+'NPK App Demand'!AF85</f>
        <v>130</v>
      </c>
      <c r="AG85" s="142">
        <f>'PK App Demand'!AG85+'NP App Demand'!AG85+'NPK App Demand'!AG85</f>
        <v>130</v>
      </c>
    </row>
    <row r="86" spans="1:33" x14ac:dyDescent="0.2">
      <c r="A86" s="133" t="str">
        <f t="shared" si="3"/>
        <v>DAPBurkina Faso</v>
      </c>
      <c r="B86" s="129" t="s">
        <v>259</v>
      </c>
      <c r="C86" s="129" t="s">
        <v>262</v>
      </c>
      <c r="D86" s="129" t="s">
        <v>117</v>
      </c>
      <c r="E86" s="142">
        <f>'PK App Demand'!E86+'NP App Demand'!E86+'NPK App Demand'!E86</f>
        <v>38.017749999999999</v>
      </c>
      <c r="F86" s="142">
        <f>'PK App Demand'!F86+'NP App Demand'!F86+'NPK App Demand'!F86</f>
        <v>54.351375000000004</v>
      </c>
      <c r="G86" s="142">
        <f>'PK App Demand'!G86+'NP App Demand'!G86+'NPK App Demand'!G86</f>
        <v>95.18381500000001</v>
      </c>
      <c r="H86" s="142">
        <f>'PK App Demand'!H86+'NP App Demand'!H86+'NPK App Demand'!H86</f>
        <v>89.233349999999987</v>
      </c>
      <c r="I86" s="142">
        <f>'PK App Demand'!I86+'NP App Demand'!I86+'NPK App Demand'!I86</f>
        <v>118.8806</v>
      </c>
      <c r="J86" s="142">
        <f>'PK App Demand'!J86+'NP App Demand'!J86+'NPK App Demand'!J86</f>
        <v>73.596000000000004</v>
      </c>
      <c r="K86" s="142">
        <f>'PK App Demand'!K86+'NP App Demand'!K86+'NPK App Demand'!K86</f>
        <v>55.851999999999997</v>
      </c>
      <c r="L86" s="142">
        <f>'PK App Demand'!L86+'NP App Demand'!L86+'NPK App Demand'!L86</f>
        <v>44.330799999999996</v>
      </c>
      <c r="M86" s="142">
        <f>'PK App Demand'!M86+'NP App Demand'!M86+'NPK App Demand'!M86</f>
        <v>64.501265999999987</v>
      </c>
      <c r="N86" s="142">
        <f>'PK App Demand'!N86+'NP App Demand'!N86+'NPK App Demand'!N86</f>
        <v>48.018529999999998</v>
      </c>
      <c r="O86" s="142">
        <f>'PK App Demand'!O86+'NP App Demand'!O86+'NPK App Demand'!O86</f>
        <v>52.068767999999999</v>
      </c>
      <c r="P86" s="142">
        <f>'PK App Demand'!P86+'NP App Demand'!P86+'NPK App Demand'!P86</f>
        <v>71.543750000000003</v>
      </c>
      <c r="Q86" s="142">
        <f>'PK App Demand'!Q86+'NP App Demand'!Q86+'NPK App Demand'!Q86</f>
        <v>105.0159</v>
      </c>
      <c r="R86" s="142">
        <f>'PK App Demand'!R86+'NP App Demand'!R86+'NPK App Demand'!R86</f>
        <v>138.84225000000001</v>
      </c>
      <c r="S86" s="142">
        <f>'PK App Demand'!S86+'NP App Demand'!S86+'NPK App Demand'!S86</f>
        <v>84.244200000000006</v>
      </c>
      <c r="T86" s="142">
        <f>'PK App Demand'!T86+'NP App Demand'!T86+'NPK App Demand'!T86</f>
        <v>107.056</v>
      </c>
      <c r="U86" s="142">
        <f>'PK App Demand'!U86+'NP App Demand'!U86+'NPK App Demand'!U86</f>
        <v>178.476</v>
      </c>
      <c r="V86" s="142">
        <f>'PK App Demand'!V86+'NP App Demand'!V86+'NPK App Demand'!V86</f>
        <v>178.476</v>
      </c>
      <c r="W86" s="142">
        <f>'PK App Demand'!W86+'NP App Demand'!W86+'NPK App Demand'!W86</f>
        <v>139.09899999999999</v>
      </c>
      <c r="X86" s="142">
        <f>'PK App Demand'!X86+'NP App Demand'!X86+'NPK App Demand'!X86</f>
        <v>89.093940000000003</v>
      </c>
      <c r="Y86" s="142">
        <f>'PK App Demand'!Y86+'NP App Demand'!Y86+'NPK App Demand'!Y86</f>
        <v>118.60541081618418</v>
      </c>
      <c r="Z86" s="142">
        <f>'PK App Demand'!Z86+'NP App Demand'!Z86+'NPK App Demand'!Z86</f>
        <v>34.327449999999992</v>
      </c>
      <c r="AA86" s="142">
        <f>'PK App Demand'!AA86+'NP App Demand'!AA86+'NPK App Demand'!AA86</f>
        <v>72.320000000000022</v>
      </c>
      <c r="AB86" s="142">
        <f>'PK App Demand'!AB86+'NP App Demand'!AB86+'NPK App Demand'!AB86</f>
        <v>163.5</v>
      </c>
      <c r="AC86" s="142">
        <f>'PK App Demand'!AC86+'NP App Demand'!AC86+'NPK App Demand'!AC86</f>
        <v>163.5</v>
      </c>
      <c r="AD86" s="142">
        <f>'PK App Demand'!AD86+'NP App Demand'!AD86+'NPK App Demand'!AD86</f>
        <v>163.5</v>
      </c>
      <c r="AE86" s="142">
        <f>'PK App Demand'!AE86+'NP App Demand'!AE86+'NPK App Demand'!AE86</f>
        <v>163.5</v>
      </c>
      <c r="AF86" s="142">
        <f>'PK App Demand'!AF86+'NP App Demand'!AF86+'NPK App Demand'!AF86</f>
        <v>163.5</v>
      </c>
      <c r="AG86" s="142">
        <f>'PK App Demand'!AG86+'NP App Demand'!AG86+'NPK App Demand'!AG86</f>
        <v>163.5</v>
      </c>
    </row>
    <row r="87" spans="1:33" x14ac:dyDescent="0.2">
      <c r="A87" s="133" t="str">
        <f t="shared" si="3"/>
        <v>DAPCape Verde</v>
      </c>
      <c r="B87" s="129" t="s">
        <v>259</v>
      </c>
      <c r="C87" s="129" t="s">
        <v>262</v>
      </c>
      <c r="D87" s="129" t="s">
        <v>118</v>
      </c>
      <c r="E87" s="142">
        <f>'PK App Demand'!E87+'NP App Demand'!E87+'NPK App Demand'!E87</f>
        <v>1.06E-4</v>
      </c>
      <c r="F87" s="142">
        <f>'PK App Demand'!F87+'NP App Demand'!F87+'NPK App Demand'!F87</f>
        <v>9.6000000000000002E-2</v>
      </c>
      <c r="G87" s="142">
        <f>'PK App Demand'!G87+'NP App Demand'!G87+'NPK App Demand'!G87</f>
        <v>4.2999999999999997E-2</v>
      </c>
      <c r="H87" s="142">
        <f>'PK App Demand'!H87+'NP App Demand'!H87+'NPK App Demand'!H87</f>
        <v>6.9137000000000004E-2</v>
      </c>
      <c r="I87" s="142">
        <f>'PK App Demand'!I87+'NP App Demand'!I87+'NPK App Demand'!I87</f>
        <v>0.120712</v>
      </c>
      <c r="J87" s="142">
        <f>'PK App Demand'!J87+'NP App Demand'!J87+'NPK App Demand'!J87</f>
        <v>5.6972000000000002E-2</v>
      </c>
      <c r="K87" s="142">
        <f>'PK App Demand'!K87+'NP App Demand'!K87+'NPK App Demand'!K87</f>
        <v>0.24482499999999999</v>
      </c>
      <c r="L87" s="142">
        <f>'PK App Demand'!L87+'NP App Demand'!L87+'NPK App Demand'!L87</f>
        <v>0.25464500000000001</v>
      </c>
      <c r="M87" s="142">
        <f>'PK App Demand'!M87+'NP App Demand'!M87+'NPK App Demand'!M87</f>
        <v>0.1555</v>
      </c>
      <c r="N87" s="142">
        <f>'PK App Demand'!N87+'NP App Demand'!N87+'NPK App Demand'!N87</f>
        <v>0.17957500000000001</v>
      </c>
      <c r="O87" s="142">
        <f>'PK App Demand'!O87+'NP App Demand'!O87+'NPK App Demand'!O87</f>
        <v>7.6429999999999998E-2</v>
      </c>
      <c r="P87" s="142">
        <f>'PK App Demand'!P87+'NP App Demand'!P87+'NPK App Demand'!P87</f>
        <v>3.2758999999999996E-2</v>
      </c>
      <c r="Q87" s="142">
        <f>'PK App Demand'!Q87+'NP App Demand'!Q87+'NPK App Demand'!Q87</f>
        <v>6.2000000000000006E-3</v>
      </c>
      <c r="R87" s="142">
        <f>'PK App Demand'!R87+'NP App Demand'!R87+'NPK App Demand'!R87</f>
        <v>1.2055E-2</v>
      </c>
      <c r="S87" s="142">
        <f>'PK App Demand'!S87+'NP App Demand'!S87+'NPK App Demand'!S87</f>
        <v>5.9999999999999995E-4</v>
      </c>
      <c r="T87" s="142">
        <f>'PK App Demand'!T87+'NP App Demand'!T87+'NPK App Demand'!T87</f>
        <v>1.1999999999999999E-3</v>
      </c>
      <c r="U87" s="142">
        <f>'PK App Demand'!U87+'NP App Demand'!U87+'NPK App Demand'!U87</f>
        <v>1.6299999999999999E-3</v>
      </c>
      <c r="V87" s="142">
        <f>'PK App Demand'!V87+'NP App Demand'!V87+'NPK App Demand'!V87</f>
        <v>6.9999999999999999E-6</v>
      </c>
      <c r="W87" s="142">
        <f>'PK App Demand'!W87+'NP App Demand'!W87+'NPK App Demand'!W87</f>
        <v>0</v>
      </c>
      <c r="X87" s="142">
        <f>'PK App Demand'!X87+'NP App Demand'!X87+'NPK App Demand'!X87</f>
        <v>0.10156000000000001</v>
      </c>
      <c r="Y87" s="142">
        <f>'PK App Demand'!Y87+'NP App Demand'!Y87+'NPK App Demand'!Y87</f>
        <v>0.15260000000000001</v>
      </c>
      <c r="Z87" s="142">
        <f>'PK App Demand'!Z87+'NP App Demand'!Z87+'NPK App Demand'!Z87</f>
        <v>0.20826000000000003</v>
      </c>
      <c r="AA87" s="142">
        <f>'PK App Demand'!AA87+'NP App Demand'!AA87+'NPK App Demand'!AA87</f>
        <v>0</v>
      </c>
      <c r="AB87" s="142">
        <f>'PK App Demand'!AB87+'NP App Demand'!AB87+'NPK App Demand'!AB87</f>
        <v>0</v>
      </c>
      <c r="AC87" s="142">
        <f>'PK App Demand'!AC87+'NP App Demand'!AC87+'NPK App Demand'!AC87</f>
        <v>0</v>
      </c>
      <c r="AD87" s="142">
        <f>'PK App Demand'!AD87+'NP App Demand'!AD87+'NPK App Demand'!AD87</f>
        <v>0</v>
      </c>
      <c r="AE87" s="142">
        <f>'PK App Demand'!AE87+'NP App Demand'!AE87+'NPK App Demand'!AE87</f>
        <v>0</v>
      </c>
      <c r="AF87" s="142">
        <f>'PK App Demand'!AF87+'NP App Demand'!AF87+'NPK App Demand'!AF87</f>
        <v>0</v>
      </c>
      <c r="AG87" s="142">
        <f>'PK App Demand'!AG87+'NP App Demand'!AG87+'NPK App Demand'!AG87</f>
        <v>0</v>
      </c>
    </row>
    <row r="88" spans="1:33" x14ac:dyDescent="0.2">
      <c r="A88" s="133" t="str">
        <f t="shared" si="3"/>
        <v>DAPCote d'Ivoire</v>
      </c>
      <c r="B88" s="129" t="s">
        <v>259</v>
      </c>
      <c r="C88" s="129" t="s">
        <v>262</v>
      </c>
      <c r="D88" s="129" t="s">
        <v>119</v>
      </c>
      <c r="E88" s="142">
        <f>'PK App Demand'!E88+'NP App Demand'!E88+'NPK App Demand'!E88</f>
        <v>35.876444999999997</v>
      </c>
      <c r="F88" s="142">
        <f>'PK App Demand'!F88+'NP App Demand'!F88+'NPK App Demand'!F88</f>
        <v>60.507700000000014</v>
      </c>
      <c r="G88" s="142">
        <f>'PK App Demand'!G88+'NP App Demand'!G88+'NPK App Demand'!G88</f>
        <v>16.021100999999998</v>
      </c>
      <c r="H88" s="142">
        <f>'PK App Demand'!H88+'NP App Demand'!H88+'NPK App Demand'!H88</f>
        <v>5.0199229999999986</v>
      </c>
      <c r="I88" s="142">
        <f>'PK App Demand'!I88+'NP App Demand'!I88+'NPK App Demand'!I88</f>
        <v>6.4400000000002275E-2</v>
      </c>
      <c r="J88" s="142">
        <f>'PK App Demand'!J88+'NP App Demand'!J88+'NPK App Demand'!J88</f>
        <v>23.341416999999989</v>
      </c>
      <c r="K88" s="142">
        <f>'PK App Demand'!K88+'NP App Demand'!K88+'NPK App Demand'!K88</f>
        <v>0.58831200000000694</v>
      </c>
      <c r="L88" s="142">
        <f>'PK App Demand'!L88+'NP App Demand'!L88+'NPK App Demand'!L88</f>
        <v>3.2891259999999987</v>
      </c>
      <c r="M88" s="142">
        <f>'PK App Demand'!M88+'NP App Demand'!M88+'NPK App Demand'!M88</f>
        <v>5.0492599999999968</v>
      </c>
      <c r="N88" s="142">
        <f>'PK App Demand'!N88+'NP App Demand'!N88+'NPK App Demand'!N88</f>
        <v>0.61599999999999966</v>
      </c>
      <c r="O88" s="142">
        <f>'PK App Demand'!O88+'NP App Demand'!O88+'NPK App Demand'!O88</f>
        <v>24.701255</v>
      </c>
      <c r="P88" s="142">
        <f>'PK App Demand'!P88+'NP App Demand'!P88+'NPK App Demand'!P88</f>
        <v>27.485589999999998</v>
      </c>
      <c r="Q88" s="142">
        <f>'PK App Demand'!Q88+'NP App Demand'!Q88+'NPK App Demand'!Q88</f>
        <v>14.549471</v>
      </c>
      <c r="R88" s="142">
        <f>'PK App Demand'!R88+'NP App Demand'!R88+'NPK App Demand'!R88</f>
        <v>36.172139000000008</v>
      </c>
      <c r="S88" s="142">
        <f>'PK App Demand'!S88+'NP App Demand'!S88+'NPK App Demand'!S88</f>
        <v>39.399366000000001</v>
      </c>
      <c r="T88" s="142">
        <f>'PK App Demand'!T88+'NP App Demand'!T88+'NPK App Demand'!T88</f>
        <v>119.708763</v>
      </c>
      <c r="U88" s="142">
        <f>'PK App Demand'!U88+'NP App Demand'!U88+'NPK App Demand'!U88</f>
        <v>64.576502999999988</v>
      </c>
      <c r="V88" s="142">
        <f>'PK App Demand'!V88+'NP App Demand'!V88+'NPK App Demand'!V88</f>
        <v>64.576502999999988</v>
      </c>
      <c r="W88" s="142">
        <f>'PK App Demand'!W88+'NP App Demand'!W88+'NPK App Demand'!W88</f>
        <v>62.357561961825134</v>
      </c>
      <c r="X88" s="142">
        <f>'PK App Demand'!X88+'NP App Demand'!X88+'NPK App Demand'!X88</f>
        <v>40.263299999999994</v>
      </c>
      <c r="Y88" s="142">
        <f>'PK App Demand'!Y88+'NP App Demand'!Y88+'NPK App Demand'!Y88</f>
        <v>109.79789000000001</v>
      </c>
      <c r="Z88" s="142">
        <f>'PK App Demand'!Z88+'NP App Demand'!Z88+'NPK App Demand'!Z88</f>
        <v>153.66022227504598</v>
      </c>
      <c r="AA88" s="142">
        <f>'PK App Demand'!AA88+'NP App Demand'!AA88+'NPK App Demand'!AA88</f>
        <v>64.13</v>
      </c>
      <c r="AB88" s="142">
        <f>'PK App Demand'!AB88+'NP App Demand'!AB88+'NPK App Demand'!AB88</f>
        <v>122.79000000000002</v>
      </c>
      <c r="AC88" s="142">
        <f>'PK App Demand'!AC88+'NP App Demand'!AC88+'NPK App Demand'!AC88</f>
        <v>128.37875892364133</v>
      </c>
      <c r="AD88" s="142">
        <f>'PK App Demand'!AD88+'NP App Demand'!AD88+'NPK App Demand'!AD88</f>
        <v>135.38956321428628</v>
      </c>
      <c r="AE88" s="142">
        <f>'PK App Demand'!AE88+'NP App Demand'!AE88+'NPK App Demand'!AE88</f>
        <v>141.85965088972472</v>
      </c>
      <c r="AF88" s="142">
        <f>'PK App Demand'!AF88+'NP App Demand'!AF88+'NPK App Demand'!AF88</f>
        <v>148.31636063656558</v>
      </c>
      <c r="AG88" s="142">
        <f>'PK App Demand'!AG88+'NP App Demand'!AG88+'NPK App Demand'!AG88</f>
        <v>155.06694605907236</v>
      </c>
    </row>
    <row r="89" spans="1:33" x14ac:dyDescent="0.2">
      <c r="A89" s="133" t="str">
        <f t="shared" si="3"/>
        <v>DAPGambia</v>
      </c>
      <c r="B89" s="129" t="s">
        <v>259</v>
      </c>
      <c r="C89" s="129" t="s">
        <v>262</v>
      </c>
      <c r="D89" s="129" t="s">
        <v>120</v>
      </c>
      <c r="E89" s="142">
        <f>'PK App Demand'!E89+'NP App Demand'!E89+'NPK App Demand'!E89</f>
        <v>0</v>
      </c>
      <c r="F89" s="142">
        <f>'PK App Demand'!F89+'NP App Demand'!F89+'NPK App Demand'!F89</f>
        <v>6.0000000000000002E-5</v>
      </c>
      <c r="G89" s="142">
        <f>'PK App Demand'!G89+'NP App Demand'!G89+'NPK App Demand'!G89</f>
        <v>1.9758000000000001E-2</v>
      </c>
      <c r="H89" s="142">
        <f>'PK App Demand'!H89+'NP App Demand'!H89+'NPK App Demand'!H89</f>
        <v>1.1E-4</v>
      </c>
      <c r="I89" s="142">
        <f>'PK App Demand'!I89+'NP App Demand'!I89+'NPK App Demand'!I89</f>
        <v>2.5000000000000001E-4</v>
      </c>
      <c r="J89" s="142">
        <f>'PK App Demand'!J89+'NP App Demand'!J89+'NPK App Demand'!J89</f>
        <v>8.0000000000000007E-5</v>
      </c>
      <c r="K89" s="142">
        <f>'PK App Demand'!K89+'NP App Demand'!K89+'NPK App Demand'!K89</f>
        <v>4.9277000000000001E-2</v>
      </c>
      <c r="L89" s="142">
        <f>'PK App Demand'!L89+'NP App Demand'!L89+'NPK App Demand'!L89</f>
        <v>4.6999999999999999E-4</v>
      </c>
      <c r="M89" s="142">
        <f>'PK App Demand'!M89+'NP App Demand'!M89+'NPK App Demand'!M89</f>
        <v>0.27451000000000003</v>
      </c>
      <c r="N89" s="142">
        <f>'PK App Demand'!N89+'NP App Demand'!N89+'NPK App Demand'!N89</f>
        <v>0.53598099999999993</v>
      </c>
      <c r="O89" s="142">
        <f>'PK App Demand'!O89+'NP App Demand'!O89+'NPK App Demand'!O89</f>
        <v>0.37489</v>
      </c>
      <c r="P89" s="142">
        <f>'PK App Demand'!P89+'NP App Demand'!P89+'NPK App Demand'!P89</f>
        <v>1.359523</v>
      </c>
      <c r="Q89" s="142">
        <f>'PK App Demand'!Q89+'NP App Demand'!Q89+'NPK App Demand'!Q89</f>
        <v>1.727139</v>
      </c>
      <c r="R89" s="142">
        <f>'PK App Demand'!R89+'NP App Demand'!R89+'NPK App Demand'!R89</f>
        <v>0.12539999999999998</v>
      </c>
      <c r="S89" s="142">
        <f>'PK App Demand'!S89+'NP App Demand'!S89+'NPK App Demand'!S89</f>
        <v>3.1923E-2</v>
      </c>
      <c r="T89" s="142">
        <f>'PK App Demand'!T89+'NP App Demand'!T89+'NPK App Demand'!T89</f>
        <v>0.14100000000000001</v>
      </c>
      <c r="U89" s="142">
        <f>'PK App Demand'!U89+'NP App Demand'!U89+'NPK App Demand'!U89</f>
        <v>0.06</v>
      </c>
      <c r="V89" s="142">
        <f>'PK App Demand'!V89+'NP App Demand'!V89+'NPK App Demand'!V89</f>
        <v>6.9504900000000003</v>
      </c>
      <c r="W89" s="142">
        <f>'PK App Demand'!W89+'NP App Demand'!W89+'NPK App Demand'!W89</f>
        <v>1.1560560381903255</v>
      </c>
      <c r="X89" s="142">
        <f>'PK App Demand'!X89+'NP App Demand'!X89+'NPK App Demand'!X89</f>
        <v>8.9957499999999992</v>
      </c>
      <c r="Y89" s="142">
        <f>'PK App Demand'!Y89+'NP App Demand'!Y89+'NPK App Demand'!Y89</f>
        <v>10.388655</v>
      </c>
      <c r="Z89" s="142">
        <f>'PK App Demand'!Z89+'NP App Demand'!Z89+'NPK App Demand'!Z89</f>
        <v>22.6951</v>
      </c>
      <c r="AA89" s="142">
        <f>'PK App Demand'!AA89+'NP App Demand'!AA89+'NPK App Demand'!AA89</f>
        <v>7.28</v>
      </c>
      <c r="AB89" s="142">
        <f>'PK App Demand'!AB89+'NP App Demand'!AB89+'NPK App Demand'!AB89</f>
        <v>6.85</v>
      </c>
      <c r="AC89" s="142">
        <f>'PK App Demand'!AC89+'NP App Demand'!AC89+'NPK App Demand'!AC89</f>
        <v>6.85</v>
      </c>
      <c r="AD89" s="142">
        <f>'PK App Demand'!AD89+'NP App Demand'!AD89+'NPK App Demand'!AD89</f>
        <v>6.85</v>
      </c>
      <c r="AE89" s="142">
        <f>'PK App Demand'!AE89+'NP App Demand'!AE89+'NPK App Demand'!AE89</f>
        <v>6.85</v>
      </c>
      <c r="AF89" s="142">
        <f>'PK App Demand'!AF89+'NP App Demand'!AF89+'NPK App Demand'!AF89</f>
        <v>6.85</v>
      </c>
      <c r="AG89" s="142">
        <f>'PK App Demand'!AG89+'NP App Demand'!AG89+'NPK App Demand'!AG89</f>
        <v>6.85</v>
      </c>
    </row>
    <row r="90" spans="1:33" x14ac:dyDescent="0.2">
      <c r="A90" s="133" t="str">
        <f t="shared" si="3"/>
        <v>DAPGhana</v>
      </c>
      <c r="B90" s="129" t="s">
        <v>259</v>
      </c>
      <c r="C90" s="129" t="s">
        <v>262</v>
      </c>
      <c r="D90" s="129" t="s">
        <v>121</v>
      </c>
      <c r="E90" s="142">
        <f>'PK App Demand'!E90+'NP App Demand'!E90+'NPK App Demand'!E90</f>
        <v>37.21557</v>
      </c>
      <c r="F90" s="142">
        <f>'PK App Demand'!F90+'NP App Demand'!F90+'NPK App Demand'!F90</f>
        <v>10.398773</v>
      </c>
      <c r="G90" s="142">
        <f>'PK App Demand'!G90+'NP App Demand'!G90+'NPK App Demand'!G90</f>
        <v>15.103866</v>
      </c>
      <c r="H90" s="142">
        <f>'PK App Demand'!H90+'NP App Demand'!H90+'NPK App Demand'!H90</f>
        <v>14.871252</v>
      </c>
      <c r="I90" s="142">
        <f>'PK App Demand'!I90+'NP App Demand'!I90+'NPK App Demand'!I90</f>
        <v>26.396000000000001</v>
      </c>
      <c r="J90" s="142">
        <f>'PK App Demand'!J90+'NP App Demand'!J90+'NPK App Demand'!J90</f>
        <v>43.758977000000002</v>
      </c>
      <c r="K90" s="142">
        <f>'PK App Demand'!K90+'NP App Demand'!K90+'NPK App Demand'!K90</f>
        <v>85.027518000000001</v>
      </c>
      <c r="L90" s="142">
        <f>'PK App Demand'!L90+'NP App Demand'!L90+'NPK App Demand'!L90</f>
        <v>87.590862000000001</v>
      </c>
      <c r="M90" s="142">
        <f>'PK App Demand'!M90+'NP App Demand'!M90+'NPK App Demand'!M90</f>
        <v>22.596193999999997</v>
      </c>
      <c r="N90" s="142">
        <f>'PK App Demand'!N90+'NP App Demand'!N90+'NPK App Demand'!N90</f>
        <v>82.288882000000001</v>
      </c>
      <c r="O90" s="142">
        <f>'PK App Demand'!O90+'NP App Demand'!O90+'NPK App Demand'!O90</f>
        <v>111.068268</v>
      </c>
      <c r="P90" s="142">
        <f>'PK App Demand'!P90+'NP App Demand'!P90+'NPK App Demand'!P90</f>
        <v>139.27636800000002</v>
      </c>
      <c r="Q90" s="142">
        <f>'PK App Demand'!Q90+'NP App Demand'!Q90+'NPK App Demand'!Q90</f>
        <v>128.568489</v>
      </c>
      <c r="R90" s="142">
        <f>'PK App Demand'!R90+'NP App Demand'!R90+'NPK App Demand'!R90</f>
        <v>96.419225999999995</v>
      </c>
      <c r="S90" s="142">
        <f>'PK App Demand'!S90+'NP App Demand'!S90+'NPK App Demand'!S90</f>
        <v>11.793999999999997</v>
      </c>
      <c r="T90" s="142">
        <f>'PK App Demand'!T90+'NP App Demand'!T90+'NPK App Demand'!T90</f>
        <v>97.084974000000003</v>
      </c>
      <c r="U90" s="142">
        <f>'PK App Demand'!U90+'NP App Demand'!U90+'NPK App Demand'!U90</f>
        <v>160.730107</v>
      </c>
      <c r="V90" s="142">
        <f>'PK App Demand'!V90+'NP App Demand'!V90+'NPK App Demand'!V90</f>
        <v>149.45506499999996</v>
      </c>
      <c r="W90" s="142">
        <f>'PK App Demand'!W90+'NP App Demand'!W90+'NPK App Demand'!W90</f>
        <v>197.96114043859467</v>
      </c>
      <c r="X90" s="142">
        <f>'PK App Demand'!X90+'NP App Demand'!X90+'NPK App Demand'!X90</f>
        <v>212.88422000000006</v>
      </c>
      <c r="Y90" s="142">
        <f>'PK App Demand'!Y90+'NP App Demand'!Y90+'NPK App Demand'!Y90</f>
        <v>253.73653000000002</v>
      </c>
      <c r="Z90" s="142">
        <f>'PK App Demand'!Z90+'NP App Demand'!Z90+'NPK App Demand'!Z90</f>
        <v>67.30189639035612</v>
      </c>
      <c r="AA90" s="142">
        <f>'PK App Demand'!AA90+'NP App Demand'!AA90+'NPK App Demand'!AA90</f>
        <v>136.42000000000002</v>
      </c>
      <c r="AB90" s="142">
        <f>'PK App Demand'!AB90+'NP App Demand'!AB90+'NPK App Demand'!AB90</f>
        <v>54.56</v>
      </c>
      <c r="AC90" s="142">
        <f>'PK App Demand'!AC90+'NP App Demand'!AC90+'NPK App Demand'!AC90</f>
        <v>54.56</v>
      </c>
      <c r="AD90" s="142">
        <f>'PK App Demand'!AD90+'NP App Demand'!AD90+'NPK App Demand'!AD90</f>
        <v>54.56</v>
      </c>
      <c r="AE90" s="142">
        <f>'PK App Demand'!AE90+'NP App Demand'!AE90+'NPK App Demand'!AE90</f>
        <v>54.56</v>
      </c>
      <c r="AF90" s="142">
        <f>'PK App Demand'!AF90+'NP App Demand'!AF90+'NPK App Demand'!AF90</f>
        <v>54.56</v>
      </c>
      <c r="AG90" s="142">
        <f>'PK App Demand'!AG90+'NP App Demand'!AG90+'NPK App Demand'!AG90</f>
        <v>54.56</v>
      </c>
    </row>
    <row r="91" spans="1:33" x14ac:dyDescent="0.2">
      <c r="A91" s="133" t="str">
        <f t="shared" si="3"/>
        <v>DAPGuinea</v>
      </c>
      <c r="B91" s="129" t="s">
        <v>259</v>
      </c>
      <c r="C91" s="129" t="s">
        <v>262</v>
      </c>
      <c r="D91" s="129" t="s">
        <v>122</v>
      </c>
      <c r="E91" s="142">
        <f>'PK App Demand'!E91+'NP App Demand'!E91+'NPK App Demand'!E91</f>
        <v>5.234159</v>
      </c>
      <c r="F91" s="142">
        <f>'PK App Demand'!F91+'NP App Demand'!F91+'NPK App Demand'!F91</f>
        <v>7.8430770000000001</v>
      </c>
      <c r="G91" s="142">
        <f>'PK App Demand'!G91+'NP App Demand'!G91+'NPK App Demand'!G91</f>
        <v>1.971644</v>
      </c>
      <c r="H91" s="142">
        <f>'PK App Demand'!H91+'NP App Demand'!H91+'NPK App Demand'!H91</f>
        <v>0</v>
      </c>
      <c r="I91" s="142">
        <f>'PK App Demand'!I91+'NP App Demand'!I91+'NPK App Demand'!I91</f>
        <v>1.630528</v>
      </c>
      <c r="J91" s="142">
        <f>'PK App Demand'!J91+'NP App Demand'!J91+'NPK App Demand'!J91</f>
        <v>0.52388999999999997</v>
      </c>
      <c r="K91" s="142">
        <f>'PK App Demand'!K91+'NP App Demand'!K91+'NPK App Demand'!K91</f>
        <v>9.5964999999999995E-2</v>
      </c>
      <c r="L91" s="142">
        <f>'PK App Demand'!L91+'NP App Demand'!L91+'NPK App Demand'!L91</f>
        <v>0.67451499999999998</v>
      </c>
      <c r="M91" s="142">
        <f>'PK App Demand'!M91+'NP App Demand'!M91+'NPK App Demand'!M91</f>
        <v>1.6499359999999998</v>
      </c>
      <c r="N91" s="142">
        <f>'PK App Demand'!N91+'NP App Demand'!N91+'NPK App Demand'!N91</f>
        <v>0</v>
      </c>
      <c r="O91" s="142">
        <f>'PK App Demand'!O91+'NP App Demand'!O91+'NPK App Demand'!O91</f>
        <v>0</v>
      </c>
      <c r="P91" s="142">
        <f>'PK App Demand'!P91+'NP App Demand'!P91+'NPK App Demand'!P91</f>
        <v>0</v>
      </c>
      <c r="Q91" s="142">
        <f>'PK App Demand'!Q91+'NP App Demand'!Q91+'NPK App Demand'!Q91</f>
        <v>0</v>
      </c>
      <c r="R91" s="142">
        <f>'PK App Demand'!R91+'NP App Demand'!R91+'NPK App Demand'!R91</f>
        <v>12.315645999999999</v>
      </c>
      <c r="S91" s="142">
        <f>'PK App Demand'!S91+'NP App Demand'!S91+'NPK App Demand'!S91</f>
        <v>1.2500000000000001E-2</v>
      </c>
      <c r="T91" s="142">
        <f>'PK App Demand'!T91+'NP App Demand'!T91+'NPK App Demand'!T91</f>
        <v>1.3242799999999999</v>
      </c>
      <c r="U91" s="142">
        <f>'PK App Demand'!U91+'NP App Demand'!U91+'NPK App Demand'!U91</f>
        <v>0</v>
      </c>
      <c r="V91" s="142">
        <f>'PK App Demand'!V91+'NP App Demand'!V91+'NPK App Demand'!V91</f>
        <v>0</v>
      </c>
      <c r="W91" s="142">
        <f>'PK App Demand'!W91+'NP App Demand'!W91+'NPK App Demand'!W91</f>
        <v>0.95494000059086825</v>
      </c>
      <c r="X91" s="142">
        <f>'PK App Demand'!X91+'NP App Demand'!X91+'NPK App Demand'!X91</f>
        <v>0.68401999999999996</v>
      </c>
      <c r="Y91" s="142">
        <f>'PK App Demand'!Y91+'NP App Demand'!Y91+'NPK App Demand'!Y91</f>
        <v>43.376390000000001</v>
      </c>
      <c r="Z91" s="142">
        <f>'PK App Demand'!Z91+'NP App Demand'!Z91+'NPK App Demand'!Z91</f>
        <v>1.72681</v>
      </c>
      <c r="AA91" s="142">
        <f>'PK App Demand'!AA91+'NP App Demand'!AA91+'NPK App Demand'!AA91</f>
        <v>35.500000000000007</v>
      </c>
      <c r="AB91" s="142">
        <f>'PK App Demand'!AB91+'NP App Demand'!AB91+'NPK App Demand'!AB91</f>
        <v>0.25</v>
      </c>
      <c r="AC91" s="142">
        <f>'PK App Demand'!AC91+'NP App Demand'!AC91+'NPK App Demand'!AC91</f>
        <v>0.25242840248627829</v>
      </c>
      <c r="AD91" s="142">
        <f>'PK App Demand'!AD91+'NP App Demand'!AD91+'NPK App Demand'!AD91</f>
        <v>0.255370791735262</v>
      </c>
      <c r="AE91" s="142">
        <f>'PK App Demand'!AE91+'NP App Demand'!AE91+'NPK App Demand'!AE91</f>
        <v>0.25797539261066765</v>
      </c>
      <c r="AF91" s="142">
        <f>'PK App Demand'!AF91+'NP App Demand'!AF91+'NPK App Demand'!AF91</f>
        <v>0.26048126494992513</v>
      </c>
      <c r="AG91" s="142">
        <f>'PK App Demand'!AG91+'NP App Demand'!AG91+'NPK App Demand'!AG91</f>
        <v>0.26301147835565836</v>
      </c>
    </row>
    <row r="92" spans="1:33" x14ac:dyDescent="0.2">
      <c r="A92" s="133" t="str">
        <f t="shared" si="3"/>
        <v>DAPGuinea-Bissau</v>
      </c>
      <c r="B92" s="129" t="s">
        <v>259</v>
      </c>
      <c r="C92" s="129" t="s">
        <v>262</v>
      </c>
      <c r="D92" s="129" t="s">
        <v>123</v>
      </c>
      <c r="E92" s="142">
        <f>'PK App Demand'!E92+'NP App Demand'!E92+'NPK App Demand'!E92</f>
        <v>0</v>
      </c>
      <c r="F92" s="142">
        <f>'PK App Demand'!F92+'NP App Demand'!F92+'NPK App Demand'!F92</f>
        <v>0</v>
      </c>
      <c r="G92" s="142">
        <f>'PK App Demand'!G92+'NP App Demand'!G92+'NPK App Demand'!G92</f>
        <v>0</v>
      </c>
      <c r="H92" s="142">
        <f>'PK App Demand'!H92+'NP App Demand'!H92+'NPK App Demand'!H92</f>
        <v>0</v>
      </c>
      <c r="I92" s="142">
        <f>'PK App Demand'!I92+'NP App Demand'!I92+'NPK App Demand'!I92</f>
        <v>0</v>
      </c>
      <c r="J92" s="142">
        <f>'PK App Demand'!J92+'NP App Demand'!J92+'NPK App Demand'!J92</f>
        <v>0</v>
      </c>
      <c r="K92" s="142">
        <f>'PK App Demand'!K92+'NP App Demand'!K92+'NPK App Demand'!K92</f>
        <v>0</v>
      </c>
      <c r="L92" s="142">
        <f>'PK App Demand'!L92+'NP App Demand'!L92+'NPK App Demand'!L92</f>
        <v>0</v>
      </c>
      <c r="M92" s="142">
        <f>'PK App Demand'!M92+'NP App Demand'!M92+'NPK App Demand'!M92</f>
        <v>0</v>
      </c>
      <c r="N92" s="142">
        <f>'PK App Demand'!N92+'NP App Demand'!N92+'NPK App Demand'!N92</f>
        <v>0</v>
      </c>
      <c r="O92" s="142">
        <f>'PK App Demand'!O92+'NP App Demand'!O92+'NPK App Demand'!O92</f>
        <v>0</v>
      </c>
      <c r="P92" s="142">
        <f>'PK App Demand'!P92+'NP App Demand'!P92+'NPK App Demand'!P92</f>
        <v>0</v>
      </c>
      <c r="Q92" s="142">
        <f>'PK App Demand'!Q92+'NP App Demand'!Q92+'NPK App Demand'!Q92</f>
        <v>0</v>
      </c>
      <c r="R92" s="142">
        <f>'PK App Demand'!R92+'NP App Demand'!R92+'NPK App Demand'!R92</f>
        <v>0</v>
      </c>
      <c r="S92" s="142">
        <f>'PK App Demand'!S92+'NP App Demand'!S92+'NPK App Demand'!S92</f>
        <v>0</v>
      </c>
      <c r="T92" s="142">
        <f>'PK App Demand'!T92+'NP App Demand'!T92+'NPK App Demand'!T92</f>
        <v>0</v>
      </c>
      <c r="U92" s="142">
        <f>'PK App Demand'!U92+'NP App Demand'!U92+'NPK App Demand'!U92</f>
        <v>0</v>
      </c>
      <c r="V92" s="142">
        <f>'PK App Demand'!V92+'NP App Demand'!V92+'NPK App Demand'!V92</f>
        <v>0</v>
      </c>
      <c r="W92" s="142">
        <f>'PK App Demand'!W92+'NP App Demand'!W92+'NPK App Demand'!W92</f>
        <v>0.54405002584098827</v>
      </c>
      <c r="X92" s="142">
        <f>'PK App Demand'!X92+'NP App Demand'!X92+'NPK App Demand'!X92</f>
        <v>0</v>
      </c>
      <c r="Y92" s="142">
        <f>'PK App Demand'!Y92+'NP App Demand'!Y92+'NPK App Demand'!Y92</f>
        <v>0</v>
      </c>
      <c r="Z92" s="142">
        <f>'PK App Demand'!Z92+'NP App Demand'!Z92+'NPK App Demand'!Z92</f>
        <v>0</v>
      </c>
      <c r="AA92" s="142">
        <f>'PK App Demand'!AA92+'NP App Demand'!AA92+'NPK App Demand'!AA92</f>
        <v>0.18</v>
      </c>
      <c r="AB92" s="142">
        <f>'PK App Demand'!AB92+'NP App Demand'!AB92+'NPK App Demand'!AB92</f>
        <v>0.42000000000000004</v>
      </c>
      <c r="AC92" s="142">
        <f>'PK App Demand'!AC92+'NP App Demand'!AC92+'NPK App Demand'!AC92</f>
        <v>0.42000000000000004</v>
      </c>
      <c r="AD92" s="142">
        <f>'PK App Demand'!AD92+'NP App Demand'!AD92+'NPK App Demand'!AD92</f>
        <v>0.42000000000000004</v>
      </c>
      <c r="AE92" s="142">
        <f>'PK App Demand'!AE92+'NP App Demand'!AE92+'NPK App Demand'!AE92</f>
        <v>0.42000000000000004</v>
      </c>
      <c r="AF92" s="142">
        <f>'PK App Demand'!AF92+'NP App Demand'!AF92+'NPK App Demand'!AF92</f>
        <v>0.42000000000000004</v>
      </c>
      <c r="AG92" s="142">
        <f>'PK App Demand'!AG92+'NP App Demand'!AG92+'NPK App Demand'!AG92</f>
        <v>0.42000000000000004</v>
      </c>
    </row>
    <row r="93" spans="1:33" x14ac:dyDescent="0.2">
      <c r="A93" s="133" t="str">
        <f t="shared" si="3"/>
        <v>DAPLiberia</v>
      </c>
      <c r="B93" s="129" t="s">
        <v>259</v>
      </c>
      <c r="C93" s="129" t="s">
        <v>262</v>
      </c>
      <c r="D93" s="129" t="s">
        <v>124</v>
      </c>
      <c r="E93" s="142">
        <f>'PK App Demand'!E93+'NP App Demand'!E93+'NPK App Demand'!E93</f>
        <v>0</v>
      </c>
      <c r="F93" s="142">
        <f>'PK App Demand'!F93+'NP App Demand'!F93+'NPK App Demand'!F93</f>
        <v>0</v>
      </c>
      <c r="G93" s="142">
        <f>'PK App Demand'!G93+'NP App Demand'!G93+'NPK App Demand'!G93</f>
        <v>0</v>
      </c>
      <c r="H93" s="142">
        <f>'PK App Demand'!H93+'NP App Demand'!H93+'NPK App Demand'!H93</f>
        <v>1.0999999999999999E-2</v>
      </c>
      <c r="I93" s="142">
        <f>'PK App Demand'!I93+'NP App Demand'!I93+'NPK App Demand'!I93</f>
        <v>1.7999999999999999E-2</v>
      </c>
      <c r="J93" s="142">
        <f>'PK App Demand'!J93+'NP App Demand'!J93+'NPK App Demand'!J93</f>
        <v>0.218</v>
      </c>
      <c r="K93" s="142">
        <f>'PK App Demand'!K93+'NP App Demand'!K93+'NPK App Demand'!K93</f>
        <v>0.1</v>
      </c>
      <c r="L93" s="142">
        <f>'PK App Demand'!L93+'NP App Demand'!L93+'NPK App Demand'!L93</f>
        <v>0</v>
      </c>
      <c r="M93" s="142">
        <f>'PK App Demand'!M93+'NP App Demand'!M93+'NPK App Demand'!M93</f>
        <v>0.13500000000000001</v>
      </c>
      <c r="N93" s="142">
        <f>'PK App Demand'!N93+'NP App Demand'!N93+'NPK App Demand'!N93</f>
        <v>0.35</v>
      </c>
      <c r="O93" s="142">
        <f>'PK App Demand'!O93+'NP App Demand'!O93+'NPK App Demand'!O93</f>
        <v>6.2E-2</v>
      </c>
      <c r="P93" s="142">
        <f>'PK App Demand'!P93+'NP App Demand'!P93+'NPK App Demand'!P93</f>
        <v>0.63539899999999994</v>
      </c>
      <c r="Q93" s="142">
        <f>'PK App Demand'!Q93+'NP App Demand'!Q93+'NPK App Demand'!Q93</f>
        <v>2.6460000000000004</v>
      </c>
      <c r="R93" s="142">
        <f>'PK App Demand'!R93+'NP App Demand'!R93+'NPK App Demand'!R93</f>
        <v>6.0020000000000007</v>
      </c>
      <c r="S93" s="142">
        <f>'PK App Demand'!S93+'NP App Demand'!S93+'NPK App Demand'!S93</f>
        <v>1.615</v>
      </c>
      <c r="T93" s="142">
        <f>'PK App Demand'!T93+'NP App Demand'!T93+'NPK App Demand'!T93</f>
        <v>4.9929499999999996</v>
      </c>
      <c r="U93" s="142">
        <f>'PK App Demand'!U93+'NP App Demand'!U93+'NPK App Demand'!U93</f>
        <v>6.4743599999999999</v>
      </c>
      <c r="V93" s="142">
        <f>'PK App Demand'!V93+'NP App Demand'!V93+'NPK App Demand'!V93</f>
        <v>4.5701000000000001</v>
      </c>
      <c r="W93" s="142">
        <f>'PK App Demand'!W93+'NP App Demand'!W93+'NPK App Demand'!W93</f>
        <v>18.777703881728591</v>
      </c>
      <c r="X93" s="142">
        <f>'PK App Demand'!X93+'NP App Demand'!X93+'NPK App Demand'!X93</f>
        <v>18.915909999999997</v>
      </c>
      <c r="Y93" s="142">
        <f>'PK App Demand'!Y93+'NP App Demand'!Y93+'NPK App Demand'!Y93</f>
        <v>5.6903399999999991</v>
      </c>
      <c r="Z93" s="142">
        <f>'PK App Demand'!Z93+'NP App Demand'!Z93+'NPK App Demand'!Z93</f>
        <v>5.3890899999999995</v>
      </c>
      <c r="AA93" s="142">
        <f>'PK App Demand'!AA93+'NP App Demand'!AA93+'NPK App Demand'!AA93</f>
        <v>3.47</v>
      </c>
      <c r="AB93" s="142">
        <f>'PK App Demand'!AB93+'NP App Demand'!AB93+'NPK App Demand'!AB93</f>
        <v>1.4800000000000002</v>
      </c>
      <c r="AC93" s="142">
        <f>'PK App Demand'!AC93+'NP App Demand'!AC93+'NPK App Demand'!AC93</f>
        <v>1.4800000000000002</v>
      </c>
      <c r="AD93" s="142">
        <f>'PK App Demand'!AD93+'NP App Demand'!AD93+'NPK App Demand'!AD93</f>
        <v>1.4800000000000002</v>
      </c>
      <c r="AE93" s="142">
        <f>'PK App Demand'!AE93+'NP App Demand'!AE93+'NPK App Demand'!AE93</f>
        <v>1.4800000000000002</v>
      </c>
      <c r="AF93" s="142">
        <f>'PK App Demand'!AF93+'NP App Demand'!AF93+'NPK App Demand'!AF93</f>
        <v>1.4800000000000002</v>
      </c>
      <c r="AG93" s="142">
        <f>'PK App Demand'!AG93+'NP App Demand'!AG93+'NPK App Demand'!AG93</f>
        <v>1.4800000000000002</v>
      </c>
    </row>
    <row r="94" spans="1:33" x14ac:dyDescent="0.2">
      <c r="A94" s="133" t="str">
        <f t="shared" si="3"/>
        <v>DAPMali</v>
      </c>
      <c r="B94" s="129" t="s">
        <v>259</v>
      </c>
      <c r="C94" s="129" t="s">
        <v>262</v>
      </c>
      <c r="D94" s="129" t="s">
        <v>125</v>
      </c>
      <c r="E94" s="142">
        <f>'PK App Demand'!E94+'NP App Demand'!E94+'NPK App Demand'!E94</f>
        <v>90.478111999999996</v>
      </c>
      <c r="F94" s="142">
        <f>'PK App Demand'!F94+'NP App Demand'!F94+'NPK App Demand'!F94</f>
        <v>2.7E-2</v>
      </c>
      <c r="G94" s="142">
        <f>'PK App Demand'!G94+'NP App Demand'!G94+'NPK App Demand'!G94</f>
        <v>120.138558</v>
      </c>
      <c r="H94" s="142">
        <f>'PK App Demand'!H94+'NP App Demand'!H94+'NPK App Demand'!H94</f>
        <v>98.675304999999994</v>
      </c>
      <c r="I94" s="142">
        <f>'PK App Demand'!I94+'NP App Demand'!I94+'NPK App Demand'!I94</f>
        <v>112.982744</v>
      </c>
      <c r="J94" s="142">
        <f>'PK App Demand'!J94+'NP App Demand'!J94+'NPK App Demand'!J94</f>
        <v>110.053901</v>
      </c>
      <c r="K94" s="142">
        <f>'PK App Demand'!K94+'NP App Demand'!K94+'NPK App Demand'!K94</f>
        <v>117.340664</v>
      </c>
      <c r="L94" s="142">
        <f>'PK App Demand'!L94+'NP App Demand'!L94+'NPK App Demand'!L94</f>
        <v>72.353864000000002</v>
      </c>
      <c r="M94" s="142">
        <f>'PK App Demand'!M94+'NP App Demand'!M94+'NPK App Demand'!M94</f>
        <v>73.304969999999997</v>
      </c>
      <c r="N94" s="142">
        <f>'PK App Demand'!N94+'NP App Demand'!N94+'NPK App Demand'!N94</f>
        <v>39.564999999999998</v>
      </c>
      <c r="O94" s="142">
        <f>'PK App Demand'!O94+'NP App Demand'!O94+'NPK App Demand'!O94</f>
        <v>16.85482</v>
      </c>
      <c r="P94" s="142">
        <f>'PK App Demand'!P94+'NP App Demand'!P94+'NPK App Demand'!P94</f>
        <v>46.612727999999997</v>
      </c>
      <c r="Q94" s="142">
        <f>'PK App Demand'!Q94+'NP App Demand'!Q94+'NPK App Demand'!Q94</f>
        <v>46.208400999999995</v>
      </c>
      <c r="R94" s="142">
        <f>'PK App Demand'!R94+'NP App Demand'!R94+'NPK App Demand'!R94</f>
        <v>50.248000000000019</v>
      </c>
      <c r="S94" s="142">
        <f>'PK App Demand'!S94+'NP App Demand'!S94+'NPK App Demand'!S94</f>
        <v>75.878140000000002</v>
      </c>
      <c r="T94" s="142">
        <f>'PK App Demand'!T94+'NP App Demand'!T94+'NPK App Demand'!T94</f>
        <v>1.9629999999999939</v>
      </c>
      <c r="U94" s="142">
        <f>'PK App Demand'!U94+'NP App Demand'!U94+'NPK App Demand'!U94</f>
        <v>11.15531</v>
      </c>
      <c r="V94" s="142">
        <f>'PK App Demand'!V94+'NP App Demand'!V94+'NPK App Demand'!V94</f>
        <v>11.15531</v>
      </c>
      <c r="W94" s="142">
        <f>'PK App Demand'!W94+'NP App Demand'!W94+'NPK App Demand'!W94</f>
        <v>25</v>
      </c>
      <c r="X94" s="142">
        <f>'PK App Demand'!X94+'NP App Demand'!X94+'NPK App Demand'!X94</f>
        <v>98.763789999999986</v>
      </c>
      <c r="Y94" s="142">
        <f>'PK App Demand'!Y94+'NP App Demand'!Y94+'NPK App Demand'!Y94</f>
        <v>38.421743700136858</v>
      </c>
      <c r="Z94" s="142">
        <f>'PK App Demand'!Z94+'NP App Demand'!Z94+'NPK App Demand'!Z94</f>
        <v>80.109659999999991</v>
      </c>
      <c r="AA94" s="142">
        <f>'PK App Demand'!AA94+'NP App Demand'!AA94+'NPK App Demand'!AA94</f>
        <v>13.940000000000001</v>
      </c>
      <c r="AB94" s="142">
        <f>'PK App Demand'!AB94+'NP App Demand'!AB94+'NPK App Demand'!AB94</f>
        <v>21.519999999999996</v>
      </c>
      <c r="AC94" s="142">
        <f>'PK App Demand'!AC94+'NP App Demand'!AC94+'NPK App Demand'!AC94</f>
        <v>22.304663551946526</v>
      </c>
      <c r="AD94" s="142">
        <f>'PK App Demand'!AD94+'NP App Demand'!AD94+'NPK App Demand'!AD94</f>
        <v>23.280592354603176</v>
      </c>
      <c r="AE94" s="142">
        <f>'PK App Demand'!AE94+'NP App Demand'!AE94+'NPK App Demand'!AE94</f>
        <v>24.171893651201749</v>
      </c>
      <c r="AF94" s="142">
        <f>'PK App Demand'!AF94+'NP App Demand'!AF94+'NPK App Demand'!AF94</f>
        <v>25.053250711128594</v>
      </c>
      <c r="AG94" s="142">
        <f>'PK App Demand'!AG94+'NP App Demand'!AG94+'NPK App Demand'!AG94</f>
        <v>25.966743865905595</v>
      </c>
    </row>
    <row r="95" spans="1:33" x14ac:dyDescent="0.2">
      <c r="A95" s="133" t="str">
        <f t="shared" si="3"/>
        <v>DAPMauritania</v>
      </c>
      <c r="B95" s="129" t="s">
        <v>259</v>
      </c>
      <c r="C95" s="129" t="s">
        <v>262</v>
      </c>
      <c r="D95" s="129" t="s">
        <v>126</v>
      </c>
      <c r="E95" s="142">
        <f>'PK App Demand'!E95+'NP App Demand'!E95+'NPK App Demand'!E95</f>
        <v>0</v>
      </c>
      <c r="F95" s="142">
        <f>'PK App Demand'!F95+'NP App Demand'!F95+'NPK App Demand'!F95</f>
        <v>7.0517999999999997E-2</v>
      </c>
      <c r="G95" s="142">
        <f>'PK App Demand'!G95+'NP App Demand'!G95+'NPK App Demand'!G95</f>
        <v>0</v>
      </c>
      <c r="H95" s="142">
        <f>'PK App Demand'!H95+'NP App Demand'!H95+'NPK App Demand'!H95</f>
        <v>0</v>
      </c>
      <c r="I95" s="142">
        <f>'PK App Demand'!I95+'NP App Demand'!I95+'NPK App Demand'!I95</f>
        <v>0.38187800000000005</v>
      </c>
      <c r="J95" s="142">
        <f>'PK App Demand'!J95+'NP App Demand'!J95+'NPK App Demand'!J95</f>
        <v>0.293659</v>
      </c>
      <c r="K95" s="142">
        <f>'PK App Demand'!K95+'NP App Demand'!K95+'NPK App Demand'!K95</f>
        <v>0</v>
      </c>
      <c r="L95" s="142">
        <f>'PK App Demand'!L95+'NP App Demand'!L95+'NPK App Demand'!L95</f>
        <v>0</v>
      </c>
      <c r="M95" s="142">
        <f>'PK App Demand'!M95+'NP App Demand'!M95+'NPK App Demand'!M95</f>
        <v>0</v>
      </c>
      <c r="N95" s="142">
        <f>'PK App Demand'!N95+'NP App Demand'!N95+'NPK App Demand'!N95</f>
        <v>9.0000000000000002E-6</v>
      </c>
      <c r="O95" s="142">
        <f>'PK App Demand'!O95+'NP App Demand'!O95+'NPK App Demand'!O95</f>
        <v>2.1239909999999997</v>
      </c>
      <c r="P95" s="142">
        <f>'PK App Demand'!P95+'NP App Demand'!P95+'NPK App Demand'!P95</f>
        <v>2.07605</v>
      </c>
      <c r="Q95" s="142">
        <f>'PK App Demand'!Q95+'NP App Demand'!Q95+'NPK App Demand'!Q95</f>
        <v>0.15</v>
      </c>
      <c r="R95" s="142">
        <f>'PK App Demand'!R95+'NP App Demand'!R95+'NPK App Demand'!R95</f>
        <v>2.5000000000000001E-2</v>
      </c>
      <c r="S95" s="142">
        <f>'PK App Demand'!S95+'NP App Demand'!S95+'NPK App Demand'!S95</f>
        <v>25.817774</v>
      </c>
      <c r="T95" s="142">
        <f>'PK App Demand'!T95+'NP App Demand'!T95+'NPK App Demand'!T95</f>
        <v>0</v>
      </c>
      <c r="U95" s="142">
        <f>'PK App Demand'!U95+'NP App Demand'!U95+'NPK App Demand'!U95</f>
        <v>6.3629360000000004</v>
      </c>
      <c r="V95" s="142">
        <f>'PK App Demand'!V95+'NP App Demand'!V95+'NPK App Demand'!V95</f>
        <v>9.3526190000000007</v>
      </c>
      <c r="W95" s="142">
        <f>'PK App Demand'!W95+'NP App Demand'!W95+'NPK App Demand'!W95</f>
        <v>0</v>
      </c>
      <c r="X95" s="142">
        <f>'PK App Demand'!X95+'NP App Demand'!X95+'NPK App Demand'!X95</f>
        <v>2.826E-2</v>
      </c>
      <c r="Y95" s="142">
        <f>'PK App Demand'!Y95+'NP App Demand'!Y95+'NPK App Demand'!Y95</f>
        <v>0.1424</v>
      </c>
      <c r="Z95" s="142">
        <f>'PK App Demand'!Z95+'NP App Demand'!Z95+'NPK App Demand'!Z95</f>
        <v>0.15076000000000001</v>
      </c>
      <c r="AA95" s="142">
        <f>'PK App Demand'!AA95+'NP App Demand'!AA95+'NPK App Demand'!AA95</f>
        <v>0.18</v>
      </c>
      <c r="AB95" s="142">
        <f>'PK App Demand'!AB95+'NP App Demand'!AB95+'NPK App Demand'!AB95</f>
        <v>3.2799999999999994</v>
      </c>
      <c r="AC95" s="142">
        <f>'PK App Demand'!AC95+'NP App Demand'!AC95+'NPK App Demand'!AC95</f>
        <v>3.2799999999999994</v>
      </c>
      <c r="AD95" s="142">
        <f>'PK App Demand'!AD95+'NP App Demand'!AD95+'NPK App Demand'!AD95</f>
        <v>3.2799999999999994</v>
      </c>
      <c r="AE95" s="142">
        <f>'PK App Demand'!AE95+'NP App Demand'!AE95+'NPK App Demand'!AE95</f>
        <v>3.2799999999999994</v>
      </c>
      <c r="AF95" s="142">
        <f>'PK App Demand'!AF95+'NP App Demand'!AF95+'NPK App Demand'!AF95</f>
        <v>3.2799999999999994</v>
      </c>
      <c r="AG95" s="142">
        <f>'PK App Demand'!AG95+'NP App Demand'!AG95+'NPK App Demand'!AG95</f>
        <v>3.2799999999999994</v>
      </c>
    </row>
    <row r="96" spans="1:33" x14ac:dyDescent="0.2">
      <c r="A96" s="133" t="str">
        <f t="shared" si="3"/>
        <v>DAPNiger</v>
      </c>
      <c r="B96" s="129" t="s">
        <v>259</v>
      </c>
      <c r="C96" s="129" t="s">
        <v>262</v>
      </c>
      <c r="D96" s="129" t="s">
        <v>127</v>
      </c>
      <c r="E96" s="142">
        <f>'PK App Demand'!E96+'NP App Demand'!E96+'NPK App Demand'!E96</f>
        <v>5.8631060000000002</v>
      </c>
      <c r="F96" s="142">
        <f>'PK App Demand'!F96+'NP App Demand'!F96+'NPK App Demand'!F96</f>
        <v>7.0348240000000004</v>
      </c>
      <c r="G96" s="142">
        <f>'PK App Demand'!G96+'NP App Demand'!G96+'NPK App Demand'!G96</f>
        <v>7.9450139999999996</v>
      </c>
      <c r="H96" s="142">
        <f>'PK App Demand'!H96+'NP App Demand'!H96+'NPK App Demand'!H96</f>
        <v>8.4820449999999994</v>
      </c>
      <c r="I96" s="142">
        <f>'PK App Demand'!I96+'NP App Demand'!I96+'NPK App Demand'!I96</f>
        <v>7.261412</v>
      </c>
      <c r="J96" s="142">
        <f>'PK App Demand'!J96+'NP App Demand'!J96+'NPK App Demand'!J96</f>
        <v>3.1538210000000002</v>
      </c>
      <c r="K96" s="142">
        <f>'PK App Demand'!K96+'NP App Demand'!K96+'NPK App Demand'!K96</f>
        <v>3.7608990000000002</v>
      </c>
      <c r="L96" s="142">
        <f>'PK App Demand'!L96+'NP App Demand'!L96+'NPK App Demand'!L96</f>
        <v>5.1811489999999996</v>
      </c>
      <c r="M96" s="142">
        <f>'PK App Demand'!M96+'NP App Demand'!M96+'NPK App Demand'!M96</f>
        <v>3.9472049999999994</v>
      </c>
      <c r="N96" s="142">
        <f>'PK App Demand'!N96+'NP App Demand'!N96+'NPK App Demand'!N96</f>
        <v>3.2693499999999998</v>
      </c>
      <c r="O96" s="142">
        <f>'PK App Demand'!O96+'NP App Demand'!O96+'NPK App Demand'!O96</f>
        <v>1.5087660000000001</v>
      </c>
      <c r="P96" s="142">
        <f>'PK App Demand'!P96+'NP App Demand'!P96+'NPK App Demand'!P96</f>
        <v>5.4808500000000002</v>
      </c>
      <c r="Q96" s="142">
        <f>'PK App Demand'!Q96+'NP App Demand'!Q96+'NPK App Demand'!Q96</f>
        <v>0.101284</v>
      </c>
      <c r="R96" s="142">
        <f>'PK App Demand'!R96+'NP App Demand'!R96+'NPK App Demand'!R96</f>
        <v>1.688E-3</v>
      </c>
      <c r="S96" s="142">
        <f>'PK App Demand'!S96+'NP App Demand'!S96+'NPK App Demand'!S96</f>
        <v>9.9347710000000014</v>
      </c>
      <c r="T96" s="142">
        <f>'PK App Demand'!T96+'NP App Demand'!T96+'NPK App Demand'!T96</f>
        <v>0.27409</v>
      </c>
      <c r="U96" s="142">
        <f>'PK App Demand'!U96+'NP App Demand'!U96+'NPK App Demand'!U96</f>
        <v>1.0471410000000001</v>
      </c>
      <c r="V96" s="142">
        <f>'PK App Demand'!V96+'NP App Demand'!V96+'NPK App Demand'!V96</f>
        <v>0</v>
      </c>
      <c r="W96" s="142">
        <f>'PK App Demand'!W96+'NP App Demand'!W96+'NPK App Demand'!W96</f>
        <v>0</v>
      </c>
      <c r="X96" s="142">
        <f>'PK App Demand'!X96+'NP App Demand'!X96+'NPK App Demand'!X96</f>
        <v>0</v>
      </c>
      <c r="Y96" s="142">
        <f>'PK App Demand'!Y96+'NP App Demand'!Y96+'NPK App Demand'!Y96</f>
        <v>0</v>
      </c>
      <c r="Z96" s="142">
        <f>'PK App Demand'!Z96+'NP App Demand'!Z96+'NPK App Demand'!Z96</f>
        <v>0</v>
      </c>
      <c r="AA96" s="142">
        <f>'PK App Demand'!AA96+'NP App Demand'!AA96+'NPK App Demand'!AA96</f>
        <v>0.2</v>
      </c>
      <c r="AB96" s="142">
        <f>'PK App Demand'!AB96+'NP App Demand'!AB96+'NPK App Demand'!AB96</f>
        <v>0</v>
      </c>
      <c r="AC96" s="142">
        <f>'PK App Demand'!AC96+'NP App Demand'!AC96+'NPK App Demand'!AC96</f>
        <v>0</v>
      </c>
      <c r="AD96" s="142">
        <f>'PK App Demand'!AD96+'NP App Demand'!AD96+'NPK App Demand'!AD96</f>
        <v>0</v>
      </c>
      <c r="AE96" s="142">
        <f>'PK App Demand'!AE96+'NP App Demand'!AE96+'NPK App Demand'!AE96</f>
        <v>0</v>
      </c>
      <c r="AF96" s="142">
        <f>'PK App Demand'!AF96+'NP App Demand'!AF96+'NPK App Demand'!AF96</f>
        <v>0</v>
      </c>
      <c r="AG96" s="142">
        <f>'PK App Demand'!AG96+'NP App Demand'!AG96+'NPK App Demand'!AG96</f>
        <v>0</v>
      </c>
    </row>
    <row r="97" spans="1:33" x14ac:dyDescent="0.2">
      <c r="A97" s="133" t="str">
        <f t="shared" si="3"/>
        <v>DAPNigeria</v>
      </c>
      <c r="B97" s="129" t="s">
        <v>259</v>
      </c>
      <c r="C97" s="129" t="s">
        <v>262</v>
      </c>
      <c r="D97" s="129" t="s">
        <v>128</v>
      </c>
      <c r="E97" s="142">
        <f>'PK App Demand'!E97+'NP App Demand'!E97+'NPK App Demand'!E97</f>
        <v>179.60634300000001</v>
      </c>
      <c r="F97" s="142">
        <f>'PK App Demand'!F97+'NP App Demand'!F97+'NPK App Demand'!F97</f>
        <v>171.97440900000001</v>
      </c>
      <c r="G97" s="142">
        <f>'PK App Demand'!G97+'NP App Demand'!G97+'NPK App Demand'!G97</f>
        <v>173.20659499999996</v>
      </c>
      <c r="H97" s="142">
        <f>'PK App Demand'!H97+'NP App Demand'!H97+'NPK App Demand'!H97</f>
        <v>130.01845</v>
      </c>
      <c r="I97" s="142">
        <f>'PK App Demand'!I97+'NP App Demand'!I97+'NPK App Demand'!I97</f>
        <v>136.38786999999999</v>
      </c>
      <c r="J97" s="142">
        <f>'PK App Demand'!J97+'NP App Demand'!J97+'NPK App Demand'!J97</f>
        <v>154.18427800000001</v>
      </c>
      <c r="K97" s="142">
        <f>'PK App Demand'!K97+'NP App Demand'!K97+'NPK App Demand'!K97</f>
        <v>295.17100599999998</v>
      </c>
      <c r="L97" s="142">
        <f>'PK App Demand'!L97+'NP App Demand'!L97+'NPK App Demand'!L97</f>
        <v>305</v>
      </c>
      <c r="M97" s="142">
        <f>'PK App Demand'!M97+'NP App Demand'!M97+'NPK App Demand'!M97</f>
        <v>335</v>
      </c>
      <c r="N97" s="142">
        <f>'PK App Demand'!N97+'NP App Demand'!N97+'NPK App Demand'!N97</f>
        <v>116.769079</v>
      </c>
      <c r="O97" s="142">
        <f>'PK App Demand'!O97+'NP App Demand'!O97+'NPK App Demand'!O97</f>
        <v>256.428651</v>
      </c>
      <c r="P97" s="142">
        <f>'PK App Demand'!P97+'NP App Demand'!P97+'NPK App Demand'!P97</f>
        <v>139.48984400000001</v>
      </c>
      <c r="Q97" s="142">
        <f>'PK App Demand'!Q97+'NP App Demand'!Q97+'NPK App Demand'!Q97</f>
        <v>283.532149</v>
      </c>
      <c r="R97" s="142">
        <f>'PK App Demand'!R97+'NP App Demand'!R97+'NPK App Demand'!R97</f>
        <v>237.84972199999999</v>
      </c>
      <c r="S97" s="142">
        <f>'PK App Demand'!S97+'NP App Demand'!S97+'NPK App Demand'!S97</f>
        <v>399.93099700000033</v>
      </c>
      <c r="T97" s="142">
        <f>'PK App Demand'!T97+'NP App Demand'!T97+'NPK App Demand'!T97</f>
        <v>186.351302</v>
      </c>
      <c r="U97" s="142">
        <f>'PK App Demand'!U97+'NP App Demand'!U97+'NPK App Demand'!U97</f>
        <v>481.28296999999998</v>
      </c>
      <c r="V97" s="142">
        <f>'PK App Demand'!V97+'NP App Demand'!V97+'NPK App Demand'!V97</f>
        <v>491.95644200000004</v>
      </c>
      <c r="W97" s="142">
        <f>'PK App Demand'!W97+'NP App Demand'!W97+'NPK App Demand'!W97</f>
        <v>340.99909217188247</v>
      </c>
      <c r="X97" s="142">
        <f>'PK App Demand'!X97+'NP App Demand'!X97+'NPK App Demand'!X97</f>
        <v>0.70992</v>
      </c>
      <c r="Y97" s="142">
        <f>'PK App Demand'!Y97+'NP App Demand'!Y97+'NPK App Demand'!Y97</f>
        <v>8.1699999999999995E-2</v>
      </c>
      <c r="Z97" s="142">
        <f>'PK App Demand'!Z97+'NP App Demand'!Z97+'NPK App Demand'!Z97</f>
        <v>0.47190000000000004</v>
      </c>
      <c r="AA97" s="142">
        <f>'PK App Demand'!AA97+'NP App Demand'!AA97+'NPK App Demand'!AA97</f>
        <v>0.25</v>
      </c>
      <c r="AB97" s="142">
        <f>'PK App Demand'!AB97+'NP App Demand'!AB97+'NPK App Demand'!AB97</f>
        <v>0.51</v>
      </c>
      <c r="AC97" s="142">
        <f>'PK App Demand'!AC97+'NP App Demand'!AC97+'NPK App Demand'!AC97</f>
        <v>0.51</v>
      </c>
      <c r="AD97" s="142">
        <f>'PK App Demand'!AD97+'NP App Demand'!AD97+'NPK App Demand'!AD97</f>
        <v>0.51</v>
      </c>
      <c r="AE97" s="142">
        <f>'PK App Demand'!AE97+'NP App Demand'!AE97+'NPK App Demand'!AE97</f>
        <v>0.51</v>
      </c>
      <c r="AF97" s="142">
        <f>'PK App Demand'!AF97+'NP App Demand'!AF97+'NPK App Demand'!AF97</f>
        <v>0.51</v>
      </c>
      <c r="AG97" s="142">
        <f>'PK App Demand'!AG97+'NP App Demand'!AG97+'NPK App Demand'!AG97</f>
        <v>0.51</v>
      </c>
    </row>
    <row r="98" spans="1:33" x14ac:dyDescent="0.2">
      <c r="A98" s="133" t="str">
        <f t="shared" si="3"/>
        <v>DAPSenegal</v>
      </c>
      <c r="B98" s="129" t="s">
        <v>259</v>
      </c>
      <c r="C98" s="129" t="s">
        <v>262</v>
      </c>
      <c r="D98" s="129" t="s">
        <v>129</v>
      </c>
      <c r="E98" s="142">
        <f>'PK App Demand'!E98+'NP App Demand'!E98+'NPK App Demand'!E98</f>
        <v>38.849999999999994</v>
      </c>
      <c r="F98" s="142">
        <f>'PK App Demand'!F98+'NP App Demand'!F98+'NPK App Demand'!F98</f>
        <v>39</v>
      </c>
      <c r="G98" s="142">
        <f>'PK App Demand'!G98+'NP App Demand'!G98+'NPK App Demand'!G98</f>
        <v>69</v>
      </c>
      <c r="H98" s="142">
        <f>'PK App Demand'!H98+'NP App Demand'!H98+'NPK App Demand'!H98</f>
        <v>39.797648730003594</v>
      </c>
      <c r="I98" s="142">
        <f>'PK App Demand'!I98+'NP App Demand'!I98+'NPK App Demand'!I98</f>
        <v>39</v>
      </c>
      <c r="J98" s="142">
        <f>'PK App Demand'!J98+'NP App Demand'!J98+'NPK App Demand'!J98</f>
        <v>42.36035400000037</v>
      </c>
      <c r="K98" s="142">
        <f>'PK App Demand'!K98+'NP App Demand'!K98+'NPK App Demand'!K98</f>
        <v>9.0968070000000019</v>
      </c>
      <c r="L98" s="142">
        <f>'PK App Demand'!L98+'NP App Demand'!L98+'NPK App Demand'!L98</f>
        <v>14.885617999999997</v>
      </c>
      <c r="M98" s="142">
        <f>'PK App Demand'!M98+'NP App Demand'!M98+'NPK App Demand'!M98</f>
        <v>30.336836000000002</v>
      </c>
      <c r="N98" s="142">
        <f>'PK App Demand'!N98+'NP App Demand'!N98+'NPK App Demand'!N98</f>
        <v>35.542056999999993</v>
      </c>
      <c r="O98" s="142">
        <f>'PK App Demand'!O98+'NP App Demand'!O98+'NPK App Demand'!O98</f>
        <v>35.40325</v>
      </c>
      <c r="P98" s="142">
        <f>'PK App Demand'!P98+'NP App Demand'!P98+'NPK App Demand'!P98</f>
        <v>33.388749000000004</v>
      </c>
      <c r="Q98" s="142">
        <f>'PK App Demand'!Q98+'NP App Demand'!Q98+'NPK App Demand'!Q98</f>
        <v>34.125363</v>
      </c>
      <c r="R98" s="142">
        <f>'PK App Demand'!R98+'NP App Demand'!R98+'NPK App Demand'!R98</f>
        <v>32.974542999999997</v>
      </c>
      <c r="S98" s="142">
        <f>'PK App Demand'!S98+'NP App Demand'!S98+'NPK App Demand'!S98</f>
        <v>24.068415999999996</v>
      </c>
      <c r="T98" s="142">
        <f>'PK App Demand'!T98+'NP App Demand'!T98+'NPK App Demand'!T98</f>
        <v>72.225707999999997</v>
      </c>
      <c r="U98" s="142">
        <f>'PK App Demand'!U98+'NP App Demand'!U98+'NPK App Demand'!U98</f>
        <v>67.50362299999999</v>
      </c>
      <c r="V98" s="142">
        <f>'PK App Demand'!V98+'NP App Demand'!V98+'NPK App Demand'!V98</f>
        <v>46.386237999999999</v>
      </c>
      <c r="W98" s="142">
        <f>'PK App Demand'!W98+'NP App Demand'!W98+'NPK App Demand'!W98</f>
        <v>18.258597000000002</v>
      </c>
      <c r="X98" s="142">
        <f>'PK App Demand'!X98+'NP App Demand'!X98+'NPK App Demand'!X98</f>
        <v>66.435720000000003</v>
      </c>
      <c r="Y98" s="142">
        <f>'PK App Demand'!Y98+'NP App Demand'!Y98+'NPK App Demand'!Y98</f>
        <v>82.530815699999991</v>
      </c>
      <c r="Z98" s="142">
        <f>'PK App Demand'!Z98+'NP App Demand'!Z98+'NPK App Demand'!Z98</f>
        <v>47.135920000000006</v>
      </c>
      <c r="AA98" s="142">
        <f>'PK App Demand'!AA98+'NP App Demand'!AA98+'NPK App Demand'!AA98</f>
        <v>91.23</v>
      </c>
      <c r="AB98" s="142">
        <f>'PK App Demand'!AB98+'NP App Demand'!AB98+'NPK App Demand'!AB98</f>
        <v>75.580000000000013</v>
      </c>
      <c r="AC98" s="142">
        <f>'PK App Demand'!AC98+'NP App Demand'!AC98+'NPK App Demand'!AC98</f>
        <v>75.580000000000013</v>
      </c>
      <c r="AD98" s="142">
        <f>'PK App Demand'!AD98+'NP App Demand'!AD98+'NPK App Demand'!AD98</f>
        <v>75.580000000000013</v>
      </c>
      <c r="AE98" s="142">
        <f>'PK App Demand'!AE98+'NP App Demand'!AE98+'NPK App Demand'!AE98</f>
        <v>75.580000000000013</v>
      </c>
      <c r="AF98" s="142">
        <f>'PK App Demand'!AF98+'NP App Demand'!AF98+'NPK App Demand'!AF98</f>
        <v>75.580000000000013</v>
      </c>
      <c r="AG98" s="142">
        <f>'PK App Demand'!AG98+'NP App Demand'!AG98+'NPK App Demand'!AG98</f>
        <v>75.580000000000013</v>
      </c>
    </row>
    <row r="99" spans="1:33" x14ac:dyDescent="0.2">
      <c r="A99" s="133" t="str">
        <f t="shared" si="3"/>
        <v>DAPSierra Leone</v>
      </c>
      <c r="B99" s="129" t="s">
        <v>259</v>
      </c>
      <c r="C99" s="129" t="s">
        <v>262</v>
      </c>
      <c r="D99" s="129" t="s">
        <v>130</v>
      </c>
      <c r="E99" s="142">
        <f>'PK App Demand'!E99+'NP App Demand'!E99+'NPK App Demand'!E99</f>
        <v>0</v>
      </c>
      <c r="F99" s="142">
        <f>'PK App Demand'!F99+'NP App Demand'!F99+'NPK App Demand'!F99</f>
        <v>0</v>
      </c>
      <c r="G99" s="142">
        <f>'PK App Demand'!G99+'NP App Demand'!G99+'NPK App Demand'!G99</f>
        <v>1.75E-3</v>
      </c>
      <c r="H99" s="142">
        <f>'PK App Demand'!H99+'NP App Demand'!H99+'NPK App Demand'!H99</f>
        <v>0</v>
      </c>
      <c r="I99" s="142">
        <f>'PK App Demand'!I99+'NP App Demand'!I99+'NPK App Demand'!I99</f>
        <v>0</v>
      </c>
      <c r="J99" s="142">
        <f>'PK App Demand'!J99+'NP App Demand'!J99+'NPK App Demand'!J99</f>
        <v>0</v>
      </c>
      <c r="K99" s="142">
        <f>'PK App Demand'!K99+'NP App Demand'!K99+'NPK App Demand'!K99</f>
        <v>0</v>
      </c>
      <c r="L99" s="142">
        <f>'PK App Demand'!L99+'NP App Demand'!L99+'NPK App Demand'!L99</f>
        <v>0</v>
      </c>
      <c r="M99" s="142">
        <f>'PK App Demand'!M99+'NP App Demand'!M99+'NPK App Demand'!M99</f>
        <v>0</v>
      </c>
      <c r="N99" s="142">
        <f>'PK App Demand'!N99+'NP App Demand'!N99+'NPK App Demand'!N99</f>
        <v>0</v>
      </c>
      <c r="O99" s="142">
        <f>'PK App Demand'!O99+'NP App Demand'!O99+'NPK App Demand'!O99</f>
        <v>0</v>
      </c>
      <c r="P99" s="142">
        <f>'PK App Demand'!P99+'NP App Demand'!P99+'NPK App Demand'!P99</f>
        <v>0</v>
      </c>
      <c r="Q99" s="142">
        <f>'PK App Demand'!Q99+'NP App Demand'!Q99+'NPK App Demand'!Q99</f>
        <v>0</v>
      </c>
      <c r="R99" s="142">
        <f>'PK App Demand'!R99+'NP App Demand'!R99+'NPK App Demand'!R99</f>
        <v>0</v>
      </c>
      <c r="S99" s="142">
        <f>'PK App Demand'!S99+'NP App Demand'!S99+'NPK App Demand'!S99</f>
        <v>0</v>
      </c>
      <c r="T99" s="142">
        <f>'PK App Demand'!T99+'NP App Demand'!T99+'NPK App Demand'!T99</f>
        <v>0</v>
      </c>
      <c r="U99" s="142">
        <f>'PK App Demand'!U99+'NP App Demand'!U99+'NPK App Demand'!U99</f>
        <v>5.1641050000000002</v>
      </c>
      <c r="V99" s="142">
        <f>'PK App Demand'!V99+'NP App Demand'!V99+'NPK App Demand'!V99</f>
        <v>13.762048</v>
      </c>
      <c r="W99" s="142">
        <f>'PK App Demand'!W99+'NP App Demand'!W99+'NPK App Demand'!W99</f>
        <v>2.8261801267792492</v>
      </c>
      <c r="X99" s="142">
        <f>'PK App Demand'!X99+'NP App Demand'!X99+'NPK App Demand'!X99</f>
        <v>3.0786499999999997</v>
      </c>
      <c r="Y99" s="142">
        <f>'PK App Demand'!Y99+'NP App Demand'!Y99+'NPK App Demand'!Y99</f>
        <v>2.23285</v>
      </c>
      <c r="Z99" s="142">
        <f>'PK App Demand'!Z99+'NP App Demand'!Z99+'NPK App Demand'!Z99</f>
        <v>2.0900864998362971</v>
      </c>
      <c r="AA99" s="142">
        <f>'PK App Demand'!AA99+'NP App Demand'!AA99+'NPK App Demand'!AA99</f>
        <v>0.83000000000000007</v>
      </c>
      <c r="AB99" s="142">
        <f>'PK App Demand'!AB99+'NP App Demand'!AB99+'NPK App Demand'!AB99</f>
        <v>2.44</v>
      </c>
      <c r="AC99" s="142">
        <f>'PK App Demand'!AC99+'NP App Demand'!AC99+'NPK App Demand'!AC99</f>
        <v>2.44</v>
      </c>
      <c r="AD99" s="142">
        <f>'PK App Demand'!AD99+'NP App Demand'!AD99+'NPK App Demand'!AD99</f>
        <v>2.44</v>
      </c>
      <c r="AE99" s="142">
        <f>'PK App Demand'!AE99+'NP App Demand'!AE99+'NPK App Demand'!AE99</f>
        <v>2.44</v>
      </c>
      <c r="AF99" s="142">
        <f>'PK App Demand'!AF99+'NP App Demand'!AF99+'NPK App Demand'!AF99</f>
        <v>2.44</v>
      </c>
      <c r="AG99" s="142">
        <f>'PK App Demand'!AG99+'NP App Demand'!AG99+'NPK App Demand'!AG99</f>
        <v>2.44</v>
      </c>
    </row>
    <row r="100" spans="1:33" x14ac:dyDescent="0.2">
      <c r="A100" s="133" t="str">
        <f t="shared" si="3"/>
        <v>DAPTogo</v>
      </c>
      <c r="B100" s="129" t="s">
        <v>259</v>
      </c>
      <c r="C100" s="129" t="s">
        <v>262</v>
      </c>
      <c r="D100" s="129" t="s">
        <v>131</v>
      </c>
      <c r="E100" s="142">
        <f>'PK App Demand'!E100+'NP App Demand'!E100+'NPK App Demand'!E100</f>
        <v>26.2653</v>
      </c>
      <c r="F100" s="142">
        <f>'PK App Demand'!F100+'NP App Demand'!F100+'NPK App Demand'!F100</f>
        <v>12.3504</v>
      </c>
      <c r="G100" s="142">
        <f>'PK App Demand'!G100+'NP App Demand'!G100+'NPK App Demand'!G100</f>
        <v>24.63466</v>
      </c>
      <c r="H100" s="142">
        <f>'PK App Demand'!H100+'NP App Demand'!H100+'NPK App Demand'!H100</f>
        <v>38.070487999999997</v>
      </c>
      <c r="I100" s="142">
        <f>'PK App Demand'!I100+'NP App Demand'!I100+'NPK App Demand'!I100</f>
        <v>12.141672</v>
      </c>
      <c r="J100" s="142">
        <f>'PK App Demand'!J100+'NP App Demand'!J100+'NPK App Demand'!J100</f>
        <v>38.536000000000001</v>
      </c>
      <c r="K100" s="142">
        <f>'PK App Demand'!K100+'NP App Demand'!K100+'NPK App Demand'!K100</f>
        <v>26.054491999999996</v>
      </c>
      <c r="L100" s="142">
        <f>'PK App Demand'!L100+'NP App Demand'!L100+'NPK App Demand'!L100</f>
        <v>27.059553999999999</v>
      </c>
      <c r="M100" s="142">
        <f>'PK App Demand'!M100+'NP App Demand'!M100+'NPK App Demand'!M100</f>
        <v>9.3970000000000002</v>
      </c>
      <c r="N100" s="142">
        <f>'PK App Demand'!N100+'NP App Demand'!N100+'NPK App Demand'!N100</f>
        <v>0.432</v>
      </c>
      <c r="O100" s="142">
        <f>'PK App Demand'!O100+'NP App Demand'!O100+'NPK App Demand'!O100</f>
        <v>16.5</v>
      </c>
      <c r="P100" s="142">
        <f>'PK App Demand'!P100+'NP App Demand'!P100+'NPK App Demand'!P100</f>
        <v>23.641999999999999</v>
      </c>
      <c r="Q100" s="142">
        <f>'PK App Demand'!Q100+'NP App Demand'!Q100+'NPK App Demand'!Q100</f>
        <v>38.7851</v>
      </c>
      <c r="R100" s="142">
        <f>'PK App Demand'!R100+'NP App Demand'!R100+'NPK App Demand'!R100</f>
        <v>61.646341999999997</v>
      </c>
      <c r="S100" s="142">
        <f>'PK App Demand'!S100+'NP App Demand'!S100+'NPK App Demand'!S100</f>
        <v>25.053000000000001</v>
      </c>
      <c r="T100" s="142">
        <f>'PK App Demand'!T100+'NP App Demand'!T100+'NPK App Demand'!T100</f>
        <v>50.508451999999998</v>
      </c>
      <c r="U100" s="142">
        <f>'PK App Demand'!U100+'NP App Demand'!U100+'NPK App Demand'!U100</f>
        <v>18.515367000000001</v>
      </c>
      <c r="V100" s="142">
        <f>'PK App Demand'!V100+'NP App Demand'!V100+'NPK App Demand'!V100</f>
        <v>78.463864000000001</v>
      </c>
      <c r="W100" s="142">
        <f>'PK App Demand'!W100+'NP App Demand'!W100+'NPK App Demand'!W100</f>
        <v>41.696945980498597</v>
      </c>
      <c r="X100" s="142">
        <f>'PK App Demand'!X100+'NP App Demand'!X100+'NPK App Demand'!X100</f>
        <v>49.935919999999996</v>
      </c>
      <c r="Y100" s="142">
        <f>'PK App Demand'!Y100+'NP App Demand'!Y100+'NPK App Demand'!Y100</f>
        <v>87.579429999999988</v>
      </c>
      <c r="Z100" s="142">
        <f>'PK App Demand'!Z100+'NP App Demand'!Z100+'NPK App Demand'!Z100</f>
        <v>20.174469999999999</v>
      </c>
      <c r="AA100" s="142">
        <f>'PK App Demand'!AA100+'NP App Demand'!AA100+'NPK App Demand'!AA100</f>
        <v>8.51</v>
      </c>
      <c r="AB100" s="142">
        <f>'PK App Demand'!AB100+'NP App Demand'!AB100+'NPK App Demand'!AB100</f>
        <v>75.61999999999999</v>
      </c>
      <c r="AC100" s="142">
        <f>'PK App Demand'!AC100+'NP App Demand'!AC100+'NPK App Demand'!AC100</f>
        <v>75.61999999999999</v>
      </c>
      <c r="AD100" s="142">
        <f>'PK App Demand'!AD100+'NP App Demand'!AD100+'NPK App Demand'!AD100</f>
        <v>75.61999999999999</v>
      </c>
      <c r="AE100" s="142">
        <f>'PK App Demand'!AE100+'NP App Demand'!AE100+'NPK App Demand'!AE100</f>
        <v>75.61999999999999</v>
      </c>
      <c r="AF100" s="142">
        <f>'PK App Demand'!AF100+'NP App Demand'!AF100+'NPK App Demand'!AF100</f>
        <v>75.61999999999999</v>
      </c>
      <c r="AG100" s="142">
        <f>'PK App Demand'!AG100+'NP App Demand'!AG100+'NPK App Demand'!AG100</f>
        <v>75.61999999999999</v>
      </c>
    </row>
    <row r="101" spans="1:33" s="133" customFormat="1" x14ac:dyDescent="0.2">
      <c r="A101" s="143" t="str">
        <f t="shared" si="3"/>
        <v>DAPCentral Africa Total</v>
      </c>
      <c r="B101" s="140" t="s">
        <v>132</v>
      </c>
      <c r="C101" s="140" t="s">
        <v>132</v>
      </c>
      <c r="D101" s="140" t="s">
        <v>132</v>
      </c>
      <c r="E101" s="141">
        <f>'PK App Demand'!E101+'NP App Demand'!E101+'NPK App Demand'!E101</f>
        <v>77.253619999999998</v>
      </c>
      <c r="F101" s="141">
        <f>'PK App Demand'!F101+'NP App Demand'!F101+'NPK App Demand'!F101</f>
        <v>32.749957000000002</v>
      </c>
      <c r="G101" s="141">
        <f>'PK App Demand'!G101+'NP App Demand'!G101+'NPK App Demand'!G101</f>
        <v>25.983530000000002</v>
      </c>
      <c r="H101" s="141">
        <f>'PK App Demand'!H101+'NP App Demand'!H101+'NPK App Demand'!H101</f>
        <v>29.295249999999999</v>
      </c>
      <c r="I101" s="141">
        <f>'PK App Demand'!I101+'NP App Demand'!I101+'NPK App Demand'!I101</f>
        <v>51.956961999999997</v>
      </c>
      <c r="J101" s="141">
        <f>'PK App Demand'!J101+'NP App Demand'!J101+'NPK App Demand'!J101</f>
        <v>57.218223000000002</v>
      </c>
      <c r="K101" s="141">
        <f>'PK App Demand'!K101+'NP App Demand'!K101+'NPK App Demand'!K101</f>
        <v>54.361788000000004</v>
      </c>
      <c r="L101" s="141">
        <f>'PK App Demand'!L101+'NP App Demand'!L101+'NPK App Demand'!L101</f>
        <v>42.276653999999994</v>
      </c>
      <c r="M101" s="141">
        <f>'PK App Demand'!M101+'NP App Demand'!M101+'NPK App Demand'!M101</f>
        <v>40.635213</v>
      </c>
      <c r="N101" s="141">
        <f>'PK App Demand'!N101+'NP App Demand'!N101+'NPK App Demand'!N101</f>
        <v>27.528685999999997</v>
      </c>
      <c r="O101" s="141">
        <f>'PK App Demand'!O101+'NP App Demand'!O101+'NPK App Demand'!O101</f>
        <v>57.04966799999999</v>
      </c>
      <c r="P101" s="141">
        <f>'PK App Demand'!P101+'NP App Demand'!P101+'NPK App Demand'!P101</f>
        <v>44.229647999999997</v>
      </c>
      <c r="Q101" s="141">
        <f>'PK App Demand'!Q101+'NP App Demand'!Q101+'NPK App Demand'!Q101</f>
        <v>88.587492000000012</v>
      </c>
      <c r="R101" s="141">
        <f>'PK App Demand'!R101+'NP App Demand'!R101+'NPK App Demand'!R101</f>
        <v>99.798792000000006</v>
      </c>
      <c r="S101" s="141">
        <f>'PK App Demand'!S101+'NP App Demand'!S101+'NPK App Demand'!S101</f>
        <v>94.560402999999994</v>
      </c>
      <c r="T101" s="141">
        <f>'PK App Demand'!T101+'NP App Demand'!T101+'NPK App Demand'!T101</f>
        <v>58.935007999999996</v>
      </c>
      <c r="U101" s="141">
        <f>'PK App Demand'!U101+'NP App Demand'!U101+'NPK App Demand'!U101</f>
        <v>96.842013999999992</v>
      </c>
      <c r="V101" s="141">
        <f>'PK App Demand'!V101+'NP App Demand'!V101+'NPK App Demand'!V101</f>
        <v>127.17121900000001</v>
      </c>
      <c r="W101" s="141">
        <f>'PK App Demand'!W101+'NP App Demand'!W101+'NPK App Demand'!W101</f>
        <v>129.08138383939095</v>
      </c>
      <c r="X101" s="141">
        <f>'PK App Demand'!X101+'NP App Demand'!X101+'NPK App Demand'!X101</f>
        <v>86.777980000000014</v>
      </c>
      <c r="Y101" s="141">
        <f>'PK App Demand'!Y101+'NP App Demand'!Y101+'NPK App Demand'!Y101</f>
        <v>92.901129999999981</v>
      </c>
      <c r="Z101" s="141">
        <f>'PK App Demand'!Z101+'NP App Demand'!Z101+'NPK App Demand'!Z101</f>
        <v>104.05034904215924</v>
      </c>
      <c r="AA101" s="141">
        <f>'PK App Demand'!AA101+'NP App Demand'!AA101+'NPK App Demand'!AA101</f>
        <v>96.44</v>
      </c>
      <c r="AB101" s="141">
        <f>'PK App Demand'!AB101+'NP App Demand'!AB101+'NPK App Demand'!AB101</f>
        <v>95.609999999999985</v>
      </c>
      <c r="AC101" s="141">
        <f>'PK App Demand'!AC101+'NP App Demand'!AC101+'NPK App Demand'!AC101</f>
        <v>96.016627477020037</v>
      </c>
      <c r="AD101" s="141">
        <f>'PK App Demand'!AD101+'NP App Demand'!AD101+'NPK App Demand'!AD101</f>
        <v>96.524360961952638</v>
      </c>
      <c r="AE101" s="141">
        <f>'PK App Demand'!AE101+'NP App Demand'!AE101+'NPK App Demand'!AE101</f>
        <v>96.995807206271223</v>
      </c>
      <c r="AF101" s="141">
        <f>'PK App Demand'!AF101+'NP App Demand'!AF101+'NPK App Demand'!AF101</f>
        <v>97.467882684211403</v>
      </c>
      <c r="AG101" s="141">
        <f>'PK App Demand'!AG101+'NP App Demand'!AG101+'NPK App Demand'!AG101</f>
        <v>97.962253035619383</v>
      </c>
    </row>
    <row r="102" spans="1:33" x14ac:dyDescent="0.2">
      <c r="A102" s="133" t="str">
        <f t="shared" si="3"/>
        <v>DAPAngola</v>
      </c>
      <c r="B102" s="129" t="s">
        <v>259</v>
      </c>
      <c r="C102" s="129" t="s">
        <v>263</v>
      </c>
      <c r="D102" s="129" t="s">
        <v>133</v>
      </c>
      <c r="E102" s="142">
        <f>'PK App Demand'!E102+'NP App Demand'!E102+'NPK App Demand'!E102</f>
        <v>3.526348</v>
      </c>
      <c r="F102" s="142">
        <f>'PK App Demand'!F102+'NP App Demand'!F102+'NPK App Demand'!F102</f>
        <v>0.48704499999999995</v>
      </c>
      <c r="G102" s="142">
        <f>'PK App Demand'!G102+'NP App Demand'!G102+'NPK App Demand'!G102</f>
        <v>6.5895679999999999</v>
      </c>
      <c r="H102" s="142">
        <f>'PK App Demand'!H102+'NP App Demand'!H102+'NPK App Demand'!H102</f>
        <v>8.6524549999999998</v>
      </c>
      <c r="I102" s="142">
        <f>'PK App Demand'!I102+'NP App Demand'!I102+'NPK App Demand'!I102</f>
        <v>19.763847999999999</v>
      </c>
      <c r="J102" s="142">
        <f>'PK App Demand'!J102+'NP App Demand'!J102+'NPK App Demand'!J102</f>
        <v>9.5537279999999996</v>
      </c>
      <c r="K102" s="142">
        <f>'PK App Demand'!K102+'NP App Demand'!K102+'NPK App Demand'!K102</f>
        <v>9.0977929999999994</v>
      </c>
      <c r="L102" s="142">
        <f>'PK App Demand'!L102+'NP App Demand'!L102+'NPK App Demand'!L102</f>
        <v>17.568439000000001</v>
      </c>
      <c r="M102" s="142">
        <f>'PK App Demand'!M102+'NP App Demand'!M102+'NPK App Demand'!M102</f>
        <v>25.637320000000003</v>
      </c>
      <c r="N102" s="142">
        <f>'PK App Demand'!N102+'NP App Demand'!N102+'NPK App Demand'!N102</f>
        <v>20.677199999999999</v>
      </c>
      <c r="O102" s="142">
        <f>'PK App Demand'!O102+'NP App Demand'!O102+'NPK App Demand'!O102</f>
        <v>27.014042</v>
      </c>
      <c r="P102" s="142">
        <f>'PK App Demand'!P102+'NP App Demand'!P102+'NPK App Demand'!P102</f>
        <v>18.208590000000001</v>
      </c>
      <c r="Q102" s="142">
        <f>'PK App Demand'!Q102+'NP App Demand'!Q102+'NPK App Demand'!Q102</f>
        <v>26.486222999999999</v>
      </c>
      <c r="R102" s="142">
        <f>'PK App Demand'!R102+'NP App Demand'!R102+'NPK App Demand'!R102</f>
        <v>45.552064000000001</v>
      </c>
      <c r="S102" s="142">
        <f>'PK App Demand'!S102+'NP App Demand'!S102+'NPK App Demand'!S102</f>
        <v>33.014166000000003</v>
      </c>
      <c r="T102" s="142">
        <f>'PK App Demand'!T102+'NP App Demand'!T102+'NPK App Demand'!T102</f>
        <v>13.209592000000001</v>
      </c>
      <c r="U102" s="142">
        <f>'PK App Demand'!U102+'NP App Demand'!U102+'NPK App Demand'!U102</f>
        <v>31.717175999999998</v>
      </c>
      <c r="V102" s="142">
        <f>'PK App Demand'!V102+'NP App Demand'!V102+'NPK App Demand'!V102</f>
        <v>66.744996</v>
      </c>
      <c r="W102" s="142">
        <f>'PK App Demand'!W102+'NP App Demand'!W102+'NPK App Demand'!W102</f>
        <v>61.066467718737016</v>
      </c>
      <c r="X102" s="142">
        <f>'PK App Demand'!X102+'NP App Demand'!X102+'NPK App Demand'!X102</f>
        <v>39.188710000000007</v>
      </c>
      <c r="Y102" s="142">
        <f>'PK App Demand'!Y102+'NP App Demand'!Y102+'NPK App Demand'!Y102</f>
        <v>30.676739999999999</v>
      </c>
      <c r="Z102" s="142">
        <f>'PK App Demand'!Z102+'NP App Demand'!Z102+'NPK App Demand'!Z102</f>
        <v>29.066060000000004</v>
      </c>
      <c r="AA102" s="142">
        <f>'PK App Demand'!AA102+'NP App Demand'!AA102+'NPK App Demand'!AA102</f>
        <v>43.309999999999995</v>
      </c>
      <c r="AB102" s="142">
        <f>'PK App Demand'!AB102+'NP App Demand'!AB102+'NPK App Demand'!AB102</f>
        <v>19.54</v>
      </c>
      <c r="AC102" s="142">
        <f>'PK App Demand'!AC102+'NP App Demand'!AC102+'NPK App Demand'!AC102</f>
        <v>19.54</v>
      </c>
      <c r="AD102" s="142">
        <f>'PK App Demand'!AD102+'NP App Demand'!AD102+'NPK App Demand'!AD102</f>
        <v>19.54</v>
      </c>
      <c r="AE102" s="142">
        <f>'PK App Demand'!AE102+'NP App Demand'!AE102+'NPK App Demand'!AE102</f>
        <v>19.54</v>
      </c>
      <c r="AF102" s="142">
        <f>'PK App Demand'!AF102+'NP App Demand'!AF102+'NPK App Demand'!AF102</f>
        <v>19.54</v>
      </c>
      <c r="AG102" s="142">
        <f>'PK App Demand'!AG102+'NP App Demand'!AG102+'NPK App Demand'!AG102</f>
        <v>19.54</v>
      </c>
    </row>
    <row r="103" spans="1:33" x14ac:dyDescent="0.2">
      <c r="A103" s="133" t="str">
        <f t="shared" si="3"/>
        <v>DAPCameroon</v>
      </c>
      <c r="B103" s="129" t="s">
        <v>259</v>
      </c>
      <c r="C103" s="129" t="s">
        <v>263</v>
      </c>
      <c r="D103" s="129" t="s">
        <v>134</v>
      </c>
      <c r="E103" s="142">
        <f>'PK App Demand'!E103+'NP App Demand'!E103+'NPK App Demand'!E103</f>
        <v>72.08766</v>
      </c>
      <c r="F103" s="142">
        <f>'PK App Demand'!F103+'NP App Demand'!F103+'NPK App Demand'!F103</f>
        <v>30.187850000000001</v>
      </c>
      <c r="G103" s="142">
        <f>'PK App Demand'!G103+'NP App Demand'!G103+'NPK App Demand'!G103</f>
        <v>16.959291</v>
      </c>
      <c r="H103" s="142">
        <f>'PK App Demand'!H103+'NP App Demand'!H103+'NPK App Demand'!H103</f>
        <v>11.711482</v>
      </c>
      <c r="I103" s="142">
        <f>'PK App Demand'!I103+'NP App Demand'!I103+'NPK App Demand'!I103</f>
        <v>24.295103999999998</v>
      </c>
      <c r="J103" s="142">
        <f>'PK App Demand'!J103+'NP App Demand'!J103+'NPK App Demand'!J103</f>
        <v>19.317371000000001</v>
      </c>
      <c r="K103" s="142">
        <f>'PK App Demand'!K103+'NP App Demand'!K103+'NPK App Demand'!K103</f>
        <v>25.018597999999997</v>
      </c>
      <c r="L103" s="142">
        <f>'PK App Demand'!L103+'NP App Demand'!L103+'NPK App Demand'!L103</f>
        <v>14.745056</v>
      </c>
      <c r="M103" s="142">
        <f>'PK App Demand'!M103+'NP App Demand'!M103+'NPK App Demand'!M103</f>
        <v>9.5083799999999989</v>
      </c>
      <c r="N103" s="142">
        <f>'PK App Demand'!N103+'NP App Demand'!N103+'NPK App Demand'!N103</f>
        <v>1.9324139999999999</v>
      </c>
      <c r="O103" s="142">
        <f>'PK App Demand'!O103+'NP App Demand'!O103+'NPK App Demand'!O103</f>
        <v>26.149091000000002</v>
      </c>
      <c r="P103" s="142">
        <f>'PK App Demand'!P103+'NP App Demand'!P103+'NPK App Demand'!P103</f>
        <v>10.762889999999999</v>
      </c>
      <c r="Q103" s="142">
        <f>'PK App Demand'!Q103+'NP App Demand'!Q103+'NPK App Demand'!Q103</f>
        <v>54.54363</v>
      </c>
      <c r="R103" s="142">
        <f>'PK App Demand'!R103+'NP App Demand'!R103+'NPK App Demand'!R103</f>
        <v>44.329872999999999</v>
      </c>
      <c r="S103" s="142">
        <f>'PK App Demand'!S103+'NP App Demand'!S103+'NPK App Demand'!S103</f>
        <v>55.338742000000003</v>
      </c>
      <c r="T103" s="142">
        <f>'PK App Demand'!T103+'NP App Demand'!T103+'NPK App Demand'!T103</f>
        <v>28.512861999999998</v>
      </c>
      <c r="U103" s="142">
        <f>'PK App Demand'!U103+'NP App Demand'!U103+'NPK App Demand'!U103</f>
        <v>28.591629000000001</v>
      </c>
      <c r="V103" s="142">
        <f>'PK App Demand'!V103+'NP App Demand'!V103+'NPK App Demand'!V103</f>
        <v>21.75704</v>
      </c>
      <c r="W103" s="142">
        <f>'PK App Demand'!W103+'NP App Demand'!W103+'NPK App Demand'!W103</f>
        <v>39.416257822153469</v>
      </c>
      <c r="X103" s="142">
        <f>'PK App Demand'!X103+'NP App Demand'!X103+'NPK App Demand'!X103</f>
        <v>24.245429999999999</v>
      </c>
      <c r="Y103" s="142">
        <f>'PK App Demand'!Y103+'NP App Demand'!Y103+'NPK App Demand'!Y103</f>
        <v>23.033320000000003</v>
      </c>
      <c r="Z103" s="142">
        <f>'PK App Demand'!Z103+'NP App Demand'!Z103+'NPK App Demand'!Z103</f>
        <v>49.509114816409529</v>
      </c>
      <c r="AA103" s="142">
        <f>'PK App Demand'!AA103+'NP App Demand'!AA103+'NPK App Demand'!AA103</f>
        <v>17.7</v>
      </c>
      <c r="AB103" s="142">
        <f>'PK App Demand'!AB103+'NP App Demand'!AB103+'NPK App Demand'!AB103</f>
        <v>38.79</v>
      </c>
      <c r="AC103" s="142">
        <f>'PK App Demand'!AC103+'NP App Demand'!AC103+'NPK App Demand'!AC103</f>
        <v>38.79</v>
      </c>
      <c r="AD103" s="142">
        <f>'PK App Demand'!AD103+'NP App Demand'!AD103+'NPK App Demand'!AD103</f>
        <v>38.79</v>
      </c>
      <c r="AE103" s="142">
        <f>'PK App Demand'!AE103+'NP App Demand'!AE103+'NPK App Demand'!AE103</f>
        <v>38.79</v>
      </c>
      <c r="AF103" s="142">
        <f>'PK App Demand'!AF103+'NP App Demand'!AF103+'NPK App Demand'!AF103</f>
        <v>38.79</v>
      </c>
      <c r="AG103" s="142">
        <f>'PK App Demand'!AG103+'NP App Demand'!AG103+'NPK App Demand'!AG103</f>
        <v>38.79</v>
      </c>
    </row>
    <row r="104" spans="1:33" x14ac:dyDescent="0.2">
      <c r="A104" s="133" t="str">
        <f t="shared" si="3"/>
        <v>DAPCentral African Republic</v>
      </c>
      <c r="B104" s="129" t="s">
        <v>259</v>
      </c>
      <c r="C104" s="129" t="s">
        <v>263</v>
      </c>
      <c r="D104" s="129" t="s">
        <v>135</v>
      </c>
      <c r="E104" s="142">
        <f>'PK App Demand'!E104+'NP App Demand'!E104+'NPK App Demand'!E104</f>
        <v>0</v>
      </c>
      <c r="F104" s="142">
        <f>'PK App Demand'!F104+'NP App Demand'!F104+'NPK App Demand'!F104</f>
        <v>0</v>
      </c>
      <c r="G104" s="142">
        <f>'PK App Demand'!G104+'NP App Demand'!G104+'NPK App Demand'!G104</f>
        <v>0</v>
      </c>
      <c r="H104" s="142">
        <f>'PK App Demand'!H104+'NP App Demand'!H104+'NPK App Demand'!H104</f>
        <v>0</v>
      </c>
      <c r="I104" s="142">
        <f>'PK App Demand'!I104+'NP App Demand'!I104+'NPK App Demand'!I104</f>
        <v>0</v>
      </c>
      <c r="J104" s="142">
        <f>'PK App Demand'!J104+'NP App Demand'!J104+'NPK App Demand'!J104</f>
        <v>0</v>
      </c>
      <c r="K104" s="142">
        <f>'PK App Demand'!K104+'NP App Demand'!K104+'NPK App Demand'!K104</f>
        <v>0</v>
      </c>
      <c r="L104" s="142">
        <f>'PK App Demand'!L104+'NP App Demand'!L104+'NPK App Demand'!L104</f>
        <v>0</v>
      </c>
      <c r="M104" s="142">
        <f>'PK App Demand'!M104+'NP App Demand'!M104+'NPK App Demand'!M104</f>
        <v>7.5500000000000003E-3</v>
      </c>
      <c r="N104" s="142">
        <f>'PK App Demand'!N104+'NP App Demand'!N104+'NPK App Demand'!N104</f>
        <v>0</v>
      </c>
      <c r="O104" s="142">
        <f>'PK App Demand'!O104+'NP App Demand'!O104+'NPK App Demand'!O104</f>
        <v>0</v>
      </c>
      <c r="P104" s="142">
        <f>'PK App Demand'!P104+'NP App Demand'!P104+'NPK App Demand'!P104</f>
        <v>0</v>
      </c>
      <c r="Q104" s="142">
        <f>'PK App Demand'!Q104+'NP App Demand'!Q104+'NPK App Demand'!Q104</f>
        <v>0</v>
      </c>
      <c r="R104" s="142">
        <f>'PK App Demand'!R104+'NP App Demand'!R104+'NPK App Demand'!R104</f>
        <v>0</v>
      </c>
      <c r="S104" s="142">
        <f>'PK App Demand'!S104+'NP App Demand'!S104+'NPK App Demand'!S104</f>
        <v>0</v>
      </c>
      <c r="T104" s="142">
        <f>'PK App Demand'!T104+'NP App Demand'!T104+'NPK App Demand'!T104</f>
        <v>0.17985000000000001</v>
      </c>
      <c r="U104" s="142">
        <f>'PK App Demand'!U104+'NP App Demand'!U104+'NPK App Demand'!U104</f>
        <v>0</v>
      </c>
      <c r="V104" s="142">
        <f>'PK App Demand'!V104+'NP App Demand'!V104+'NPK App Demand'!V104</f>
        <v>0</v>
      </c>
      <c r="W104" s="142">
        <f>'PK App Demand'!W104+'NP App Demand'!W104+'NPK App Demand'!W104</f>
        <v>0</v>
      </c>
      <c r="X104" s="142">
        <f>'PK App Demand'!X104+'NP App Demand'!X104+'NPK App Demand'!X104</f>
        <v>0</v>
      </c>
      <c r="Y104" s="142">
        <f>'PK App Demand'!Y104+'NP App Demand'!Y104+'NPK App Demand'!Y104</f>
        <v>0</v>
      </c>
      <c r="Z104" s="142">
        <f>'PK App Demand'!Z104+'NP App Demand'!Z104+'NPK App Demand'!Z104</f>
        <v>0</v>
      </c>
      <c r="AA104" s="142">
        <f>'PK App Demand'!AA104+'NP App Demand'!AA104+'NPK App Demand'!AA104</f>
        <v>0</v>
      </c>
      <c r="AB104" s="142">
        <f>'PK App Demand'!AB104+'NP App Demand'!AB104+'NPK App Demand'!AB104</f>
        <v>0</v>
      </c>
      <c r="AC104" s="142">
        <f>'PK App Demand'!AC104+'NP App Demand'!AC104+'NPK App Demand'!AC104</f>
        <v>0</v>
      </c>
      <c r="AD104" s="142">
        <f>'PK App Demand'!AD104+'NP App Demand'!AD104+'NPK App Demand'!AD104</f>
        <v>0</v>
      </c>
      <c r="AE104" s="142">
        <f>'PK App Demand'!AE104+'NP App Demand'!AE104+'NPK App Demand'!AE104</f>
        <v>0</v>
      </c>
      <c r="AF104" s="142">
        <f>'PK App Demand'!AF104+'NP App Demand'!AF104+'NPK App Demand'!AF104</f>
        <v>0</v>
      </c>
      <c r="AG104" s="142">
        <f>'PK App Demand'!AG104+'NP App Demand'!AG104+'NPK App Demand'!AG104</f>
        <v>0</v>
      </c>
    </row>
    <row r="105" spans="1:33" x14ac:dyDescent="0.2">
      <c r="A105" s="133" t="str">
        <f t="shared" si="3"/>
        <v>DAPChad</v>
      </c>
      <c r="B105" s="129" t="s">
        <v>259</v>
      </c>
      <c r="C105" s="129" t="s">
        <v>263</v>
      </c>
      <c r="D105" s="129" t="s">
        <v>136</v>
      </c>
      <c r="E105" s="142">
        <f>'PK App Demand'!E105+'NP App Demand'!E105+'NPK App Demand'!E105</f>
        <v>0</v>
      </c>
      <c r="F105" s="142">
        <f>'PK App Demand'!F105+'NP App Demand'!F105+'NPK App Demand'!F105</f>
        <v>0</v>
      </c>
      <c r="G105" s="142">
        <f>'PK App Demand'!G105+'NP App Demand'!G105+'NPK App Demand'!G105</f>
        <v>0</v>
      </c>
      <c r="H105" s="142">
        <f>'PK App Demand'!H105+'NP App Demand'!H105+'NPK App Demand'!H105</f>
        <v>6</v>
      </c>
      <c r="I105" s="142">
        <f>'PK App Demand'!I105+'NP App Demand'!I105+'NPK App Demand'!I105</f>
        <v>5</v>
      </c>
      <c r="J105" s="142">
        <f>'PK App Demand'!J105+'NP App Demand'!J105+'NPK App Demand'!J105</f>
        <v>25.957999999999998</v>
      </c>
      <c r="K105" s="142">
        <f>'PK App Demand'!K105+'NP App Demand'!K105+'NPK App Demand'!K105</f>
        <v>16</v>
      </c>
      <c r="L105" s="142">
        <f>'PK App Demand'!L105+'NP App Demand'!L105+'NPK App Demand'!L105</f>
        <v>8</v>
      </c>
      <c r="M105" s="142">
        <f>'PK App Demand'!M105+'NP App Demand'!M105+'NPK App Demand'!M105</f>
        <v>0</v>
      </c>
      <c r="N105" s="142">
        <f>'PK App Demand'!N105+'NP App Demand'!N105+'NPK App Demand'!N105</f>
        <v>1.4999999999999999E-2</v>
      </c>
      <c r="O105" s="142">
        <f>'PK App Demand'!O105+'NP App Demand'!O105+'NPK App Demand'!O105</f>
        <v>0</v>
      </c>
      <c r="P105" s="142">
        <f>'PK App Demand'!P105+'NP App Demand'!P105+'NPK App Demand'!P105</f>
        <v>9.3460000000000001</v>
      </c>
      <c r="Q105" s="142">
        <f>'PK App Demand'!Q105+'NP App Demand'!Q105+'NPK App Demand'!Q105</f>
        <v>1.6E-2</v>
      </c>
      <c r="R105" s="142">
        <f>'PK App Demand'!R105+'NP App Demand'!R105+'NPK App Demand'!R105</f>
        <v>3.5000000000000003E-2</v>
      </c>
      <c r="S105" s="142">
        <f>'PK App Demand'!S105+'NP App Demand'!S105+'NPK App Demand'!S105</f>
        <v>6.2E-2</v>
      </c>
      <c r="T105" s="142">
        <f>'PK App Demand'!T105+'NP App Demand'!T105+'NPK App Demand'!T105</f>
        <v>0.22500000000000001</v>
      </c>
      <c r="U105" s="142">
        <f>'PK App Demand'!U105+'NP App Demand'!U105+'NPK App Demand'!U105</f>
        <v>16.005500000000001</v>
      </c>
      <c r="V105" s="142">
        <f>'PK App Demand'!V105+'NP App Demand'!V105+'NPK App Demand'!V105</f>
        <v>3.6049999999999999E-2</v>
      </c>
      <c r="W105" s="142">
        <f>'PK App Demand'!W105+'NP App Demand'!W105+'NPK App Demand'!W105</f>
        <v>1.9839000942301972</v>
      </c>
      <c r="X105" s="142">
        <f>'PK App Demand'!X105+'NP App Demand'!X105+'NPK App Demand'!X105</f>
        <v>1.8720000000000001E-2</v>
      </c>
      <c r="Y105" s="142">
        <f>'PK App Demand'!Y105+'NP App Demand'!Y105+'NPK App Demand'!Y105</f>
        <v>19.613710000000001</v>
      </c>
      <c r="Z105" s="142">
        <f>'PK App Demand'!Z105+'NP App Demand'!Z105+'NPK App Demand'!Z105</f>
        <v>0.05</v>
      </c>
      <c r="AA105" s="142">
        <f>'PK App Demand'!AA105+'NP App Demand'!AA105+'NPK App Demand'!AA105</f>
        <v>0.05</v>
      </c>
      <c r="AB105" s="142">
        <f>'PK App Demand'!AB105+'NP App Demand'!AB105+'NPK App Demand'!AB105</f>
        <v>0</v>
      </c>
      <c r="AC105" s="142">
        <f>'PK App Demand'!AC105+'NP App Demand'!AC105+'NPK App Demand'!AC105</f>
        <v>0</v>
      </c>
      <c r="AD105" s="142">
        <f>'PK App Demand'!AD105+'NP App Demand'!AD105+'NPK App Demand'!AD105</f>
        <v>0</v>
      </c>
      <c r="AE105" s="142">
        <f>'PK App Demand'!AE105+'NP App Demand'!AE105+'NPK App Demand'!AE105</f>
        <v>0</v>
      </c>
      <c r="AF105" s="142">
        <f>'PK App Demand'!AF105+'NP App Demand'!AF105+'NPK App Demand'!AF105</f>
        <v>0</v>
      </c>
      <c r="AG105" s="142">
        <f>'PK App Demand'!AG105+'NP App Demand'!AG105+'NPK App Demand'!AG105</f>
        <v>0</v>
      </c>
    </row>
    <row r="106" spans="1:33" x14ac:dyDescent="0.2">
      <c r="A106" s="133" t="str">
        <f t="shared" si="3"/>
        <v>DAPCongo</v>
      </c>
      <c r="B106" s="129" t="s">
        <v>259</v>
      </c>
      <c r="C106" s="129" t="s">
        <v>263</v>
      </c>
      <c r="D106" s="129" t="s">
        <v>137</v>
      </c>
      <c r="E106" s="142">
        <f>'PK App Demand'!E106+'NP App Demand'!E106+'NPK App Demand'!E106</f>
        <v>0.98370000000000002</v>
      </c>
      <c r="F106" s="142">
        <f>'PK App Demand'!F106+'NP App Demand'!F106+'NPK App Demand'!F106</f>
        <v>1.429</v>
      </c>
      <c r="G106" s="142">
        <f>'PK App Demand'!G106+'NP App Demand'!G106+'NPK App Demand'!G106</f>
        <v>1.8105</v>
      </c>
      <c r="H106" s="142">
        <f>'PK App Demand'!H106+'NP App Demand'!H106+'NPK App Demand'!H106</f>
        <v>2.5644550000000002</v>
      </c>
      <c r="I106" s="142">
        <f>'PK App Demand'!I106+'NP App Demand'!I106+'NPK App Demand'!I106</f>
        <v>2.0611999999999999</v>
      </c>
      <c r="J106" s="142">
        <f>'PK App Demand'!J106+'NP App Demand'!J106+'NPK App Demand'!J106</f>
        <v>1.5333709999999998</v>
      </c>
      <c r="K106" s="142">
        <f>'PK App Demand'!K106+'NP App Demand'!K106+'NPK App Demand'!K106</f>
        <v>3.0754000000000001</v>
      </c>
      <c r="L106" s="142">
        <f>'PK App Demand'!L106+'NP App Demand'!L106+'NPK App Demand'!L106</f>
        <v>0.64749999999999996</v>
      </c>
      <c r="M106" s="142">
        <f>'PK App Demand'!M106+'NP App Demand'!M106+'NPK App Demand'!M106</f>
        <v>4.3485069999999997</v>
      </c>
      <c r="N106" s="142">
        <f>'PK App Demand'!N106+'NP App Demand'!N106+'NPK App Demand'!N106</f>
        <v>3.266076</v>
      </c>
      <c r="O106" s="142">
        <f>'PK App Demand'!O106+'NP App Demand'!O106+'NPK App Demand'!O106</f>
        <v>2.4416099999999998</v>
      </c>
      <c r="P106" s="142">
        <f>'PK App Demand'!P106+'NP App Demand'!P106+'NPK App Demand'!P106</f>
        <v>4.3382380000000005</v>
      </c>
      <c r="Q106" s="142">
        <f>'PK App Demand'!Q106+'NP App Demand'!Q106+'NPK App Demand'!Q106</f>
        <v>2.725689</v>
      </c>
      <c r="R106" s="142">
        <f>'PK App Demand'!R106+'NP App Demand'!R106+'NPK App Demand'!R106</f>
        <v>5.0841750000000001</v>
      </c>
      <c r="S106" s="142">
        <f>'PK App Demand'!S106+'NP App Demand'!S106+'NPK App Demand'!S106</f>
        <v>2.7866599999999999</v>
      </c>
      <c r="T106" s="142">
        <f>'PK App Demand'!T106+'NP App Demand'!T106+'NPK App Demand'!T106</f>
        <v>7.1282040000000002</v>
      </c>
      <c r="U106" s="142">
        <f>'PK App Demand'!U106+'NP App Demand'!U106+'NPK App Demand'!U106</f>
        <v>4.8211089999999999</v>
      </c>
      <c r="V106" s="142">
        <f>'PK App Demand'!V106+'NP App Demand'!V106+'NPK App Demand'!V106</f>
        <v>4.6547039999999997</v>
      </c>
      <c r="W106" s="142">
        <f>'PK App Demand'!W106+'NP App Demand'!W106+'NPK App Demand'!W106</f>
        <v>2.4591950948521748</v>
      </c>
      <c r="X106" s="142">
        <f>'PK App Demand'!X106+'NP App Demand'!X106+'NPK App Demand'!X106</f>
        <v>1.0645600000000002</v>
      </c>
      <c r="Y106" s="142">
        <f>'PK App Demand'!Y106+'NP App Demand'!Y106+'NPK App Demand'!Y106</f>
        <v>3.7883300000000002</v>
      </c>
      <c r="Z106" s="142">
        <f>'PK App Demand'!Z106+'NP App Demand'!Z106+'NPK App Demand'!Z106</f>
        <v>7.1085242257496875</v>
      </c>
      <c r="AA106" s="142">
        <f>'PK App Demand'!AA106+'NP App Demand'!AA106+'NPK App Demand'!AA106</f>
        <v>1.2900000000000003</v>
      </c>
      <c r="AB106" s="142">
        <f>'PK App Demand'!AB106+'NP App Demand'!AB106+'NPK App Demand'!AB106</f>
        <v>1.5</v>
      </c>
      <c r="AC106" s="142">
        <f>'PK App Demand'!AC106+'NP App Demand'!AC106+'NPK App Demand'!AC106</f>
        <v>1.5</v>
      </c>
      <c r="AD106" s="142">
        <f>'PK App Demand'!AD106+'NP App Demand'!AD106+'NPK App Demand'!AD106</f>
        <v>1.5</v>
      </c>
      <c r="AE106" s="142">
        <f>'PK App Demand'!AE106+'NP App Demand'!AE106+'NPK App Demand'!AE106</f>
        <v>1.5</v>
      </c>
      <c r="AF106" s="142">
        <f>'PK App Demand'!AF106+'NP App Demand'!AF106+'NPK App Demand'!AF106</f>
        <v>1.5</v>
      </c>
      <c r="AG106" s="142">
        <f>'PK App Demand'!AG106+'NP App Demand'!AG106+'NPK App Demand'!AG106</f>
        <v>1.5</v>
      </c>
    </row>
    <row r="107" spans="1:33" x14ac:dyDescent="0.2">
      <c r="A107" s="133" t="str">
        <f t="shared" si="3"/>
        <v>DAPDR Congo</v>
      </c>
      <c r="B107" s="129" t="s">
        <v>259</v>
      </c>
      <c r="C107" s="129" t="s">
        <v>263</v>
      </c>
      <c r="D107" s="129" t="s">
        <v>138</v>
      </c>
      <c r="E107" s="142">
        <f>'PK App Demand'!E107+'NP App Demand'!E107+'NPK App Demand'!E107</f>
        <v>0</v>
      </c>
      <c r="F107" s="142">
        <f>'PK App Demand'!F107+'NP App Demand'!F107+'NPK App Demand'!F107</f>
        <v>0</v>
      </c>
      <c r="G107" s="142">
        <f>'PK App Demand'!G107+'NP App Demand'!G107+'NPK App Demand'!G107</f>
        <v>0</v>
      </c>
      <c r="H107" s="142">
        <f>'PK App Demand'!H107+'NP App Demand'!H107+'NPK App Demand'!H107</f>
        <v>0</v>
      </c>
      <c r="I107" s="142">
        <f>'PK App Demand'!I107+'NP App Demand'!I107+'NPK App Demand'!I107</f>
        <v>0</v>
      </c>
      <c r="J107" s="142">
        <f>'PK App Demand'!J107+'NP App Demand'!J107+'NPK App Demand'!J107</f>
        <v>0</v>
      </c>
      <c r="K107" s="142">
        <f>'PK App Demand'!K107+'NP App Demand'!K107+'NPK App Demand'!K107</f>
        <v>0</v>
      </c>
      <c r="L107" s="142">
        <f>'PK App Demand'!L107+'NP App Demand'!L107+'NPK App Demand'!L107</f>
        <v>0</v>
      </c>
      <c r="M107" s="142">
        <f>'PK App Demand'!M107+'NP App Demand'!M107+'NPK App Demand'!M107</f>
        <v>0</v>
      </c>
      <c r="N107" s="142">
        <f>'PK App Demand'!N107+'NP App Demand'!N107+'NPK App Demand'!N107</f>
        <v>0</v>
      </c>
      <c r="O107" s="142">
        <f>'PK App Demand'!O107+'NP App Demand'!O107+'NPK App Demand'!O107</f>
        <v>0</v>
      </c>
      <c r="P107" s="142">
        <f>'PK App Demand'!P107+'NP App Demand'!P107+'NPK App Demand'!P107</f>
        <v>0</v>
      </c>
      <c r="Q107" s="142">
        <f>'PK App Demand'!Q107+'NP App Demand'!Q107+'NPK App Demand'!Q107</f>
        <v>0</v>
      </c>
      <c r="R107" s="142">
        <f>'PK App Demand'!R107+'NP App Demand'!R107+'NPK App Demand'!R107</f>
        <v>0</v>
      </c>
      <c r="S107" s="142">
        <f>'PK App Demand'!S107+'NP App Demand'!S107+'NPK App Demand'!S107</f>
        <v>0</v>
      </c>
      <c r="T107" s="142">
        <f>'PK App Demand'!T107+'NP App Demand'!T107+'NPK App Demand'!T107</f>
        <v>0</v>
      </c>
      <c r="U107" s="142">
        <f>'PK App Demand'!U107+'NP App Demand'!U107+'NPK App Demand'!U107</f>
        <v>0</v>
      </c>
      <c r="V107" s="142">
        <f>'PK App Demand'!V107+'NP App Demand'!V107+'NPK App Demand'!V107</f>
        <v>0</v>
      </c>
      <c r="W107" s="142">
        <f>'PK App Demand'!W107+'NP App Demand'!W107+'NPK App Demand'!W107</f>
        <v>0</v>
      </c>
      <c r="X107" s="142">
        <f>'PK App Demand'!X107+'NP App Demand'!X107+'NPK App Demand'!X107</f>
        <v>1.5675999999999999</v>
      </c>
      <c r="Y107" s="142">
        <f>'PK App Demand'!Y107+'NP App Demand'!Y107+'NPK App Demand'!Y107</f>
        <v>3.5006999999999997</v>
      </c>
      <c r="Z107" s="142">
        <f>'PK App Demand'!Z107+'NP App Demand'!Z107+'NPK App Demand'!Z107</f>
        <v>0.67357000000000011</v>
      </c>
      <c r="AA107" s="142">
        <f>'PK App Demand'!AA107+'NP App Demand'!AA107+'NPK App Demand'!AA107</f>
        <v>2.15</v>
      </c>
      <c r="AB107" s="142">
        <f>'PK App Demand'!AB107+'NP App Demand'!AB107+'NPK App Demand'!AB107</f>
        <v>8.6100000000000012</v>
      </c>
      <c r="AC107" s="142">
        <f>'PK App Demand'!AC107+'NP App Demand'!AC107+'NPK App Demand'!AC107</f>
        <v>9.0166274770200516</v>
      </c>
      <c r="AD107" s="142">
        <f>'PK App Demand'!AD107+'NP App Demand'!AD107+'NPK App Demand'!AD107</f>
        <v>9.5243609619526435</v>
      </c>
      <c r="AE107" s="142">
        <f>'PK App Demand'!AE107+'NP App Demand'!AE107+'NPK App Demand'!AE107</f>
        <v>9.9958072062712304</v>
      </c>
      <c r="AF107" s="142">
        <f>'PK App Demand'!AF107+'NP App Demand'!AF107+'NPK App Demand'!AF107</f>
        <v>10.467882684211405</v>
      </c>
      <c r="AG107" s="142">
        <f>'PK App Demand'!AG107+'NP App Demand'!AG107+'NPK App Demand'!AG107</f>
        <v>10.962253035619392</v>
      </c>
    </row>
    <row r="108" spans="1:33" x14ac:dyDescent="0.2">
      <c r="A108" s="133" t="str">
        <f t="shared" si="3"/>
        <v>DAPEquatorial Guinea</v>
      </c>
      <c r="B108" s="129" t="s">
        <v>259</v>
      </c>
      <c r="C108" s="129" t="s">
        <v>263</v>
      </c>
      <c r="D108" s="129" t="s">
        <v>139</v>
      </c>
      <c r="E108" s="142">
        <f>'PK App Demand'!E108+'NP App Demand'!E108+'NPK App Demand'!E108</f>
        <v>0</v>
      </c>
      <c r="F108" s="142">
        <f>'PK App Demand'!F108+'NP App Demand'!F108+'NPK App Demand'!F108</f>
        <v>0</v>
      </c>
      <c r="G108" s="142">
        <f>'PK App Demand'!G108+'NP App Demand'!G108+'NPK App Demand'!G108</f>
        <v>0</v>
      </c>
      <c r="H108" s="142">
        <f>'PK App Demand'!H108+'NP App Demand'!H108+'NPK App Demand'!H108</f>
        <v>0</v>
      </c>
      <c r="I108" s="142">
        <f>'PK App Demand'!I108+'NP App Demand'!I108+'NPK App Demand'!I108</f>
        <v>0</v>
      </c>
      <c r="J108" s="142">
        <f>'PK App Demand'!J108+'NP App Demand'!J108+'NPK App Demand'!J108</f>
        <v>2.1000000000000001E-2</v>
      </c>
      <c r="K108" s="142">
        <f>'PK App Demand'!K108+'NP App Demand'!K108+'NPK App Demand'!K108</f>
        <v>0</v>
      </c>
      <c r="L108" s="142">
        <f>'PK App Demand'!L108+'NP App Demand'!L108+'NPK App Demand'!L108</f>
        <v>0</v>
      </c>
      <c r="M108" s="142">
        <f>'PK App Demand'!M108+'NP App Demand'!M108+'NPK App Demand'!M108</f>
        <v>0</v>
      </c>
      <c r="N108" s="142">
        <f>'PK App Demand'!N108+'NP App Demand'!N108+'NPK App Demand'!N108</f>
        <v>0.51259999999999994</v>
      </c>
      <c r="O108" s="142">
        <f>'PK App Demand'!O108+'NP App Demand'!O108+'NPK App Demand'!O108</f>
        <v>0.23710000000000003</v>
      </c>
      <c r="P108" s="142">
        <f>'PK App Demand'!P108+'NP App Demand'!P108+'NPK App Demand'!P108</f>
        <v>9.4E-2</v>
      </c>
      <c r="Q108" s="142">
        <f>'PK App Demand'!Q108+'NP App Demand'!Q108+'NPK App Demand'!Q108</f>
        <v>0.36995</v>
      </c>
      <c r="R108" s="142">
        <f>'PK App Demand'!R108+'NP App Demand'!R108+'NPK App Demand'!R108</f>
        <v>0.1865</v>
      </c>
      <c r="S108" s="142">
        <f>'PK App Demand'!S108+'NP App Demand'!S108+'NPK App Demand'!S108</f>
        <v>0.30507000000000001</v>
      </c>
      <c r="T108" s="142">
        <f>'PK App Demand'!T108+'NP App Demand'!T108+'NPK App Demand'!T108</f>
        <v>0.26100000000000001</v>
      </c>
      <c r="U108" s="142">
        <f>'PK App Demand'!U108+'NP App Demand'!U108+'NPK App Demand'!U108</f>
        <v>0.1056</v>
      </c>
      <c r="V108" s="142">
        <f>'PK App Demand'!V108+'NP App Demand'!V108+'NPK App Demand'!V108</f>
        <v>0.10620400000000001</v>
      </c>
      <c r="W108" s="142">
        <f>'PK App Demand'!W108+'NP App Demand'!W108+'NPK App Demand'!W108</f>
        <v>4.5221002147882175E-2</v>
      </c>
      <c r="X108" s="142">
        <f>'PK App Demand'!X108+'NP App Demand'!X108+'NPK App Demand'!X108</f>
        <v>5.4060000000000004E-2</v>
      </c>
      <c r="Y108" s="142">
        <f>'PK App Demand'!Y108+'NP App Demand'!Y108+'NPK App Demand'!Y108</f>
        <v>7.1649999999999991E-2</v>
      </c>
      <c r="Z108" s="142">
        <f>'PK App Demand'!Z108+'NP App Demand'!Z108+'NPK App Demand'!Z108</f>
        <v>1.1E-4</v>
      </c>
      <c r="AA108" s="142">
        <f>'PK App Demand'!AA108+'NP App Demand'!AA108+'NPK App Demand'!AA108</f>
        <v>0</v>
      </c>
      <c r="AB108" s="142">
        <f>'PK App Demand'!AB108+'NP App Demand'!AB108+'NPK App Demand'!AB108</f>
        <v>0</v>
      </c>
      <c r="AC108" s="142">
        <f>'PK App Demand'!AC108+'NP App Demand'!AC108+'NPK App Demand'!AC108</f>
        <v>0</v>
      </c>
      <c r="AD108" s="142">
        <f>'PK App Demand'!AD108+'NP App Demand'!AD108+'NPK App Demand'!AD108</f>
        <v>0</v>
      </c>
      <c r="AE108" s="142">
        <f>'PK App Demand'!AE108+'NP App Demand'!AE108+'NPK App Demand'!AE108</f>
        <v>0</v>
      </c>
      <c r="AF108" s="142">
        <f>'PK App Demand'!AF108+'NP App Demand'!AF108+'NPK App Demand'!AF108</f>
        <v>0</v>
      </c>
      <c r="AG108" s="142">
        <f>'PK App Demand'!AG108+'NP App Demand'!AG108+'NPK App Demand'!AG108</f>
        <v>0</v>
      </c>
    </row>
    <row r="109" spans="1:33" x14ac:dyDescent="0.2">
      <c r="A109" s="133" t="str">
        <f t="shared" si="3"/>
        <v>DAPGabon</v>
      </c>
      <c r="B109" s="129" t="s">
        <v>259</v>
      </c>
      <c r="C109" s="129" t="s">
        <v>263</v>
      </c>
      <c r="D109" s="129" t="s">
        <v>140</v>
      </c>
      <c r="E109" s="142">
        <f>'PK App Demand'!E109+'NP App Demand'!E109+'NPK App Demand'!E109</f>
        <v>0.65591200000000005</v>
      </c>
      <c r="F109" s="142">
        <f>'PK App Demand'!F109+'NP App Demand'!F109+'NPK App Demand'!F109</f>
        <v>0.64606200000000003</v>
      </c>
      <c r="G109" s="142">
        <f>'PK App Demand'!G109+'NP App Demand'!G109+'NPK App Demand'!G109</f>
        <v>0.62417100000000003</v>
      </c>
      <c r="H109" s="142">
        <f>'PK App Demand'!H109+'NP App Demand'!H109+'NPK App Demand'!H109</f>
        <v>0.36685800000000002</v>
      </c>
      <c r="I109" s="142">
        <f>'PK App Demand'!I109+'NP App Demand'!I109+'NPK App Demand'!I109</f>
        <v>0.83681000000000005</v>
      </c>
      <c r="J109" s="142">
        <f>'PK App Demand'!J109+'NP App Demand'!J109+'NPK App Demand'!J109</f>
        <v>0.83475299999999997</v>
      </c>
      <c r="K109" s="142">
        <f>'PK App Demand'!K109+'NP App Demand'!K109+'NPK App Demand'!K109</f>
        <v>1.169997</v>
      </c>
      <c r="L109" s="142">
        <f>'PK App Demand'!L109+'NP App Demand'!L109+'NPK App Demand'!L109</f>
        <v>1.3156589999999999</v>
      </c>
      <c r="M109" s="142">
        <f>'PK App Demand'!M109+'NP App Demand'!M109+'NPK App Demand'!M109</f>
        <v>1.133456</v>
      </c>
      <c r="N109" s="142">
        <f>'PK App Demand'!N109+'NP App Demand'!N109+'NPK App Demand'!N109</f>
        <v>1.1253960000000001</v>
      </c>
      <c r="O109" s="142">
        <f>'PK App Demand'!O109+'NP App Demand'!O109+'NPK App Demand'!O109</f>
        <v>1.2078249999999999</v>
      </c>
      <c r="P109" s="142">
        <f>'PK App Demand'!P109+'NP App Demand'!P109+'NPK App Demand'!P109</f>
        <v>1.47993</v>
      </c>
      <c r="Q109" s="142">
        <f>'PK App Demand'!Q109+'NP App Demand'!Q109+'NPK App Demand'!Q109</f>
        <v>4.4459999999999997</v>
      </c>
      <c r="R109" s="142">
        <f>'PK App Demand'!R109+'NP App Demand'!R109+'NPK App Demand'!R109</f>
        <v>4.6111800000000001</v>
      </c>
      <c r="S109" s="142">
        <f>'PK App Demand'!S109+'NP App Demand'!S109+'NPK App Demand'!S109</f>
        <v>3.0537649999999998</v>
      </c>
      <c r="T109" s="142">
        <f>'PK App Demand'!T109+'NP App Demand'!T109+'NPK App Demand'!T109</f>
        <v>9.4184999999999981</v>
      </c>
      <c r="U109" s="142">
        <f>'PK App Demand'!U109+'NP App Demand'!U109+'NPK App Demand'!U109</f>
        <v>15.600999999999999</v>
      </c>
      <c r="V109" s="142">
        <f>'PK App Demand'!V109+'NP App Demand'!V109+'NPK App Demand'!V109</f>
        <v>33.872225</v>
      </c>
      <c r="W109" s="142">
        <f>'PK App Demand'!W109+'NP App Demand'!W109+'NPK App Demand'!W109</f>
        <v>24.110342107270238</v>
      </c>
      <c r="X109" s="142">
        <f>'PK App Demand'!X109+'NP App Demand'!X109+'NPK App Demand'!X109</f>
        <v>20.6389</v>
      </c>
      <c r="Y109" s="142">
        <f>'PK App Demand'!Y109+'NP App Demand'!Y109+'NPK App Demand'!Y109</f>
        <v>12.21668</v>
      </c>
      <c r="Z109" s="142">
        <f>'PK App Demand'!Z109+'NP App Demand'!Z109+'NPK App Demand'!Z109</f>
        <v>17.642970000000005</v>
      </c>
      <c r="AA109" s="142">
        <f>'PK App Demand'!AA109+'NP App Demand'!AA109+'NPK App Demand'!AA109</f>
        <v>31.94</v>
      </c>
      <c r="AB109" s="142">
        <f>'PK App Demand'!AB109+'NP App Demand'!AB109+'NPK App Demand'!AB109</f>
        <v>27.17</v>
      </c>
      <c r="AC109" s="142">
        <f>'PK App Demand'!AC109+'NP App Demand'!AC109+'NPK App Demand'!AC109</f>
        <v>27.17</v>
      </c>
      <c r="AD109" s="142">
        <f>'PK App Demand'!AD109+'NP App Demand'!AD109+'NPK App Demand'!AD109</f>
        <v>27.17</v>
      </c>
      <c r="AE109" s="142">
        <f>'PK App Demand'!AE109+'NP App Demand'!AE109+'NPK App Demand'!AE109</f>
        <v>27.17</v>
      </c>
      <c r="AF109" s="142">
        <f>'PK App Demand'!AF109+'NP App Demand'!AF109+'NPK App Demand'!AF109</f>
        <v>27.17</v>
      </c>
      <c r="AG109" s="142">
        <f>'PK App Demand'!AG109+'NP App Demand'!AG109+'NPK App Demand'!AG109</f>
        <v>27.17</v>
      </c>
    </row>
    <row r="110" spans="1:33" x14ac:dyDescent="0.2">
      <c r="A110" s="133" t="str">
        <f t="shared" si="3"/>
        <v>DAPSouth Sudan</v>
      </c>
      <c r="B110" s="129" t="s">
        <v>259</v>
      </c>
      <c r="C110" s="129" t="s">
        <v>263</v>
      </c>
      <c r="D110" s="129" t="s">
        <v>141</v>
      </c>
      <c r="E110" s="142">
        <f>'PK App Demand'!E110+'NP App Demand'!E110+'NPK App Demand'!E110</f>
        <v>0</v>
      </c>
      <c r="F110" s="142">
        <f>'PK App Demand'!F110+'NP App Demand'!F110+'NPK App Demand'!F110</f>
        <v>0</v>
      </c>
      <c r="G110" s="142">
        <f>'PK App Demand'!G110+'NP App Demand'!G110+'NPK App Demand'!G110</f>
        <v>0</v>
      </c>
      <c r="H110" s="142">
        <f>'PK App Demand'!H110+'NP App Demand'!H110+'NPK App Demand'!H110</f>
        <v>0</v>
      </c>
      <c r="I110" s="142">
        <f>'PK App Demand'!I110+'NP App Demand'!I110+'NPK App Demand'!I110</f>
        <v>0</v>
      </c>
      <c r="J110" s="142">
        <f>'PK App Demand'!J110+'NP App Demand'!J110+'NPK App Demand'!J110</f>
        <v>0</v>
      </c>
      <c r="K110" s="142">
        <f>'PK App Demand'!K110+'NP App Demand'!K110+'NPK App Demand'!K110</f>
        <v>0</v>
      </c>
      <c r="L110" s="142">
        <f>'PK App Demand'!L110+'NP App Demand'!L110+'NPK App Demand'!L110</f>
        <v>0</v>
      </c>
      <c r="M110" s="142">
        <f>'PK App Demand'!M110+'NP App Demand'!M110+'NPK App Demand'!M110</f>
        <v>0</v>
      </c>
      <c r="N110" s="142">
        <f>'PK App Demand'!N110+'NP App Demand'!N110+'NPK App Demand'!N110</f>
        <v>0</v>
      </c>
      <c r="O110" s="142">
        <f>'PK App Demand'!O110+'NP App Demand'!O110+'NPK App Demand'!O110</f>
        <v>0</v>
      </c>
      <c r="P110" s="142">
        <f>'PK App Demand'!P110+'NP App Demand'!P110+'NPK App Demand'!P110</f>
        <v>0</v>
      </c>
      <c r="Q110" s="142">
        <f>'PK App Demand'!Q110+'NP App Demand'!Q110+'NPK App Demand'!Q110</f>
        <v>0</v>
      </c>
      <c r="R110" s="142">
        <f>'PK App Demand'!R110+'NP App Demand'!R110+'NPK App Demand'!R110</f>
        <v>0</v>
      </c>
      <c r="S110" s="142">
        <f>'PK App Demand'!S110+'NP App Demand'!S110+'NPK App Demand'!S110</f>
        <v>0</v>
      </c>
      <c r="T110" s="142">
        <f>'PK App Demand'!T110+'NP App Demand'!T110+'NPK App Demand'!T110</f>
        <v>0</v>
      </c>
      <c r="U110" s="142">
        <f>'PK App Demand'!U110+'NP App Demand'!U110+'NPK App Demand'!U110</f>
        <v>0</v>
      </c>
      <c r="V110" s="142">
        <f>'PK App Demand'!V110+'NP App Demand'!V110+'NPK App Demand'!V110</f>
        <v>0</v>
      </c>
      <c r="W110" s="142">
        <f>'PK App Demand'!W110+'NP App Demand'!W110+'NPK App Demand'!W110</f>
        <v>0</v>
      </c>
      <c r="X110" s="142">
        <f>'PK App Demand'!X110+'NP App Demand'!X110+'NPK App Demand'!X110</f>
        <v>0</v>
      </c>
      <c r="Y110" s="142">
        <f>'PK App Demand'!Y110+'NP App Demand'!Y110+'NPK App Demand'!Y110</f>
        <v>0</v>
      </c>
      <c r="Z110" s="142">
        <f>'PK App Demand'!Z110+'NP App Demand'!Z110+'NPK App Demand'!Z110</f>
        <v>0</v>
      </c>
      <c r="AA110" s="142">
        <f>'PK App Demand'!AA110+'NP App Demand'!AA110+'NPK App Demand'!AA110</f>
        <v>0</v>
      </c>
      <c r="AB110" s="142">
        <f>'PK App Demand'!AB110+'NP App Demand'!AB110+'NPK App Demand'!AB110</f>
        <v>0</v>
      </c>
      <c r="AC110" s="142">
        <f>'PK App Demand'!AC110+'NP App Demand'!AC110+'NPK App Demand'!AC110</f>
        <v>0</v>
      </c>
      <c r="AD110" s="142">
        <f>'PK App Demand'!AD110+'NP App Demand'!AD110+'NPK App Demand'!AD110</f>
        <v>0</v>
      </c>
      <c r="AE110" s="142">
        <f>'PK App Demand'!AE110+'NP App Demand'!AE110+'NPK App Demand'!AE110</f>
        <v>0</v>
      </c>
      <c r="AF110" s="142">
        <f>'PK App Demand'!AF110+'NP App Demand'!AF110+'NPK App Demand'!AF110</f>
        <v>0</v>
      </c>
      <c r="AG110" s="142">
        <f>'PK App Demand'!AG110+'NP App Demand'!AG110+'NPK App Demand'!AG110</f>
        <v>0</v>
      </c>
    </row>
    <row r="111" spans="1:33" s="133" customFormat="1" x14ac:dyDescent="0.2">
      <c r="A111" s="139" t="str">
        <f t="shared" si="3"/>
        <v>DAPSouthern Africa Total</v>
      </c>
      <c r="B111" s="140" t="s">
        <v>142</v>
      </c>
      <c r="C111" s="140" t="s">
        <v>142</v>
      </c>
      <c r="D111" s="140" t="s">
        <v>142</v>
      </c>
      <c r="E111" s="141">
        <f>'PK App Demand'!E111+'NP App Demand'!E111+'NPK App Demand'!E111</f>
        <v>1172.1936249999999</v>
      </c>
      <c r="F111" s="141">
        <f>'PK App Demand'!F111+'NP App Demand'!F111+'NPK App Demand'!F111</f>
        <v>1194.2102091069598</v>
      </c>
      <c r="G111" s="141">
        <f>'PK App Demand'!G111+'NP App Demand'!G111+'NPK App Demand'!G111</f>
        <v>1686.598927314946</v>
      </c>
      <c r="H111" s="141">
        <f>'PK App Demand'!H111+'NP App Demand'!H111+'NPK App Demand'!H111</f>
        <v>1532.4564655316221</v>
      </c>
      <c r="I111" s="141">
        <f>'PK App Demand'!I111+'NP App Demand'!I111+'NPK App Demand'!I111</f>
        <v>888.61696909609293</v>
      </c>
      <c r="J111" s="141">
        <f>'PK App Demand'!J111+'NP App Demand'!J111+'NPK App Demand'!J111</f>
        <v>811.73641804084059</v>
      </c>
      <c r="K111" s="141">
        <f>'PK App Demand'!K111+'NP App Demand'!K111+'NPK App Demand'!K111</f>
        <v>628.76222800130859</v>
      </c>
      <c r="L111" s="141">
        <f>'PK App Demand'!L111+'NP App Demand'!L111+'NPK App Demand'!L111</f>
        <v>798.19969011422097</v>
      </c>
      <c r="M111" s="141">
        <f>'PK App Demand'!M111+'NP App Demand'!M111+'NPK App Demand'!M111</f>
        <v>293.72520720864759</v>
      </c>
      <c r="N111" s="141">
        <f>'PK App Demand'!N111+'NP App Demand'!N111+'NPK App Demand'!N111</f>
        <v>79.903364736327319</v>
      </c>
      <c r="O111" s="141">
        <f>'PK App Demand'!O111+'NP App Demand'!O111+'NPK App Demand'!O111</f>
        <v>556.3857232194739</v>
      </c>
      <c r="P111" s="141">
        <f>'PK App Demand'!P111+'NP App Demand'!P111+'NPK App Demand'!P111</f>
        <v>370.32668864623395</v>
      </c>
      <c r="Q111" s="141">
        <f>'PK App Demand'!Q111+'NP App Demand'!Q111+'NPK App Demand'!Q111</f>
        <v>215.25981801823306</v>
      </c>
      <c r="R111" s="141">
        <f>'PK App Demand'!R111+'NP App Demand'!R111+'NPK App Demand'!R111</f>
        <v>420.21783773112179</v>
      </c>
      <c r="S111" s="141">
        <f>'PK App Demand'!S111+'NP App Demand'!S111+'NPK App Demand'!S111</f>
        <v>626.83884627499981</v>
      </c>
      <c r="T111" s="141">
        <f>'PK App Demand'!T111+'NP App Demand'!T111+'NPK App Demand'!T111</f>
        <v>290.25210425937473</v>
      </c>
      <c r="U111" s="141">
        <f>'PK App Demand'!U111+'NP App Demand'!U111+'NPK App Demand'!U111</f>
        <v>282.55490058334954</v>
      </c>
      <c r="V111" s="141">
        <f>'PK App Demand'!V111+'NP App Demand'!V111+'NPK App Demand'!V111</f>
        <v>307.70444690419527</v>
      </c>
      <c r="W111" s="141">
        <f>'PK App Demand'!W111+'NP App Demand'!W111+'NPK App Demand'!W111</f>
        <v>314.15903357161017</v>
      </c>
      <c r="X111" s="141">
        <f>'PK App Demand'!X111+'NP App Demand'!X111+'NPK App Demand'!X111</f>
        <v>337.62881125194218</v>
      </c>
      <c r="Y111" s="141">
        <f>'PK App Demand'!Y111+'NP App Demand'!Y111+'NPK App Demand'!Y111</f>
        <v>364.86024610043103</v>
      </c>
      <c r="Z111" s="141">
        <f>'PK App Demand'!Z111+'NP App Demand'!Z111+'NPK App Demand'!Z111</f>
        <v>385.30215423715089</v>
      </c>
      <c r="AA111" s="141">
        <f>'PK App Demand'!AA111+'NP App Demand'!AA111+'NPK App Demand'!AA111</f>
        <v>391.88775423715094</v>
      </c>
      <c r="AB111" s="141">
        <f>'PK App Demand'!AB111+'NP App Demand'!AB111+'NPK App Demand'!AB111</f>
        <v>361.94000000000005</v>
      </c>
      <c r="AC111" s="141">
        <f>'PK App Demand'!AC111+'NP App Demand'!AC111+'NPK App Demand'!AC111</f>
        <v>361.94000000000005</v>
      </c>
      <c r="AD111" s="141">
        <f>'PK App Demand'!AD111+'NP App Demand'!AD111+'NPK App Demand'!AD111</f>
        <v>361.94000000000005</v>
      </c>
      <c r="AE111" s="141">
        <f>'PK App Demand'!AE111+'NP App Demand'!AE111+'NPK App Demand'!AE111</f>
        <v>361.94000000000005</v>
      </c>
      <c r="AF111" s="141">
        <f>'PK App Demand'!AF111+'NP App Demand'!AF111+'NPK App Demand'!AF111</f>
        <v>361.94000000000005</v>
      </c>
      <c r="AG111" s="141">
        <f>'PK App Demand'!AG111+'NP App Demand'!AG111+'NPK App Demand'!AG111</f>
        <v>361.94000000000005</v>
      </c>
    </row>
    <row r="112" spans="1:33" x14ac:dyDescent="0.2">
      <c r="A112" s="133" t="str">
        <f t="shared" si="3"/>
        <v>DAPBotswana</v>
      </c>
      <c r="B112" s="129" t="s">
        <v>259</v>
      </c>
      <c r="C112" s="129" t="s">
        <v>264</v>
      </c>
      <c r="D112" s="129" t="s">
        <v>143</v>
      </c>
      <c r="E112" s="142">
        <f>'PK App Demand'!E112+'NP App Demand'!E112+'NPK App Demand'!E112</f>
        <v>1.3484039999999999</v>
      </c>
      <c r="F112" s="142">
        <f>'PK App Demand'!F112+'NP App Demand'!F112+'NPK App Demand'!F112</f>
        <v>1.452534</v>
      </c>
      <c r="G112" s="142">
        <f>'PK App Demand'!G112+'NP App Demand'!G112+'NPK App Demand'!G112</f>
        <v>1.263841</v>
      </c>
      <c r="H112" s="142">
        <f>'PK App Demand'!H112+'NP App Demand'!H112+'NPK App Demand'!H112</f>
        <v>0.33905299999999999</v>
      </c>
      <c r="I112" s="142">
        <f>'PK App Demand'!I112+'NP App Demand'!I112+'NPK App Demand'!I112</f>
        <v>0.518015</v>
      </c>
      <c r="J112" s="142">
        <f>'PK App Demand'!J112+'NP App Demand'!J112+'NPK App Demand'!J112</f>
        <v>0.29158299999999998</v>
      </c>
      <c r="K112" s="142">
        <f>'PK App Demand'!K112+'NP App Demand'!K112+'NPK App Demand'!K112</f>
        <v>9.5807000000000003E-2</v>
      </c>
      <c r="L112" s="142">
        <f>'PK App Demand'!L112+'NP App Demand'!L112+'NPK App Demand'!L112</f>
        <v>0.19459200000000001</v>
      </c>
      <c r="M112" s="142">
        <f>'PK App Demand'!M112+'NP App Demand'!M112+'NPK App Demand'!M112</f>
        <v>3.0824910000000001</v>
      </c>
      <c r="N112" s="142">
        <f>'PK App Demand'!N112+'NP App Demand'!N112+'NPK App Demand'!N112</f>
        <v>5.5973660000000001</v>
      </c>
      <c r="O112" s="142">
        <f>'PK App Demand'!O112+'NP App Demand'!O112+'NPK App Demand'!O112</f>
        <v>5.4411930000000002</v>
      </c>
      <c r="P112" s="142">
        <f>'PK App Demand'!P112+'NP App Demand'!P112+'NPK App Demand'!P112</f>
        <v>2.6427609999999997</v>
      </c>
      <c r="Q112" s="142">
        <f>'PK App Demand'!Q112+'NP App Demand'!Q112+'NPK App Demand'!Q112</f>
        <v>1.3447559999999998</v>
      </c>
      <c r="R112" s="142">
        <f>'PK App Demand'!R112+'NP App Demand'!R112+'NPK App Demand'!R112</f>
        <v>1.84633</v>
      </c>
      <c r="S112" s="142">
        <f>'PK App Demand'!S112+'NP App Demand'!S112+'NPK App Demand'!S112</f>
        <v>6.2627199999999998</v>
      </c>
      <c r="T112" s="142">
        <f>'PK App Demand'!T112+'NP App Demand'!T112+'NPK App Demand'!T112</f>
        <v>13.235738</v>
      </c>
      <c r="U112" s="142">
        <f>'PK App Demand'!U112+'NP App Demand'!U112+'NPK App Demand'!U112</f>
        <v>4.7237789999999995</v>
      </c>
      <c r="V112" s="142">
        <f>'PK App Demand'!V112+'NP App Demand'!V112+'NPK App Demand'!V112</f>
        <v>9.7453299999999992</v>
      </c>
      <c r="W112" s="142">
        <f>'PK App Demand'!W112+'NP App Demand'!W112+'NPK App Demand'!W112</f>
        <v>8.5432760000000005</v>
      </c>
      <c r="X112" s="142">
        <f>'PK App Demand'!X112+'NP App Demand'!X112+'NPK App Demand'!X112</f>
        <v>5.1859099999999998</v>
      </c>
      <c r="Y112" s="142">
        <f>'PK App Demand'!Y112+'NP App Demand'!Y112+'NPK App Demand'!Y112</f>
        <v>6.93147</v>
      </c>
      <c r="Z112" s="142">
        <f>'PK App Demand'!Z112+'NP App Demand'!Z112+'NPK App Demand'!Z112</f>
        <v>4.1345600000000005</v>
      </c>
      <c r="AA112" s="142">
        <f>'PK App Demand'!AA112+'NP App Demand'!AA112+'NPK App Demand'!AA112</f>
        <v>4.7999999999999989</v>
      </c>
      <c r="AB112" s="142">
        <f>'PK App Demand'!AB112+'NP App Demand'!AB112+'NPK App Demand'!AB112</f>
        <v>3.7500000000000009</v>
      </c>
      <c r="AC112" s="142">
        <f>'PK App Demand'!AC112+'NP App Demand'!AC112+'NPK App Demand'!AC112</f>
        <v>3.7500000000000009</v>
      </c>
      <c r="AD112" s="142">
        <f>'PK App Demand'!AD112+'NP App Demand'!AD112+'NPK App Demand'!AD112</f>
        <v>3.7500000000000009</v>
      </c>
      <c r="AE112" s="142">
        <f>'PK App Demand'!AE112+'NP App Demand'!AE112+'NPK App Demand'!AE112</f>
        <v>3.7500000000000009</v>
      </c>
      <c r="AF112" s="142">
        <f>'PK App Demand'!AF112+'NP App Demand'!AF112+'NPK App Demand'!AF112</f>
        <v>3.7500000000000009</v>
      </c>
      <c r="AG112" s="142">
        <f>'PK App Demand'!AG112+'NP App Demand'!AG112+'NPK App Demand'!AG112</f>
        <v>3.7500000000000009</v>
      </c>
    </row>
    <row r="113" spans="1:33" x14ac:dyDescent="0.2">
      <c r="A113" s="133" t="str">
        <f t="shared" si="3"/>
        <v>DAPLesotho</v>
      </c>
      <c r="B113" s="129" t="s">
        <v>259</v>
      </c>
      <c r="C113" s="129" t="s">
        <v>264</v>
      </c>
      <c r="D113" s="129" t="s">
        <v>144</v>
      </c>
      <c r="E113" s="142">
        <f>'PK App Demand'!E113+'NP App Demand'!E113+'NPK App Demand'!E113</f>
        <v>0</v>
      </c>
      <c r="F113" s="142">
        <f>'PK App Demand'!F113+'NP App Demand'!F113+'NPK App Demand'!F113</f>
        <v>0</v>
      </c>
      <c r="G113" s="142">
        <f>'PK App Demand'!G113+'NP App Demand'!G113+'NPK App Demand'!G113</f>
        <v>0</v>
      </c>
      <c r="H113" s="142">
        <f>'PK App Demand'!H113+'NP App Demand'!H113+'NPK App Demand'!H113</f>
        <v>5.6987869999999994</v>
      </c>
      <c r="I113" s="142">
        <f>'PK App Demand'!I113+'NP App Demand'!I113+'NPK App Demand'!I113</f>
        <v>2.5793E-2</v>
      </c>
      <c r="J113" s="142">
        <f>'PK App Demand'!J113+'NP App Demand'!J113+'NPK App Demand'!J113</f>
        <v>0</v>
      </c>
      <c r="K113" s="142">
        <f>'PK App Demand'!K113+'NP App Demand'!K113+'NPK App Demand'!K113</f>
        <v>0</v>
      </c>
      <c r="L113" s="142">
        <f>'PK App Demand'!L113+'NP App Demand'!L113+'NPK App Demand'!L113</f>
        <v>0</v>
      </c>
      <c r="M113" s="142">
        <f>'PK App Demand'!M113+'NP App Demand'!M113+'NPK App Demand'!M113</f>
        <v>7.5164269999999993</v>
      </c>
      <c r="N113" s="142">
        <f>'PK App Demand'!N113+'NP App Demand'!N113+'NPK App Demand'!N113</f>
        <v>5.5330520000000005</v>
      </c>
      <c r="O113" s="142">
        <f>'PK App Demand'!O113+'NP App Demand'!O113+'NPK App Demand'!O113</f>
        <v>1.8943749999999999</v>
      </c>
      <c r="P113" s="142">
        <f>'PK App Demand'!P113+'NP App Demand'!P113+'NPK App Demand'!P113</f>
        <v>0.48678399999999999</v>
      </c>
      <c r="Q113" s="142">
        <f>'PK App Demand'!Q113+'NP App Demand'!Q113+'NPK App Demand'!Q113</f>
        <v>0.31890799999999997</v>
      </c>
      <c r="R113" s="142">
        <f>'PK App Demand'!R113+'NP App Demand'!R113+'NPK App Demand'!R113</f>
        <v>1.8994E-2</v>
      </c>
      <c r="S113" s="142">
        <f>'PK App Demand'!S113+'NP App Demand'!S113+'NPK App Demand'!S113</f>
        <v>0.41200199999999998</v>
      </c>
      <c r="T113" s="142">
        <f>'PK App Demand'!T113+'NP App Demand'!T113+'NPK App Demand'!T113</f>
        <v>0.15485400000000002</v>
      </c>
      <c r="U113" s="142">
        <f>'PK App Demand'!U113+'NP App Demand'!U113+'NPK App Demand'!U113</f>
        <v>1.7061999999999999</v>
      </c>
      <c r="V113" s="142">
        <f>'PK App Demand'!V113+'NP App Demand'!V113+'NPK App Demand'!V113</f>
        <v>6.5645720000000001</v>
      </c>
      <c r="W113" s="142">
        <f>'PK App Demand'!W113+'NP App Demand'!W113+'NPK App Demand'!W113</f>
        <v>12.420088589922573</v>
      </c>
      <c r="X113" s="142">
        <f>'PK App Demand'!X113+'NP App Demand'!X113+'NPK App Demand'!X113</f>
        <v>0.17999000000000001</v>
      </c>
      <c r="Y113" s="142">
        <f>'PK App Demand'!Y113+'NP App Demand'!Y113+'NPK App Demand'!Y113</f>
        <v>2.7259600000000002</v>
      </c>
      <c r="Z113" s="142">
        <f>'PK App Demand'!Z113+'NP App Demand'!Z113+'NPK App Demand'!Z113</f>
        <v>1.5765600000000002</v>
      </c>
      <c r="AA113" s="142">
        <f>'PK App Demand'!AA113+'NP App Demand'!AA113+'NPK App Demand'!AA113</f>
        <v>0.57000000000000006</v>
      </c>
      <c r="AB113" s="142">
        <f>'PK App Demand'!AB113+'NP App Demand'!AB113+'NPK App Demand'!AB113</f>
        <v>2.5</v>
      </c>
      <c r="AC113" s="142">
        <f>'PK App Demand'!AC113+'NP App Demand'!AC113+'NPK App Demand'!AC113</f>
        <v>2.5</v>
      </c>
      <c r="AD113" s="142">
        <f>'PK App Demand'!AD113+'NP App Demand'!AD113+'NPK App Demand'!AD113</f>
        <v>2.5</v>
      </c>
      <c r="AE113" s="142">
        <f>'PK App Demand'!AE113+'NP App Demand'!AE113+'NPK App Demand'!AE113</f>
        <v>2.5</v>
      </c>
      <c r="AF113" s="142">
        <f>'PK App Demand'!AF113+'NP App Demand'!AF113+'NPK App Demand'!AF113</f>
        <v>2.5</v>
      </c>
      <c r="AG113" s="142">
        <f>'PK App Demand'!AG113+'NP App Demand'!AG113+'NPK App Demand'!AG113</f>
        <v>2.5</v>
      </c>
    </row>
    <row r="114" spans="1:33" x14ac:dyDescent="0.2">
      <c r="A114" s="133" t="str">
        <f t="shared" si="3"/>
        <v>DAPNamibia</v>
      </c>
      <c r="B114" s="129" t="s">
        <v>259</v>
      </c>
      <c r="C114" s="129" t="s">
        <v>264</v>
      </c>
      <c r="D114" s="129" t="s">
        <v>145</v>
      </c>
      <c r="E114" s="142">
        <f>'PK App Demand'!E114+'NP App Demand'!E114+'NPK App Demand'!E114</f>
        <v>1.0098739999999999</v>
      </c>
      <c r="F114" s="142">
        <f>'PK App Demand'!F114+'NP App Demand'!F114+'NPK App Demand'!F114</f>
        <v>0.97053800000000001</v>
      </c>
      <c r="G114" s="142">
        <f>'PK App Demand'!G114+'NP App Demand'!G114+'NPK App Demand'!G114</f>
        <v>0.51713399999999998</v>
      </c>
      <c r="H114" s="142">
        <f>'PK App Demand'!H114+'NP App Demand'!H114+'NPK App Demand'!H114</f>
        <v>0.59954600000000002</v>
      </c>
      <c r="I114" s="142">
        <f>'PK App Demand'!I114+'NP App Demand'!I114+'NPK App Demand'!I114</f>
        <v>1.550373</v>
      </c>
      <c r="J114" s="142">
        <f>'PK App Demand'!J114+'NP App Demand'!J114+'NPK App Demand'!J114</f>
        <v>1.2623959999999999</v>
      </c>
      <c r="K114" s="142">
        <f>'PK App Demand'!K114+'NP App Demand'!K114+'NPK App Demand'!K114</f>
        <v>0.79880700000000004</v>
      </c>
      <c r="L114" s="142">
        <f>'PK App Demand'!L114+'NP App Demand'!L114+'NPK App Demand'!L114</f>
        <v>1.600206</v>
      </c>
      <c r="M114" s="142">
        <f>'PK App Demand'!M114+'NP App Demand'!M114+'NPK App Demand'!M114</f>
        <v>0.51551199999999997</v>
      </c>
      <c r="N114" s="142">
        <f>'PK App Demand'!N114+'NP App Demand'!N114+'NPK App Demand'!N114</f>
        <v>1.3882289999999999</v>
      </c>
      <c r="O114" s="142">
        <f>'PK App Demand'!O114+'NP App Demand'!O114+'NPK App Demand'!O114</f>
        <v>1.203954</v>
      </c>
      <c r="P114" s="142">
        <f>'PK App Demand'!P114+'NP App Demand'!P114+'NPK App Demand'!P114</f>
        <v>0.85124</v>
      </c>
      <c r="Q114" s="142">
        <f>'PK App Demand'!Q114+'NP App Demand'!Q114+'NPK App Demand'!Q114</f>
        <v>1.1115299999999999</v>
      </c>
      <c r="R114" s="142">
        <f>'PK App Demand'!R114+'NP App Demand'!R114+'NPK App Demand'!R114</f>
        <v>0.90673200000000009</v>
      </c>
      <c r="S114" s="142">
        <f>'PK App Demand'!S114+'NP App Demand'!S114+'NPK App Demand'!S114</f>
        <v>1.856252</v>
      </c>
      <c r="T114" s="142">
        <f>'PK App Demand'!T114+'NP App Demand'!T114+'NPK App Demand'!T114</f>
        <v>2.4752700000000001</v>
      </c>
      <c r="U114" s="142">
        <f>'PK App Demand'!U114+'NP App Demand'!U114+'NPK App Demand'!U114</f>
        <v>1.992731</v>
      </c>
      <c r="V114" s="142">
        <f>'PK App Demand'!V114+'NP App Demand'!V114+'NPK App Demand'!V114</f>
        <v>2.1591589999999998</v>
      </c>
      <c r="W114" s="142">
        <f>'PK App Demand'!W114+'NP App Demand'!W114+'NPK App Demand'!W114</f>
        <v>0.84390900000000002</v>
      </c>
      <c r="X114" s="142">
        <f>'PK App Demand'!X114+'NP App Demand'!X114+'NPK App Demand'!X114</f>
        <v>0.75842000000000009</v>
      </c>
      <c r="Y114" s="142">
        <f>'PK App Demand'!Y114+'NP App Demand'!Y114+'NPK App Demand'!Y114</f>
        <v>0.91217999999999999</v>
      </c>
      <c r="Z114" s="142">
        <f>'PK App Demand'!Z114+'NP App Demand'!Z114+'NPK App Demand'!Z114</f>
        <v>0.64451000000000003</v>
      </c>
      <c r="AA114" s="142">
        <f>'PK App Demand'!AA114+'NP App Demand'!AA114+'NPK App Demand'!AA114</f>
        <v>0.39000000000000007</v>
      </c>
      <c r="AB114" s="142">
        <f>'PK App Demand'!AB114+'NP App Demand'!AB114+'NPK App Demand'!AB114</f>
        <v>1.01</v>
      </c>
      <c r="AC114" s="142">
        <f>'PK App Demand'!AC114+'NP App Demand'!AC114+'NPK App Demand'!AC114</f>
        <v>1.01</v>
      </c>
      <c r="AD114" s="142">
        <f>'PK App Demand'!AD114+'NP App Demand'!AD114+'NPK App Demand'!AD114</f>
        <v>1.01</v>
      </c>
      <c r="AE114" s="142">
        <f>'PK App Demand'!AE114+'NP App Demand'!AE114+'NPK App Demand'!AE114</f>
        <v>1.01</v>
      </c>
      <c r="AF114" s="142">
        <f>'PK App Demand'!AF114+'NP App Demand'!AF114+'NPK App Demand'!AF114</f>
        <v>1.01</v>
      </c>
      <c r="AG114" s="142">
        <f>'PK App Demand'!AG114+'NP App Demand'!AG114+'NPK App Demand'!AG114</f>
        <v>1.01</v>
      </c>
    </row>
    <row r="115" spans="1:33" x14ac:dyDescent="0.2">
      <c r="A115" s="133" t="str">
        <f t="shared" si="3"/>
        <v>DAPSouth Africa</v>
      </c>
      <c r="B115" s="129" t="s">
        <v>259</v>
      </c>
      <c r="C115" s="129" t="s">
        <v>264</v>
      </c>
      <c r="D115" s="129" t="s">
        <v>146</v>
      </c>
      <c r="E115" s="142">
        <f>'PK App Demand'!E115+'NP App Demand'!E115+'NPK App Demand'!E115</f>
        <v>1161.3224189999999</v>
      </c>
      <c r="F115" s="142">
        <f>'PK App Demand'!F115+'NP App Demand'!F115+'NPK App Demand'!F115</f>
        <v>1176.93240510696</v>
      </c>
      <c r="G115" s="142">
        <f>'PK App Demand'!G115+'NP App Demand'!G115+'NPK App Demand'!G115</f>
        <v>1667.2799473149462</v>
      </c>
      <c r="H115" s="142">
        <f>'PK App Demand'!H115+'NP App Demand'!H115+'NPK App Demand'!H115</f>
        <v>1501.0612785316221</v>
      </c>
      <c r="I115" s="142">
        <f>'PK App Demand'!I115+'NP App Demand'!I115+'NPK App Demand'!I115</f>
        <v>606.62221809609298</v>
      </c>
      <c r="J115" s="142">
        <f>'PK App Demand'!J115+'NP App Demand'!J115+'NPK App Demand'!J115</f>
        <v>789.53219304084064</v>
      </c>
      <c r="K115" s="142">
        <f>'PK App Demand'!K115+'NP App Demand'!K115+'NPK App Demand'!K115</f>
        <v>606.53542600130845</v>
      </c>
      <c r="L115" s="142">
        <f>'PK App Demand'!L115+'NP App Demand'!L115+'NPK App Demand'!L115</f>
        <v>781.56930511422092</v>
      </c>
      <c r="M115" s="142">
        <f>'PK App Demand'!M115+'NP App Demand'!M115+'NPK App Demand'!M115</f>
        <v>282.61077720864756</v>
      </c>
      <c r="N115" s="142">
        <f>'PK App Demand'!N115+'NP App Demand'!N115+'NPK App Demand'!N115</f>
        <v>67.384717736327332</v>
      </c>
      <c r="O115" s="142">
        <f>'PK App Demand'!O115+'NP App Demand'!O115+'NPK App Demand'!O115</f>
        <v>547.84620121947387</v>
      </c>
      <c r="P115" s="142">
        <f>'PK App Demand'!P115+'NP App Demand'!P115+'NPK App Demand'!P115</f>
        <v>366.34590364623398</v>
      </c>
      <c r="Q115" s="142">
        <f>'PK App Demand'!Q115+'NP App Demand'!Q115+'NPK App Demand'!Q115</f>
        <v>212.48462401823303</v>
      </c>
      <c r="R115" s="142">
        <f>'PK App Demand'!R115+'NP App Demand'!R115+'NPK App Demand'!R115</f>
        <v>413.35448173112184</v>
      </c>
      <c r="S115" s="142">
        <f>'PK App Demand'!S115+'NP App Demand'!S115+'NPK App Demand'!S115</f>
        <v>606.46832127499977</v>
      </c>
      <c r="T115" s="142">
        <f>'PK App Demand'!T115+'NP App Demand'!T115+'NPK App Demand'!T115</f>
        <v>263.4308592593747</v>
      </c>
      <c r="U115" s="142">
        <f>'PK App Demand'!U115+'NP App Demand'!U115+'NPK App Demand'!U115</f>
        <v>265.35281858334957</v>
      </c>
      <c r="V115" s="142">
        <f>'PK App Demand'!V115+'NP App Demand'!V115+'NPK App Demand'!V115</f>
        <v>268.39929590419524</v>
      </c>
      <c r="W115" s="142">
        <f>'PK App Demand'!W115+'NP App Demand'!W115+'NPK App Demand'!W115</f>
        <v>276.13770221156125</v>
      </c>
      <c r="X115" s="142">
        <f>'PK App Demand'!X115+'NP App Demand'!X115+'NPK App Demand'!X115</f>
        <v>327.00359125194217</v>
      </c>
      <c r="Y115" s="142">
        <f>'PK App Demand'!Y115+'NP App Demand'!Y115+'NPK App Demand'!Y115</f>
        <v>348.88511610043105</v>
      </c>
      <c r="Z115" s="142">
        <f>'PK App Demand'!Z115+'NP App Demand'!Z115+'NPK App Demand'!Z115</f>
        <v>378.8465242371509</v>
      </c>
      <c r="AA115" s="142">
        <f>'PK App Demand'!AA115+'NP App Demand'!AA115+'NPK App Demand'!AA115</f>
        <v>365.00775423715095</v>
      </c>
      <c r="AB115" s="142">
        <f>'PK App Demand'!AB115+'NP App Demand'!AB115+'NPK App Demand'!AB115</f>
        <v>336.08</v>
      </c>
      <c r="AC115" s="142">
        <f>'PK App Demand'!AC115+'NP App Demand'!AC115+'NPK App Demand'!AC115</f>
        <v>336.08</v>
      </c>
      <c r="AD115" s="142">
        <f>'PK App Demand'!AD115+'NP App Demand'!AD115+'NPK App Demand'!AD115</f>
        <v>336.08</v>
      </c>
      <c r="AE115" s="142">
        <f>'PK App Demand'!AE115+'NP App Demand'!AE115+'NPK App Demand'!AE115</f>
        <v>336.08</v>
      </c>
      <c r="AF115" s="142">
        <f>'PK App Demand'!AF115+'NP App Demand'!AF115+'NPK App Demand'!AF115</f>
        <v>336.08</v>
      </c>
      <c r="AG115" s="142">
        <f>'PK App Demand'!AG115+'NP App Demand'!AG115+'NPK App Demand'!AG115</f>
        <v>336.08</v>
      </c>
    </row>
    <row r="116" spans="1:33" x14ac:dyDescent="0.2">
      <c r="A116" s="133" t="str">
        <f t="shared" si="3"/>
        <v>DAPSwaziland</v>
      </c>
      <c r="B116" s="129" t="s">
        <v>259</v>
      </c>
      <c r="C116" s="129" t="s">
        <v>264</v>
      </c>
      <c r="D116" s="129" t="s">
        <v>147</v>
      </c>
      <c r="E116" s="142">
        <f>'PK App Demand'!E116+'NP App Demand'!E116+'NPK App Demand'!E116</f>
        <v>8.5129280000000005</v>
      </c>
      <c r="F116" s="142">
        <f>'PK App Demand'!F116+'NP App Demand'!F116+'NPK App Demand'!F116</f>
        <v>14.854731999999998</v>
      </c>
      <c r="G116" s="142">
        <f>'PK App Demand'!G116+'NP App Demand'!G116+'NPK App Demand'!G116</f>
        <v>17.538004999999998</v>
      </c>
      <c r="H116" s="142">
        <f>'PK App Demand'!H116+'NP App Demand'!H116+'NPK App Demand'!H116</f>
        <v>24.757801000000001</v>
      </c>
      <c r="I116" s="142">
        <f>'PK App Demand'!I116+'NP App Demand'!I116+'NPK App Demand'!I116</f>
        <v>279.90057000000002</v>
      </c>
      <c r="J116" s="142">
        <f>'PK App Demand'!J116+'NP App Demand'!J116+'NPK App Demand'!J116</f>
        <v>20.650245999999999</v>
      </c>
      <c r="K116" s="142">
        <f>'PK App Demand'!K116+'NP App Demand'!K116+'NPK App Demand'!K116</f>
        <v>21.332188000000002</v>
      </c>
      <c r="L116" s="142">
        <f>'PK App Demand'!L116+'NP App Demand'!L116+'NPK App Demand'!L116</f>
        <v>14.835587</v>
      </c>
      <c r="M116" s="142">
        <f>'PK App Demand'!M116+'NP App Demand'!M116+'NPK App Demand'!M116</f>
        <v>0</v>
      </c>
      <c r="N116" s="142">
        <f>'PK App Demand'!N116+'NP App Demand'!N116+'NPK App Demand'!N116</f>
        <v>0</v>
      </c>
      <c r="O116" s="142">
        <f>'PK App Demand'!O116+'NP App Demand'!O116+'NPK App Demand'!O116</f>
        <v>0</v>
      </c>
      <c r="P116" s="142">
        <f>'PK App Demand'!P116+'NP App Demand'!P116+'NPK App Demand'!P116</f>
        <v>0</v>
      </c>
      <c r="Q116" s="142">
        <f>'PK App Demand'!Q116+'NP App Demand'!Q116+'NPK App Demand'!Q116</f>
        <v>0</v>
      </c>
      <c r="R116" s="142">
        <f>'PK App Demand'!R116+'NP App Demand'!R116+'NPK App Demand'!R116</f>
        <v>4.0913000000000004</v>
      </c>
      <c r="S116" s="142">
        <f>'PK App Demand'!S116+'NP App Demand'!S116+'NPK App Demand'!S116</f>
        <v>11.839551</v>
      </c>
      <c r="T116" s="142">
        <f>'PK App Demand'!T116+'NP App Demand'!T116+'NPK App Demand'!T116</f>
        <v>10.955382999999999</v>
      </c>
      <c r="U116" s="142">
        <f>'PK App Demand'!U116+'NP App Demand'!U116+'NPK App Demand'!U116</f>
        <v>8.7793720000000004</v>
      </c>
      <c r="V116" s="142">
        <f>'PK App Demand'!V116+'NP App Demand'!V116+'NPK App Demand'!V116</f>
        <v>20.836089999999999</v>
      </c>
      <c r="W116" s="142">
        <f>'PK App Demand'!W116+'NP App Demand'!W116+'NPK App Demand'!W116</f>
        <v>16.214057770126349</v>
      </c>
      <c r="X116" s="142">
        <f>'PK App Demand'!X116+'NP App Demand'!X116+'NPK App Demand'!X116</f>
        <v>4.5008999999999988</v>
      </c>
      <c r="Y116" s="142">
        <f>'PK App Demand'!Y116+'NP App Demand'!Y116+'NPK App Demand'!Y116</f>
        <v>5.4055200000000001</v>
      </c>
      <c r="Z116" s="142">
        <f>'PK App Demand'!Z116+'NP App Demand'!Z116+'NPK App Demand'!Z116</f>
        <v>0.1</v>
      </c>
      <c r="AA116" s="142">
        <f>'PK App Demand'!AA116+'NP App Demand'!AA116+'NPK App Demand'!AA116</f>
        <v>21.119999999999997</v>
      </c>
      <c r="AB116" s="142">
        <f>'PK App Demand'!AB116+'NP App Demand'!AB116+'NPK App Demand'!AB116</f>
        <v>18.600000000000001</v>
      </c>
      <c r="AC116" s="142">
        <f>'PK App Demand'!AC116+'NP App Demand'!AC116+'NPK App Demand'!AC116</f>
        <v>18.600000000000001</v>
      </c>
      <c r="AD116" s="142">
        <f>'PK App Demand'!AD116+'NP App Demand'!AD116+'NPK App Demand'!AD116</f>
        <v>18.600000000000001</v>
      </c>
      <c r="AE116" s="142">
        <f>'PK App Demand'!AE116+'NP App Demand'!AE116+'NPK App Demand'!AE116</f>
        <v>18.600000000000001</v>
      </c>
      <c r="AF116" s="142">
        <f>'PK App Demand'!AF116+'NP App Demand'!AF116+'NPK App Demand'!AF116</f>
        <v>18.600000000000001</v>
      </c>
      <c r="AG116" s="142">
        <f>'PK App Demand'!AG116+'NP App Demand'!AG116+'NPK App Demand'!AG116</f>
        <v>18.600000000000001</v>
      </c>
    </row>
    <row r="117" spans="1:33" s="133" customFormat="1" x14ac:dyDescent="0.2">
      <c r="A117" s="136" t="str">
        <f t="shared" si="3"/>
        <v>DAPNorth America Total</v>
      </c>
      <c r="B117" s="137" t="s">
        <v>148</v>
      </c>
      <c r="C117" s="137" t="s">
        <v>148</v>
      </c>
      <c r="D117" s="137" t="s">
        <v>148</v>
      </c>
      <c r="E117" s="138">
        <f>'PK App Demand'!E117+'NP App Demand'!E117+'NPK App Demand'!E117</f>
        <v>574.23225315218201</v>
      </c>
      <c r="F117" s="138">
        <f>'PK App Demand'!F117+'NP App Demand'!F117+'NPK App Demand'!F117</f>
        <v>567.50198186209798</v>
      </c>
      <c r="G117" s="138">
        <f>'PK App Demand'!G117+'NP App Demand'!G117+'NPK App Demand'!G117</f>
        <v>584.72362553149935</v>
      </c>
      <c r="H117" s="138">
        <f>'PK App Demand'!H117+'NP App Demand'!H117+'NPK App Demand'!H117</f>
        <v>648.29319828120867</v>
      </c>
      <c r="I117" s="138">
        <f>'PK App Demand'!I117+'NP App Demand'!I117+'NPK App Demand'!I117</f>
        <v>688.03922082005124</v>
      </c>
      <c r="J117" s="138">
        <f>'PK App Demand'!J117+'NP App Demand'!J117+'NPK App Demand'!J117</f>
        <v>732.95622656065598</v>
      </c>
      <c r="K117" s="138">
        <f>'PK App Demand'!K117+'NP App Demand'!K117+'NPK App Demand'!K117</f>
        <v>1213.02357209452</v>
      </c>
      <c r="L117" s="138">
        <f>'PK App Demand'!L117+'NP App Demand'!L117+'NPK App Demand'!L117</f>
        <v>980.91064561698636</v>
      </c>
      <c r="M117" s="138">
        <f>'PK App Demand'!M117+'NP App Demand'!M117+'NPK App Demand'!M117</f>
        <v>1034.5120641354579</v>
      </c>
      <c r="N117" s="138">
        <f>'PK App Demand'!N117+'NP App Demand'!N117+'NPK App Demand'!N117</f>
        <v>982.39616194395592</v>
      </c>
      <c r="O117" s="138">
        <f>'PK App Demand'!O117+'NP App Demand'!O117+'NPK App Demand'!O117</f>
        <v>1468.5039585664995</v>
      </c>
      <c r="P117" s="138">
        <f>'PK App Demand'!P117+'NP App Demand'!P117+'NPK App Demand'!P117</f>
        <v>1420.0613521132307</v>
      </c>
      <c r="Q117" s="138">
        <f>'PK App Demand'!Q117+'NP App Demand'!Q117+'NPK App Demand'!Q117</f>
        <v>1426.1779049328607</v>
      </c>
      <c r="R117" s="138">
        <f>'PK App Demand'!R117+'NP App Demand'!R117+'NPK App Demand'!R117</f>
        <v>1696.081243018662</v>
      </c>
      <c r="S117" s="138">
        <f>'PK App Demand'!S117+'NP App Demand'!S117+'NPK App Demand'!S117</f>
        <v>1640.5497633015582</v>
      </c>
      <c r="T117" s="138">
        <f>'PK App Demand'!T117+'NP App Demand'!T117+'NPK App Demand'!T117</f>
        <v>1964.157710492188</v>
      </c>
      <c r="U117" s="138">
        <f>'PK App Demand'!U117+'NP App Demand'!U117+'NPK App Demand'!U117</f>
        <v>2138.6324838707465</v>
      </c>
      <c r="V117" s="138">
        <f>'PK App Demand'!V117+'NP App Demand'!V117+'NPK App Demand'!V117</f>
        <v>2619.7998254784975</v>
      </c>
      <c r="W117" s="138">
        <f>'PK App Demand'!W117+'NP App Demand'!W117+'NPK App Demand'!W117</f>
        <v>2602.9980565909314</v>
      </c>
      <c r="X117" s="138">
        <f>'PK App Demand'!X117+'NP App Demand'!X117+'NPK App Demand'!X117</f>
        <v>2485.5171104122137</v>
      </c>
      <c r="Y117" s="138">
        <f>'PK App Demand'!Y117+'NP App Demand'!Y117+'NPK App Demand'!Y117</f>
        <v>2573.9957254686979</v>
      </c>
      <c r="Z117" s="138">
        <f>'PK App Demand'!Z117+'NP App Demand'!Z117+'NPK App Demand'!Z117</f>
        <v>2781.3515192983982</v>
      </c>
      <c r="AA117" s="138">
        <f>'PK App Demand'!AA117+'NP App Demand'!AA117+'NPK App Demand'!AA117</f>
        <v>2131.5461606194681</v>
      </c>
      <c r="AB117" s="138">
        <f>'PK App Demand'!AB117+'NP App Demand'!AB117+'NPK App Demand'!AB117</f>
        <v>2563.4299999999998</v>
      </c>
      <c r="AC117" s="138">
        <f>'PK App Demand'!AC117+'NP App Demand'!AC117+'NPK App Demand'!AC117</f>
        <v>2657.5579549838271</v>
      </c>
      <c r="AD117" s="138">
        <f>'PK App Demand'!AD117+'NP App Demand'!AD117+'NPK App Demand'!AD117</f>
        <v>2668.7367690089263</v>
      </c>
      <c r="AE117" s="138">
        <f>'PK App Demand'!AE117+'NP App Demand'!AE117+'NPK App Demand'!AE117</f>
        <v>2656.1555970310469</v>
      </c>
      <c r="AF117" s="138">
        <f>'PK App Demand'!AF117+'NP App Demand'!AF117+'NPK App Demand'!AF117</f>
        <v>2644.7824496540798</v>
      </c>
      <c r="AG117" s="138">
        <f>'PK App Demand'!AG117+'NP App Demand'!AG117+'NPK App Demand'!AG117</f>
        <v>2633.1156151232217</v>
      </c>
    </row>
    <row r="118" spans="1:33" s="133" customFormat="1" x14ac:dyDescent="0.2">
      <c r="A118" s="139" t="str">
        <f t="shared" si="3"/>
        <v>DAPNorth America Total</v>
      </c>
      <c r="B118" s="140" t="s">
        <v>148</v>
      </c>
      <c r="C118" s="140" t="s">
        <v>148</v>
      </c>
      <c r="D118" s="140" t="s">
        <v>148</v>
      </c>
      <c r="E118" s="141">
        <f>'PK App Demand'!E118+'NP App Demand'!E118+'NPK App Demand'!E118</f>
        <v>574.23225315218201</v>
      </c>
      <c r="F118" s="141">
        <f>'PK App Demand'!F118+'NP App Demand'!F118+'NPK App Demand'!F118</f>
        <v>567.50198186209798</v>
      </c>
      <c r="G118" s="141">
        <f>'PK App Demand'!G118+'NP App Demand'!G118+'NPK App Demand'!G118</f>
        <v>584.72362553149935</v>
      </c>
      <c r="H118" s="141">
        <f>'PK App Demand'!H118+'NP App Demand'!H118+'NPK App Demand'!H118</f>
        <v>648.29319828120867</v>
      </c>
      <c r="I118" s="141">
        <f>'PK App Demand'!I118+'NP App Demand'!I118+'NPK App Demand'!I118</f>
        <v>688.03922082005124</v>
      </c>
      <c r="J118" s="141">
        <f>'PK App Demand'!J118+'NP App Demand'!J118+'NPK App Demand'!J118</f>
        <v>732.95622656065598</v>
      </c>
      <c r="K118" s="141">
        <f>'PK App Demand'!K118+'NP App Demand'!K118+'NPK App Demand'!K118</f>
        <v>1213.02357209452</v>
      </c>
      <c r="L118" s="141">
        <f>'PK App Demand'!L118+'NP App Demand'!L118+'NPK App Demand'!L118</f>
        <v>980.91064561698636</v>
      </c>
      <c r="M118" s="141">
        <f>'PK App Demand'!M118+'NP App Demand'!M118+'NPK App Demand'!M118</f>
        <v>1034.5120641354579</v>
      </c>
      <c r="N118" s="141">
        <f>'PK App Demand'!N118+'NP App Demand'!N118+'NPK App Demand'!N118</f>
        <v>982.39616194395592</v>
      </c>
      <c r="O118" s="141">
        <f>'PK App Demand'!O118+'NP App Demand'!O118+'NPK App Demand'!O118</f>
        <v>1468.5039585664995</v>
      </c>
      <c r="P118" s="141">
        <f>'PK App Demand'!P118+'NP App Demand'!P118+'NPK App Demand'!P118</f>
        <v>1420.0613521132307</v>
      </c>
      <c r="Q118" s="141">
        <f>'PK App Demand'!Q118+'NP App Demand'!Q118+'NPK App Demand'!Q118</f>
        <v>1426.1779049328607</v>
      </c>
      <c r="R118" s="141">
        <f>'PK App Demand'!R118+'NP App Demand'!R118+'NPK App Demand'!R118</f>
        <v>1696.081243018662</v>
      </c>
      <c r="S118" s="141">
        <f>'PK App Demand'!S118+'NP App Demand'!S118+'NPK App Demand'!S118</f>
        <v>1640.5497633015582</v>
      </c>
      <c r="T118" s="141">
        <f>'PK App Demand'!T118+'NP App Demand'!T118+'NPK App Demand'!T118</f>
        <v>1964.157710492188</v>
      </c>
      <c r="U118" s="141">
        <f>'PK App Demand'!U118+'NP App Demand'!U118+'NPK App Demand'!U118</f>
        <v>2138.6324838707465</v>
      </c>
      <c r="V118" s="141">
        <f>'PK App Demand'!V118+'NP App Demand'!V118+'NPK App Demand'!V118</f>
        <v>2619.7998254784975</v>
      </c>
      <c r="W118" s="141">
        <f>'PK App Demand'!W118+'NP App Demand'!W118+'NPK App Demand'!W118</f>
        <v>2602.9980565909314</v>
      </c>
      <c r="X118" s="141">
        <f>'PK App Demand'!X118+'NP App Demand'!X118+'NPK App Demand'!X118</f>
        <v>2485.5171104122137</v>
      </c>
      <c r="Y118" s="141">
        <f>'PK App Demand'!Y118+'NP App Demand'!Y118+'NPK App Demand'!Y118</f>
        <v>2573.9957254686979</v>
      </c>
      <c r="Z118" s="141">
        <f>'PK App Demand'!Z118+'NP App Demand'!Z118+'NPK App Demand'!Z118</f>
        <v>2781.3515192983982</v>
      </c>
      <c r="AA118" s="141">
        <f>'PK App Demand'!AA118+'NP App Demand'!AA118+'NPK App Demand'!AA118</f>
        <v>2131.5461606194681</v>
      </c>
      <c r="AB118" s="141">
        <f>'PK App Demand'!AB118+'NP App Demand'!AB118+'NPK App Demand'!AB118</f>
        <v>2563.4299999999998</v>
      </c>
      <c r="AC118" s="141">
        <f>'PK App Demand'!AC118+'NP App Demand'!AC118+'NPK App Demand'!AC118</f>
        <v>2657.5579549838271</v>
      </c>
      <c r="AD118" s="141">
        <f>'PK App Demand'!AD118+'NP App Demand'!AD118+'NPK App Demand'!AD118</f>
        <v>2668.7367690089263</v>
      </c>
      <c r="AE118" s="141">
        <f>'PK App Demand'!AE118+'NP App Demand'!AE118+'NPK App Demand'!AE118</f>
        <v>2656.1555970310469</v>
      </c>
      <c r="AF118" s="141">
        <f>'PK App Demand'!AF118+'NP App Demand'!AF118+'NPK App Demand'!AF118</f>
        <v>2644.7824496540798</v>
      </c>
      <c r="AG118" s="141">
        <f>'PK App Demand'!AG118+'NP App Demand'!AG118+'NPK App Demand'!AG118</f>
        <v>2633.1156151232217</v>
      </c>
    </row>
    <row r="119" spans="1:33" x14ac:dyDescent="0.2">
      <c r="A119" s="133" t="str">
        <f t="shared" si="3"/>
        <v>DAPCanada</v>
      </c>
      <c r="B119" s="129" t="s">
        <v>265</v>
      </c>
      <c r="C119" s="129" t="s">
        <v>265</v>
      </c>
      <c r="D119" s="129" t="s">
        <v>149</v>
      </c>
      <c r="E119" s="142">
        <f>'PK App Demand'!E119+'NP App Demand'!E119+'NPK App Demand'!E119</f>
        <v>19.043104</v>
      </c>
      <c r="F119" s="142">
        <f>'PK App Demand'!F119+'NP App Demand'!F119+'NPK App Demand'!F119</f>
        <v>20.579810999999999</v>
      </c>
      <c r="G119" s="142">
        <f>'PK App Demand'!G119+'NP App Demand'!G119+'NPK App Demand'!G119</f>
        <v>22.296875</v>
      </c>
      <c r="H119" s="142">
        <f>'PK App Demand'!H119+'NP App Demand'!H119+'NPK App Demand'!H119</f>
        <v>29.392251000000002</v>
      </c>
      <c r="I119" s="142">
        <f>'PK App Demand'!I119+'NP App Demand'!I119+'NPK App Demand'!I119</f>
        <v>20.7012</v>
      </c>
      <c r="J119" s="142">
        <f>'PK App Demand'!J119+'NP App Demand'!J119+'NPK App Demand'!J119</f>
        <v>80.77341100000001</v>
      </c>
      <c r="K119" s="142">
        <f>'PK App Demand'!K119+'NP App Demand'!K119+'NPK App Demand'!K119</f>
        <v>33.607663000000002</v>
      </c>
      <c r="L119" s="142">
        <f>'PK App Demand'!L119+'NP App Demand'!L119+'NPK App Demand'!L119</f>
        <v>36.572563000000002</v>
      </c>
      <c r="M119" s="142">
        <f>'PK App Demand'!M119+'NP App Demand'!M119+'NPK App Demand'!M119</f>
        <v>38.146929</v>
      </c>
      <c r="N119" s="142">
        <f>'PK App Demand'!N119+'NP App Demand'!N119+'NPK App Demand'!N119</f>
        <v>35.23901</v>
      </c>
      <c r="O119" s="142">
        <f>'PK App Demand'!O119+'NP App Demand'!O119+'NPK App Demand'!O119</f>
        <v>43.601500000000001</v>
      </c>
      <c r="P119" s="142">
        <f>'PK App Demand'!P119+'NP App Demand'!P119+'NPK App Demand'!P119</f>
        <v>30.121426999999997</v>
      </c>
      <c r="Q119" s="142">
        <f>'PK App Demand'!Q119+'NP App Demand'!Q119+'NPK App Demand'!Q119</f>
        <v>38.828741000000001</v>
      </c>
      <c r="R119" s="142">
        <f>'PK App Demand'!R119+'NP App Demand'!R119+'NPK App Demand'!R119</f>
        <v>368.63578599999994</v>
      </c>
      <c r="S119" s="142">
        <f>'PK App Demand'!S119+'NP App Demand'!S119+'NPK App Demand'!S119</f>
        <v>440.42721499999999</v>
      </c>
      <c r="T119" s="142">
        <f>'PK App Demand'!T119+'NP App Demand'!T119+'NPK App Demand'!T119</f>
        <v>612.08831199999997</v>
      </c>
      <c r="U119" s="142">
        <f>'PK App Demand'!U119+'NP App Demand'!U119+'NPK App Demand'!U119</f>
        <v>453.14637199999902</v>
      </c>
      <c r="V119" s="142">
        <f>'PK App Demand'!V119+'NP App Demand'!V119+'NPK App Demand'!V119</f>
        <v>649.68298299999992</v>
      </c>
      <c r="W119" s="142">
        <f>'PK App Demand'!W119+'NP App Demand'!W119+'NPK App Demand'!W119</f>
        <v>730.77485858768114</v>
      </c>
      <c r="X119" s="142">
        <f>'PK App Demand'!X119+'NP App Demand'!X119+'NPK App Demand'!X119</f>
        <v>756.78250000000014</v>
      </c>
      <c r="Y119" s="142">
        <f>'PK App Demand'!Y119+'NP App Demand'!Y119+'NPK App Demand'!Y119</f>
        <v>837.64398069999993</v>
      </c>
      <c r="Z119" s="142">
        <f>'PK App Demand'!Z119+'NP App Demand'!Z119+'NPK App Demand'!Z119</f>
        <v>727.87765929839838</v>
      </c>
      <c r="AA119" s="142">
        <f>'PK App Demand'!AA119+'NP App Demand'!AA119+'NPK App Demand'!AA119</f>
        <v>649.35616061946803</v>
      </c>
      <c r="AB119" s="142">
        <f>'PK App Demand'!AB119+'NP App Demand'!AB119+'NPK App Demand'!AB119</f>
        <v>652.4899999999999</v>
      </c>
      <c r="AC119" s="142">
        <f>'PK App Demand'!AC119+'NP App Demand'!AC119+'NPK App Demand'!AC119</f>
        <v>646.85763748199952</v>
      </c>
      <c r="AD119" s="142">
        <f>'PK App Demand'!AD119+'NP App Demand'!AD119+'NPK App Demand'!AD119</f>
        <v>641.13232261654628</v>
      </c>
      <c r="AE119" s="142">
        <f>'PK App Demand'!AE119+'NP App Demand'!AE119+'NPK App Demand'!AE119</f>
        <v>635.94585633102201</v>
      </c>
      <c r="AF119" s="142">
        <f>'PK App Demand'!AF119+'NP App Demand'!AF119+'NPK App Demand'!AF119</f>
        <v>631.14702579555501</v>
      </c>
      <c r="AG119" s="142">
        <f>'PK App Demand'!AG119+'NP App Demand'!AG119+'NPK App Demand'!AG119</f>
        <v>626.35774873165747</v>
      </c>
    </row>
    <row r="120" spans="1:33" x14ac:dyDescent="0.2">
      <c r="A120" s="133" t="str">
        <f t="shared" si="3"/>
        <v>DAPUnited States</v>
      </c>
      <c r="B120" s="129" t="s">
        <v>265</v>
      </c>
      <c r="C120" s="129" t="s">
        <v>265</v>
      </c>
      <c r="D120" s="129" t="s">
        <v>150</v>
      </c>
      <c r="E120" s="142">
        <f>'PK App Demand'!E120+'NP App Demand'!E120+'NPK App Demand'!E120</f>
        <v>555.18914915218204</v>
      </c>
      <c r="F120" s="142">
        <f>'PK App Demand'!F120+'NP App Demand'!F120+'NPK App Demand'!F120</f>
        <v>546.92217086209803</v>
      </c>
      <c r="G120" s="142">
        <f>'PK App Demand'!G120+'NP App Demand'!G120+'NPK App Demand'!G120</f>
        <v>562.42675053149935</v>
      </c>
      <c r="H120" s="142">
        <f>'PK App Demand'!H120+'NP App Demand'!H120+'NPK App Demand'!H120</f>
        <v>618.90094728120869</v>
      </c>
      <c r="I120" s="142">
        <f>'PK App Demand'!I120+'NP App Demand'!I120+'NPK App Demand'!I120</f>
        <v>667.33802082005127</v>
      </c>
      <c r="J120" s="142">
        <f>'PK App Demand'!J120+'NP App Demand'!J120+'NPK App Demand'!J120</f>
        <v>652.18281556065585</v>
      </c>
      <c r="K120" s="142">
        <f>'PK App Demand'!K120+'NP App Demand'!K120+'NPK App Demand'!K120</f>
        <v>1179.41590909452</v>
      </c>
      <c r="L120" s="142">
        <f>'PK App Demand'!L120+'NP App Demand'!L120+'NPK App Demand'!L120</f>
        <v>944.3380826169863</v>
      </c>
      <c r="M120" s="142">
        <f>'PK App Demand'!M120+'NP App Demand'!M120+'NPK App Demand'!M120</f>
        <v>996.36513513545765</v>
      </c>
      <c r="N120" s="142">
        <f>'PK App Demand'!N120+'NP App Demand'!N120+'NPK App Demand'!N120</f>
        <v>947.15715194395591</v>
      </c>
      <c r="O120" s="142">
        <f>'PK App Demand'!O120+'NP App Demand'!O120+'NPK App Demand'!O120</f>
        <v>1424.9024585664995</v>
      </c>
      <c r="P120" s="142">
        <f>'PK App Demand'!P120+'NP App Demand'!P120+'NPK App Demand'!P120</f>
        <v>1389.9399251132306</v>
      </c>
      <c r="Q120" s="142">
        <f>'PK App Demand'!Q120+'NP App Demand'!Q120+'NPK App Demand'!Q120</f>
        <v>1387.3491639328604</v>
      </c>
      <c r="R120" s="142">
        <f>'PK App Demand'!R120+'NP App Demand'!R120+'NPK App Demand'!R120</f>
        <v>1327.4454570186622</v>
      </c>
      <c r="S120" s="142">
        <f>'PK App Demand'!S120+'NP App Demand'!S120+'NPK App Demand'!S120</f>
        <v>1200.122548301558</v>
      </c>
      <c r="T120" s="142">
        <f>'PK App Demand'!T120+'NP App Demand'!T120+'NPK App Demand'!T120</f>
        <v>1352.0693984921882</v>
      </c>
      <c r="U120" s="142">
        <f>'PK App Demand'!U120+'NP App Demand'!U120+'NPK App Demand'!U120</f>
        <v>1685.4861118707474</v>
      </c>
      <c r="V120" s="142">
        <f>'PK App Demand'!V120+'NP App Demand'!V120+'NPK App Demand'!V120</f>
        <v>1970.1168424784976</v>
      </c>
      <c r="W120" s="142">
        <f>'PK App Demand'!W120+'NP App Demand'!W120+'NPK App Demand'!W120</f>
        <v>1872.2231980032502</v>
      </c>
      <c r="X120" s="142">
        <f>'PK App Demand'!X120+'NP App Demand'!X120+'NPK App Demand'!X120</f>
        <v>1728.7346104122134</v>
      </c>
      <c r="Y120" s="142">
        <f>'PK App Demand'!Y120+'NP App Demand'!Y120+'NPK App Demand'!Y120</f>
        <v>1736.3517447686979</v>
      </c>
      <c r="Z120" s="142">
        <f>'PK App Demand'!Z120+'NP App Demand'!Z120+'NPK App Demand'!Z120</f>
        <v>2053.4738600000001</v>
      </c>
      <c r="AA120" s="142">
        <f>'PK App Demand'!AA120+'NP App Demand'!AA120+'NPK App Demand'!AA120</f>
        <v>1482.1899999999998</v>
      </c>
      <c r="AB120" s="142">
        <f>'PK App Demand'!AB120+'NP App Demand'!AB120+'NPK App Demand'!AB120</f>
        <v>1910.94</v>
      </c>
      <c r="AC120" s="142">
        <f>'PK App Demand'!AC120+'NP App Demand'!AC120+'NPK App Demand'!AC120</f>
        <v>2010.7003175018278</v>
      </c>
      <c r="AD120" s="142">
        <f>'PK App Demand'!AD120+'NP App Demand'!AD120+'NPK App Demand'!AD120</f>
        <v>2027.6044463923797</v>
      </c>
      <c r="AE120" s="142">
        <f>'PK App Demand'!AE120+'NP App Demand'!AE120+'NPK App Demand'!AE120</f>
        <v>2020.2097407000251</v>
      </c>
      <c r="AF120" s="142">
        <f>'PK App Demand'!AF120+'NP App Demand'!AF120+'NPK App Demand'!AF120</f>
        <v>2013.6354238585243</v>
      </c>
      <c r="AG120" s="142">
        <f>'PK App Demand'!AG120+'NP App Demand'!AG120+'NPK App Demand'!AG120</f>
        <v>2006.7578663915644</v>
      </c>
    </row>
    <row r="121" spans="1:33" s="133" customFormat="1" x14ac:dyDescent="0.2">
      <c r="A121" s="136" t="str">
        <f t="shared" si="3"/>
        <v>DAPCentral &amp; South America Total</v>
      </c>
      <c r="B121" s="137" t="s">
        <v>151</v>
      </c>
      <c r="C121" s="137" t="s">
        <v>151</v>
      </c>
      <c r="D121" s="137" t="s">
        <v>151</v>
      </c>
      <c r="E121" s="138">
        <f>'PK App Demand'!E121+'NP App Demand'!E121+'NPK App Demand'!E121</f>
        <v>3576.1098203870974</v>
      </c>
      <c r="F121" s="138">
        <f>'PK App Demand'!F121+'NP App Demand'!F121+'NPK App Demand'!F121</f>
        <v>3632.3594918064509</v>
      </c>
      <c r="G121" s="138">
        <f>'PK App Demand'!G121+'NP App Demand'!G121+'NPK App Demand'!G121</f>
        <v>3686.0462650000009</v>
      </c>
      <c r="H121" s="138">
        <f>'PK App Demand'!H121+'NP App Demand'!H121+'NPK App Demand'!H121</f>
        <v>3924.3902614516119</v>
      </c>
      <c r="I121" s="138">
        <f>'PK App Demand'!I121+'NP App Demand'!I121+'NPK App Demand'!I121</f>
        <v>4464.8476734193537</v>
      </c>
      <c r="J121" s="138">
        <f>'PK App Demand'!J121+'NP App Demand'!J121+'NPK App Demand'!J121</f>
        <v>3584.300151387094</v>
      </c>
      <c r="K121" s="138">
        <f>'PK App Demand'!K121+'NP App Demand'!K121+'NPK App Demand'!K121</f>
        <v>3545.2785438387095</v>
      </c>
      <c r="L121" s="138">
        <f>'PK App Demand'!L121+'NP App Demand'!L121+'NPK App Demand'!L121</f>
        <v>4524.5906581935487</v>
      </c>
      <c r="M121" s="138">
        <f>'PK App Demand'!M121+'NP App Demand'!M121+'NPK App Demand'!M121</f>
        <v>4122.0616235161287</v>
      </c>
      <c r="N121" s="138">
        <f>'PK App Demand'!N121+'NP App Demand'!N121+'NPK App Demand'!N121</f>
        <v>3170.5021423225803</v>
      </c>
      <c r="O121" s="138">
        <f>'PK App Demand'!O121+'NP App Demand'!O121+'NPK App Demand'!O121</f>
        <v>3998.6344759354847</v>
      </c>
      <c r="P121" s="138">
        <f>'PK App Demand'!P121+'NP App Demand'!P121+'NPK App Demand'!P121</f>
        <v>4796.7122108064532</v>
      </c>
      <c r="Q121" s="138">
        <f>'PK App Demand'!Q121+'NP App Demand'!Q121+'NPK App Demand'!Q121</f>
        <v>4679.9710918709679</v>
      </c>
      <c r="R121" s="138">
        <f>'PK App Demand'!R121+'NP App Demand'!R121+'NPK App Demand'!R121</f>
        <v>5005.5511524516132</v>
      </c>
      <c r="S121" s="138">
        <f>'PK App Demand'!S121+'NP App Demand'!S121+'NPK App Demand'!S121</f>
        <v>5177.1075249354844</v>
      </c>
      <c r="T121" s="138">
        <f>'PK App Demand'!T121+'NP App Demand'!T121+'NPK App Demand'!T121</f>
        <v>4785.6832640967741</v>
      </c>
      <c r="U121" s="138">
        <f>'PK App Demand'!U121+'NP App Demand'!U121+'NPK App Demand'!U121</f>
        <v>5476.3718250000011</v>
      </c>
      <c r="V121" s="138">
        <f>'PK App Demand'!V121+'NP App Demand'!V121+'NPK App Demand'!V121</f>
        <v>5971.4934543285372</v>
      </c>
      <c r="W121" s="138">
        <f>'PK App Demand'!W121+'NP App Demand'!W121+'NPK App Demand'!W121</f>
        <v>6321.3057491143754</v>
      </c>
      <c r="X121" s="138">
        <f>'PK App Demand'!X121+'NP App Demand'!X121+'NPK App Demand'!X121</f>
        <v>5870.0208850488507</v>
      </c>
      <c r="Y121" s="138">
        <f>'PK App Demand'!Y121+'NP App Demand'!Y121+'NPK App Demand'!Y121</f>
        <v>6355.7224954854046</v>
      </c>
      <c r="Z121" s="138">
        <f>'PK App Demand'!Z121+'NP App Demand'!Z121+'NPK App Demand'!Z121</f>
        <v>7657.9394115936921</v>
      </c>
      <c r="AA121" s="138">
        <f>'PK App Demand'!AA121+'NP App Demand'!AA121+'NPK App Demand'!AA121</f>
        <v>7251.2638847956296</v>
      </c>
      <c r="AB121" s="138">
        <f>'PK App Demand'!AB121+'NP App Demand'!AB121+'NPK App Demand'!AB121</f>
        <v>6050.1838847956296</v>
      </c>
      <c r="AC121" s="138">
        <f>'PK App Demand'!AC121+'NP App Demand'!AC121+'NPK App Demand'!AC121</f>
        <v>6295.5101924591781</v>
      </c>
      <c r="AD121" s="138">
        <f>'PK App Demand'!AD121+'NP App Demand'!AD121+'NPK App Demand'!AD121</f>
        <v>6726.349567072617</v>
      </c>
      <c r="AE121" s="138">
        <f>'PK App Demand'!AE121+'NP App Demand'!AE121+'NPK App Demand'!AE121</f>
        <v>6980.8142983441139</v>
      </c>
      <c r="AF121" s="138">
        <f>'PK App Demand'!AF121+'NP App Demand'!AF121+'NPK App Demand'!AF121</f>
        <v>7140.3394099573015</v>
      </c>
      <c r="AG121" s="138">
        <f>'PK App Demand'!AG121+'NP App Demand'!AG121+'NPK App Demand'!AG121</f>
        <v>7303.5545227989842</v>
      </c>
    </row>
    <row r="122" spans="1:33" s="133" customFormat="1" x14ac:dyDescent="0.2">
      <c r="A122" s="139" t="str">
        <f t="shared" si="3"/>
        <v>DAPCaribbean Total</v>
      </c>
      <c r="B122" s="140" t="s">
        <v>152</v>
      </c>
      <c r="C122" s="140" t="s">
        <v>152</v>
      </c>
      <c r="D122" s="140" t="s">
        <v>152</v>
      </c>
      <c r="E122" s="141">
        <f>'PK App Demand'!E122+'NP App Demand'!E122+'NPK App Demand'!E122</f>
        <v>28.308922000000003</v>
      </c>
      <c r="F122" s="141">
        <f>'PK App Demand'!F122+'NP App Demand'!F122+'NPK App Demand'!F122</f>
        <v>61.220894999999999</v>
      </c>
      <c r="G122" s="141">
        <f>'PK App Demand'!G122+'NP App Demand'!G122+'NPK App Demand'!G122</f>
        <v>19.535042999999998</v>
      </c>
      <c r="H122" s="141">
        <f>'PK App Demand'!H122+'NP App Demand'!H122+'NPK App Demand'!H122</f>
        <v>19.73724</v>
      </c>
      <c r="I122" s="141">
        <f>'PK App Demand'!I122+'NP App Demand'!I122+'NPK App Demand'!I122</f>
        <v>20.380817999999998</v>
      </c>
      <c r="J122" s="141">
        <f>'PK App Demand'!J122+'NP App Demand'!J122+'NPK App Demand'!J122</f>
        <v>31.067691</v>
      </c>
      <c r="K122" s="141">
        <f>'PK App Demand'!K122+'NP App Demand'!K122+'NPK App Demand'!K122</f>
        <v>51.199964999999999</v>
      </c>
      <c r="L122" s="141">
        <f>'PK App Demand'!L122+'NP App Demand'!L122+'NPK App Demand'!L122</f>
        <v>32.672764000000001</v>
      </c>
      <c r="M122" s="141">
        <f>'PK App Demand'!M122+'NP App Demand'!M122+'NPK App Demand'!M122</f>
        <v>64.247692999999998</v>
      </c>
      <c r="N122" s="141">
        <f>'PK App Demand'!N122+'NP App Demand'!N122+'NPK App Demand'!N122</f>
        <v>38.241573000000002</v>
      </c>
      <c r="O122" s="141">
        <f>'PK App Demand'!O122+'NP App Demand'!O122+'NPK App Demand'!O122</f>
        <v>53.989170000000001</v>
      </c>
      <c r="P122" s="141">
        <f>'PK App Demand'!P122+'NP App Demand'!P122+'NPK App Demand'!P122</f>
        <v>30.912147999999998</v>
      </c>
      <c r="Q122" s="141">
        <f>'PK App Demand'!Q122+'NP App Demand'!Q122+'NPK App Demand'!Q122</f>
        <v>81.255296000000001</v>
      </c>
      <c r="R122" s="141">
        <f>'PK App Demand'!R122+'NP App Demand'!R122+'NPK App Demand'!R122</f>
        <v>75.717266999999993</v>
      </c>
      <c r="S122" s="141">
        <f>'PK App Demand'!S122+'NP App Demand'!S122+'NPK App Demand'!S122</f>
        <v>61.001763000000011</v>
      </c>
      <c r="T122" s="141">
        <f>'PK App Demand'!T122+'NP App Demand'!T122+'NPK App Demand'!T122</f>
        <v>72.85171600000001</v>
      </c>
      <c r="U122" s="141">
        <f>'PK App Demand'!U122+'NP App Demand'!U122+'NPK App Demand'!U122</f>
        <v>85.406814000000011</v>
      </c>
      <c r="V122" s="141">
        <f>'PK App Demand'!V122+'NP App Demand'!V122+'NPK App Demand'!V122</f>
        <v>72.540233000000001</v>
      </c>
      <c r="W122" s="141">
        <f>'PK App Demand'!W122+'NP App Demand'!W122+'NPK App Demand'!W122</f>
        <v>84.814483707612879</v>
      </c>
      <c r="X122" s="141">
        <f>'PK App Demand'!X122+'NP App Demand'!X122+'NPK App Demand'!X122</f>
        <v>21.486599999999999</v>
      </c>
      <c r="Y122" s="141">
        <f>'PK App Demand'!Y122+'NP App Demand'!Y122+'NPK App Demand'!Y122</f>
        <v>48.504348600000007</v>
      </c>
      <c r="Z122" s="141">
        <f>'PK App Demand'!Z122+'NP App Demand'!Z122+'NPK App Demand'!Z122</f>
        <v>34.822036133927192</v>
      </c>
      <c r="AA122" s="141">
        <f>'PK App Demand'!AA122+'NP App Demand'!AA122+'NPK App Demand'!AA122</f>
        <v>13.249999999999998</v>
      </c>
      <c r="AB122" s="141">
        <f>'PK App Demand'!AB122+'NP App Demand'!AB122+'NPK App Demand'!AB122</f>
        <v>26.5</v>
      </c>
      <c r="AC122" s="141">
        <f>'PK App Demand'!AC122+'NP App Demand'!AC122+'NPK App Demand'!AC122</f>
        <v>26.5</v>
      </c>
      <c r="AD122" s="141">
        <f>'PK App Demand'!AD122+'NP App Demand'!AD122+'NPK App Demand'!AD122</f>
        <v>26.5</v>
      </c>
      <c r="AE122" s="141">
        <f>'PK App Demand'!AE122+'NP App Demand'!AE122+'NPK App Demand'!AE122</f>
        <v>26.5</v>
      </c>
      <c r="AF122" s="141">
        <f>'PK App Demand'!AF122+'NP App Demand'!AF122+'NPK App Demand'!AF122</f>
        <v>26.5</v>
      </c>
      <c r="AG122" s="141">
        <f>'PK App Demand'!AG122+'NP App Demand'!AG122+'NPK App Demand'!AG122</f>
        <v>26.5</v>
      </c>
    </row>
    <row r="123" spans="1:33" x14ac:dyDescent="0.2">
      <c r="A123" s="133" t="str">
        <f t="shared" si="3"/>
        <v>DAPBahamas</v>
      </c>
      <c r="B123" s="129" t="s">
        <v>266</v>
      </c>
      <c r="C123" s="129" t="s">
        <v>267</v>
      </c>
      <c r="D123" s="129" t="s">
        <v>153</v>
      </c>
      <c r="E123" s="142">
        <f>'PK App Demand'!E123+'NP App Demand'!E123+'NPK App Demand'!E123</f>
        <v>3.9265559999999997</v>
      </c>
      <c r="F123" s="142">
        <f>'PK App Demand'!F123+'NP App Demand'!F123+'NPK App Demand'!F123</f>
        <v>11.529783999999999</v>
      </c>
      <c r="G123" s="142">
        <f>'PK App Demand'!G123+'NP App Demand'!G123+'NPK App Demand'!G123</f>
        <v>1.5397449999999999</v>
      </c>
      <c r="H123" s="142">
        <f>'PK App Demand'!H123+'NP App Demand'!H123+'NPK App Demand'!H123</f>
        <v>1.984273</v>
      </c>
      <c r="I123" s="142">
        <f>'PK App Demand'!I123+'NP App Demand'!I123+'NPK App Demand'!I123</f>
        <v>0.93276700000000001</v>
      </c>
      <c r="J123" s="142">
        <f>'PK App Demand'!J123+'NP App Demand'!J123+'NPK App Demand'!J123</f>
        <v>1.33091</v>
      </c>
      <c r="K123" s="142">
        <f>'PK App Demand'!K123+'NP App Demand'!K123+'NPK App Demand'!K123</f>
        <v>4.812424</v>
      </c>
      <c r="L123" s="142">
        <f>'PK App Demand'!L123+'NP App Demand'!L123+'NPK App Demand'!L123</f>
        <v>4.7875220000000001</v>
      </c>
      <c r="M123" s="142">
        <f>'PK App Demand'!M123+'NP App Demand'!M123+'NPK App Demand'!M123</f>
        <v>5.3602460000000001</v>
      </c>
      <c r="N123" s="142">
        <f>'PK App Demand'!N123+'NP App Demand'!N123+'NPK App Demand'!N123</f>
        <v>1.5637400000000001</v>
      </c>
      <c r="O123" s="142">
        <f>'PK App Demand'!O123+'NP App Demand'!O123+'NPK App Demand'!O123</f>
        <v>1.5579350000000001</v>
      </c>
      <c r="P123" s="142">
        <f>'PK App Demand'!P123+'NP App Demand'!P123+'NPK App Demand'!P123</f>
        <v>1.5685950000000002</v>
      </c>
      <c r="Q123" s="142">
        <f>'PK App Demand'!Q123+'NP App Demand'!Q123+'NPK App Demand'!Q123</f>
        <v>1.69093</v>
      </c>
      <c r="R123" s="142">
        <f>'PK App Demand'!R123+'NP App Demand'!R123+'NPK App Demand'!R123</f>
        <v>1.8637980000000001</v>
      </c>
      <c r="S123" s="142">
        <f>'PK App Demand'!S123+'NP App Demand'!S123+'NPK App Demand'!S123</f>
        <v>1.5910470000000001</v>
      </c>
      <c r="T123" s="142">
        <f>'PK App Demand'!T123+'NP App Demand'!T123+'NPK App Demand'!T123</f>
        <v>2.267954</v>
      </c>
      <c r="U123" s="142">
        <f>'PK App Demand'!U123+'NP App Demand'!U123+'NPK App Demand'!U123</f>
        <v>1.036</v>
      </c>
      <c r="V123" s="142">
        <f>'PK App Demand'!V123+'NP App Demand'!V123+'NPK App Demand'!V123</f>
        <v>2.012</v>
      </c>
      <c r="W123" s="142">
        <f>'PK App Demand'!W123+'NP App Demand'!W123+'NPK App Demand'!W123</f>
        <v>2</v>
      </c>
      <c r="X123" s="142">
        <f>'PK App Demand'!X123+'NP App Demand'!X123+'NPK App Demand'!X123</f>
        <v>0.59029999999999994</v>
      </c>
      <c r="Y123" s="142">
        <f>'PK App Demand'!Y123+'NP App Demand'!Y123+'NPK App Demand'!Y123</f>
        <v>0.19752</v>
      </c>
      <c r="Z123" s="142">
        <f>'PK App Demand'!Z123+'NP App Demand'!Z123+'NPK App Demand'!Z123</f>
        <v>0.18401000000000001</v>
      </c>
      <c r="AA123" s="142">
        <f>'PK App Demand'!AA123+'NP App Demand'!AA123+'NPK App Demand'!AA123</f>
        <v>0.4</v>
      </c>
      <c r="AB123" s="142">
        <f>'PK App Demand'!AB123+'NP App Demand'!AB123+'NPK App Demand'!AB123</f>
        <v>0.32</v>
      </c>
      <c r="AC123" s="142">
        <f>'PK App Demand'!AC123+'NP App Demand'!AC123+'NPK App Demand'!AC123</f>
        <v>0.32</v>
      </c>
      <c r="AD123" s="142">
        <f>'PK App Demand'!AD123+'NP App Demand'!AD123+'NPK App Demand'!AD123</f>
        <v>0.32</v>
      </c>
      <c r="AE123" s="142">
        <f>'PK App Demand'!AE123+'NP App Demand'!AE123+'NPK App Demand'!AE123</f>
        <v>0.32</v>
      </c>
      <c r="AF123" s="142">
        <f>'PK App Demand'!AF123+'NP App Demand'!AF123+'NPK App Demand'!AF123</f>
        <v>0.32</v>
      </c>
      <c r="AG123" s="142">
        <f>'PK App Demand'!AG123+'NP App Demand'!AG123+'NPK App Demand'!AG123</f>
        <v>0.32</v>
      </c>
    </row>
    <row r="124" spans="1:33" x14ac:dyDescent="0.2">
      <c r="A124" s="133" t="str">
        <f t="shared" si="3"/>
        <v>DAPCuba</v>
      </c>
      <c r="B124" s="129" t="s">
        <v>266</v>
      </c>
      <c r="C124" s="129" t="s">
        <v>267</v>
      </c>
      <c r="D124" s="129" t="s">
        <v>154</v>
      </c>
      <c r="E124" s="142">
        <f>'PK App Demand'!E124+'NP App Demand'!E124+'NPK App Demand'!E124</f>
        <v>10.912044999999999</v>
      </c>
      <c r="F124" s="142">
        <f>'PK App Demand'!F124+'NP App Demand'!F124+'NPK App Demand'!F124</f>
        <v>25.009702000000001</v>
      </c>
      <c r="G124" s="142">
        <f>'PK App Demand'!G124+'NP App Demand'!G124+'NPK App Demand'!G124</f>
        <v>6.4630190000000001</v>
      </c>
      <c r="H124" s="142">
        <f>'PK App Demand'!H124+'NP App Demand'!H124+'NPK App Demand'!H124</f>
        <v>0.68779499999999993</v>
      </c>
      <c r="I124" s="142">
        <f>'PK App Demand'!I124+'NP App Demand'!I124+'NPK App Demand'!I124</f>
        <v>12.858399</v>
      </c>
      <c r="J124" s="142">
        <f>'PK App Demand'!J124+'NP App Demand'!J124+'NPK App Demand'!J124</f>
        <v>24.50769</v>
      </c>
      <c r="K124" s="142">
        <f>'PK App Demand'!K124+'NP App Demand'!K124+'NPK App Demand'!K124</f>
        <v>31.762063000000001</v>
      </c>
      <c r="L124" s="142">
        <f>'PK App Demand'!L124+'NP App Demand'!L124+'NPK App Demand'!L124</f>
        <v>17.3704</v>
      </c>
      <c r="M124" s="142">
        <f>'PK App Demand'!M124+'NP App Demand'!M124+'NPK App Demand'!M124</f>
        <v>33.608017999999994</v>
      </c>
      <c r="N124" s="142">
        <f>'PK App Demand'!N124+'NP App Demand'!N124+'NPK App Demand'!N124</f>
        <v>23.488513999999999</v>
      </c>
      <c r="O124" s="142">
        <f>'PK App Demand'!O124+'NP App Demand'!O124+'NPK App Demand'!O124</f>
        <v>38.346000000000004</v>
      </c>
      <c r="P124" s="142">
        <f>'PK App Demand'!P124+'NP App Demand'!P124+'NPK App Demand'!P124</f>
        <v>10.41</v>
      </c>
      <c r="Q124" s="142">
        <f>'PK App Demand'!Q124+'NP App Demand'!Q124+'NPK App Demand'!Q124</f>
        <v>58.184420000000003</v>
      </c>
      <c r="R124" s="142">
        <f>'PK App Demand'!R124+'NP App Demand'!R124+'NPK App Demand'!R124</f>
        <v>53.224600000000002</v>
      </c>
      <c r="S124" s="142">
        <f>'PK App Demand'!S124+'NP App Demand'!S124+'NPK App Demand'!S124</f>
        <v>37.624000000000002</v>
      </c>
      <c r="T124" s="142">
        <f>'PK App Demand'!T124+'NP App Demand'!T124+'NPK App Demand'!T124</f>
        <v>52.979002999999999</v>
      </c>
      <c r="U124" s="142">
        <f>'PK App Demand'!U124+'NP App Demand'!U124+'NPK App Demand'!U124</f>
        <v>69.67</v>
      </c>
      <c r="V124" s="142">
        <f>'PK App Demand'!V124+'NP App Demand'!V124+'NPK App Demand'!V124</f>
        <v>54.649306999999993</v>
      </c>
      <c r="W124" s="142">
        <f>'PK App Demand'!W124+'NP App Demand'!W124+'NPK App Demand'!W124</f>
        <v>77.53743868938821</v>
      </c>
      <c r="X124" s="142">
        <f>'PK App Demand'!X124+'NP App Demand'!X124+'NPK App Demand'!X124</f>
        <v>1</v>
      </c>
      <c r="Y124" s="142">
        <f>'PK App Demand'!Y124+'NP App Demand'!Y124+'NPK App Demand'!Y124</f>
        <v>27.105380000000004</v>
      </c>
      <c r="Z124" s="142">
        <f>'PK App Demand'!Z124+'NP App Demand'!Z124+'NPK App Demand'!Z124</f>
        <v>0.35170000000000001</v>
      </c>
      <c r="AA124" s="142">
        <f>'PK App Demand'!AA124+'NP App Demand'!AA124+'NPK App Demand'!AA124</f>
        <v>1.82</v>
      </c>
      <c r="AB124" s="142">
        <f>'PK App Demand'!AB124+'NP App Demand'!AB124+'NPK App Demand'!AB124</f>
        <v>10.59</v>
      </c>
      <c r="AC124" s="142">
        <f>'PK App Demand'!AC124+'NP App Demand'!AC124+'NPK App Demand'!AC124</f>
        <v>10.59</v>
      </c>
      <c r="AD124" s="142">
        <f>'PK App Demand'!AD124+'NP App Demand'!AD124+'NPK App Demand'!AD124</f>
        <v>10.59</v>
      </c>
      <c r="AE124" s="142">
        <f>'PK App Demand'!AE124+'NP App Demand'!AE124+'NPK App Demand'!AE124</f>
        <v>10.59</v>
      </c>
      <c r="AF124" s="142">
        <f>'PK App Demand'!AF124+'NP App Demand'!AF124+'NPK App Demand'!AF124</f>
        <v>10.59</v>
      </c>
      <c r="AG124" s="142">
        <f>'PK App Demand'!AG124+'NP App Demand'!AG124+'NPK App Demand'!AG124</f>
        <v>10.59</v>
      </c>
    </row>
    <row r="125" spans="1:33" x14ac:dyDescent="0.2">
      <c r="A125" s="133" t="str">
        <f t="shared" si="3"/>
        <v>DAPDominican Republic</v>
      </c>
      <c r="B125" s="129" t="s">
        <v>266</v>
      </c>
      <c r="C125" s="129" t="s">
        <v>267</v>
      </c>
      <c r="D125" s="129" t="s">
        <v>155</v>
      </c>
      <c r="E125" s="142">
        <f>'PK App Demand'!E125+'NP App Demand'!E125+'NPK App Demand'!E125</f>
        <v>2</v>
      </c>
      <c r="F125" s="142">
        <f>'PK App Demand'!F125+'NP App Demand'!F125+'NPK App Demand'!F125</f>
        <v>1.5</v>
      </c>
      <c r="G125" s="142">
        <f>'PK App Demand'!G125+'NP App Demand'!G125+'NPK App Demand'!G125</f>
        <v>2.4653129999999996</v>
      </c>
      <c r="H125" s="142">
        <f>'PK App Demand'!H125+'NP App Demand'!H125+'NPK App Demand'!H125</f>
        <v>8.342153999999999</v>
      </c>
      <c r="I125" s="142">
        <f>'PK App Demand'!I125+'NP App Demand'!I125+'NPK App Demand'!I125</f>
        <v>1.5936889999999999</v>
      </c>
      <c r="J125" s="142">
        <f>'PK App Demand'!J125+'NP App Demand'!J125+'NPK App Demand'!J125</f>
        <v>2.3059099999999999</v>
      </c>
      <c r="K125" s="142">
        <f>'PK App Demand'!K125+'NP App Demand'!K125+'NPK App Demand'!K125</f>
        <v>11.072397</v>
      </c>
      <c r="L125" s="142">
        <f>'PK App Demand'!L125+'NP App Demand'!L125+'NPK App Demand'!L125</f>
        <v>7.2766060000000001</v>
      </c>
      <c r="M125" s="142">
        <f>'PK App Demand'!M125+'NP App Demand'!M125+'NPK App Demand'!M125</f>
        <v>17.443279</v>
      </c>
      <c r="N125" s="142">
        <f>'PK App Demand'!N125+'NP App Demand'!N125+'NPK App Demand'!N125</f>
        <v>6.677168</v>
      </c>
      <c r="O125" s="142">
        <f>'PK App Demand'!O125+'NP App Demand'!O125+'NPK App Demand'!O125</f>
        <v>9.0916160000000001</v>
      </c>
      <c r="P125" s="142">
        <f>'PK App Demand'!P125+'NP App Demand'!P125+'NPK App Demand'!P125</f>
        <v>13.408049999999999</v>
      </c>
      <c r="Q125" s="142">
        <f>'PK App Demand'!Q125+'NP App Demand'!Q125+'NPK App Demand'!Q125</f>
        <v>13.101363000000001</v>
      </c>
      <c r="R125" s="142">
        <f>'PK App Demand'!R125+'NP App Demand'!R125+'NPK App Demand'!R125</f>
        <v>14.423539999999999</v>
      </c>
      <c r="S125" s="142">
        <f>'PK App Demand'!S125+'NP App Demand'!S125+'NPK App Demand'!S125</f>
        <v>16.878983000000002</v>
      </c>
      <c r="T125" s="142">
        <f>'PK App Demand'!T125+'NP App Demand'!T125+'NPK App Demand'!T125</f>
        <v>12.579889</v>
      </c>
      <c r="U125" s="142">
        <f>'PK App Demand'!U125+'NP App Demand'!U125+'NPK App Demand'!U125</f>
        <v>9.0841390000000004</v>
      </c>
      <c r="V125" s="142">
        <f>'PK App Demand'!V125+'NP App Demand'!V125+'NPK App Demand'!V125</f>
        <v>9.2347369999999991</v>
      </c>
      <c r="W125" s="142">
        <f>'PK App Demand'!W125+'NP App Demand'!W125+'NPK App Demand'!W125</f>
        <v>0.6777790008059843</v>
      </c>
      <c r="X125" s="142">
        <f>'PK App Demand'!X125+'NP App Demand'!X125+'NPK App Demand'!X125</f>
        <v>13.91337</v>
      </c>
      <c r="Y125" s="142">
        <f>'PK App Demand'!Y125+'NP App Demand'!Y125+'NPK App Demand'!Y125</f>
        <v>16.147605800000001</v>
      </c>
      <c r="Z125" s="142">
        <f>'PK App Demand'!Z125+'NP App Demand'!Z125+'NPK App Demand'!Z125</f>
        <v>29.550146133927193</v>
      </c>
      <c r="AA125" s="142">
        <f>'PK App Demand'!AA125+'NP App Demand'!AA125+'NPK App Demand'!AA125</f>
        <v>7.1099999999999994</v>
      </c>
      <c r="AB125" s="142">
        <f>'PK App Demand'!AB125+'NP App Demand'!AB125+'NPK App Demand'!AB125</f>
        <v>11.660000000000002</v>
      </c>
      <c r="AC125" s="142">
        <f>'PK App Demand'!AC125+'NP App Demand'!AC125+'NPK App Demand'!AC125</f>
        <v>11.660000000000002</v>
      </c>
      <c r="AD125" s="142">
        <f>'PK App Demand'!AD125+'NP App Demand'!AD125+'NPK App Demand'!AD125</f>
        <v>11.660000000000002</v>
      </c>
      <c r="AE125" s="142">
        <f>'PK App Demand'!AE125+'NP App Demand'!AE125+'NPK App Demand'!AE125</f>
        <v>11.660000000000002</v>
      </c>
      <c r="AF125" s="142">
        <f>'PK App Demand'!AF125+'NP App Demand'!AF125+'NPK App Demand'!AF125</f>
        <v>11.660000000000002</v>
      </c>
      <c r="AG125" s="142">
        <f>'PK App Demand'!AG125+'NP App Demand'!AG125+'NPK App Demand'!AG125</f>
        <v>11.660000000000002</v>
      </c>
    </row>
    <row r="126" spans="1:33" x14ac:dyDescent="0.2">
      <c r="A126" s="133" t="str">
        <f t="shared" si="3"/>
        <v>DAPHaiti</v>
      </c>
      <c r="B126" s="129" t="s">
        <v>266</v>
      </c>
      <c r="C126" s="129" t="s">
        <v>267</v>
      </c>
      <c r="D126" s="129" t="s">
        <v>156</v>
      </c>
      <c r="E126" s="142">
        <f>'PK App Demand'!E126+'NP App Demand'!E126+'NPK App Demand'!E126</f>
        <v>7.3479999999999999</v>
      </c>
      <c r="F126" s="142">
        <f>'PK App Demand'!F126+'NP App Demand'!F126+'NPK App Demand'!F126</f>
        <v>11.544</v>
      </c>
      <c r="G126" s="142">
        <f>'PK App Demand'!G126+'NP App Demand'!G126+'NPK App Demand'!G126</f>
        <v>5.54</v>
      </c>
      <c r="H126" s="142">
        <f>'PK App Demand'!H126+'NP App Demand'!H126+'NPK App Demand'!H126</f>
        <v>4.6749999999999998</v>
      </c>
      <c r="I126" s="142">
        <f>'PK App Demand'!I126+'NP App Demand'!I126+'NPK App Demand'!I126</f>
        <v>7.2309999999999999E-2</v>
      </c>
      <c r="J126" s="142">
        <f>'PK App Demand'!J126+'NP App Demand'!J126+'NPK App Demand'!J126</f>
        <v>0</v>
      </c>
      <c r="K126" s="142">
        <f>'PK App Demand'!K126+'NP App Demand'!K126+'NPK App Demand'!K126</f>
        <v>0</v>
      </c>
      <c r="L126" s="142">
        <f>'PK App Demand'!L126+'NP App Demand'!L126+'NPK App Demand'!L126</f>
        <v>0</v>
      </c>
      <c r="M126" s="142">
        <f>'PK App Demand'!M126+'NP App Demand'!M126+'NPK App Demand'!M126</f>
        <v>4.5</v>
      </c>
      <c r="N126" s="142">
        <f>'PK App Demand'!N126+'NP App Demand'!N126+'NPK App Demand'!N126</f>
        <v>0</v>
      </c>
      <c r="O126" s="142">
        <f>'PK App Demand'!O126+'NP App Demand'!O126+'NPK App Demand'!O126</f>
        <v>4.8000000000000001E-2</v>
      </c>
      <c r="P126" s="142">
        <f>'PK App Demand'!P126+'NP App Demand'!P126+'NPK App Demand'!P126</f>
        <v>0</v>
      </c>
      <c r="Q126" s="142">
        <f>'PK App Demand'!Q126+'NP App Demand'!Q126+'NPK App Demand'!Q126</f>
        <v>0</v>
      </c>
      <c r="R126" s="142">
        <f>'PK App Demand'!R126+'NP App Demand'!R126+'NPK App Demand'!R126</f>
        <v>4.0000000000000001E-3</v>
      </c>
      <c r="S126" s="142">
        <f>'PK App Demand'!S126+'NP App Demand'!S126+'NPK App Demand'!S126</f>
        <v>0</v>
      </c>
      <c r="T126" s="142">
        <f>'PK App Demand'!T126+'NP App Demand'!T126+'NPK App Demand'!T126</f>
        <v>0.01</v>
      </c>
      <c r="U126" s="142">
        <f>'PK App Demand'!U126+'NP App Demand'!U126+'NPK App Demand'!U126</f>
        <v>0</v>
      </c>
      <c r="V126" s="142">
        <f>'PK App Demand'!V126+'NP App Demand'!V126+'NPK App Demand'!V126</f>
        <v>1</v>
      </c>
      <c r="W126" s="142">
        <f>'PK App Demand'!W126+'NP App Demand'!W126+'NPK App Demand'!W126</f>
        <v>1</v>
      </c>
      <c r="X126" s="142">
        <f>'PK App Demand'!X126+'NP App Demand'!X126+'NPK App Demand'!X126</f>
        <v>0</v>
      </c>
      <c r="Y126" s="142">
        <f>'PK App Demand'!Y126+'NP App Demand'!Y126+'NPK App Demand'!Y126</f>
        <v>1.504E-2</v>
      </c>
      <c r="Z126" s="142">
        <f>'PK App Demand'!Z126+'NP App Demand'!Z126+'NPK App Demand'!Z126</f>
        <v>0.01</v>
      </c>
      <c r="AA126" s="142">
        <f>'PK App Demand'!AA126+'NP App Demand'!AA126+'NPK App Demand'!AA126</f>
        <v>0</v>
      </c>
      <c r="AB126" s="142">
        <f>'PK App Demand'!AB126+'NP App Demand'!AB126+'NPK App Demand'!AB126</f>
        <v>0</v>
      </c>
      <c r="AC126" s="142">
        <f>'PK App Demand'!AC126+'NP App Demand'!AC126+'NPK App Demand'!AC126</f>
        <v>0</v>
      </c>
      <c r="AD126" s="142">
        <f>'PK App Demand'!AD126+'NP App Demand'!AD126+'NPK App Demand'!AD126</f>
        <v>0</v>
      </c>
      <c r="AE126" s="142">
        <f>'PK App Demand'!AE126+'NP App Demand'!AE126+'NPK App Demand'!AE126</f>
        <v>0</v>
      </c>
      <c r="AF126" s="142">
        <f>'PK App Demand'!AF126+'NP App Demand'!AF126+'NPK App Demand'!AF126</f>
        <v>0</v>
      </c>
      <c r="AG126" s="142">
        <f>'PK App Demand'!AG126+'NP App Demand'!AG126+'NPK App Demand'!AG126</f>
        <v>0</v>
      </c>
    </row>
    <row r="127" spans="1:33" x14ac:dyDescent="0.2">
      <c r="A127" s="133" t="str">
        <f t="shared" si="3"/>
        <v>DAPJamaica</v>
      </c>
      <c r="B127" s="129" t="s">
        <v>266</v>
      </c>
      <c r="C127" s="129" t="s">
        <v>267</v>
      </c>
      <c r="D127" s="129" t="s">
        <v>157</v>
      </c>
      <c r="E127" s="142">
        <f>'PK App Demand'!E127+'NP App Demand'!E127+'NPK App Demand'!E127</f>
        <v>2.0099999999999998</v>
      </c>
      <c r="F127" s="142">
        <f>'PK App Demand'!F127+'NP App Demand'!F127+'NPK App Demand'!F127</f>
        <v>2.1690999999999998</v>
      </c>
      <c r="G127" s="142">
        <f>'PK App Demand'!G127+'NP App Demand'!G127+'NPK App Demand'!G127</f>
        <v>1.728119</v>
      </c>
      <c r="H127" s="142">
        <f>'PK App Demand'!H127+'NP App Demand'!H127+'NPK App Demand'!H127</f>
        <v>1.9082300000000001</v>
      </c>
      <c r="I127" s="142">
        <f>'PK App Demand'!I127+'NP App Demand'!I127+'NPK App Demand'!I127</f>
        <v>2.893278</v>
      </c>
      <c r="J127" s="142">
        <f>'PK App Demand'!J127+'NP App Demand'!J127+'NPK App Demand'!J127</f>
        <v>0.17158099999999998</v>
      </c>
      <c r="K127" s="142">
        <f>'PK App Demand'!K127+'NP App Demand'!K127+'NPK App Demand'!K127</f>
        <v>7.4180999999999997E-2</v>
      </c>
      <c r="L127" s="142">
        <f>'PK App Demand'!L127+'NP App Demand'!L127+'NPK App Demand'!L127</f>
        <v>8.1035999999999997E-2</v>
      </c>
      <c r="M127" s="142">
        <f>'PK App Demand'!M127+'NP App Demand'!M127+'NPK App Demand'!M127</f>
        <v>3.9569E-2</v>
      </c>
      <c r="N127" s="142">
        <f>'PK App Demand'!N127+'NP App Demand'!N127+'NPK App Demand'!N127</f>
        <v>1.511846</v>
      </c>
      <c r="O127" s="142">
        <f>'PK App Demand'!O127+'NP App Demand'!O127+'NPK App Demand'!O127</f>
        <v>1.976944</v>
      </c>
      <c r="P127" s="142">
        <f>'PK App Demand'!P127+'NP App Demand'!P127+'NPK App Demand'!P127</f>
        <v>1.8594819999999999</v>
      </c>
      <c r="Q127" s="142">
        <f>'PK App Demand'!Q127+'NP App Demand'!Q127+'NPK App Demand'!Q127</f>
        <v>4.9796329999999998</v>
      </c>
      <c r="R127" s="142">
        <f>'PK App Demand'!R127+'NP App Demand'!R127+'NPK App Demand'!R127</f>
        <v>2.7693950000000003</v>
      </c>
      <c r="S127" s="142">
        <f>'PK App Demand'!S127+'NP App Demand'!S127+'NPK App Demand'!S127</f>
        <v>1.3207350000000002</v>
      </c>
      <c r="T127" s="142">
        <f>'PK App Demand'!T127+'NP App Demand'!T127+'NPK App Demand'!T127</f>
        <v>1.6674899999999999</v>
      </c>
      <c r="U127" s="142">
        <f>'PK App Demand'!U127+'NP App Demand'!U127+'NPK App Demand'!U127</f>
        <v>2.0206750000000002</v>
      </c>
      <c r="V127" s="142">
        <f>'PK App Demand'!V127+'NP App Demand'!V127+'NPK App Demand'!V127</f>
        <v>2.733333</v>
      </c>
      <c r="W127" s="142">
        <f>'PK App Demand'!W127+'NP App Demand'!W127+'NPK App Demand'!W127</f>
        <v>0.122879</v>
      </c>
      <c r="X127" s="142">
        <f>'PK App Demand'!X127+'NP App Demand'!X127+'NPK App Demand'!X127</f>
        <v>0.60829</v>
      </c>
      <c r="Y127" s="142">
        <f>'PK App Demand'!Y127+'NP App Demand'!Y127+'NPK App Demand'!Y127</f>
        <v>0.36893280000000006</v>
      </c>
      <c r="Z127" s="142">
        <f>'PK App Demand'!Z127+'NP App Demand'!Z127+'NPK App Demand'!Z127</f>
        <v>0.28508</v>
      </c>
      <c r="AA127" s="142">
        <f>'PK App Demand'!AA127+'NP App Demand'!AA127+'NPK App Demand'!AA127</f>
        <v>0.34000000000000008</v>
      </c>
      <c r="AB127" s="142">
        <f>'PK App Demand'!AB127+'NP App Demand'!AB127+'NPK App Demand'!AB127</f>
        <v>0.6100000000000001</v>
      </c>
      <c r="AC127" s="142">
        <f>'PK App Demand'!AC127+'NP App Demand'!AC127+'NPK App Demand'!AC127</f>
        <v>0.6100000000000001</v>
      </c>
      <c r="AD127" s="142">
        <f>'PK App Demand'!AD127+'NP App Demand'!AD127+'NPK App Demand'!AD127</f>
        <v>0.6100000000000001</v>
      </c>
      <c r="AE127" s="142">
        <f>'PK App Demand'!AE127+'NP App Demand'!AE127+'NPK App Demand'!AE127</f>
        <v>0.6100000000000001</v>
      </c>
      <c r="AF127" s="142">
        <f>'PK App Demand'!AF127+'NP App Demand'!AF127+'NPK App Demand'!AF127</f>
        <v>0.6100000000000001</v>
      </c>
      <c r="AG127" s="142">
        <f>'PK App Demand'!AG127+'NP App Demand'!AG127+'NPK App Demand'!AG127</f>
        <v>0.6100000000000001</v>
      </c>
    </row>
    <row r="128" spans="1:33" x14ac:dyDescent="0.2">
      <c r="A128" s="133" t="str">
        <f t="shared" si="3"/>
        <v>DAPLesser Antilles</v>
      </c>
      <c r="B128" s="129" t="s">
        <v>266</v>
      </c>
      <c r="C128" s="129" t="s">
        <v>267</v>
      </c>
      <c r="D128" s="129" t="s">
        <v>158</v>
      </c>
      <c r="E128" s="142">
        <f>'PK App Demand'!E128+'NP App Demand'!E128+'NPK App Demand'!E128</f>
        <v>0</v>
      </c>
      <c r="F128" s="142">
        <f>'PK App Demand'!F128+'NP App Demand'!F128+'NPK App Demand'!F128</f>
        <v>0</v>
      </c>
      <c r="G128" s="142">
        <f>'PK App Demand'!G128+'NP App Demand'!G128+'NPK App Demand'!G128</f>
        <v>0</v>
      </c>
      <c r="H128" s="142">
        <f>'PK App Demand'!H128+'NP App Demand'!H128+'NPK App Demand'!H128</f>
        <v>0</v>
      </c>
      <c r="I128" s="142">
        <f>'PK App Demand'!I128+'NP App Demand'!I128+'NPK App Demand'!I128</f>
        <v>0</v>
      </c>
      <c r="J128" s="142">
        <f>'PK App Demand'!J128+'NP App Demand'!J128+'NPK App Demand'!J128</f>
        <v>0</v>
      </c>
      <c r="K128" s="142">
        <f>'PK App Demand'!K128+'NP App Demand'!K128+'NPK App Demand'!K128</f>
        <v>0</v>
      </c>
      <c r="L128" s="142">
        <f>'PK App Demand'!L128+'NP App Demand'!L128+'NPK App Demand'!L128</f>
        <v>0</v>
      </c>
      <c r="M128" s="142">
        <f>'PK App Demand'!M128+'NP App Demand'!M128+'NPK App Demand'!M128</f>
        <v>0</v>
      </c>
      <c r="N128" s="142">
        <f>'PK App Demand'!N128+'NP App Demand'!N128+'NPK App Demand'!N128</f>
        <v>4.8000000000000001E-2</v>
      </c>
      <c r="O128" s="142">
        <f>'PK App Demand'!O128+'NP App Demand'!O128+'NPK App Demand'!O128</f>
        <v>0</v>
      </c>
      <c r="P128" s="142">
        <f>'PK App Demand'!P128+'NP App Demand'!P128+'NPK App Demand'!P128</f>
        <v>0</v>
      </c>
      <c r="Q128" s="142">
        <f>'PK App Demand'!Q128+'NP App Demand'!Q128+'NPK App Demand'!Q128</f>
        <v>0</v>
      </c>
      <c r="R128" s="142">
        <f>'PK App Demand'!R128+'NP App Demand'!R128+'NPK App Demand'!R128</f>
        <v>0</v>
      </c>
      <c r="S128" s="142">
        <f>'PK App Demand'!S128+'NP App Demand'!S128+'NPK App Demand'!S128</f>
        <v>2.5000000000000001E-2</v>
      </c>
      <c r="T128" s="142">
        <f>'PK App Demand'!T128+'NP App Demand'!T128+'NPK App Demand'!T128</f>
        <v>0</v>
      </c>
      <c r="U128" s="142">
        <f>'PK App Demand'!U128+'NP App Demand'!U128+'NPK App Demand'!U128</f>
        <v>2.5999999999999999E-2</v>
      </c>
      <c r="V128" s="142">
        <f>'PK App Demand'!V128+'NP App Demand'!V128+'NPK App Demand'!V128</f>
        <v>0</v>
      </c>
      <c r="W128" s="142">
        <f>'PK App Demand'!W128+'NP App Demand'!W128+'NPK App Demand'!W128</f>
        <v>0</v>
      </c>
      <c r="X128" s="142">
        <f>'PK App Demand'!X128+'NP App Demand'!X128+'NPK App Demand'!X128</f>
        <v>2.5139399999999998</v>
      </c>
      <c r="Y128" s="142">
        <f>'PK App Demand'!Y128+'NP App Demand'!Y128+'NPK App Demand'!Y128</f>
        <v>0.53620000000000001</v>
      </c>
      <c r="Z128" s="142">
        <f>'PK App Demand'!Z128+'NP App Demand'!Z128+'NPK App Demand'!Z128</f>
        <v>0.21921999999999997</v>
      </c>
      <c r="AA128" s="142">
        <f>'PK App Demand'!AA128+'NP App Demand'!AA128+'NPK App Demand'!AA128</f>
        <v>0.27</v>
      </c>
      <c r="AB128" s="142">
        <f>'PK App Demand'!AB128+'NP App Demand'!AB128+'NPK App Demand'!AB128</f>
        <v>0.54</v>
      </c>
      <c r="AC128" s="142">
        <f>'PK App Demand'!AC128+'NP App Demand'!AC128+'NPK App Demand'!AC128</f>
        <v>0.54</v>
      </c>
      <c r="AD128" s="142">
        <f>'PK App Demand'!AD128+'NP App Demand'!AD128+'NPK App Demand'!AD128</f>
        <v>0.54</v>
      </c>
      <c r="AE128" s="142">
        <f>'PK App Demand'!AE128+'NP App Demand'!AE128+'NPK App Demand'!AE128</f>
        <v>0.54</v>
      </c>
      <c r="AF128" s="142">
        <f>'PK App Demand'!AF128+'NP App Demand'!AF128+'NPK App Demand'!AF128</f>
        <v>0.54</v>
      </c>
      <c r="AG128" s="142">
        <f>'PK App Demand'!AG128+'NP App Demand'!AG128+'NPK App Demand'!AG128</f>
        <v>0.54</v>
      </c>
    </row>
    <row r="129" spans="1:33" x14ac:dyDescent="0.2">
      <c r="A129" s="133" t="str">
        <f t="shared" si="3"/>
        <v>DAPPuerto Rico</v>
      </c>
      <c r="B129" s="129" t="s">
        <v>266</v>
      </c>
      <c r="C129" s="129" t="s">
        <v>267</v>
      </c>
      <c r="D129" s="129" t="s">
        <v>159</v>
      </c>
      <c r="E129" s="142">
        <f>'PK App Demand'!E129+'NP App Demand'!E129+'NPK App Demand'!E129</f>
        <v>0</v>
      </c>
      <c r="F129" s="142">
        <f>'PK App Demand'!F129+'NP App Demand'!F129+'NPK App Demand'!F129</f>
        <v>0</v>
      </c>
      <c r="G129" s="142">
        <f>'PK App Demand'!G129+'NP App Demand'!G129+'NPK App Demand'!G129</f>
        <v>0</v>
      </c>
      <c r="H129" s="142">
        <f>'PK App Demand'!H129+'NP App Demand'!H129+'NPK App Demand'!H129</f>
        <v>0</v>
      </c>
      <c r="I129" s="142">
        <f>'PK App Demand'!I129+'NP App Demand'!I129+'NPK App Demand'!I129</f>
        <v>0</v>
      </c>
      <c r="J129" s="142">
        <f>'PK App Demand'!J129+'NP App Demand'!J129+'NPK App Demand'!J129</f>
        <v>0.14499999999999999</v>
      </c>
      <c r="K129" s="142">
        <f>'PK App Demand'!K129+'NP App Demand'!K129+'NPK App Demand'!K129</f>
        <v>1.5309999999999999</v>
      </c>
      <c r="L129" s="142">
        <f>'PK App Demand'!L129+'NP App Demand'!L129+'NPK App Demand'!L129</f>
        <v>1.4000000000000004</v>
      </c>
      <c r="M129" s="142">
        <f>'PK App Demand'!M129+'NP App Demand'!M129+'NPK App Demand'!M129</f>
        <v>1.0580000000000001</v>
      </c>
      <c r="N129" s="142">
        <f>'PK App Demand'!N129+'NP App Demand'!N129+'NPK App Demand'!N129</f>
        <v>0</v>
      </c>
      <c r="O129" s="142">
        <f>'PK App Demand'!O129+'NP App Demand'!O129+'NPK App Demand'!O129</f>
        <v>0</v>
      </c>
      <c r="P129" s="142">
        <f>'PK App Demand'!P129+'NP App Demand'!P129+'NPK App Demand'!P129</f>
        <v>0</v>
      </c>
      <c r="Q129" s="142">
        <f>'PK App Demand'!Q129+'NP App Demand'!Q129+'NPK App Demand'!Q129</f>
        <v>0</v>
      </c>
      <c r="R129" s="142">
        <f>'PK App Demand'!R129+'NP App Demand'!R129+'NPK App Demand'!R129</f>
        <v>0</v>
      </c>
      <c r="S129" s="142">
        <f>'PK App Demand'!S129+'NP App Demand'!S129+'NPK App Demand'!S129</f>
        <v>1.7999999999999999E-2</v>
      </c>
      <c r="T129" s="142">
        <f>'PK App Demand'!T129+'NP App Demand'!T129+'NPK App Demand'!T129</f>
        <v>0.14657999999999999</v>
      </c>
      <c r="U129" s="142">
        <f>'PK App Demand'!U129+'NP App Demand'!U129+'NPK App Demand'!U129</f>
        <v>5.3999999999999992E-2</v>
      </c>
      <c r="V129" s="142">
        <f>'PK App Demand'!V129+'NP App Demand'!V129+'NPK App Demand'!V129</f>
        <v>0</v>
      </c>
      <c r="W129" s="142">
        <f>'PK App Demand'!W129+'NP App Demand'!W129+'NPK App Demand'!W129</f>
        <v>0</v>
      </c>
      <c r="X129" s="142">
        <f>'PK App Demand'!X129+'NP App Demand'!X129+'NPK App Demand'!X129</f>
        <v>0.14757999999999999</v>
      </c>
      <c r="Y129" s="142">
        <f>'PK App Demand'!Y129+'NP App Demand'!Y129+'NPK App Demand'!Y129</f>
        <v>0.20357999999999998</v>
      </c>
      <c r="Z129" s="142">
        <f>'PK App Demand'!Z129+'NP App Demand'!Z129+'NPK App Demand'!Z129</f>
        <v>2.9999999999999997E-4</v>
      </c>
      <c r="AA129" s="142">
        <f>'PK App Demand'!AA129+'NP App Demand'!AA129+'NPK App Demand'!AA129</f>
        <v>0</v>
      </c>
      <c r="AB129" s="142">
        <f>'PK App Demand'!AB129+'NP App Demand'!AB129+'NPK App Demand'!AB129</f>
        <v>0</v>
      </c>
      <c r="AC129" s="142">
        <f>'PK App Demand'!AC129+'NP App Demand'!AC129+'NPK App Demand'!AC129</f>
        <v>0</v>
      </c>
      <c r="AD129" s="142">
        <f>'PK App Demand'!AD129+'NP App Demand'!AD129+'NPK App Demand'!AD129</f>
        <v>0</v>
      </c>
      <c r="AE129" s="142">
        <f>'PK App Demand'!AE129+'NP App Demand'!AE129+'NPK App Demand'!AE129</f>
        <v>0</v>
      </c>
      <c r="AF129" s="142">
        <f>'PK App Demand'!AF129+'NP App Demand'!AF129+'NPK App Demand'!AF129</f>
        <v>0</v>
      </c>
      <c r="AG129" s="142">
        <f>'PK App Demand'!AG129+'NP App Demand'!AG129+'NPK App Demand'!AG129</f>
        <v>0</v>
      </c>
    </row>
    <row r="130" spans="1:33" x14ac:dyDescent="0.2">
      <c r="A130" s="133" t="str">
        <f t="shared" si="3"/>
        <v>DAPTrinidad</v>
      </c>
      <c r="B130" s="129" t="s">
        <v>266</v>
      </c>
      <c r="C130" s="129" t="s">
        <v>267</v>
      </c>
      <c r="D130" s="129" t="s">
        <v>160</v>
      </c>
      <c r="E130" s="142">
        <f>'PK App Demand'!E130+'NP App Demand'!E130+'NPK App Demand'!E130</f>
        <v>2.1123210000000001</v>
      </c>
      <c r="F130" s="142">
        <f>'PK App Demand'!F130+'NP App Demand'!F130+'NPK App Demand'!F130</f>
        <v>9.4683089999999996</v>
      </c>
      <c r="G130" s="142">
        <f>'PK App Demand'!G130+'NP App Demand'!G130+'NPK App Demand'!G130</f>
        <v>1.7988469999999999</v>
      </c>
      <c r="H130" s="142">
        <f>'PK App Demand'!H130+'NP App Demand'!H130+'NPK App Demand'!H130</f>
        <v>2.1397880000000002</v>
      </c>
      <c r="I130" s="142">
        <f>'PK App Demand'!I130+'NP App Demand'!I130+'NPK App Demand'!I130</f>
        <v>2.0303750000000003</v>
      </c>
      <c r="J130" s="142">
        <f>'PK App Demand'!J130+'NP App Demand'!J130+'NPK App Demand'!J130</f>
        <v>2.6066000000000003</v>
      </c>
      <c r="K130" s="142">
        <f>'PK App Demand'!K130+'NP App Demand'!K130+'NPK App Demand'!K130</f>
        <v>1.9478999999999997</v>
      </c>
      <c r="L130" s="142">
        <f>'PK App Demand'!L130+'NP App Demand'!L130+'NPK App Demand'!L130</f>
        <v>1.7572000000000001</v>
      </c>
      <c r="M130" s="142">
        <f>'PK App Demand'!M130+'NP App Demand'!M130+'NPK App Demand'!M130</f>
        <v>2.2385809999999999</v>
      </c>
      <c r="N130" s="142">
        <f>'PK App Demand'!N130+'NP App Demand'!N130+'NPK App Demand'!N130</f>
        <v>4.952305</v>
      </c>
      <c r="O130" s="142">
        <f>'PK App Demand'!O130+'NP App Demand'!O130+'NPK App Demand'!O130</f>
        <v>2.9686749999999997</v>
      </c>
      <c r="P130" s="142">
        <f>'PK App Demand'!P130+'NP App Demand'!P130+'NPK App Demand'!P130</f>
        <v>3.6660210000000002</v>
      </c>
      <c r="Q130" s="142">
        <f>'PK App Demand'!Q130+'NP App Demand'!Q130+'NPK App Demand'!Q130</f>
        <v>3.29895</v>
      </c>
      <c r="R130" s="142">
        <f>'PK App Demand'!R130+'NP App Demand'!R130+'NPK App Demand'!R130</f>
        <v>3.431934</v>
      </c>
      <c r="S130" s="142">
        <f>'PK App Demand'!S130+'NP App Demand'!S130+'NPK App Demand'!S130</f>
        <v>3.5439980000000002</v>
      </c>
      <c r="T130" s="142">
        <f>'PK App Demand'!T130+'NP App Demand'!T130+'NPK App Demand'!T130</f>
        <v>3.2007999999999996</v>
      </c>
      <c r="U130" s="142">
        <f>'PK App Demand'!U130+'NP App Demand'!U130+'NPK App Demand'!U130</f>
        <v>3.5159999999999996</v>
      </c>
      <c r="V130" s="142">
        <f>'PK App Demand'!V130+'NP App Demand'!V130+'NPK App Demand'!V130</f>
        <v>2.9108559999999999</v>
      </c>
      <c r="W130" s="142">
        <f>'PK App Demand'!W130+'NP App Demand'!W130+'NPK App Demand'!W130</f>
        <v>3.476387017418693</v>
      </c>
      <c r="X130" s="142">
        <f>'PK App Demand'!X130+'NP App Demand'!X130+'NPK App Demand'!X130</f>
        <v>2.71312</v>
      </c>
      <c r="Y130" s="142">
        <f>'PK App Demand'!Y130+'NP App Demand'!Y130+'NPK App Demand'!Y130</f>
        <v>3.9300899999999999</v>
      </c>
      <c r="Z130" s="142">
        <f>'PK App Demand'!Z130+'NP App Demand'!Z130+'NPK App Demand'!Z130</f>
        <v>4.2215799999999986</v>
      </c>
      <c r="AA130" s="142">
        <f>'PK App Demand'!AA130+'NP App Demand'!AA130+'NPK App Demand'!AA130</f>
        <v>3.31</v>
      </c>
      <c r="AB130" s="142">
        <f>'PK App Demand'!AB130+'NP App Demand'!AB130+'NPK App Demand'!AB130</f>
        <v>2.7800000000000007</v>
      </c>
      <c r="AC130" s="142">
        <f>'PK App Demand'!AC130+'NP App Demand'!AC130+'NPK App Demand'!AC130</f>
        <v>2.7800000000000007</v>
      </c>
      <c r="AD130" s="142">
        <f>'PK App Demand'!AD130+'NP App Demand'!AD130+'NPK App Demand'!AD130</f>
        <v>2.7800000000000007</v>
      </c>
      <c r="AE130" s="142">
        <f>'PK App Demand'!AE130+'NP App Demand'!AE130+'NPK App Demand'!AE130</f>
        <v>2.7800000000000007</v>
      </c>
      <c r="AF130" s="142">
        <f>'PK App Demand'!AF130+'NP App Demand'!AF130+'NPK App Demand'!AF130</f>
        <v>2.7800000000000007</v>
      </c>
      <c r="AG130" s="142">
        <f>'PK App Demand'!AG130+'NP App Demand'!AG130+'NPK App Demand'!AG130</f>
        <v>2.7800000000000007</v>
      </c>
    </row>
    <row r="131" spans="1:33" s="133" customFormat="1" x14ac:dyDescent="0.2">
      <c r="A131" s="143" t="str">
        <f t="shared" si="3"/>
        <v>DAPCentral America Total</v>
      </c>
      <c r="B131" s="140" t="s">
        <v>161</v>
      </c>
      <c r="C131" s="140" t="s">
        <v>161</v>
      </c>
      <c r="D131" s="140" t="s">
        <v>161</v>
      </c>
      <c r="E131" s="141">
        <f>'PK App Demand'!E131+'NP App Demand'!E131+'NPK App Demand'!E131</f>
        <v>763.05924500000003</v>
      </c>
      <c r="F131" s="141">
        <f>'PK App Demand'!F131+'NP App Demand'!F131+'NPK App Demand'!F131</f>
        <v>650.26096200000006</v>
      </c>
      <c r="G131" s="141">
        <f>'PK App Demand'!G131+'NP App Demand'!G131+'NPK App Demand'!G131</f>
        <v>721.32547000000159</v>
      </c>
      <c r="H131" s="141">
        <f>'PK App Demand'!H131+'NP App Demand'!H131+'NPK App Demand'!H131</f>
        <v>586.90679299999965</v>
      </c>
      <c r="I131" s="141">
        <f>'PK App Demand'!I131+'NP App Demand'!I131+'NPK App Demand'!I131</f>
        <v>556.23814999999672</v>
      </c>
      <c r="J131" s="141">
        <f>'PK App Demand'!J131+'NP App Demand'!J131+'NPK App Demand'!J131</f>
        <v>530.68583700000022</v>
      </c>
      <c r="K131" s="141">
        <f>'PK App Demand'!K131+'NP App Demand'!K131+'NPK App Demand'!K131</f>
        <v>480.40536099999997</v>
      </c>
      <c r="L131" s="141">
        <f>'PK App Demand'!L131+'NP App Demand'!L131+'NPK App Demand'!L131</f>
        <v>530.53191800000002</v>
      </c>
      <c r="M131" s="141">
        <f>'PK App Demand'!M131+'NP App Demand'!M131+'NPK App Demand'!M131</f>
        <v>526.87863099999936</v>
      </c>
      <c r="N131" s="141">
        <f>'PK App Demand'!N131+'NP App Demand'!N131+'NPK App Demand'!N131</f>
        <v>366.58538199999998</v>
      </c>
      <c r="O131" s="141">
        <f>'PK App Demand'!O131+'NP App Demand'!O131+'NPK App Demand'!O131</f>
        <v>545.83759700000007</v>
      </c>
      <c r="P131" s="141">
        <f>'PK App Demand'!P131+'NP App Demand'!P131+'NPK App Demand'!P131</f>
        <v>548.19409500000006</v>
      </c>
      <c r="Q131" s="141">
        <f>'PK App Demand'!Q131+'NP App Demand'!Q131+'NPK App Demand'!Q131</f>
        <v>650.57067000000006</v>
      </c>
      <c r="R131" s="141">
        <f>'PK App Demand'!R131+'NP App Demand'!R131+'NPK App Demand'!R131</f>
        <v>568.54563300000007</v>
      </c>
      <c r="S131" s="141">
        <f>'PK App Demand'!S131+'NP App Demand'!S131+'NPK App Demand'!S131</f>
        <v>634.94394399999999</v>
      </c>
      <c r="T131" s="141">
        <f>'PK App Demand'!T131+'NP App Demand'!T131+'NPK App Demand'!T131</f>
        <v>534.367119</v>
      </c>
      <c r="U131" s="141">
        <f>'PK App Demand'!U131+'NP App Demand'!U131+'NPK App Demand'!U131</f>
        <v>589.371714</v>
      </c>
      <c r="V131" s="141">
        <f>'PK App Demand'!V131+'NP App Demand'!V131+'NPK App Demand'!V131</f>
        <v>670.23196418885982</v>
      </c>
      <c r="W131" s="141">
        <f>'PK App Demand'!W131+'NP App Demand'!W131+'NPK App Demand'!W131</f>
        <v>720.70849971801863</v>
      </c>
      <c r="X131" s="141">
        <f>'PK App Demand'!X131+'NP App Demand'!X131+'NPK App Demand'!X131</f>
        <v>508.13192818738401</v>
      </c>
      <c r="Y131" s="141">
        <f>'PK App Demand'!Y131+'NP App Demand'!Y131+'NPK App Demand'!Y131</f>
        <v>704.43368017456646</v>
      </c>
      <c r="Z131" s="141">
        <f>'PK App Demand'!Z131+'NP App Demand'!Z131+'NPK App Demand'!Z131</f>
        <v>742.19937793412373</v>
      </c>
      <c r="AA131" s="141">
        <f>'PK App Demand'!AA131+'NP App Demand'!AA131+'NPK App Demand'!AA131</f>
        <v>909.1826279341235</v>
      </c>
      <c r="AB131" s="141">
        <f>'PK App Demand'!AB131+'NP App Demand'!AB131+'NPK App Demand'!AB131</f>
        <v>862.82262793412337</v>
      </c>
      <c r="AC131" s="141">
        <f>'PK App Demand'!AC131+'NP App Demand'!AC131+'NPK App Demand'!AC131</f>
        <v>769.21877456886352</v>
      </c>
      <c r="AD131" s="141">
        <f>'PK App Demand'!AD131+'NP App Demand'!AD131+'NPK App Demand'!AD131</f>
        <v>775.55614314124637</v>
      </c>
      <c r="AE131" s="141">
        <f>'PK App Demand'!AE131+'NP App Demand'!AE131+'NPK App Demand'!AE131</f>
        <v>781.55600966398038</v>
      </c>
      <c r="AF131" s="141">
        <f>'PK App Demand'!AF131+'NP App Demand'!AF131+'NPK App Demand'!AF131</f>
        <v>787.56510574162371</v>
      </c>
      <c r="AG131" s="141">
        <f>'PK App Demand'!AG131+'NP App Demand'!AG131+'NPK App Demand'!AG131</f>
        <v>793.56226767066937</v>
      </c>
    </row>
    <row r="132" spans="1:33" x14ac:dyDescent="0.2">
      <c r="A132" s="133" t="str">
        <f t="shared" si="3"/>
        <v>DAPBelize</v>
      </c>
      <c r="B132" s="129" t="s">
        <v>266</v>
      </c>
      <c r="C132" s="129" t="s">
        <v>268</v>
      </c>
      <c r="D132" s="129" t="s">
        <v>162</v>
      </c>
      <c r="E132" s="142">
        <f>'PK App Demand'!E132+'NP App Demand'!E132+'NPK App Demand'!E132</f>
        <v>0.84962099999999996</v>
      </c>
      <c r="F132" s="142">
        <f>'PK App Demand'!F132+'NP App Demand'!F132+'NPK App Demand'!F132</f>
        <v>3.8051030000000003</v>
      </c>
      <c r="G132" s="142">
        <f>'PK App Demand'!G132+'NP App Demand'!G132+'NPK App Demand'!G132</f>
        <v>22.893519000000001</v>
      </c>
      <c r="H132" s="142">
        <f>'PK App Demand'!H132+'NP App Demand'!H132+'NPK App Demand'!H132</f>
        <v>8.7609919999999999</v>
      </c>
      <c r="I132" s="142">
        <f>'PK App Demand'!I132+'NP App Demand'!I132+'NPK App Demand'!I132</f>
        <v>3.8943999999999999E-2</v>
      </c>
      <c r="J132" s="142">
        <f>'PK App Demand'!J132+'NP App Demand'!J132+'NPK App Demand'!J132</f>
        <v>0</v>
      </c>
      <c r="K132" s="142">
        <f>'PK App Demand'!K132+'NP App Demand'!K132+'NPK App Demand'!K132</f>
        <v>6.7100000000000005E-4</v>
      </c>
      <c r="L132" s="142">
        <f>'PK App Demand'!L132+'NP App Demand'!L132+'NPK App Demand'!L132</f>
        <v>2.8066000000000001E-2</v>
      </c>
      <c r="M132" s="142">
        <f>'PK App Demand'!M132+'NP App Demand'!M132+'NPK App Demand'!M132</f>
        <v>0.42151300000000003</v>
      </c>
      <c r="N132" s="142">
        <f>'PK App Demand'!N132+'NP App Demand'!N132+'NPK App Demand'!N132</f>
        <v>1.814568</v>
      </c>
      <c r="O132" s="142">
        <f>'PK App Demand'!O132+'NP App Demand'!O132+'NPK App Demand'!O132</f>
        <v>2.1626219999999998</v>
      </c>
      <c r="P132" s="142">
        <f>'PK App Demand'!P132+'NP App Demand'!P132+'NPK App Demand'!P132</f>
        <v>8.9505140000000001</v>
      </c>
      <c r="Q132" s="142">
        <f>'PK App Demand'!Q132+'NP App Demand'!Q132+'NPK App Demand'!Q132</f>
        <v>8.6763619999999992</v>
      </c>
      <c r="R132" s="142">
        <f>'PK App Demand'!R132+'NP App Demand'!R132+'NPK App Demand'!R132</f>
        <v>14.011480000000001</v>
      </c>
      <c r="S132" s="142">
        <f>'PK App Demand'!S132+'NP App Demand'!S132+'NPK App Demand'!S132</f>
        <v>13.204487</v>
      </c>
      <c r="T132" s="142">
        <f>'PK App Demand'!T132+'NP App Demand'!T132+'NPK App Demand'!T132</f>
        <v>13.843055000000001</v>
      </c>
      <c r="U132" s="142">
        <f>'PK App Demand'!U132+'NP App Demand'!U132+'NPK App Demand'!U132</f>
        <v>21.420560999999999</v>
      </c>
      <c r="V132" s="142">
        <f>'PK App Demand'!V132+'NP App Demand'!V132+'NPK App Demand'!V132</f>
        <v>18.864151000000003</v>
      </c>
      <c r="W132" s="142">
        <f>'PK App Demand'!W132+'NP App Demand'!W132+'NPK App Demand'!W132</f>
        <v>21.134255867774151</v>
      </c>
      <c r="X132" s="142">
        <f>'PK App Demand'!X132+'NP App Demand'!X132+'NPK App Demand'!X132</f>
        <v>17.571909999999999</v>
      </c>
      <c r="Y132" s="142">
        <f>'PK App Demand'!Y132+'NP App Demand'!Y132+'NPK App Demand'!Y132</f>
        <v>14.17553</v>
      </c>
      <c r="Z132" s="142">
        <f>'PK App Demand'!Z132+'NP App Demand'!Z132+'NPK App Demand'!Z132</f>
        <v>15.09468</v>
      </c>
      <c r="AA132" s="142">
        <f>'PK App Demand'!AA132+'NP App Demand'!AA132+'NPK App Demand'!AA132</f>
        <v>6.8199999999999994</v>
      </c>
      <c r="AB132" s="142">
        <f>'PK App Demand'!AB132+'NP App Demand'!AB132+'NPK App Demand'!AB132</f>
        <v>10.82</v>
      </c>
      <c r="AC132" s="142">
        <f>'PK App Demand'!AC132+'NP App Demand'!AC132+'NPK App Demand'!AC132</f>
        <v>10.82</v>
      </c>
      <c r="AD132" s="142">
        <f>'PK App Demand'!AD132+'NP App Demand'!AD132+'NPK App Demand'!AD132</f>
        <v>10.82</v>
      </c>
      <c r="AE132" s="142">
        <f>'PK App Demand'!AE132+'NP App Demand'!AE132+'NPK App Demand'!AE132</f>
        <v>10.82</v>
      </c>
      <c r="AF132" s="142">
        <f>'PK App Demand'!AF132+'NP App Demand'!AF132+'NPK App Demand'!AF132</f>
        <v>10.82</v>
      </c>
      <c r="AG132" s="142">
        <f>'PK App Demand'!AG132+'NP App Demand'!AG132+'NPK App Demand'!AG132</f>
        <v>10.82</v>
      </c>
    </row>
    <row r="133" spans="1:33" x14ac:dyDescent="0.2">
      <c r="A133" s="133" t="str">
        <f t="shared" si="3"/>
        <v>DAPCosta Rica</v>
      </c>
      <c r="B133" s="129" t="s">
        <v>266</v>
      </c>
      <c r="C133" s="129" t="s">
        <v>268</v>
      </c>
      <c r="D133" s="129" t="s">
        <v>163</v>
      </c>
      <c r="E133" s="142">
        <f>'PK App Demand'!E133+'NP App Demand'!E133+'NPK App Demand'!E133</f>
        <v>71.308423000000005</v>
      </c>
      <c r="F133" s="142">
        <f>'PK App Demand'!F133+'NP App Demand'!F133+'NPK App Demand'!F133</f>
        <v>71.446746000000005</v>
      </c>
      <c r="G133" s="142">
        <f>'PK App Demand'!G133+'NP App Demand'!G133+'NPK App Demand'!G133</f>
        <v>71.991827999999998</v>
      </c>
      <c r="H133" s="142">
        <f>'PK App Demand'!H133+'NP App Demand'!H133+'NPK App Demand'!H133</f>
        <v>71.377197999999993</v>
      </c>
      <c r="I133" s="142">
        <f>'PK App Demand'!I133+'NP App Demand'!I133+'NPK App Demand'!I133</f>
        <v>71.753990999999999</v>
      </c>
      <c r="J133" s="142">
        <f>'PK App Demand'!J133+'NP App Demand'!J133+'NPK App Demand'!J133</f>
        <v>70.580781999999999</v>
      </c>
      <c r="K133" s="142">
        <f>'PK App Demand'!K133+'NP App Demand'!K133+'NPK App Demand'!K133</f>
        <v>72.400431999999981</v>
      </c>
      <c r="L133" s="142">
        <f>'PK App Demand'!L133+'NP App Demand'!L133+'NPK App Demand'!L133</f>
        <v>73.337670000000017</v>
      </c>
      <c r="M133" s="142">
        <f>'PK App Demand'!M133+'NP App Demand'!M133+'NPK App Demand'!M133</f>
        <v>71.180396000000002</v>
      </c>
      <c r="N133" s="142">
        <f>'PK App Demand'!N133+'NP App Demand'!N133+'NPK App Demand'!N133</f>
        <v>70.395151999999996</v>
      </c>
      <c r="O133" s="142">
        <f>'PK App Demand'!O133+'NP App Demand'!O133+'NPK App Demand'!O133</f>
        <v>72.347608000000008</v>
      </c>
      <c r="P133" s="142">
        <f>'PK App Demand'!P133+'NP App Demand'!P133+'NPK App Demand'!P133</f>
        <v>74.638356000000002</v>
      </c>
      <c r="Q133" s="142">
        <f>'PK App Demand'!Q133+'NP App Demand'!Q133+'NPK App Demand'!Q133</f>
        <v>74.91641300000002</v>
      </c>
      <c r="R133" s="142">
        <f>'PK App Demand'!R133+'NP App Demand'!R133+'NPK App Demand'!R133</f>
        <v>71.232084000000015</v>
      </c>
      <c r="S133" s="142">
        <f>'PK App Demand'!S133+'NP App Demand'!S133+'NPK App Demand'!S133</f>
        <v>73.934645000000017</v>
      </c>
      <c r="T133" s="142">
        <f>'PK App Demand'!T133+'NP App Demand'!T133+'NPK App Demand'!T133</f>
        <v>75.045305999999997</v>
      </c>
      <c r="U133" s="142">
        <f>'PK App Demand'!U133+'NP App Demand'!U133+'NPK App Demand'!U133</f>
        <v>95.145842000000002</v>
      </c>
      <c r="V133" s="142">
        <f>'PK App Demand'!V133+'NP App Demand'!V133+'NPK App Demand'!V133</f>
        <v>99.068514563897836</v>
      </c>
      <c r="W133" s="142">
        <f>'PK App Demand'!W133+'NP App Demand'!W133+'NPK App Demand'!W133</f>
        <v>92.504214581370931</v>
      </c>
      <c r="X133" s="142">
        <f>'PK App Demand'!X133+'NP App Demand'!X133+'NPK App Demand'!X133</f>
        <v>71.923155392149667</v>
      </c>
      <c r="Y133" s="142">
        <f>'PK App Demand'!Y133+'NP App Demand'!Y133+'NPK App Demand'!Y133</f>
        <v>92.376836966652235</v>
      </c>
      <c r="Z133" s="142">
        <f>'PK App Demand'!Z133+'NP App Demand'!Z133+'NPK App Demand'!Z133</f>
        <v>87.95912465003515</v>
      </c>
      <c r="AA133" s="142">
        <f>'PK App Demand'!AA133+'NP App Demand'!AA133+'NPK App Demand'!AA133</f>
        <v>87.969884650035127</v>
      </c>
      <c r="AB133" s="142">
        <f>'PK App Demand'!AB133+'NP App Demand'!AB133+'NPK App Demand'!AB133</f>
        <v>88.45988465003515</v>
      </c>
      <c r="AC133" s="142">
        <f>'PK App Demand'!AC133+'NP App Demand'!AC133+'NPK App Demand'!AC133</f>
        <v>88.45988465003515</v>
      </c>
      <c r="AD133" s="142">
        <f>'PK App Demand'!AD133+'NP App Demand'!AD133+'NPK App Demand'!AD133</f>
        <v>88.45988465003515</v>
      </c>
      <c r="AE133" s="142">
        <f>'PK App Demand'!AE133+'NP App Demand'!AE133+'NPK App Demand'!AE133</f>
        <v>88.45988465003515</v>
      </c>
      <c r="AF133" s="142">
        <f>'PK App Demand'!AF133+'NP App Demand'!AF133+'NPK App Demand'!AF133</f>
        <v>88.45988465003515</v>
      </c>
      <c r="AG133" s="142">
        <f>'PK App Demand'!AG133+'NP App Demand'!AG133+'NPK App Demand'!AG133</f>
        <v>88.45988465003515</v>
      </c>
    </row>
    <row r="134" spans="1:33" x14ac:dyDescent="0.2">
      <c r="A134" s="133" t="str">
        <f t="shared" ref="A134:A197" si="4">CONCATENATE("DAP",D134)</f>
        <v>DAPEl Salvador</v>
      </c>
      <c r="B134" s="129" t="s">
        <v>266</v>
      </c>
      <c r="C134" s="129" t="s">
        <v>268</v>
      </c>
      <c r="D134" s="129" t="s">
        <v>164</v>
      </c>
      <c r="E134" s="142">
        <f>'PK App Demand'!E134+'NP App Demand'!E134+'NPK App Demand'!E134</f>
        <v>64.915499999999994</v>
      </c>
      <c r="F134" s="142">
        <f>'PK App Demand'!F134+'NP App Demand'!F134+'NPK App Demand'!F134</f>
        <v>25.005668</v>
      </c>
      <c r="G134" s="142">
        <f>'PK App Demand'!G134+'NP App Demand'!G134+'NPK App Demand'!G134</f>
        <v>21.691000000001214</v>
      </c>
      <c r="H134" s="142">
        <f>'PK App Demand'!H134+'NP App Demand'!H134+'NPK App Demand'!H134</f>
        <v>23.515999999999789</v>
      </c>
      <c r="I134" s="142">
        <f>'PK App Demand'!I134+'NP App Demand'!I134+'NPK App Demand'!I134</f>
        <v>18.21966599999616</v>
      </c>
      <c r="J134" s="142">
        <f>'PK App Demand'!J134+'NP App Demand'!J134+'NPK App Demand'!J134</f>
        <v>66.005703999999994</v>
      </c>
      <c r="K134" s="142">
        <f>'PK App Demand'!K134+'NP App Demand'!K134+'NPK App Demand'!K134</f>
        <v>39.118563000000002</v>
      </c>
      <c r="L134" s="142">
        <f>'PK App Demand'!L134+'NP App Demand'!L134+'NPK App Demand'!L134</f>
        <v>44.205753000000001</v>
      </c>
      <c r="M134" s="142">
        <f>'PK App Demand'!M134+'NP App Demand'!M134+'NPK App Demand'!M134</f>
        <v>31.242879000000002</v>
      </c>
      <c r="N134" s="142">
        <f>'PK App Demand'!N134+'NP App Demand'!N134+'NPK App Demand'!N134</f>
        <v>25.074186999999998</v>
      </c>
      <c r="O134" s="142">
        <f>'PK App Demand'!O134+'NP App Demand'!O134+'NPK App Demand'!O134</f>
        <v>25.460501999999998</v>
      </c>
      <c r="P134" s="142">
        <f>'PK App Demand'!P134+'NP App Demand'!P134+'NPK App Demand'!P134</f>
        <v>32.572980000000001</v>
      </c>
      <c r="Q134" s="142">
        <f>'PK App Demand'!Q134+'NP App Demand'!Q134+'NPK App Demand'!Q134</f>
        <v>33.745702999999999</v>
      </c>
      <c r="R134" s="142">
        <f>'PK App Demand'!R134+'NP App Demand'!R134+'NPK App Demand'!R134</f>
        <v>31.174850000000003</v>
      </c>
      <c r="S134" s="142">
        <f>'PK App Demand'!S134+'NP App Demand'!S134+'NPK App Demand'!S134</f>
        <v>35.154599999999995</v>
      </c>
      <c r="T134" s="142">
        <f>'PK App Demand'!T134+'NP App Demand'!T134+'NPK App Demand'!T134</f>
        <v>28.279184999999998</v>
      </c>
      <c r="U134" s="142">
        <f>'PK App Demand'!U134+'NP App Demand'!U134+'NPK App Demand'!U134</f>
        <v>25.637678999999991</v>
      </c>
      <c r="V134" s="142">
        <f>'PK App Demand'!V134+'NP App Demand'!V134+'NPK App Demand'!V134</f>
        <v>31.446388813338942</v>
      </c>
      <c r="W134" s="142">
        <f>'PK App Demand'!W134+'NP App Demand'!W134+'NPK App Demand'!W134</f>
        <v>34.160302000000009</v>
      </c>
      <c r="X134" s="142">
        <f>'PK App Demand'!X134+'NP App Demand'!X134+'NPK App Demand'!X134</f>
        <v>31.221498735140845</v>
      </c>
      <c r="Y134" s="142">
        <f>'PK App Demand'!Y134+'NP App Demand'!Y134+'NPK App Demand'!Y134</f>
        <v>40.83956062165997</v>
      </c>
      <c r="Z134" s="142">
        <f>'PK App Demand'!Z134+'NP App Demand'!Z134+'NPK App Demand'!Z134</f>
        <v>24.75595088512712</v>
      </c>
      <c r="AA134" s="142">
        <f>'PK App Demand'!AA134+'NP App Demand'!AA134+'NPK App Demand'!AA134</f>
        <v>32.914390885127126</v>
      </c>
      <c r="AB134" s="142">
        <f>'PK App Demand'!AB134+'NP App Demand'!AB134+'NPK App Demand'!AB134</f>
        <v>51.214390885127123</v>
      </c>
      <c r="AC134" s="142">
        <f>'PK App Demand'!AC134+'NP App Demand'!AC134+'NPK App Demand'!AC134</f>
        <v>51.214390885127123</v>
      </c>
      <c r="AD134" s="142">
        <f>'PK App Demand'!AD134+'NP App Demand'!AD134+'NPK App Demand'!AD134</f>
        <v>51.214390885127123</v>
      </c>
      <c r="AE134" s="142">
        <f>'PK App Demand'!AE134+'NP App Demand'!AE134+'NPK App Demand'!AE134</f>
        <v>51.214390885127123</v>
      </c>
      <c r="AF134" s="142">
        <f>'PK App Demand'!AF134+'NP App Demand'!AF134+'NPK App Demand'!AF134</f>
        <v>51.214390885127123</v>
      </c>
      <c r="AG134" s="142">
        <f>'PK App Demand'!AG134+'NP App Demand'!AG134+'NPK App Demand'!AG134</f>
        <v>51.214390885127123</v>
      </c>
    </row>
    <row r="135" spans="1:33" x14ac:dyDescent="0.2">
      <c r="A135" s="133" t="str">
        <f t="shared" si="4"/>
        <v>DAPGuatemala</v>
      </c>
      <c r="B135" s="129" t="s">
        <v>266</v>
      </c>
      <c r="C135" s="129" t="s">
        <v>268</v>
      </c>
      <c r="D135" s="129" t="s">
        <v>165</v>
      </c>
      <c r="E135" s="142">
        <f>'PK App Demand'!E135+'NP App Demand'!E135+'NPK App Demand'!E135</f>
        <v>125.36444</v>
      </c>
      <c r="F135" s="142">
        <f>'PK App Demand'!F135+'NP App Demand'!F135+'NPK App Demand'!F135</f>
        <v>129.713019</v>
      </c>
      <c r="G135" s="142">
        <f>'PK App Demand'!G135+'NP App Demand'!G135+'NPK App Demand'!G135</f>
        <v>133.94797800000001</v>
      </c>
      <c r="H135" s="142">
        <f>'PK App Demand'!H135+'NP App Demand'!H135+'NPK App Demand'!H135</f>
        <v>144.407229</v>
      </c>
      <c r="I135" s="142">
        <f>'PK App Demand'!I135+'NP App Demand'!I135+'NPK App Demand'!I135</f>
        <v>97.876886000000013</v>
      </c>
      <c r="J135" s="142">
        <f>'PK App Demand'!J135+'NP App Demand'!J135+'NPK App Demand'!J135</f>
        <v>93.276200999999986</v>
      </c>
      <c r="K135" s="142">
        <f>'PK App Demand'!K135+'NP App Demand'!K135+'NPK App Demand'!K135</f>
        <v>112.26552100000001</v>
      </c>
      <c r="L135" s="142">
        <f>'PK App Demand'!L135+'NP App Demand'!L135+'NPK App Demand'!L135</f>
        <v>106.37975499999999</v>
      </c>
      <c r="M135" s="142">
        <f>'PK App Demand'!M135+'NP App Demand'!M135+'NPK App Demand'!M135</f>
        <v>108.811545</v>
      </c>
      <c r="N135" s="142">
        <f>'PK App Demand'!N135+'NP App Demand'!N135+'NPK App Demand'!N135</f>
        <v>88.440924999999993</v>
      </c>
      <c r="O135" s="142">
        <f>'PK App Demand'!O135+'NP App Demand'!O135+'NPK App Demand'!O135</f>
        <v>125.06620899999999</v>
      </c>
      <c r="P135" s="142">
        <f>'PK App Demand'!P135+'NP App Demand'!P135+'NPK App Demand'!P135</f>
        <v>149.23102499999999</v>
      </c>
      <c r="Q135" s="142">
        <f>'PK App Demand'!Q135+'NP App Demand'!Q135+'NPK App Demand'!Q135</f>
        <v>207.07695200000001</v>
      </c>
      <c r="R135" s="142">
        <f>'PK App Demand'!R135+'NP App Demand'!R135+'NPK App Demand'!R135</f>
        <v>163.000606</v>
      </c>
      <c r="S135" s="142">
        <f>'PK App Demand'!S135+'NP App Demand'!S135+'NPK App Demand'!S135</f>
        <v>221.219123</v>
      </c>
      <c r="T135" s="142">
        <f>'PK App Demand'!T135+'NP App Demand'!T135+'NPK App Demand'!T135</f>
        <v>129.95538500000001</v>
      </c>
      <c r="U135" s="142">
        <f>'PK App Demand'!U135+'NP App Demand'!U135+'NPK App Demand'!U135</f>
        <v>153.99081799999999</v>
      </c>
      <c r="V135" s="142">
        <f>'PK App Demand'!V135+'NP App Demand'!V135+'NPK App Demand'!V135</f>
        <v>171.62000681162297</v>
      </c>
      <c r="W135" s="142">
        <f>'PK App Demand'!W135+'NP App Demand'!W135+'NPK App Demand'!W135</f>
        <v>146.24306014563538</v>
      </c>
      <c r="X135" s="142">
        <f>'PK App Demand'!X135+'NP App Demand'!X135+'NPK App Demand'!X135</f>
        <v>129.57629000000003</v>
      </c>
      <c r="Y135" s="142">
        <f>'PK App Demand'!Y135+'NP App Demand'!Y135+'NPK App Demand'!Y135</f>
        <v>204.20153178625429</v>
      </c>
      <c r="Z135" s="142">
        <f>'PK App Demand'!Z135+'NP App Demand'!Z135+'NPK App Demand'!Z135</f>
        <v>192.0122823989613</v>
      </c>
      <c r="AA135" s="142">
        <f>'PK App Demand'!AA135+'NP App Demand'!AA135+'NPK App Demand'!AA135</f>
        <v>166.36835239896129</v>
      </c>
      <c r="AB135" s="142">
        <f>'PK App Demand'!AB135+'NP App Demand'!AB135+'NPK App Demand'!AB135</f>
        <v>152.27835239896129</v>
      </c>
      <c r="AC135" s="142">
        <f>'PK App Demand'!AC135+'NP App Demand'!AC135+'NPK App Demand'!AC135</f>
        <v>154.33574578178744</v>
      </c>
      <c r="AD135" s="142">
        <f>'PK App Demand'!AD135+'NP App Demand'!AD135+'NPK App Demand'!AD135</f>
        <v>156.6748597671712</v>
      </c>
      <c r="AE135" s="142">
        <f>'PK App Demand'!AE135+'NP App Demand'!AE135+'NPK App Demand'!AE135</f>
        <v>158.85616335498219</v>
      </c>
      <c r="AF135" s="142">
        <f>'PK App Demand'!AF135+'NP App Demand'!AF135+'NPK App Demand'!AF135</f>
        <v>161.00242783814008</v>
      </c>
      <c r="AG135" s="142">
        <f>'PK App Demand'!AG135+'NP App Demand'!AG135+'NPK App Demand'!AG135</f>
        <v>163.17768994489896</v>
      </c>
    </row>
    <row r="136" spans="1:33" x14ac:dyDescent="0.2">
      <c r="A136" s="133" t="str">
        <f t="shared" si="4"/>
        <v>DAPHonduras</v>
      </c>
      <c r="B136" s="129" t="s">
        <v>266</v>
      </c>
      <c r="C136" s="129" t="s">
        <v>268</v>
      </c>
      <c r="D136" s="129" t="s">
        <v>166</v>
      </c>
      <c r="E136" s="142">
        <f>'PK App Demand'!E136+'NP App Demand'!E136+'NPK App Demand'!E136</f>
        <v>8.3394380000000012</v>
      </c>
      <c r="F136" s="142">
        <f>'PK App Demand'!F136+'NP App Demand'!F136+'NPK App Demand'!F136</f>
        <v>1.5782259999999999</v>
      </c>
      <c r="G136" s="142">
        <f>'PK App Demand'!G136+'NP App Demand'!G136+'NPK App Demand'!G136</f>
        <v>3.6989739999999998</v>
      </c>
      <c r="H136" s="142">
        <f>'PK App Demand'!H136+'NP App Demand'!H136+'NPK App Demand'!H136</f>
        <v>25.353007999999996</v>
      </c>
      <c r="I136" s="142">
        <f>'PK App Demand'!I136+'NP App Demand'!I136+'NPK App Demand'!I136</f>
        <v>7.1839710000000006</v>
      </c>
      <c r="J136" s="142">
        <f>'PK App Demand'!J136+'NP App Demand'!J136+'NPK App Demand'!J136</f>
        <v>19.967195999999998</v>
      </c>
      <c r="K136" s="142">
        <f>'PK App Demand'!K136+'NP App Demand'!K136+'NPK App Demand'!K136</f>
        <v>33.584507000000002</v>
      </c>
      <c r="L136" s="142">
        <f>'PK App Demand'!L136+'NP App Demand'!L136+'NPK App Demand'!L136</f>
        <v>30.725083000000001</v>
      </c>
      <c r="M136" s="142">
        <f>'PK App Demand'!M136+'NP App Demand'!M136+'NPK App Demand'!M136</f>
        <v>37.081853000000002</v>
      </c>
      <c r="N136" s="142">
        <f>'PK App Demand'!N136+'NP App Demand'!N136+'NPK App Demand'!N136</f>
        <v>17.027851999999999</v>
      </c>
      <c r="O136" s="142">
        <f>'PK App Demand'!O136+'NP App Demand'!O136+'NPK App Demand'!O136</f>
        <v>17.181089</v>
      </c>
      <c r="P136" s="142">
        <f>'PK App Demand'!P136+'NP App Demand'!P136+'NPK App Demand'!P136</f>
        <v>37.214599999999997</v>
      </c>
      <c r="Q136" s="142">
        <f>'PK App Demand'!Q136+'NP App Demand'!Q136+'NPK App Demand'!Q136</f>
        <v>19.411778999999999</v>
      </c>
      <c r="R136" s="142">
        <f>'PK App Demand'!R136+'NP App Demand'!R136+'NPK App Demand'!R136</f>
        <v>27.910813999999998</v>
      </c>
      <c r="S136" s="142">
        <f>'PK App Demand'!S136+'NP App Demand'!S136+'NPK App Demand'!S136</f>
        <v>20.925879999999999</v>
      </c>
      <c r="T136" s="142">
        <f>'PK App Demand'!T136+'NP App Demand'!T136+'NPK App Demand'!T136</f>
        <v>25.599097</v>
      </c>
      <c r="U136" s="142">
        <f>'PK App Demand'!U136+'NP App Demand'!U136+'NPK App Demand'!U136</f>
        <v>24.299744999999998</v>
      </c>
      <c r="V136" s="142">
        <f>'PK App Demand'!V136+'NP App Demand'!V136+'NPK App Demand'!V136</f>
        <v>30.950457</v>
      </c>
      <c r="W136" s="142">
        <f>'PK App Demand'!W136+'NP App Demand'!W136+'NPK App Demand'!W136</f>
        <v>29.496235189074049</v>
      </c>
      <c r="X136" s="142">
        <f>'PK App Demand'!X136+'NP App Demand'!X136+'NPK App Demand'!X136</f>
        <v>20.102970000000006</v>
      </c>
      <c r="Y136" s="142">
        <f>'PK App Demand'!Y136+'NP App Demand'!Y136+'NPK App Demand'!Y136</f>
        <v>25.426070000000003</v>
      </c>
      <c r="Z136" s="142">
        <f>'PK App Demand'!Z136+'NP App Demand'!Z136+'NPK App Demand'!Z136</f>
        <v>22.300999999999998</v>
      </c>
      <c r="AA136" s="142">
        <f>'PK App Demand'!AA136+'NP App Demand'!AA136+'NPK App Demand'!AA136</f>
        <v>18.850000000000001</v>
      </c>
      <c r="AB136" s="142">
        <f>'PK App Demand'!AB136+'NP App Demand'!AB136+'NPK App Demand'!AB136</f>
        <v>8.43</v>
      </c>
      <c r="AC136" s="142">
        <f>'PK App Demand'!AC136+'NP App Demand'!AC136+'NPK App Demand'!AC136</f>
        <v>8.2197805567725872</v>
      </c>
      <c r="AD136" s="142">
        <f>'PK App Demand'!AD136+'NP App Demand'!AD136+'NPK App Demand'!AD136</f>
        <v>7.9749264310451347</v>
      </c>
      <c r="AE136" s="142">
        <f>'PK App Demand'!AE136+'NP App Demand'!AE136+'NPK App Demand'!AE136</f>
        <v>7.7663842757965122</v>
      </c>
      <c r="AF136" s="142">
        <f>'PK App Demand'!AF136+'NP App Demand'!AF136+'NPK App Demand'!AF136</f>
        <v>7.5727134598596129</v>
      </c>
      <c r="AG136" s="142">
        <f>'PK App Demand'!AG136+'NP App Demand'!AG136+'NPK App Demand'!AG136</f>
        <v>7.3838722253100997</v>
      </c>
    </row>
    <row r="137" spans="1:33" x14ac:dyDescent="0.2">
      <c r="A137" s="133" t="str">
        <f t="shared" si="4"/>
        <v>DAPMexico</v>
      </c>
      <c r="B137" s="129" t="s">
        <v>266</v>
      </c>
      <c r="C137" s="129" t="s">
        <v>268</v>
      </c>
      <c r="D137" s="129" t="s">
        <v>167</v>
      </c>
      <c r="E137" s="142">
        <f>'PK App Demand'!E137+'NP App Demand'!E137+'NPK App Demand'!E137</f>
        <v>470.96868000000006</v>
      </c>
      <c r="F137" s="142">
        <f>'PK App Demand'!F137+'NP App Demand'!F137+'NPK App Demand'!F137</f>
        <v>407.70920000000001</v>
      </c>
      <c r="G137" s="142">
        <f>'PK App Demand'!G137+'NP App Demand'!G137+'NPK App Demand'!G137</f>
        <v>450.7345810000005</v>
      </c>
      <c r="H137" s="142">
        <f>'PK App Demand'!H137+'NP App Demand'!H137+'NPK App Demand'!H137</f>
        <v>297.31654199999997</v>
      </c>
      <c r="I137" s="142">
        <f>'PK App Demand'!I137+'NP App Demand'!I137+'NPK App Demand'!I137</f>
        <v>341.67880200000064</v>
      </c>
      <c r="J137" s="142">
        <f>'PK App Demand'!J137+'NP App Demand'!J137+'NPK App Demand'!J137</f>
        <v>257.64203000000015</v>
      </c>
      <c r="K137" s="142">
        <f>'PK App Demand'!K137+'NP App Demand'!K137+'NPK App Demand'!K137</f>
        <v>203.87051</v>
      </c>
      <c r="L137" s="142">
        <f>'PK App Demand'!L137+'NP App Demand'!L137+'NPK App Demand'!L137</f>
        <v>265.30232100000001</v>
      </c>
      <c r="M137" s="142">
        <f>'PK App Demand'!M137+'NP App Demand'!M137+'NPK App Demand'!M137</f>
        <v>264.4102009999994</v>
      </c>
      <c r="N137" s="142">
        <f>'PK App Demand'!N137+'NP App Demand'!N137+'NPK App Demand'!N137</f>
        <v>144.26919699999999</v>
      </c>
      <c r="O137" s="142">
        <f>'PK App Demand'!O137+'NP App Demand'!O137+'NPK App Demand'!O137</f>
        <v>270.94632799999999</v>
      </c>
      <c r="P137" s="142">
        <f>'PK App Demand'!P137+'NP App Demand'!P137+'NPK App Demand'!P137</f>
        <v>207.75035100000002</v>
      </c>
      <c r="Q137" s="142">
        <f>'PK App Demand'!Q137+'NP App Demand'!Q137+'NPK App Demand'!Q137</f>
        <v>259.737574</v>
      </c>
      <c r="R137" s="142">
        <f>'PK App Demand'!R137+'NP App Demand'!R137+'NPK App Demand'!R137</f>
        <v>204.538837</v>
      </c>
      <c r="S137" s="142">
        <f>'PK App Demand'!S137+'NP App Demand'!S137+'NPK App Demand'!S137</f>
        <v>210.19469000000004</v>
      </c>
      <c r="T137" s="142">
        <f>'PK App Demand'!T137+'NP App Demand'!T137+'NPK App Demand'!T137</f>
        <v>202.78223099999997</v>
      </c>
      <c r="U137" s="142">
        <f>'PK App Demand'!U137+'NP App Demand'!U137+'NPK App Demand'!U137</f>
        <v>216.84893099999999</v>
      </c>
      <c r="V137" s="142">
        <f>'PK App Demand'!V137+'NP App Demand'!V137+'NPK App Demand'!V137</f>
        <v>251.20217199999999</v>
      </c>
      <c r="W137" s="142">
        <f>'PK App Demand'!W137+'NP App Demand'!W137+'NPK App Demand'!W137</f>
        <v>337.2989970650932</v>
      </c>
      <c r="X137" s="142">
        <f>'PK App Demand'!X137+'NP App Demand'!X137+'NPK App Demand'!X137</f>
        <v>197.37674406009347</v>
      </c>
      <c r="Y137" s="142">
        <f>'PK App Demand'!Y137+'NP App Demand'!Y137+'NPK App Demand'!Y137</f>
        <v>294.1521108</v>
      </c>
      <c r="Z137" s="142">
        <f>'PK App Demand'!Z137+'NP App Demand'!Z137+'NPK App Demand'!Z137</f>
        <v>343.47377999999998</v>
      </c>
      <c r="AA137" s="142">
        <f>'PK App Demand'!AA137+'NP App Demand'!AA137+'NPK App Demand'!AA137</f>
        <v>554.28</v>
      </c>
      <c r="AB137" s="142">
        <f>'PK App Demand'!AB137+'NP App Demand'!AB137+'NPK App Demand'!AB137</f>
        <v>518.79999999999995</v>
      </c>
      <c r="AC137" s="142">
        <f>'PK App Demand'!AC137+'NP App Demand'!AC137+'NPK App Demand'!AC137</f>
        <v>423.34897269514124</v>
      </c>
      <c r="AD137" s="142">
        <f>'PK App Demand'!AD137+'NP App Demand'!AD137+'NPK App Demand'!AD137</f>
        <v>427.59208140786785</v>
      </c>
      <c r="AE137" s="142">
        <f>'PK App Demand'!AE137+'NP App Demand'!AE137+'NPK App Demand'!AE137</f>
        <v>431.61918649803948</v>
      </c>
      <c r="AF137" s="142">
        <f>'PK App Demand'!AF137+'NP App Demand'!AF137+'NPK App Demand'!AF137</f>
        <v>435.67568890846178</v>
      </c>
      <c r="AG137" s="142">
        <f>'PK App Demand'!AG137+'NP App Demand'!AG137+'NPK App Demand'!AG137</f>
        <v>439.68642996529809</v>
      </c>
    </row>
    <row r="138" spans="1:33" x14ac:dyDescent="0.2">
      <c r="A138" s="133" t="str">
        <f t="shared" si="4"/>
        <v>DAPNicaragua</v>
      </c>
      <c r="B138" s="129" t="s">
        <v>266</v>
      </c>
      <c r="C138" s="129" t="s">
        <v>268</v>
      </c>
      <c r="D138" s="129" t="s">
        <v>168</v>
      </c>
      <c r="E138" s="142">
        <f>'PK App Demand'!E138+'NP App Demand'!E138+'NPK App Demand'!E138</f>
        <v>9.035639999999999</v>
      </c>
      <c r="F138" s="142">
        <f>'PK App Demand'!F138+'NP App Demand'!F138+'NPK App Demand'!F138</f>
        <v>3.0000000000000001E-3</v>
      </c>
      <c r="G138" s="142">
        <f>'PK App Demand'!G138+'NP App Demand'!G138+'NPK App Demand'!G138</f>
        <v>5.4329999999999998</v>
      </c>
      <c r="H138" s="142">
        <f>'PK App Demand'!H138+'NP App Demand'!H138+'NPK App Demand'!H138</f>
        <v>3.5789999999999997</v>
      </c>
      <c r="I138" s="142">
        <f>'PK App Demand'!I138+'NP App Demand'!I138+'NPK App Demand'!I138</f>
        <v>7.4454080000000005</v>
      </c>
      <c r="J138" s="142">
        <f>'PK App Demand'!J138+'NP App Demand'!J138+'NPK App Demand'!J138</f>
        <v>9.0830380000000002</v>
      </c>
      <c r="K138" s="142">
        <f>'PK App Demand'!K138+'NP App Demand'!K138+'NPK App Demand'!K138</f>
        <v>3.4979859999999996</v>
      </c>
      <c r="L138" s="142">
        <f>'PK App Demand'!L138+'NP App Demand'!L138+'NPK App Demand'!L138</f>
        <v>0.51377300000000004</v>
      </c>
      <c r="M138" s="142">
        <f>'PK App Demand'!M138+'NP App Demand'!M138+'NPK App Demand'!M138</f>
        <v>2.9244070000000004</v>
      </c>
      <c r="N138" s="142">
        <f>'PK App Demand'!N138+'NP App Demand'!N138+'NPK App Demand'!N138</f>
        <v>5.0137330000000002</v>
      </c>
      <c r="O138" s="142">
        <f>'PK App Demand'!O138+'NP App Demand'!O138+'NPK App Demand'!O138</f>
        <v>0.97786200000000001</v>
      </c>
      <c r="P138" s="142">
        <f>'PK App Demand'!P138+'NP App Demand'!P138+'NPK App Demand'!P138</f>
        <v>2.1892119999999999</v>
      </c>
      <c r="Q138" s="142">
        <f>'PK App Demand'!Q138+'NP App Demand'!Q138+'NPK App Demand'!Q138</f>
        <v>4.643732</v>
      </c>
      <c r="R138" s="142">
        <f>'PK App Demand'!R138+'NP App Demand'!R138+'NPK App Demand'!R138</f>
        <v>13.060976999999999</v>
      </c>
      <c r="S138" s="142">
        <f>'PK App Demand'!S138+'NP App Demand'!S138+'NPK App Demand'!S138</f>
        <v>11.541091</v>
      </c>
      <c r="T138" s="142">
        <f>'PK App Demand'!T138+'NP App Demand'!T138+'NPK App Demand'!T138</f>
        <v>16.559654999999999</v>
      </c>
      <c r="U138" s="142">
        <f>'PK App Demand'!U138+'NP App Demand'!U138+'NPK App Demand'!U138</f>
        <v>8.2272390000000009</v>
      </c>
      <c r="V138" s="142">
        <f>'PK App Demand'!V138+'NP App Demand'!V138+'NPK App Demand'!V138</f>
        <v>16.918348999999996</v>
      </c>
      <c r="W138" s="142">
        <f>'PK App Demand'!W138+'NP App Demand'!W138+'NPK App Demand'!W138</f>
        <v>9.8714348690709368</v>
      </c>
      <c r="X138" s="142">
        <f>'PK App Demand'!X138+'NP App Demand'!X138+'NPK App Demand'!X138</f>
        <v>11.34473</v>
      </c>
      <c r="Y138" s="142">
        <f>'PK App Demand'!Y138+'NP App Demand'!Y138+'NPK App Demand'!Y138</f>
        <v>10.013439999999999</v>
      </c>
      <c r="Z138" s="142">
        <f>'PK App Demand'!Z138+'NP App Demand'!Z138+'NPK App Demand'!Z138</f>
        <v>18.859529999999999</v>
      </c>
      <c r="AA138" s="142">
        <f>'PK App Demand'!AA138+'NP App Demand'!AA138+'NPK App Demand'!AA138</f>
        <v>17.59</v>
      </c>
      <c r="AB138" s="142">
        <f>'PK App Demand'!AB138+'NP App Demand'!AB138+'NPK App Demand'!AB138</f>
        <v>10.529999999999998</v>
      </c>
      <c r="AC138" s="142">
        <f>'PK App Demand'!AC138+'NP App Demand'!AC138+'NPK App Demand'!AC138</f>
        <v>10.529999999999998</v>
      </c>
      <c r="AD138" s="142">
        <f>'PK App Demand'!AD138+'NP App Demand'!AD138+'NPK App Demand'!AD138</f>
        <v>10.529999999999998</v>
      </c>
      <c r="AE138" s="142">
        <f>'PK App Demand'!AE138+'NP App Demand'!AE138+'NPK App Demand'!AE138</f>
        <v>10.529999999999998</v>
      </c>
      <c r="AF138" s="142">
        <f>'PK App Demand'!AF138+'NP App Demand'!AF138+'NPK App Demand'!AF138</f>
        <v>10.529999999999998</v>
      </c>
      <c r="AG138" s="142">
        <f>'PK App Demand'!AG138+'NP App Demand'!AG138+'NPK App Demand'!AG138</f>
        <v>10.529999999999998</v>
      </c>
    </row>
    <row r="139" spans="1:33" x14ac:dyDescent="0.2">
      <c r="A139" s="133" t="str">
        <f t="shared" si="4"/>
        <v>DAPPanama</v>
      </c>
      <c r="B139" s="129" t="s">
        <v>266</v>
      </c>
      <c r="C139" s="129" t="s">
        <v>268</v>
      </c>
      <c r="D139" s="129" t="s">
        <v>169</v>
      </c>
      <c r="E139" s="142">
        <f>'PK App Demand'!E139+'NP App Demand'!E139+'NPK App Demand'!E139</f>
        <v>12.277502999999999</v>
      </c>
      <c r="F139" s="142">
        <f>'PK App Demand'!F139+'NP App Demand'!F139+'NPK App Demand'!F139</f>
        <v>11</v>
      </c>
      <c r="G139" s="142">
        <f>'PK App Demand'!G139+'NP App Demand'!G139+'NPK App Demand'!G139</f>
        <v>10.93459</v>
      </c>
      <c r="H139" s="142">
        <f>'PK App Demand'!H139+'NP App Demand'!H139+'NPK App Demand'!H139</f>
        <v>12.596824</v>
      </c>
      <c r="I139" s="142">
        <f>'PK App Demand'!I139+'NP App Demand'!I139+'NPK App Demand'!I139</f>
        <v>12.040481999999999</v>
      </c>
      <c r="J139" s="142">
        <f>'PK App Demand'!J139+'NP App Demand'!J139+'NPK App Demand'!J139</f>
        <v>14.130886</v>
      </c>
      <c r="K139" s="142">
        <f>'PK App Demand'!K139+'NP App Demand'!K139+'NPK App Demand'!K139</f>
        <v>15.667171</v>
      </c>
      <c r="L139" s="142">
        <f>'PK App Demand'!L139+'NP App Demand'!L139+'NPK App Demand'!L139</f>
        <v>10.039496999999999</v>
      </c>
      <c r="M139" s="142">
        <f>'PK App Demand'!M139+'NP App Demand'!M139+'NPK App Demand'!M139</f>
        <v>10.805837</v>
      </c>
      <c r="N139" s="142">
        <f>'PK App Demand'!N139+'NP App Demand'!N139+'NPK App Demand'!N139</f>
        <v>14.549768</v>
      </c>
      <c r="O139" s="142">
        <f>'PK App Demand'!O139+'NP App Demand'!O139+'NPK App Demand'!O139</f>
        <v>31.695377000000001</v>
      </c>
      <c r="P139" s="142">
        <f>'PK App Demand'!P139+'NP App Demand'!P139+'NPK App Demand'!P139</f>
        <v>35.647056999999997</v>
      </c>
      <c r="Q139" s="142">
        <f>'PK App Demand'!Q139+'NP App Demand'!Q139+'NPK App Demand'!Q139</f>
        <v>42.362155000000001</v>
      </c>
      <c r="R139" s="142">
        <f>'PK App Demand'!R139+'NP App Demand'!R139+'NPK App Demand'!R139</f>
        <v>43.615985000000002</v>
      </c>
      <c r="S139" s="142">
        <f>'PK App Demand'!S139+'NP App Demand'!S139+'NPK App Demand'!S139</f>
        <v>48.769428000000005</v>
      </c>
      <c r="T139" s="142">
        <f>'PK App Demand'!T139+'NP App Demand'!T139+'NPK App Demand'!T139</f>
        <v>42.303204999999998</v>
      </c>
      <c r="U139" s="142">
        <f>'PK App Demand'!U139+'NP App Demand'!U139+'NPK App Demand'!U139</f>
        <v>43.800899000000001</v>
      </c>
      <c r="V139" s="142">
        <f>'PK App Demand'!V139+'NP App Demand'!V139+'NPK App Demand'!V139</f>
        <v>50.161924999999997</v>
      </c>
      <c r="W139" s="142">
        <f>'PK App Demand'!W139+'NP App Demand'!W139+'NPK App Demand'!W139</f>
        <v>50</v>
      </c>
      <c r="X139" s="142">
        <f>'PK App Demand'!X139+'NP App Demand'!X139+'NPK App Demand'!X139</f>
        <v>29.01463</v>
      </c>
      <c r="Y139" s="142">
        <f>'PK App Demand'!Y139+'NP App Demand'!Y139+'NPK App Demand'!Y139</f>
        <v>23.248600000000003</v>
      </c>
      <c r="Z139" s="142">
        <f>'PK App Demand'!Z139+'NP App Demand'!Z139+'NPK App Demand'!Z139</f>
        <v>37.743029999999997</v>
      </c>
      <c r="AA139" s="142">
        <f>'PK App Demand'!AA139+'NP App Demand'!AA139+'NPK App Demand'!AA139</f>
        <v>24.389999999999997</v>
      </c>
      <c r="AB139" s="142">
        <f>'PK App Demand'!AB139+'NP App Demand'!AB139+'NPK App Demand'!AB139</f>
        <v>22.290000000000003</v>
      </c>
      <c r="AC139" s="142">
        <f>'PK App Demand'!AC139+'NP App Demand'!AC139+'NPK App Demand'!AC139</f>
        <v>22.290000000000003</v>
      </c>
      <c r="AD139" s="142">
        <f>'PK App Demand'!AD139+'NP App Demand'!AD139+'NPK App Demand'!AD139</f>
        <v>22.290000000000003</v>
      </c>
      <c r="AE139" s="142">
        <f>'PK App Demand'!AE139+'NP App Demand'!AE139+'NPK App Demand'!AE139</f>
        <v>22.290000000000003</v>
      </c>
      <c r="AF139" s="142">
        <f>'PK App Demand'!AF139+'NP App Demand'!AF139+'NPK App Demand'!AF139</f>
        <v>22.290000000000003</v>
      </c>
      <c r="AG139" s="142">
        <f>'PK App Demand'!AG139+'NP App Demand'!AG139+'NPK App Demand'!AG139</f>
        <v>22.290000000000003</v>
      </c>
    </row>
    <row r="140" spans="1:33" s="133" customFormat="1" x14ac:dyDescent="0.2">
      <c r="A140" s="139" t="str">
        <f t="shared" si="4"/>
        <v>DAPSouth America Total</v>
      </c>
      <c r="B140" s="140" t="s">
        <v>170</v>
      </c>
      <c r="C140" s="140" t="s">
        <v>170</v>
      </c>
      <c r="D140" s="140" t="s">
        <v>170</v>
      </c>
      <c r="E140" s="141">
        <f>'PK App Demand'!E140+'NP App Demand'!E140+'NPK App Demand'!E140</f>
        <v>2784.7416533870974</v>
      </c>
      <c r="F140" s="141">
        <f>'PK App Demand'!F140+'NP App Demand'!F140+'NPK App Demand'!F140</f>
        <v>2920.8776348064512</v>
      </c>
      <c r="G140" s="141">
        <f>'PK App Demand'!G140+'NP App Demand'!G140+'NPK App Demand'!G140</f>
        <v>2945.1857519999994</v>
      </c>
      <c r="H140" s="141">
        <f>'PK App Demand'!H140+'NP App Demand'!H140+'NPK App Demand'!H140</f>
        <v>3317.7462284516128</v>
      </c>
      <c r="I140" s="141">
        <f>'PK App Demand'!I140+'NP App Demand'!I140+'NPK App Demand'!I140</f>
        <v>3888.2287054193566</v>
      </c>
      <c r="J140" s="141">
        <f>'PK App Demand'!J140+'NP App Demand'!J140+'NPK App Demand'!J140</f>
        <v>3022.5466233870934</v>
      </c>
      <c r="K140" s="141">
        <f>'PK App Demand'!K140+'NP App Demand'!K140+'NPK App Demand'!K140</f>
        <v>3013.6732178387092</v>
      </c>
      <c r="L140" s="141">
        <f>'PK App Demand'!L140+'NP App Demand'!L140+'NPK App Demand'!L140</f>
        <v>3961.3859761935491</v>
      </c>
      <c r="M140" s="141">
        <f>'PK App Demand'!M140+'NP App Demand'!M140+'NPK App Demand'!M140</f>
        <v>3530.9352995161294</v>
      </c>
      <c r="N140" s="141">
        <f>'PK App Demand'!N140+'NP App Demand'!N140+'NPK App Demand'!N140</f>
        <v>2765.6751873225799</v>
      </c>
      <c r="O140" s="141">
        <f>'PK App Demand'!O140+'NP App Demand'!O140+'NPK App Demand'!O140</f>
        <v>3398.8077089354847</v>
      </c>
      <c r="P140" s="141">
        <f>'PK App Demand'!P140+'NP App Demand'!P140+'NPK App Demand'!P140</f>
        <v>4217.605967806453</v>
      </c>
      <c r="Q140" s="141">
        <f>'PK App Demand'!Q140+'NP App Demand'!Q140+'NPK App Demand'!Q140</f>
        <v>3948.1451258709685</v>
      </c>
      <c r="R140" s="141">
        <f>'PK App Demand'!R140+'NP App Demand'!R140+'NPK App Demand'!R140</f>
        <v>4361.2882524516135</v>
      </c>
      <c r="S140" s="141">
        <f>'PK App Demand'!S140+'NP App Demand'!S140+'NPK App Demand'!S140</f>
        <v>4481.1618179354837</v>
      </c>
      <c r="T140" s="141">
        <f>'PK App Demand'!T140+'NP App Demand'!T140+'NPK App Demand'!T140</f>
        <v>4178.4644290967735</v>
      </c>
      <c r="U140" s="141">
        <f>'PK App Demand'!U140+'NP App Demand'!U140+'NPK App Demand'!U140</f>
        <v>4801.5932969999994</v>
      </c>
      <c r="V140" s="141">
        <f>'PK App Demand'!V140+'NP App Demand'!V140+'NPK App Demand'!V140</f>
        <v>5228.7212571396776</v>
      </c>
      <c r="W140" s="141">
        <f>'PK App Demand'!W140+'NP App Demand'!W140+'NPK App Demand'!W140</f>
        <v>5515.7827656887439</v>
      </c>
      <c r="X140" s="141">
        <f>'PK App Demand'!X140+'NP App Demand'!X140+'NPK App Demand'!X140</f>
        <v>5340.4023568614666</v>
      </c>
      <c r="Y140" s="141">
        <f>'PK App Demand'!Y140+'NP App Demand'!Y140+'NPK App Demand'!Y140</f>
        <v>5602.7844667108384</v>
      </c>
      <c r="Z140" s="141">
        <f>'PK App Demand'!Z140+'NP App Demand'!Z140+'NPK App Demand'!Z140</f>
        <v>6880.9179975256411</v>
      </c>
      <c r="AA140" s="141">
        <f>'PK App Demand'!AA140+'NP App Demand'!AA140+'NPK App Demand'!AA140</f>
        <v>6328.8312568615074</v>
      </c>
      <c r="AB140" s="141">
        <f>'PK App Demand'!AB140+'NP App Demand'!AB140+'NPK App Demand'!AB140</f>
        <v>5160.8612568615054</v>
      </c>
      <c r="AC140" s="141">
        <f>'PK App Demand'!AC140+'NP App Demand'!AC140+'NPK App Demand'!AC140</f>
        <v>5499.7914178903147</v>
      </c>
      <c r="AD140" s="141">
        <f>'PK App Demand'!AD140+'NP App Demand'!AD140+'NPK App Demand'!AD140</f>
        <v>5924.2934239313699</v>
      </c>
      <c r="AE140" s="141">
        <f>'PK App Demand'!AE140+'NP App Demand'!AE140+'NPK App Demand'!AE140</f>
        <v>6172.758288680132</v>
      </c>
      <c r="AF140" s="141">
        <f>'PK App Demand'!AF140+'NP App Demand'!AF140+'NPK App Demand'!AF140</f>
        <v>6326.2743042156781</v>
      </c>
      <c r="AG140" s="141">
        <f>'PK App Demand'!AG140+'NP App Demand'!AG140+'NPK App Demand'!AG140</f>
        <v>6483.4922551283153</v>
      </c>
    </row>
    <row r="141" spans="1:33" x14ac:dyDescent="0.2">
      <c r="A141" s="133" t="str">
        <f t="shared" si="4"/>
        <v>DAPArgentina</v>
      </c>
      <c r="B141" s="129" t="s">
        <v>266</v>
      </c>
      <c r="C141" s="129" t="s">
        <v>269</v>
      </c>
      <c r="D141" s="129" t="s">
        <v>171</v>
      </c>
      <c r="E141" s="142">
        <f>'PK App Demand'!E141+'NP App Demand'!E141+'NPK App Demand'!E141</f>
        <v>33.666182999999997</v>
      </c>
      <c r="F141" s="142">
        <f>'PK App Demand'!F141+'NP App Demand'!F141+'NPK App Demand'!F141</f>
        <v>42.958478999999997</v>
      </c>
      <c r="G141" s="142">
        <f>'PK App Demand'!G141+'NP App Demand'!G141+'NPK App Demand'!G141</f>
        <v>34.941632999999996</v>
      </c>
      <c r="H141" s="142">
        <f>'PK App Demand'!H141+'NP App Demand'!H141+'NPK App Demand'!H141</f>
        <v>62.021839999999997</v>
      </c>
      <c r="I141" s="142">
        <f>'PK App Demand'!I141+'NP App Demand'!I141+'NPK App Demand'!I141</f>
        <v>106.21070400000001</v>
      </c>
      <c r="J141" s="142">
        <f>'PK App Demand'!J141+'NP App Demand'!J141+'NPK App Demand'!J141</f>
        <v>92.195850000000007</v>
      </c>
      <c r="K141" s="142">
        <f>'PK App Demand'!K141+'NP App Demand'!K141+'NPK App Demand'!K141</f>
        <v>49.887283000000004</v>
      </c>
      <c r="L141" s="142">
        <f>'PK App Demand'!L141+'NP App Demand'!L141+'NPK App Demand'!L141</f>
        <v>145.596979</v>
      </c>
      <c r="M141" s="142">
        <f>'PK App Demand'!M141+'NP App Demand'!M141+'NPK App Demand'!M141</f>
        <v>112.95594399999999</v>
      </c>
      <c r="N141" s="142">
        <f>'PK App Demand'!N141+'NP App Demand'!N141+'NPK App Demand'!N141</f>
        <v>46.350873999999997</v>
      </c>
      <c r="O141" s="142">
        <f>'PK App Demand'!O141+'NP App Demand'!O141+'NPK App Demand'!O141</f>
        <v>109.65197999999999</v>
      </c>
      <c r="P141" s="142">
        <f>'PK App Demand'!P141+'NP App Demand'!P141+'NPK App Demand'!P141</f>
        <v>162.45486199999999</v>
      </c>
      <c r="Q141" s="142">
        <f>'PK App Demand'!Q141+'NP App Demand'!Q141+'NPK App Demand'!Q141</f>
        <v>174.34996000000001</v>
      </c>
      <c r="R141" s="142">
        <f>'PK App Demand'!R141+'NP App Demand'!R141+'NPK App Demand'!R141</f>
        <v>196.595077</v>
      </c>
      <c r="S141" s="142">
        <f>'PK App Demand'!S141+'NP App Demand'!S141+'NPK App Demand'!S141</f>
        <v>163.35631699999999</v>
      </c>
      <c r="T141" s="142">
        <f>'PK App Demand'!T141+'NP App Demand'!T141+'NPK App Demand'!T141</f>
        <v>97.378984000000003</v>
      </c>
      <c r="U141" s="142">
        <f>'PK App Demand'!U141+'NP App Demand'!U141+'NPK App Demand'!U141</f>
        <v>187.58738500000004</v>
      </c>
      <c r="V141" s="142">
        <f>'PK App Demand'!V141+'NP App Demand'!V141+'NPK App Demand'!V141</f>
        <v>221.08154199999996</v>
      </c>
      <c r="W141" s="142">
        <f>'PK App Demand'!W141+'NP App Demand'!W141+'NPK App Demand'!W141</f>
        <v>257.38032455196924</v>
      </c>
      <c r="X141" s="142">
        <f>'PK App Demand'!X141+'NP App Demand'!X141+'NPK App Demand'!X141</f>
        <v>274.69706000000002</v>
      </c>
      <c r="Y141" s="142">
        <f>'PK App Demand'!Y141+'NP App Demand'!Y141+'NPK App Demand'!Y141</f>
        <v>359.70822000000004</v>
      </c>
      <c r="Z141" s="142">
        <f>'PK App Demand'!Z141+'NP App Demand'!Z141+'NPK App Demand'!Z141</f>
        <v>434.72672</v>
      </c>
      <c r="AA141" s="142">
        <f>'PK App Demand'!AA141+'NP App Demand'!AA141+'NPK App Demand'!AA141</f>
        <v>298.42</v>
      </c>
      <c r="AB141" s="142">
        <f>'PK App Demand'!AB141+'NP App Demand'!AB141+'NPK App Demand'!AB141</f>
        <v>179.51</v>
      </c>
      <c r="AC141" s="142">
        <f>'PK App Demand'!AC141+'NP App Demand'!AC141+'NPK App Demand'!AC141</f>
        <v>179.51</v>
      </c>
      <c r="AD141" s="142">
        <f>'PK App Demand'!AD141+'NP App Demand'!AD141+'NPK App Demand'!AD141</f>
        <v>179.51</v>
      </c>
      <c r="AE141" s="142">
        <f>'PK App Demand'!AE141+'NP App Demand'!AE141+'NPK App Demand'!AE141</f>
        <v>179.51</v>
      </c>
      <c r="AF141" s="142">
        <f>'PK App Demand'!AF141+'NP App Demand'!AF141+'NPK App Demand'!AF141</f>
        <v>179.51</v>
      </c>
      <c r="AG141" s="142">
        <f>'PK App Demand'!AG141+'NP App Demand'!AG141+'NPK App Demand'!AG141</f>
        <v>179.51</v>
      </c>
    </row>
    <row r="142" spans="1:33" x14ac:dyDescent="0.2">
      <c r="A142" s="133" t="str">
        <f t="shared" si="4"/>
        <v>DAPBolivia</v>
      </c>
      <c r="B142" s="129" t="s">
        <v>266</v>
      </c>
      <c r="C142" s="129" t="s">
        <v>269</v>
      </c>
      <c r="D142" s="129" t="s">
        <v>172</v>
      </c>
      <c r="E142" s="142">
        <f>'PK App Demand'!E142+'NP App Demand'!E142+'NPK App Demand'!E142</f>
        <v>0.22468700000000003</v>
      </c>
      <c r="F142" s="142">
        <f>'PK App Demand'!F142+'NP App Demand'!F142+'NPK App Demand'!F142</f>
        <v>0.70249400000000017</v>
      </c>
      <c r="G142" s="142">
        <f>'PK App Demand'!G142+'NP App Demand'!G142+'NPK App Demand'!G142</f>
        <v>1.2621979999999999</v>
      </c>
      <c r="H142" s="142">
        <f>'PK App Demand'!H142+'NP App Demand'!H142+'NPK App Demand'!H142</f>
        <v>5.7033320000000014</v>
      </c>
      <c r="I142" s="142">
        <f>'PK App Demand'!I142+'NP App Demand'!I142+'NPK App Demand'!I142</f>
        <v>25.00056</v>
      </c>
      <c r="J142" s="142">
        <f>'PK App Demand'!J142+'NP App Demand'!J142+'NPK App Demand'!J142</f>
        <v>17.954312000000002</v>
      </c>
      <c r="K142" s="142">
        <f>'PK App Demand'!K142+'NP App Demand'!K142+'NPK App Demand'!K142</f>
        <v>17.175009000000003</v>
      </c>
      <c r="L142" s="142">
        <f>'PK App Demand'!L142+'NP App Demand'!L142+'NPK App Demand'!L142</f>
        <v>11.227045</v>
      </c>
      <c r="M142" s="142">
        <f>'PK App Demand'!M142+'NP App Demand'!M142+'NPK App Demand'!M142</f>
        <v>5.17903</v>
      </c>
      <c r="N142" s="142">
        <f>'PK App Demand'!N142+'NP App Demand'!N142+'NPK App Demand'!N142</f>
        <v>2.4001619999999999</v>
      </c>
      <c r="O142" s="142">
        <f>'PK App Demand'!O142+'NP App Demand'!O142+'NPK App Demand'!O142</f>
        <v>6.9307749999999979</v>
      </c>
      <c r="P142" s="142">
        <f>'PK App Demand'!P142+'NP App Demand'!P142+'NPK App Demand'!P142</f>
        <v>15.004560999999999</v>
      </c>
      <c r="Q142" s="142">
        <f>'PK App Demand'!Q142+'NP App Demand'!Q142+'NPK App Demand'!Q142</f>
        <v>9.9704390000000007</v>
      </c>
      <c r="R142" s="142">
        <f>'PK App Demand'!R142+'NP App Demand'!R142+'NPK App Demand'!R142</f>
        <v>10.481878</v>
      </c>
      <c r="S142" s="142">
        <f>'PK App Demand'!S142+'NP App Demand'!S142+'NPK App Demand'!S142</f>
        <v>4.4355650000000004</v>
      </c>
      <c r="T142" s="142">
        <f>'PK App Demand'!T142+'NP App Demand'!T142+'NPK App Demand'!T142</f>
        <v>10.043198</v>
      </c>
      <c r="U142" s="142">
        <f>'PK App Demand'!U142+'NP App Demand'!U142+'NPK App Demand'!U142</f>
        <v>4.8763529999999999</v>
      </c>
      <c r="V142" s="142">
        <f>'PK App Demand'!V142+'NP App Demand'!V142+'NPK App Demand'!V142</f>
        <v>4.4333359999999997</v>
      </c>
      <c r="W142" s="142">
        <f>'PK App Demand'!W142+'NP App Demand'!W142+'NPK App Demand'!W142</f>
        <v>11.702130141428496</v>
      </c>
      <c r="X142" s="142">
        <f>'PK App Demand'!X142+'NP App Demand'!X142+'NPK App Demand'!X142</f>
        <v>2.5341500000000003</v>
      </c>
      <c r="Y142" s="142">
        <f>'PK App Demand'!Y142+'NP App Demand'!Y142+'NPK App Demand'!Y142</f>
        <v>3.9272999999999998</v>
      </c>
      <c r="Z142" s="142">
        <f>'PK App Demand'!Z142+'NP App Demand'!Z142+'NPK App Demand'!Z142</f>
        <v>6.8324699999999998</v>
      </c>
      <c r="AA142" s="142">
        <f>'PK App Demand'!AA142+'NP App Demand'!AA142+'NPK App Demand'!AA142</f>
        <v>6.129999999999999</v>
      </c>
      <c r="AB142" s="142">
        <f>'PK App Demand'!AB142+'NP App Demand'!AB142+'NPK App Demand'!AB142</f>
        <v>3.7399999999999998</v>
      </c>
      <c r="AC142" s="142">
        <f>'PK App Demand'!AC142+'NP App Demand'!AC142+'NPK App Demand'!AC142</f>
        <v>3.7399999999999998</v>
      </c>
      <c r="AD142" s="142">
        <f>'PK App Demand'!AD142+'NP App Demand'!AD142+'NPK App Demand'!AD142</f>
        <v>3.7399999999999998</v>
      </c>
      <c r="AE142" s="142">
        <f>'PK App Demand'!AE142+'NP App Demand'!AE142+'NPK App Demand'!AE142</f>
        <v>3.7399999999999998</v>
      </c>
      <c r="AF142" s="142">
        <f>'PK App Demand'!AF142+'NP App Demand'!AF142+'NPK App Demand'!AF142</f>
        <v>3.7399999999999998</v>
      </c>
      <c r="AG142" s="142">
        <f>'PK App Demand'!AG142+'NP App Demand'!AG142+'NPK App Demand'!AG142</f>
        <v>3.7399999999999998</v>
      </c>
    </row>
    <row r="143" spans="1:33" x14ac:dyDescent="0.2">
      <c r="A143" s="133" t="str">
        <f t="shared" si="4"/>
        <v>DAPBrazil</v>
      </c>
      <c r="B143" s="129" t="s">
        <v>266</v>
      </c>
      <c r="C143" s="129" t="s">
        <v>269</v>
      </c>
      <c r="D143" s="129" t="s">
        <v>173</v>
      </c>
      <c r="E143" s="142">
        <f>'PK App Demand'!E143+'NP App Demand'!E143+'NPK App Demand'!E143</f>
        <v>1381.8205153870972</v>
      </c>
      <c r="F143" s="142">
        <f>'PK App Demand'!F143+'NP App Demand'!F143+'NPK App Demand'!F143</f>
        <v>1475.780348806451</v>
      </c>
      <c r="G143" s="142">
        <f>'PK App Demand'!G143+'NP App Demand'!G143+'NPK App Demand'!G143</f>
        <v>1465.1281339999996</v>
      </c>
      <c r="H143" s="142">
        <f>'PK App Demand'!H143+'NP App Demand'!H143+'NPK App Demand'!H143</f>
        <v>1664.1100524516125</v>
      </c>
      <c r="I143" s="142">
        <f>'PK App Demand'!I143+'NP App Demand'!I143+'NPK App Demand'!I143</f>
        <v>1986.3708724193568</v>
      </c>
      <c r="J143" s="142">
        <f>'PK App Demand'!J143+'NP App Demand'!J143+'NPK App Demand'!J143</f>
        <v>1526.2489183870969</v>
      </c>
      <c r="K143" s="142">
        <f>'PK App Demand'!K143+'NP App Demand'!K143+'NPK App Demand'!K143</f>
        <v>1379.6449918387098</v>
      </c>
      <c r="L143" s="142">
        <f>'PK App Demand'!L143+'NP App Demand'!L143+'NPK App Demand'!L143</f>
        <v>1959.2053331935485</v>
      </c>
      <c r="M143" s="142">
        <f>'PK App Demand'!M143+'NP App Demand'!M143+'NPK App Demand'!M143</f>
        <v>1626.8692525161296</v>
      </c>
      <c r="N143" s="142">
        <f>'PK App Demand'!N143+'NP App Demand'!N143+'NPK App Demand'!N143</f>
        <v>1307.3800103225803</v>
      </c>
      <c r="O143" s="142">
        <f>'PK App Demand'!O143+'NP App Demand'!O143+'NPK App Demand'!O143</f>
        <v>1675.8191289354845</v>
      </c>
      <c r="P143" s="142">
        <f>'PK App Demand'!P143+'NP App Demand'!P143+'NPK App Demand'!P143</f>
        <v>1950.3546588064528</v>
      </c>
      <c r="Q143" s="142">
        <f>'PK App Demand'!Q143+'NP App Demand'!Q143+'NPK App Demand'!Q143</f>
        <v>1735.0329108709684</v>
      </c>
      <c r="R143" s="142">
        <f>'PK App Demand'!R143+'NP App Demand'!R143+'NPK App Demand'!R143</f>
        <v>1993.4360434516138</v>
      </c>
      <c r="S143" s="142">
        <f>'PK App Demand'!S143+'NP App Demand'!S143+'NPK App Demand'!S143</f>
        <v>2063.1489039354842</v>
      </c>
      <c r="T143" s="142">
        <f>'PK App Demand'!T143+'NP App Demand'!T143+'NPK App Demand'!T143</f>
        <v>2026.8544380967744</v>
      </c>
      <c r="U143" s="142">
        <f>'PK App Demand'!U143+'NP App Demand'!U143+'NPK App Demand'!U143</f>
        <v>2838.8771670000001</v>
      </c>
      <c r="V143" s="142">
        <f>'PK App Demand'!V143+'NP App Demand'!V143+'NPK App Demand'!V143</f>
        <v>3388.9693847338408</v>
      </c>
      <c r="W143" s="142">
        <f>'PK App Demand'!W143+'NP App Demand'!W143+'NPK App Demand'!W143</f>
        <v>3652.78183283001</v>
      </c>
      <c r="X143" s="142">
        <f>'PK App Demand'!X143+'NP App Demand'!X143+'NPK App Demand'!X143</f>
        <v>3764.3552752579567</v>
      </c>
      <c r="Y143" s="142">
        <f>'PK App Demand'!Y143+'NP App Demand'!Y143+'NPK App Demand'!Y143</f>
        <v>3897.2338843236757</v>
      </c>
      <c r="Z143" s="142">
        <f>'PK App Demand'!Z143+'NP App Demand'!Z143+'NPK App Demand'!Z143</f>
        <v>5079.0056939000442</v>
      </c>
      <c r="AA143" s="142">
        <f>'PK App Demand'!AA143+'NP App Demand'!AA143+'NPK App Demand'!AA143</f>
        <v>4612.1551432359101</v>
      </c>
      <c r="AB143" s="142">
        <f>'PK App Demand'!AB143+'NP App Demand'!AB143+'NPK App Demand'!AB143</f>
        <v>3591.1551432359092</v>
      </c>
      <c r="AC143" s="142">
        <f>'PK App Demand'!AC143+'NP App Demand'!AC143+'NPK App Demand'!AC143</f>
        <v>3931.528329436499</v>
      </c>
      <c r="AD143" s="142">
        <f>'PK App Demand'!AD143+'NP App Demand'!AD143+'NPK App Demand'!AD143</f>
        <v>4357.7422774879105</v>
      </c>
      <c r="AE143" s="142">
        <f>'PK App Demand'!AE143+'NP App Demand'!AE143+'NPK App Demand'!AE143</f>
        <v>4607.692913388174</v>
      </c>
      <c r="AF143" s="142">
        <f>'PK App Demand'!AF143+'NP App Demand'!AF143+'NPK App Demand'!AF143</f>
        <v>4762.6124829887667</v>
      </c>
      <c r="AG143" s="142">
        <f>'PK App Demand'!AG143+'NP App Demand'!AG143+'NPK App Demand'!AG143</f>
        <v>4921.22205024699</v>
      </c>
    </row>
    <row r="144" spans="1:33" x14ac:dyDescent="0.2">
      <c r="A144" s="133" t="str">
        <f t="shared" si="4"/>
        <v>DAPChile</v>
      </c>
      <c r="B144" s="129" t="s">
        <v>266</v>
      </c>
      <c r="C144" s="129" t="s">
        <v>269</v>
      </c>
      <c r="D144" s="129" t="s">
        <v>174</v>
      </c>
      <c r="E144" s="142">
        <f>'PK App Demand'!E144+'NP App Demand'!E144+'NPK App Demand'!E144</f>
        <v>1.218852</v>
      </c>
      <c r="F144" s="142">
        <f>'PK App Demand'!F144+'NP App Demand'!F144+'NPK App Demand'!F144</f>
        <v>1.005439</v>
      </c>
      <c r="G144" s="142">
        <f>'PK App Demand'!G144+'NP App Demand'!G144+'NPK App Demand'!G144</f>
        <v>1.430523</v>
      </c>
      <c r="H144" s="142">
        <f>'PK App Demand'!H144+'NP App Demand'!H144+'NPK App Demand'!H144</f>
        <v>1.296637</v>
      </c>
      <c r="I144" s="142">
        <f>'PK App Demand'!I144+'NP App Demand'!I144+'NPK App Demand'!I144</f>
        <v>7.3751829999999998</v>
      </c>
      <c r="J144" s="142">
        <f>'PK App Demand'!J144+'NP App Demand'!J144+'NPK App Demand'!J144</f>
        <v>14.456162999999997</v>
      </c>
      <c r="K144" s="142">
        <f>'PK App Demand'!K144+'NP App Demand'!K144+'NPK App Demand'!K144</f>
        <v>8.3444579999999995</v>
      </c>
      <c r="L144" s="142">
        <f>'PK App Demand'!L144+'NP App Demand'!L144+'NPK App Demand'!L144</f>
        <v>17.428547999999999</v>
      </c>
      <c r="M144" s="142">
        <f>'PK App Demand'!M144+'NP App Demand'!M144+'NPK App Demand'!M144</f>
        <v>38.880012000000001</v>
      </c>
      <c r="N144" s="142">
        <f>'PK App Demand'!N144+'NP App Demand'!N144+'NPK App Demand'!N144</f>
        <v>9.2223349999999993</v>
      </c>
      <c r="O144" s="142">
        <f>'PK App Demand'!O144+'NP App Demand'!O144+'NPK App Demand'!O144</f>
        <v>12.656490000000002</v>
      </c>
      <c r="P144" s="142">
        <f>'PK App Demand'!P144+'NP App Demand'!P144+'NPK App Demand'!P144</f>
        <v>16.517262999999996</v>
      </c>
      <c r="Q144" s="142">
        <f>'PK App Demand'!Q144+'NP App Demand'!Q144+'NPK App Demand'!Q144</f>
        <v>31.960183000000001</v>
      </c>
      <c r="R144" s="142">
        <f>'PK App Demand'!R144+'NP App Demand'!R144+'NPK App Demand'!R144</f>
        <v>19.052571</v>
      </c>
      <c r="S144" s="142">
        <f>'PK App Demand'!S144+'NP App Demand'!S144+'NPK App Demand'!S144</f>
        <v>10.094975000000002</v>
      </c>
      <c r="T144" s="142">
        <f>'PK App Demand'!T144+'NP App Demand'!T144+'NPK App Demand'!T144</f>
        <v>35.830860999999999</v>
      </c>
      <c r="U144" s="142">
        <f>'PK App Demand'!U144+'NP App Demand'!U144+'NPK App Demand'!U144</f>
        <v>15.252176</v>
      </c>
      <c r="V144" s="142">
        <f>'PK App Demand'!V144+'NP App Demand'!V144+'NPK App Demand'!V144</f>
        <v>20.762233999999999</v>
      </c>
      <c r="W144" s="142">
        <f>'PK App Demand'!W144+'NP App Demand'!W144+'NPK App Demand'!W144</f>
        <v>20.750608858811781</v>
      </c>
      <c r="X144" s="142">
        <f>'PK App Demand'!X144+'NP App Demand'!X144+'NPK App Demand'!X144</f>
        <v>57.633160000000004</v>
      </c>
      <c r="Y144" s="142">
        <f>'PK App Demand'!Y144+'NP App Demand'!Y144+'NPK App Demand'!Y144</f>
        <v>52.790477000000003</v>
      </c>
      <c r="Z144" s="142">
        <f>'PK App Demand'!Z144+'NP App Demand'!Z144+'NPK App Demand'!Z144</f>
        <v>27.922420000000002</v>
      </c>
      <c r="AA144" s="142">
        <f>'PK App Demand'!AA144+'NP App Demand'!AA144+'NPK App Demand'!AA144</f>
        <v>26.96</v>
      </c>
      <c r="AB144" s="142">
        <f>'PK App Demand'!AB144+'NP App Demand'!AB144+'NPK App Demand'!AB144</f>
        <v>23.619999999999997</v>
      </c>
      <c r="AC144" s="142">
        <f>'PK App Demand'!AC144+'NP App Demand'!AC144+'NPK App Demand'!AC144</f>
        <v>23.619999999999997</v>
      </c>
      <c r="AD144" s="142">
        <f>'PK App Demand'!AD144+'NP App Demand'!AD144+'NPK App Demand'!AD144</f>
        <v>23.619999999999997</v>
      </c>
      <c r="AE144" s="142">
        <f>'PK App Demand'!AE144+'NP App Demand'!AE144+'NPK App Demand'!AE144</f>
        <v>23.619999999999997</v>
      </c>
      <c r="AF144" s="142">
        <f>'PK App Demand'!AF144+'NP App Demand'!AF144+'NPK App Demand'!AF144</f>
        <v>23.619999999999997</v>
      </c>
      <c r="AG144" s="142">
        <f>'PK App Demand'!AG144+'NP App Demand'!AG144+'NPK App Demand'!AG144</f>
        <v>23.619999999999997</v>
      </c>
    </row>
    <row r="145" spans="1:33" x14ac:dyDescent="0.2">
      <c r="A145" s="133" t="str">
        <f t="shared" si="4"/>
        <v>DAPColombia</v>
      </c>
      <c r="B145" s="129" t="s">
        <v>266</v>
      </c>
      <c r="C145" s="129" t="s">
        <v>269</v>
      </c>
      <c r="D145" s="129" t="s">
        <v>175</v>
      </c>
      <c r="E145" s="142">
        <f>'PK App Demand'!E145+'NP App Demand'!E145+'NPK App Demand'!E145</f>
        <v>625.01133900000002</v>
      </c>
      <c r="F145" s="142">
        <f>'PK App Demand'!F145+'NP App Demand'!F145+'NPK App Demand'!F145</f>
        <v>625.03581299999996</v>
      </c>
      <c r="G145" s="142">
        <f>'PK App Demand'!G145+'NP App Demand'!G145+'NPK App Demand'!G145</f>
        <v>625.06805399999996</v>
      </c>
      <c r="H145" s="142">
        <f>'PK App Demand'!H145+'NP App Demand'!H145+'NPK App Demand'!H145</f>
        <v>625.06937500000004</v>
      </c>
      <c r="I145" s="142">
        <f>'PK App Demand'!I145+'NP App Demand'!I145+'NPK App Demand'!I145</f>
        <v>625.32849999999996</v>
      </c>
      <c r="J145" s="142">
        <f>'PK App Demand'!J145+'NP App Demand'!J145+'NPK App Demand'!J145</f>
        <v>361.91481899999997</v>
      </c>
      <c r="K145" s="142">
        <f>'PK App Demand'!K145+'NP App Demand'!K145+'NPK App Demand'!K145</f>
        <v>566.35871299999997</v>
      </c>
      <c r="L145" s="142">
        <f>'PK App Demand'!L145+'NP App Demand'!L145+'NPK App Demand'!L145</f>
        <v>568.40642899999989</v>
      </c>
      <c r="M145" s="142">
        <f>'PK App Demand'!M145+'NP App Demand'!M145+'NPK App Demand'!M145</f>
        <v>507.18415700000003</v>
      </c>
      <c r="N145" s="142">
        <f>'PK App Demand'!N145+'NP App Demand'!N145+'NPK App Demand'!N145</f>
        <v>434.2008889999999</v>
      </c>
      <c r="O145" s="142">
        <f>'PK App Demand'!O145+'NP App Demand'!O145+'NPK App Demand'!O145</f>
        <v>456.48090200000001</v>
      </c>
      <c r="P145" s="142">
        <f>'PK App Demand'!P145+'NP App Demand'!P145+'NPK App Demand'!P145</f>
        <v>658.22451599999999</v>
      </c>
      <c r="Q145" s="142">
        <f>'PK App Demand'!Q145+'NP App Demand'!Q145+'NPK App Demand'!Q145</f>
        <v>657.22083800000007</v>
      </c>
      <c r="R145" s="142">
        <f>'PK App Demand'!R145+'NP App Demand'!R145+'NPK App Demand'!R145</f>
        <v>582.41315000000009</v>
      </c>
      <c r="S145" s="142">
        <f>'PK App Demand'!S145+'NP App Demand'!S145+'NPK App Demand'!S145</f>
        <v>445.23454100000004</v>
      </c>
      <c r="T145" s="142">
        <f>'PK App Demand'!T145+'NP App Demand'!T145+'NPK App Demand'!T145</f>
        <v>490.05323200000004</v>
      </c>
      <c r="U145" s="142">
        <f>'PK App Demand'!U145+'NP App Demand'!U145+'NPK App Demand'!U145</f>
        <v>434.12112100000002</v>
      </c>
      <c r="V145" s="142">
        <f>'PK App Demand'!V145+'NP App Demand'!V145+'NPK App Demand'!V145</f>
        <v>550.89268600312039</v>
      </c>
      <c r="W145" s="142">
        <f>'PK App Demand'!W145+'NP App Demand'!W145+'NPK App Demand'!W145</f>
        <v>484.48019856823532</v>
      </c>
      <c r="X145" s="142">
        <f>'PK App Demand'!X145+'NP App Demand'!X145+'NPK App Demand'!X145</f>
        <v>549.22160627842266</v>
      </c>
      <c r="Y145" s="142">
        <f>'PK App Demand'!Y145+'NP App Demand'!Y145+'NPK App Demand'!Y145</f>
        <v>607.69699668500732</v>
      </c>
      <c r="Z145" s="142">
        <f>'PK App Demand'!Z145+'NP App Demand'!Z145+'NPK App Demand'!Z145</f>
        <v>609.61697823794236</v>
      </c>
      <c r="AA145" s="142">
        <f>'PK App Demand'!AA145+'NP App Demand'!AA145+'NPK App Demand'!AA145</f>
        <v>775.31670823794229</v>
      </c>
      <c r="AB145" s="142">
        <f>'PK App Demand'!AB145+'NP App Demand'!AB145+'NPK App Demand'!AB145</f>
        <v>670.58670823794216</v>
      </c>
      <c r="AC145" s="142">
        <f>'PK App Demand'!AC145+'NP App Demand'!AC145+'NPK App Demand'!AC145</f>
        <v>670.58670823794216</v>
      </c>
      <c r="AD145" s="142">
        <f>'PK App Demand'!AD145+'NP App Demand'!AD145+'NPK App Demand'!AD145</f>
        <v>670.58670823794216</v>
      </c>
      <c r="AE145" s="142">
        <f>'PK App Demand'!AE145+'NP App Demand'!AE145+'NPK App Demand'!AE145</f>
        <v>670.58670823794216</v>
      </c>
      <c r="AF145" s="142">
        <f>'PK App Demand'!AF145+'NP App Demand'!AF145+'NPK App Demand'!AF145</f>
        <v>670.58670823794216</v>
      </c>
      <c r="AG145" s="142">
        <f>'PK App Demand'!AG145+'NP App Demand'!AG145+'NPK App Demand'!AG145</f>
        <v>670.58670823794216</v>
      </c>
    </row>
    <row r="146" spans="1:33" x14ac:dyDescent="0.2">
      <c r="A146" s="133" t="str">
        <f t="shared" si="4"/>
        <v>DAPEcuador</v>
      </c>
      <c r="B146" s="129" t="s">
        <v>266</v>
      </c>
      <c r="C146" s="129" t="s">
        <v>269</v>
      </c>
      <c r="D146" s="129" t="s">
        <v>176</v>
      </c>
      <c r="E146" s="142">
        <f>'PK App Demand'!E146+'NP App Demand'!E146+'NPK App Demand'!E146</f>
        <v>142.24748399999999</v>
      </c>
      <c r="F146" s="142">
        <f>'PK App Demand'!F146+'NP App Demand'!F146+'NPK App Demand'!F146</f>
        <v>140.59743399999999</v>
      </c>
      <c r="G146" s="142">
        <f>'PK App Demand'!G146+'NP App Demand'!G146+'NPK App Demand'!G146</f>
        <v>140.49325400000001</v>
      </c>
      <c r="H146" s="142">
        <f>'PK App Demand'!H146+'NP App Demand'!H146+'NPK App Demand'!H146</f>
        <v>140.48040999999998</v>
      </c>
      <c r="I146" s="142">
        <f>'PK App Demand'!I146+'NP App Demand'!I146+'NPK App Demand'!I146</f>
        <v>140.53933499999999</v>
      </c>
      <c r="J146" s="142">
        <f>'PK App Demand'!J146+'NP App Demand'!J146+'NPK App Demand'!J146</f>
        <v>141.13830300000004</v>
      </c>
      <c r="K146" s="142">
        <f>'PK App Demand'!K146+'NP App Demand'!K146+'NPK App Demand'!K146</f>
        <v>142.131834</v>
      </c>
      <c r="L146" s="142">
        <f>'PK App Demand'!L146+'NP App Demand'!L146+'NPK App Demand'!L146</f>
        <v>142.03984699999998</v>
      </c>
      <c r="M146" s="142">
        <f>'PK App Demand'!M146+'NP App Demand'!M146+'NPK App Demand'!M146</f>
        <v>141.08376000000001</v>
      </c>
      <c r="N146" s="142">
        <f>'PK App Demand'!N146+'NP App Demand'!N146+'NPK App Demand'!N146</f>
        <v>141.08930499999997</v>
      </c>
      <c r="O146" s="142">
        <f>'PK App Demand'!O146+'NP App Demand'!O146+'NPK App Demand'!O146</f>
        <v>142.274597</v>
      </c>
      <c r="P146" s="142">
        <f>'PK App Demand'!P146+'NP App Demand'!P146+'NPK App Demand'!P146</f>
        <v>144.17640499999999</v>
      </c>
      <c r="Q146" s="142">
        <f>'PK App Demand'!Q146+'NP App Demand'!Q146+'NPK App Demand'!Q146</f>
        <v>143.85740200000001</v>
      </c>
      <c r="R146" s="142">
        <f>'PK App Demand'!R146+'NP App Demand'!R146+'NPK App Demand'!R146</f>
        <v>145.35522</v>
      </c>
      <c r="S146" s="142">
        <f>'PK App Demand'!S146+'NP App Demand'!S146+'NPK App Demand'!S146</f>
        <v>145.08979600000001</v>
      </c>
      <c r="T146" s="142">
        <f>'PK App Demand'!T146+'NP App Demand'!T146+'NPK App Demand'!T146</f>
        <v>145.54953699999996</v>
      </c>
      <c r="U146" s="142">
        <f>'PK App Demand'!U146+'NP App Demand'!U146+'NPK App Demand'!U146</f>
        <v>146.93060100000002</v>
      </c>
      <c r="V146" s="142">
        <f>'PK App Demand'!V146+'NP App Demand'!V146+'NPK App Demand'!V146</f>
        <v>154.70719088756536</v>
      </c>
      <c r="W146" s="142">
        <f>'PK App Demand'!W146+'NP App Demand'!W146+'NPK App Demand'!W146</f>
        <v>168.95180217553028</v>
      </c>
      <c r="X146" s="142">
        <f>'PK App Demand'!X146+'NP App Demand'!X146+'NPK App Demand'!X146</f>
        <v>126.53437871757826</v>
      </c>
      <c r="Y146" s="142">
        <f>'PK App Demand'!Y146+'NP App Demand'!Y146+'NPK App Demand'!Y146</f>
        <v>129.04471910328922</v>
      </c>
      <c r="Z146" s="142">
        <f>'PK App Demand'!Z146+'NP App Demand'!Z146+'NPK App Demand'!Z146</f>
        <v>137.64335734925811</v>
      </c>
      <c r="AA146" s="142">
        <f>'PK App Demand'!AA146+'NP App Demand'!AA146+'NPK App Demand'!AA146</f>
        <v>107.9485373492581</v>
      </c>
      <c r="AB146" s="142">
        <f>'PK App Demand'!AB146+'NP App Demand'!AB146+'NPK App Demand'!AB146</f>
        <v>108.91853734925812</v>
      </c>
      <c r="AC146" s="142">
        <f>'PK App Demand'!AC146+'NP App Demand'!AC146+'NPK App Demand'!AC146</f>
        <v>108.91853734925812</v>
      </c>
      <c r="AD146" s="142">
        <f>'PK App Demand'!AD146+'NP App Demand'!AD146+'NPK App Demand'!AD146</f>
        <v>108.91853734925812</v>
      </c>
      <c r="AE146" s="142">
        <f>'PK App Demand'!AE146+'NP App Demand'!AE146+'NPK App Demand'!AE146</f>
        <v>108.91853734925812</v>
      </c>
      <c r="AF146" s="142">
        <f>'PK App Demand'!AF146+'NP App Demand'!AF146+'NPK App Demand'!AF146</f>
        <v>108.91853734925812</v>
      </c>
      <c r="AG146" s="142">
        <f>'PK App Demand'!AG146+'NP App Demand'!AG146+'NPK App Demand'!AG146</f>
        <v>108.91853734925812</v>
      </c>
    </row>
    <row r="147" spans="1:33" x14ac:dyDescent="0.2">
      <c r="A147" s="133" t="str">
        <f t="shared" si="4"/>
        <v>DAPFrench Guiana</v>
      </c>
      <c r="B147" s="129" t="s">
        <v>266</v>
      </c>
      <c r="C147" s="129" t="s">
        <v>269</v>
      </c>
      <c r="D147" s="129" t="s">
        <v>177</v>
      </c>
      <c r="E147" s="142">
        <f>'PK App Demand'!E147+'NP App Demand'!E147+'NPK App Demand'!E147</f>
        <v>0</v>
      </c>
      <c r="F147" s="142">
        <f>'PK App Demand'!F147+'NP App Demand'!F147+'NPK App Demand'!F147</f>
        <v>0</v>
      </c>
      <c r="G147" s="142">
        <f>'PK App Demand'!G147+'NP App Demand'!G147+'NPK App Demand'!G147</f>
        <v>0</v>
      </c>
      <c r="H147" s="142">
        <f>'PK App Demand'!H147+'NP App Demand'!H147+'NPK App Demand'!H147</f>
        <v>0</v>
      </c>
      <c r="I147" s="142">
        <f>'PK App Demand'!I147+'NP App Demand'!I147+'NPK App Demand'!I147</f>
        <v>0</v>
      </c>
      <c r="J147" s="142">
        <f>'PK App Demand'!J147+'NP App Demand'!J147+'NPK App Demand'!J147</f>
        <v>0</v>
      </c>
      <c r="K147" s="142">
        <f>'PK App Demand'!K147+'NP App Demand'!K147+'NPK App Demand'!K147</f>
        <v>0</v>
      </c>
      <c r="L147" s="142">
        <f>'PK App Demand'!L147+'NP App Demand'!L147+'NPK App Demand'!L147</f>
        <v>0</v>
      </c>
      <c r="M147" s="142">
        <f>'PK App Demand'!M147+'NP App Demand'!M147+'NPK App Demand'!M147</f>
        <v>0</v>
      </c>
      <c r="N147" s="142">
        <f>'PK App Demand'!N147+'NP App Demand'!N147+'NPK App Demand'!N147</f>
        <v>0</v>
      </c>
      <c r="O147" s="142">
        <f>'PK App Demand'!O147+'NP App Demand'!O147+'NPK App Demand'!O147</f>
        <v>0</v>
      </c>
      <c r="P147" s="142">
        <f>'PK App Demand'!P147+'NP App Demand'!P147+'NPK App Demand'!P147</f>
        <v>0</v>
      </c>
      <c r="Q147" s="142">
        <f>'PK App Demand'!Q147+'NP App Demand'!Q147+'NPK App Demand'!Q147</f>
        <v>0</v>
      </c>
      <c r="R147" s="142">
        <f>'PK App Demand'!R147+'NP App Demand'!R147+'NPK App Demand'!R147</f>
        <v>0</v>
      </c>
      <c r="S147" s="142">
        <f>'PK App Demand'!S147+'NP App Demand'!S147+'NPK App Demand'!S147</f>
        <v>0</v>
      </c>
      <c r="T147" s="142">
        <f>'PK App Demand'!T147+'NP App Demand'!T147+'NPK App Demand'!T147</f>
        <v>0</v>
      </c>
      <c r="U147" s="142">
        <f>'PK App Demand'!U147+'NP App Demand'!U147+'NPK App Demand'!U147</f>
        <v>0</v>
      </c>
      <c r="V147" s="142">
        <f>'PK App Demand'!V147+'NP App Demand'!V147+'NPK App Demand'!V147</f>
        <v>0</v>
      </c>
      <c r="W147" s="142">
        <f>'PK App Demand'!W147+'NP App Demand'!W147+'NPK App Demand'!W147</f>
        <v>0</v>
      </c>
      <c r="X147" s="142">
        <f>'PK App Demand'!X147+'NP App Demand'!X147+'NPK App Demand'!X147</f>
        <v>0</v>
      </c>
      <c r="Y147" s="142">
        <f>'PK App Demand'!Y147+'NP App Demand'!Y147+'NPK App Demand'!Y147</f>
        <v>0</v>
      </c>
      <c r="Z147" s="142">
        <f>'PK App Demand'!Z147+'NP App Demand'!Z147+'NPK App Demand'!Z147</f>
        <v>0</v>
      </c>
      <c r="AA147" s="142">
        <f>'PK App Demand'!AA147+'NP App Demand'!AA147+'NPK App Demand'!AA147</f>
        <v>0</v>
      </c>
      <c r="AB147" s="142">
        <f>'PK App Demand'!AB147+'NP App Demand'!AB147+'NPK App Demand'!AB147</f>
        <v>0</v>
      </c>
      <c r="AC147" s="142">
        <f>'PK App Demand'!AC147+'NP App Demand'!AC147+'NPK App Demand'!AC147</f>
        <v>0</v>
      </c>
      <c r="AD147" s="142">
        <f>'PK App Demand'!AD147+'NP App Demand'!AD147+'NPK App Demand'!AD147</f>
        <v>0</v>
      </c>
      <c r="AE147" s="142">
        <f>'PK App Demand'!AE147+'NP App Demand'!AE147+'NPK App Demand'!AE147</f>
        <v>0</v>
      </c>
      <c r="AF147" s="142">
        <f>'PK App Demand'!AF147+'NP App Demand'!AF147+'NPK App Demand'!AF147</f>
        <v>0</v>
      </c>
      <c r="AG147" s="142">
        <f>'PK App Demand'!AG147+'NP App Demand'!AG147+'NPK App Demand'!AG147</f>
        <v>0</v>
      </c>
    </row>
    <row r="148" spans="1:33" x14ac:dyDescent="0.2">
      <c r="A148" s="133" t="str">
        <f t="shared" si="4"/>
        <v>DAPGuyana</v>
      </c>
      <c r="B148" s="129" t="s">
        <v>266</v>
      </c>
      <c r="C148" s="129" t="s">
        <v>269</v>
      </c>
      <c r="D148" s="129" t="s">
        <v>178</v>
      </c>
      <c r="E148" s="142">
        <f>'PK App Demand'!E148+'NP App Demand'!E148+'NPK App Demand'!E148</f>
        <v>0</v>
      </c>
      <c r="F148" s="142">
        <f>'PK App Demand'!F148+'NP App Demand'!F148+'NPK App Demand'!F148</f>
        <v>0</v>
      </c>
      <c r="G148" s="142">
        <f>'PK App Demand'!G148+'NP App Demand'!G148+'NPK App Demand'!G148</f>
        <v>2.0999999999999999E-5</v>
      </c>
      <c r="H148" s="142">
        <f>'PK App Demand'!H148+'NP App Demand'!H148+'NPK App Demand'!H148</f>
        <v>3.7800000000000003E-4</v>
      </c>
      <c r="I148" s="142">
        <f>'PK App Demand'!I148+'NP App Demand'!I148+'NPK App Demand'!I148</f>
        <v>0</v>
      </c>
      <c r="J148" s="142">
        <f>'PK App Demand'!J148+'NP App Demand'!J148+'NPK App Demand'!J148</f>
        <v>1.4999999999999999E-4</v>
      </c>
      <c r="K148" s="142">
        <f>'PK App Demand'!K148+'NP App Demand'!K148+'NPK App Demand'!K148</f>
        <v>0</v>
      </c>
      <c r="L148" s="142">
        <f>'PK App Demand'!L148+'NP App Demand'!L148+'NPK App Demand'!L148</f>
        <v>0.05</v>
      </c>
      <c r="M148" s="142">
        <f>'PK App Demand'!M148+'NP App Demand'!M148+'NPK App Demand'!M148</f>
        <v>0.59673100000000001</v>
      </c>
      <c r="N148" s="142">
        <f>'PK App Demand'!N148+'NP App Demand'!N148+'NPK App Demand'!N148</f>
        <v>9.9999000000000005E-2</v>
      </c>
      <c r="O148" s="142">
        <f>'PK App Demand'!O148+'NP App Demand'!O148+'NPK App Demand'!O148</f>
        <v>2.5196999999999997E-2</v>
      </c>
      <c r="P148" s="142">
        <f>'PK App Demand'!P148+'NP App Demand'!P148+'NPK App Demand'!P148</f>
        <v>0.30025600000000002</v>
      </c>
      <c r="Q148" s="142">
        <f>'PK App Demand'!Q148+'NP App Demand'!Q148+'NPK App Demand'!Q148</f>
        <v>1.0236149999999999</v>
      </c>
      <c r="R148" s="142">
        <f>'PK App Demand'!R148+'NP App Demand'!R148+'NPK App Demand'!R148</f>
        <v>1.0024999999999999E-2</v>
      </c>
      <c r="S148" s="142">
        <f>'PK App Demand'!S148+'NP App Demand'!S148+'NPK App Demand'!S148</f>
        <v>1.2003139999999999</v>
      </c>
      <c r="T148" s="142">
        <f>'PK App Demand'!T148+'NP App Demand'!T148+'NPK App Demand'!T148</f>
        <v>0</v>
      </c>
      <c r="U148" s="142">
        <f>'PK App Demand'!U148+'NP App Demand'!U148+'NPK App Demand'!U148</f>
        <v>1.967E-3</v>
      </c>
      <c r="V148" s="142">
        <f>'PK App Demand'!V148+'NP App Demand'!V148+'NPK App Demand'!V148</f>
        <v>0</v>
      </c>
      <c r="W148" s="142">
        <f>'PK App Demand'!W148+'NP App Demand'!W148+'NPK App Demand'!W148</f>
        <v>4.5649999999999996E-3</v>
      </c>
      <c r="X148" s="142">
        <f>'PK App Demand'!X148+'NP App Demand'!X148+'NPK App Demand'!X148</f>
        <v>0.20554</v>
      </c>
      <c r="Y148" s="142">
        <f>'PK App Demand'!Y148+'NP App Demand'!Y148+'NPK App Demand'!Y148</f>
        <v>0.10376000000000001</v>
      </c>
      <c r="Z148" s="142">
        <f>'PK App Demand'!Z148+'NP App Demand'!Z148+'NPK App Demand'!Z148</f>
        <v>0.10687000000000001</v>
      </c>
      <c r="AA148" s="142">
        <f>'PK App Demand'!AA148+'NP App Demand'!AA148+'NPK App Demand'!AA148</f>
        <v>7.0000000000000007E-2</v>
      </c>
      <c r="AB148" s="142">
        <f>'PK App Demand'!AB148+'NP App Demand'!AB148+'NPK App Demand'!AB148</f>
        <v>0.8600000000000001</v>
      </c>
      <c r="AC148" s="142">
        <f>'PK App Demand'!AC148+'NP App Demand'!AC148+'NPK App Demand'!AC148</f>
        <v>0.8600000000000001</v>
      </c>
      <c r="AD148" s="142">
        <f>'PK App Demand'!AD148+'NP App Demand'!AD148+'NPK App Demand'!AD148</f>
        <v>0.8600000000000001</v>
      </c>
      <c r="AE148" s="142">
        <f>'PK App Demand'!AE148+'NP App Demand'!AE148+'NPK App Demand'!AE148</f>
        <v>0.8600000000000001</v>
      </c>
      <c r="AF148" s="142">
        <f>'PK App Demand'!AF148+'NP App Demand'!AF148+'NPK App Demand'!AF148</f>
        <v>0.8600000000000001</v>
      </c>
      <c r="AG148" s="142">
        <f>'PK App Demand'!AG148+'NP App Demand'!AG148+'NPK App Demand'!AG148</f>
        <v>0.8600000000000001</v>
      </c>
    </row>
    <row r="149" spans="1:33" x14ac:dyDescent="0.2">
      <c r="A149" s="133" t="str">
        <f t="shared" si="4"/>
        <v>DAPParaguay</v>
      </c>
      <c r="B149" s="129" t="s">
        <v>266</v>
      </c>
      <c r="C149" s="129" t="s">
        <v>269</v>
      </c>
      <c r="D149" s="129" t="s">
        <v>179</v>
      </c>
      <c r="E149" s="142">
        <f>'PK App Demand'!E149+'NP App Demand'!E149+'NPK App Demand'!E149</f>
        <v>172.09732600000001</v>
      </c>
      <c r="F149" s="142">
        <f>'PK App Demand'!F149+'NP App Demand'!F149+'NPK App Demand'!F149</f>
        <v>208.27533700000001</v>
      </c>
      <c r="G149" s="142">
        <f>'PK App Demand'!G149+'NP App Demand'!G149+'NPK App Demand'!G149</f>
        <v>271.63124400000004</v>
      </c>
      <c r="H149" s="142">
        <f>'PK App Demand'!H149+'NP App Demand'!H149+'NPK App Demand'!H149</f>
        <v>415.91250700000001</v>
      </c>
      <c r="I149" s="142">
        <f>'PK App Demand'!I149+'NP App Demand'!I149+'NPK App Demand'!I149</f>
        <v>532.20435700000007</v>
      </c>
      <c r="J149" s="142">
        <f>'PK App Demand'!J149+'NP App Demand'!J149+'NPK App Demand'!J149</f>
        <v>435.93589900000001</v>
      </c>
      <c r="K149" s="142">
        <f>'PK App Demand'!K149+'NP App Demand'!K149+'NPK App Demand'!K149</f>
        <v>462.64198099999999</v>
      </c>
      <c r="L149" s="142">
        <f>'PK App Demand'!L149+'NP App Demand'!L149+'NPK App Demand'!L149</f>
        <v>663.42356799999993</v>
      </c>
      <c r="M149" s="142">
        <f>'PK App Demand'!M149+'NP App Demand'!M149+'NPK App Demand'!M149</f>
        <v>545.32943599999999</v>
      </c>
      <c r="N149" s="142">
        <f>'PK App Demand'!N149+'NP App Demand'!N149+'NPK App Demand'!N149</f>
        <v>406.52353799999997</v>
      </c>
      <c r="O149" s="142">
        <f>'PK App Demand'!O149+'NP App Demand'!O149+'NPK App Demand'!O149</f>
        <v>601.70408300000008</v>
      </c>
      <c r="P149" s="142">
        <f>'PK App Demand'!P149+'NP App Demand'!P149+'NPK App Demand'!P149</f>
        <v>667.50037099999997</v>
      </c>
      <c r="Q149" s="142">
        <f>'PK App Demand'!Q149+'NP App Demand'!Q149+'NPK App Demand'!Q149</f>
        <v>532.88613999999995</v>
      </c>
      <c r="R149" s="142">
        <f>'PK App Demand'!R149+'NP App Demand'!R149+'NPK App Demand'!R149</f>
        <v>636.27801499999998</v>
      </c>
      <c r="S149" s="142">
        <f>'PK App Demand'!S149+'NP App Demand'!S149+'NPK App Demand'!S149</f>
        <v>688.66891600000008</v>
      </c>
      <c r="T149" s="142">
        <f>'PK App Demand'!T149+'NP App Demand'!T149+'NPK App Demand'!T149</f>
        <v>542.49676699999998</v>
      </c>
      <c r="U149" s="142">
        <f>'PK App Demand'!U149+'NP App Demand'!U149+'NPK App Demand'!U149</f>
        <v>450.38932</v>
      </c>
      <c r="V149" s="142">
        <f>'PK App Demand'!V149+'NP App Demand'!V149+'NPK App Demand'!V149</f>
        <v>412.461748</v>
      </c>
      <c r="W149" s="142">
        <f>'PK App Demand'!W149+'NP App Demand'!W149+'NPK App Demand'!W149</f>
        <v>396.2668631382486</v>
      </c>
      <c r="X149" s="142">
        <f>'PK App Demand'!X149+'NP App Demand'!X149+'NPK App Demand'!X149</f>
        <v>243.46947</v>
      </c>
      <c r="Y149" s="142">
        <f>'PK App Demand'!Y149+'NP App Demand'!Y149+'NPK App Demand'!Y149</f>
        <v>315.11824999999993</v>
      </c>
      <c r="Z149" s="142">
        <f>'PK App Demand'!Z149+'NP App Demand'!Z149+'NPK App Demand'!Z149</f>
        <v>283.63778000000008</v>
      </c>
      <c r="AA149" s="142">
        <f>'PK App Demand'!AA149+'NP App Demand'!AA149+'NPK App Demand'!AA149</f>
        <v>187.36000000000004</v>
      </c>
      <c r="AB149" s="142">
        <f>'PK App Demand'!AB149+'NP App Demand'!AB149+'NPK App Demand'!AB149</f>
        <v>265.47000000000003</v>
      </c>
      <c r="AC149" s="142">
        <f>'PK App Demand'!AC149+'NP App Demand'!AC149+'NPK App Demand'!AC149</f>
        <v>265.47000000000003</v>
      </c>
      <c r="AD149" s="142">
        <f>'PK App Demand'!AD149+'NP App Demand'!AD149+'NPK App Demand'!AD149</f>
        <v>265.47000000000003</v>
      </c>
      <c r="AE149" s="142">
        <f>'PK App Demand'!AE149+'NP App Demand'!AE149+'NPK App Demand'!AE149</f>
        <v>265.47000000000003</v>
      </c>
      <c r="AF149" s="142">
        <f>'PK App Demand'!AF149+'NP App Demand'!AF149+'NPK App Demand'!AF149</f>
        <v>265.47000000000003</v>
      </c>
      <c r="AG149" s="142">
        <f>'PK App Demand'!AG149+'NP App Demand'!AG149+'NPK App Demand'!AG149</f>
        <v>265.47000000000003</v>
      </c>
    </row>
    <row r="150" spans="1:33" x14ac:dyDescent="0.2">
      <c r="A150" s="133" t="str">
        <f t="shared" si="4"/>
        <v>DAPPeru</v>
      </c>
      <c r="B150" s="129" t="s">
        <v>266</v>
      </c>
      <c r="C150" s="129" t="s">
        <v>269</v>
      </c>
      <c r="D150" s="129" t="s">
        <v>180</v>
      </c>
      <c r="E150" s="142">
        <f>'PK App Demand'!E150+'NP App Demand'!E150+'NPK App Demand'!E150</f>
        <v>27.192545999999997</v>
      </c>
      <c r="F150" s="142">
        <f>'PK App Demand'!F150+'NP App Demand'!F150+'NPK App Demand'!F150</f>
        <v>22.645696999999995</v>
      </c>
      <c r="G150" s="142">
        <f>'PK App Demand'!G150+'NP App Demand'!G150+'NPK App Demand'!G150</f>
        <v>2.3124469999999997</v>
      </c>
      <c r="H150" s="142">
        <f>'PK App Demand'!H150+'NP App Demand'!H150+'NPK App Demand'!H150</f>
        <v>2.2393510000000001</v>
      </c>
      <c r="I150" s="142">
        <f>'PK App Demand'!I150+'NP App Demand'!I150+'NPK App Demand'!I150</f>
        <v>59.550404</v>
      </c>
      <c r="J150" s="142">
        <f>'PK App Demand'!J150+'NP App Demand'!J150+'NPK App Demand'!J150</f>
        <v>28.407743000000004</v>
      </c>
      <c r="K150" s="142">
        <f>'PK App Demand'!K150+'NP App Demand'!K150+'NPK App Demand'!K150</f>
        <v>4.8664439999999995</v>
      </c>
      <c r="L150" s="142">
        <f>'PK App Demand'!L150+'NP App Demand'!L150+'NPK App Demand'!L150</f>
        <v>12.415754</v>
      </c>
      <c r="M150" s="142">
        <f>'PK App Demand'!M150+'NP App Demand'!M150+'NPK App Demand'!M150</f>
        <v>16.514976000000001</v>
      </c>
      <c r="N150" s="142">
        <f>'PK App Demand'!N150+'NP App Demand'!N150+'NPK App Demand'!N150</f>
        <v>9.547441000000001</v>
      </c>
      <c r="O150" s="142">
        <f>'PK App Demand'!O150+'NP App Demand'!O150+'NPK App Demand'!O150</f>
        <v>23.494152000000003</v>
      </c>
      <c r="P150" s="142">
        <f>'PK App Demand'!P150+'NP App Demand'!P150+'NPK App Demand'!P150</f>
        <v>105.08030799999999</v>
      </c>
      <c r="Q150" s="142">
        <f>'PK App Demand'!Q150+'NP App Demand'!Q150+'NPK App Demand'!Q150</f>
        <v>97.497138000000007</v>
      </c>
      <c r="R150" s="142">
        <f>'PK App Demand'!R150+'NP App Demand'!R150+'NPK App Demand'!R150</f>
        <v>93.809349999999995</v>
      </c>
      <c r="S150" s="142">
        <f>'PK App Demand'!S150+'NP App Demand'!S150+'NPK App Demand'!S150</f>
        <v>124.25702199999999</v>
      </c>
      <c r="T150" s="142">
        <f>'PK App Demand'!T150+'NP App Demand'!T150+'NPK App Demand'!T150</f>
        <v>136.68015800000001</v>
      </c>
      <c r="U150" s="142">
        <f>'PK App Demand'!U150+'NP App Demand'!U150+'NPK App Demand'!U150</f>
        <v>132.4096679999997</v>
      </c>
      <c r="V150" s="142">
        <f>'PK App Demand'!V150+'NP App Demand'!V150+'NPK App Demand'!V150</f>
        <v>134.07399299999963</v>
      </c>
      <c r="W150" s="142">
        <f>'PK App Demand'!W150+'NP App Demand'!W150+'NPK App Demand'!W150</f>
        <v>133.92755752987128</v>
      </c>
      <c r="X150" s="142">
        <f>'PK App Demand'!X150+'NP App Demand'!X150+'NPK App Demand'!X150</f>
        <v>37.248220000000003</v>
      </c>
      <c r="Y150" s="142">
        <f>'PK App Demand'!Y150+'NP App Demand'!Y150+'NPK App Demand'!Y150</f>
        <v>47.66339700000001</v>
      </c>
      <c r="Z150" s="142">
        <f>'PK App Demand'!Z150+'NP App Demand'!Z150+'NPK App Demand'!Z150</f>
        <v>87.984459999999999</v>
      </c>
      <c r="AA150" s="142">
        <f>'PK App Demand'!AA150+'NP App Demand'!AA150+'NPK App Demand'!AA150</f>
        <v>129.99</v>
      </c>
      <c r="AB150" s="142">
        <f>'PK App Demand'!AB150+'NP App Demand'!AB150+'NPK App Demand'!AB150</f>
        <v>122.4</v>
      </c>
      <c r="AC150" s="142">
        <f>'PK App Demand'!AC150+'NP App Demand'!AC150+'NPK App Demand'!AC150</f>
        <v>122.4</v>
      </c>
      <c r="AD150" s="142">
        <f>'PK App Demand'!AD150+'NP App Demand'!AD150+'NPK App Demand'!AD150</f>
        <v>122.4</v>
      </c>
      <c r="AE150" s="142">
        <f>'PK App Demand'!AE150+'NP App Demand'!AE150+'NPK App Demand'!AE150</f>
        <v>122.4</v>
      </c>
      <c r="AF150" s="142">
        <f>'PK App Demand'!AF150+'NP App Demand'!AF150+'NPK App Demand'!AF150</f>
        <v>122.4</v>
      </c>
      <c r="AG150" s="142">
        <f>'PK App Demand'!AG150+'NP App Demand'!AG150+'NPK App Demand'!AG150</f>
        <v>122.4</v>
      </c>
    </row>
    <row r="151" spans="1:33" x14ac:dyDescent="0.2">
      <c r="A151" s="133" t="str">
        <f t="shared" si="4"/>
        <v>DAPSuriname</v>
      </c>
      <c r="B151" s="129" t="s">
        <v>266</v>
      </c>
      <c r="C151" s="129" t="s">
        <v>269</v>
      </c>
      <c r="D151" s="129" t="s">
        <v>181</v>
      </c>
      <c r="E151" s="142">
        <f>'PK App Demand'!E151+'NP App Demand'!E151+'NPK App Demand'!E151</f>
        <v>0</v>
      </c>
      <c r="F151" s="142">
        <f>'PK App Demand'!F151+'NP App Demand'!F151+'NPK App Demand'!F151</f>
        <v>0</v>
      </c>
      <c r="G151" s="142">
        <f>'PK App Demand'!G151+'NP App Demand'!G151+'NPK App Demand'!G151</f>
        <v>0</v>
      </c>
      <c r="H151" s="142">
        <f>'PK App Demand'!H151+'NP App Demand'!H151+'NPK App Demand'!H151</f>
        <v>0</v>
      </c>
      <c r="I151" s="142">
        <f>'PK App Demand'!I151+'NP App Demand'!I151+'NPK App Demand'!I151</f>
        <v>1.6180000000000001</v>
      </c>
      <c r="J151" s="142">
        <f>'PK App Demand'!J151+'NP App Demand'!J151+'NPK App Demand'!J151</f>
        <v>0.1003</v>
      </c>
      <c r="K151" s="142">
        <f>'PK App Demand'!K151+'NP App Demand'!K151+'NPK App Demand'!K151</f>
        <v>0</v>
      </c>
      <c r="L151" s="142">
        <f>'PK App Demand'!L151+'NP App Demand'!L151+'NPK App Demand'!L151</f>
        <v>6.1700000000000004E-4</v>
      </c>
      <c r="M151" s="142">
        <f>'PK App Demand'!M151+'NP App Demand'!M151+'NPK App Demand'!M151</f>
        <v>0</v>
      </c>
      <c r="N151" s="142">
        <f>'PK App Demand'!N151+'NP App Demand'!N151+'NPK App Demand'!N151</f>
        <v>5.7000000000000002E-2</v>
      </c>
      <c r="O151" s="142">
        <f>'PK App Demand'!O151+'NP App Demand'!O151+'NPK App Demand'!O151</f>
        <v>0</v>
      </c>
      <c r="P151" s="142">
        <f>'PK App Demand'!P151+'NP App Demand'!P151+'NPK App Demand'!P151</f>
        <v>2.0188999999999999E-2</v>
      </c>
      <c r="Q151" s="142">
        <f>'PK App Demand'!Q151+'NP App Demand'!Q151+'NPK App Demand'!Q151</f>
        <v>0</v>
      </c>
      <c r="R151" s="142">
        <f>'PK App Demand'!R151+'NP App Demand'!R151+'NPK App Demand'!R151</f>
        <v>1.2030000000000001E-3</v>
      </c>
      <c r="S151" s="142">
        <f>'PK App Demand'!S151+'NP App Demand'!S151+'NPK App Demand'!S151</f>
        <v>8.7748000000000007E-2</v>
      </c>
      <c r="T151" s="142">
        <f>'PK App Demand'!T151+'NP App Demand'!T151+'NPK App Demand'!T151</f>
        <v>0</v>
      </c>
      <c r="U151" s="142">
        <f>'PK App Demand'!U151+'NP App Demand'!U151+'NPK App Demand'!U151</f>
        <v>2.3549999999999999E-3</v>
      </c>
      <c r="V151" s="142">
        <f>'PK App Demand'!V151+'NP App Demand'!V151+'NPK App Demand'!V151</f>
        <v>1.2224E-2</v>
      </c>
      <c r="W151" s="142">
        <f>'PK App Demand'!W151+'NP App Demand'!W151+'NPK App Demand'!W151</f>
        <v>2.8525999999999999E-2</v>
      </c>
      <c r="X151" s="142">
        <f>'PK App Demand'!X151+'NP App Demand'!X151+'NPK App Demand'!X151</f>
        <v>2.7920000000000004E-2</v>
      </c>
      <c r="Y151" s="142">
        <f>'PK App Demand'!Y151+'NP App Demand'!Y151+'NPK App Demand'!Y151</f>
        <v>1.5933200000000001</v>
      </c>
      <c r="Z151" s="142">
        <f>'PK App Demand'!Z151+'NP App Demand'!Z151+'NPK App Demand'!Z151</f>
        <v>3.459620000000001</v>
      </c>
      <c r="AA151" s="142">
        <f>'PK App Demand'!AA151+'NP App Demand'!AA151+'NPK App Demand'!AA151</f>
        <v>1.56</v>
      </c>
      <c r="AB151" s="142">
        <f>'PK App Demand'!AB151+'NP App Demand'!AB151+'NPK App Demand'!AB151</f>
        <v>1.6800000000000002</v>
      </c>
      <c r="AC151" s="142">
        <f>'PK App Demand'!AC151+'NP App Demand'!AC151+'NPK App Demand'!AC151</f>
        <v>1.6800000000000002</v>
      </c>
      <c r="AD151" s="142">
        <f>'PK App Demand'!AD151+'NP App Demand'!AD151+'NPK App Demand'!AD151</f>
        <v>1.6800000000000002</v>
      </c>
      <c r="AE151" s="142">
        <f>'PK App Demand'!AE151+'NP App Demand'!AE151+'NPK App Demand'!AE151</f>
        <v>1.6800000000000002</v>
      </c>
      <c r="AF151" s="142">
        <f>'PK App Demand'!AF151+'NP App Demand'!AF151+'NPK App Demand'!AF151</f>
        <v>1.6800000000000002</v>
      </c>
      <c r="AG151" s="142">
        <f>'PK App Demand'!AG151+'NP App Demand'!AG151+'NPK App Demand'!AG151</f>
        <v>1.6800000000000002</v>
      </c>
    </row>
    <row r="152" spans="1:33" x14ac:dyDescent="0.2">
      <c r="A152" s="133" t="str">
        <f t="shared" si="4"/>
        <v>DAPUruguay</v>
      </c>
      <c r="B152" s="129" t="s">
        <v>266</v>
      </c>
      <c r="C152" s="129" t="s">
        <v>269</v>
      </c>
      <c r="D152" s="129" t="s">
        <v>182</v>
      </c>
      <c r="E152" s="142">
        <f>'PK App Demand'!E152+'NP App Demand'!E152+'NPK App Demand'!E152</f>
        <v>1.2222470000000001</v>
      </c>
      <c r="F152" s="142">
        <f>'PK App Demand'!F152+'NP App Demand'!F152+'NPK App Demand'!F152</f>
        <v>3.7553839999999998</v>
      </c>
      <c r="G152" s="142">
        <f>'PK App Demand'!G152+'NP App Demand'!G152+'NPK App Demand'!G152</f>
        <v>2.6862019999999993</v>
      </c>
      <c r="H152" s="142">
        <f>'PK App Demand'!H152+'NP App Demand'!H152+'NPK App Demand'!H152</f>
        <v>0.91045599999999993</v>
      </c>
      <c r="I152" s="142">
        <f>'PK App Demand'!I152+'NP App Demand'!I152+'NPK App Demand'!I152</f>
        <v>4.0198730000000005</v>
      </c>
      <c r="J152" s="142">
        <f>'PK App Demand'!J152+'NP App Demand'!J152+'NPK App Demand'!J152</f>
        <v>1.5872339999999998</v>
      </c>
      <c r="K152" s="142">
        <f>'PK App Demand'!K152+'NP App Demand'!K152+'NPK App Demand'!K152</f>
        <v>12.391594999999999</v>
      </c>
      <c r="L152" s="142">
        <f>'PK App Demand'!L152+'NP App Demand'!L152+'NPK App Demand'!L152</f>
        <v>17.295666000000004</v>
      </c>
      <c r="M152" s="142">
        <f>'PK App Demand'!M152+'NP App Demand'!M152+'NPK App Demand'!M152</f>
        <v>30.837137999999999</v>
      </c>
      <c r="N152" s="142">
        <f>'PK App Demand'!N152+'NP App Demand'!N152+'NPK App Demand'!N152</f>
        <v>4.9161869999999999</v>
      </c>
      <c r="O152" s="142">
        <f>'PK App Demand'!O152+'NP App Demand'!O152+'NPK App Demand'!O152</f>
        <v>19.446297999999999</v>
      </c>
      <c r="P152" s="142">
        <f>'PK App Demand'!P152+'NP App Demand'!P152+'NPK App Demand'!P152</f>
        <v>23.754922999999998</v>
      </c>
      <c r="Q152" s="142">
        <f>'PK App Demand'!Q152+'NP App Demand'!Q152+'NPK App Demand'!Q152</f>
        <v>16.301088999999997</v>
      </c>
      <c r="R152" s="142">
        <f>'PK App Demand'!R152+'NP App Demand'!R152+'NPK App Demand'!R152</f>
        <v>15.360961</v>
      </c>
      <c r="S152" s="142">
        <f>'PK App Demand'!S152+'NP App Demand'!S152+'NPK App Demand'!S152</f>
        <v>29.644488000000003</v>
      </c>
      <c r="T152" s="142">
        <f>'PK App Demand'!T152+'NP App Demand'!T152+'NPK App Demand'!T152</f>
        <v>47.901843</v>
      </c>
      <c r="U152" s="142">
        <f>'PK App Demand'!U152+'NP App Demand'!U152+'NPK App Demand'!U152</f>
        <v>43.254426000000002</v>
      </c>
      <c r="V152" s="142">
        <f>'PK App Demand'!V152+'NP App Demand'!V152+'NPK App Demand'!V152</f>
        <v>38.030774000000001</v>
      </c>
      <c r="W152" s="142">
        <f>'PK App Demand'!W152+'NP App Demand'!W152+'NPK App Demand'!W152</f>
        <v>51.507470829955309</v>
      </c>
      <c r="X152" s="142">
        <f>'PK App Demand'!X152+'NP App Demand'!X152+'NPK App Demand'!X152</f>
        <v>101.05270999999999</v>
      </c>
      <c r="Y152" s="142">
        <f>'PK App Demand'!Y152+'NP App Demand'!Y152+'NPK App Demand'!Y152</f>
        <v>75.865709999999993</v>
      </c>
      <c r="Z152" s="142">
        <f>'PK App Demand'!Z152+'NP App Demand'!Z152+'NPK App Demand'!Z152</f>
        <v>80.502650000000003</v>
      </c>
      <c r="AA152" s="142">
        <f>'PK App Demand'!AA152+'NP App Demand'!AA152+'NPK App Demand'!AA152</f>
        <v>41.720000000000006</v>
      </c>
      <c r="AB152" s="142">
        <f>'PK App Demand'!AB152+'NP App Demand'!AB152+'NPK App Demand'!AB152</f>
        <v>23.26</v>
      </c>
      <c r="AC152" s="142">
        <f>'PK App Demand'!AC152+'NP App Demand'!AC152+'NPK App Demand'!AC152</f>
        <v>23.26</v>
      </c>
      <c r="AD152" s="142">
        <f>'PK App Demand'!AD152+'NP App Demand'!AD152+'NPK App Demand'!AD152</f>
        <v>23.26</v>
      </c>
      <c r="AE152" s="142">
        <f>'PK App Demand'!AE152+'NP App Demand'!AE152+'NPK App Demand'!AE152</f>
        <v>23.26</v>
      </c>
      <c r="AF152" s="142">
        <f>'PK App Demand'!AF152+'NP App Demand'!AF152+'NPK App Demand'!AF152</f>
        <v>23.26</v>
      </c>
      <c r="AG152" s="142">
        <f>'PK App Demand'!AG152+'NP App Demand'!AG152+'NPK App Demand'!AG152</f>
        <v>23.26</v>
      </c>
    </row>
    <row r="153" spans="1:33" x14ac:dyDescent="0.2">
      <c r="A153" s="133" t="str">
        <f t="shared" si="4"/>
        <v>DAPVenezuela</v>
      </c>
      <c r="B153" s="129" t="s">
        <v>266</v>
      </c>
      <c r="C153" s="129" t="s">
        <v>269</v>
      </c>
      <c r="D153" s="129" t="s">
        <v>183</v>
      </c>
      <c r="E153" s="142">
        <f>'PK App Demand'!E153+'NP App Demand'!E153+'NPK App Demand'!E153</f>
        <v>400.04047400000002</v>
      </c>
      <c r="F153" s="142">
        <f>'PK App Demand'!F153+'NP App Demand'!F153+'NPK App Demand'!F153</f>
        <v>400.12120900000002</v>
      </c>
      <c r="G153" s="142">
        <f>'PK App Demand'!G153+'NP App Demand'!G153+'NPK App Demand'!G153</f>
        <v>400.23204199999998</v>
      </c>
      <c r="H153" s="142">
        <f>'PK App Demand'!H153+'NP App Demand'!H153+'NPK App Demand'!H153</f>
        <v>400.00189</v>
      </c>
      <c r="I153" s="142">
        <f>'PK App Demand'!I153+'NP App Demand'!I153+'NPK App Demand'!I153</f>
        <v>400.01091700000001</v>
      </c>
      <c r="J153" s="142">
        <f>'PK App Demand'!J153+'NP App Demand'!J153+'NPK App Demand'!J153</f>
        <v>402.60693199999668</v>
      </c>
      <c r="K153" s="142">
        <f>'PK App Demand'!K153+'NP App Demand'!K153+'NPK App Demand'!K153</f>
        <v>370.230909</v>
      </c>
      <c r="L153" s="142">
        <f>'PK App Demand'!L153+'NP App Demand'!L153+'NPK App Demand'!L153</f>
        <v>424.29618999999997</v>
      </c>
      <c r="M153" s="142">
        <f>'PK App Demand'!M153+'NP App Demand'!M153+'NPK App Demand'!M153</f>
        <v>505.50486300000006</v>
      </c>
      <c r="N153" s="142">
        <f>'PK App Demand'!N153+'NP App Demand'!N153+'NPK App Demand'!N153</f>
        <v>403.88744699999995</v>
      </c>
      <c r="O153" s="142">
        <f>'PK App Demand'!O153+'NP App Demand'!O153+'NPK App Demand'!O153</f>
        <v>350.32410599999997</v>
      </c>
      <c r="P153" s="142">
        <f>'PK App Demand'!P153+'NP App Demand'!P153+'NPK App Demand'!P153</f>
        <v>474.21765500000004</v>
      </c>
      <c r="Q153" s="142">
        <f>'PK App Demand'!Q153+'NP App Demand'!Q153+'NPK App Demand'!Q153</f>
        <v>548.04541099999994</v>
      </c>
      <c r="R153" s="142">
        <f>'PK App Demand'!R153+'NP App Demand'!R153+'NPK App Demand'!R153</f>
        <v>668.49475900000004</v>
      </c>
      <c r="S153" s="142">
        <f>'PK App Demand'!S153+'NP App Demand'!S153+'NPK App Demand'!S153</f>
        <v>805.94323199999985</v>
      </c>
      <c r="T153" s="142">
        <f>'PK App Demand'!T153+'NP App Demand'!T153+'NPK App Demand'!T153</f>
        <v>645.67541100000017</v>
      </c>
      <c r="U153" s="142">
        <f>'PK App Demand'!U153+'NP App Demand'!U153+'NPK App Demand'!U153</f>
        <v>547.89075800000001</v>
      </c>
      <c r="V153" s="142">
        <f>'PK App Demand'!V153+'NP App Demand'!V153+'NPK App Demand'!V153</f>
        <v>303.29614451515152</v>
      </c>
      <c r="W153" s="142">
        <f>'PK App Demand'!W153+'NP App Demand'!W153+'NPK App Demand'!W153</f>
        <v>338.00088606468404</v>
      </c>
      <c r="X153" s="142">
        <f>'PK App Demand'!X153+'NP App Demand'!X153+'NPK App Demand'!X153</f>
        <v>183.42286660750807</v>
      </c>
      <c r="Y153" s="142">
        <f>'PK App Demand'!Y153+'NP App Demand'!Y153+'NPK App Demand'!Y153</f>
        <v>112.03843259886578</v>
      </c>
      <c r="Z153" s="142">
        <f>'PK App Demand'!Z153+'NP App Demand'!Z153+'NPK App Demand'!Z153</f>
        <v>129.47897803839626</v>
      </c>
      <c r="AA153" s="142">
        <f>'PK App Demand'!AA153+'NP App Demand'!AA153+'NPK App Demand'!AA153</f>
        <v>141.20086803839627</v>
      </c>
      <c r="AB153" s="142">
        <f>'PK App Demand'!AB153+'NP App Demand'!AB153+'NPK App Demand'!AB153</f>
        <v>169.66086803839627</v>
      </c>
      <c r="AC153" s="142">
        <f>'PK App Demand'!AC153+'NP App Demand'!AC153+'NPK App Demand'!AC153</f>
        <v>168.21784286661506</v>
      </c>
      <c r="AD153" s="142">
        <f>'PK App Demand'!AD153+'NP App Demand'!AD153+'NPK App Demand'!AD153</f>
        <v>166.50590085625882</v>
      </c>
      <c r="AE153" s="142">
        <f>'PK App Demand'!AE153+'NP App Demand'!AE153+'NPK App Demand'!AE153</f>
        <v>165.02012970475761</v>
      </c>
      <c r="AF153" s="142">
        <f>'PK App Demand'!AF153+'NP App Demand'!AF153+'NPK App Demand'!AF153</f>
        <v>163.61657563971133</v>
      </c>
      <c r="AG153" s="142">
        <f>'PK App Demand'!AG153+'NP App Demand'!AG153+'NPK App Demand'!AG153</f>
        <v>162.22495929412412</v>
      </c>
    </row>
    <row r="154" spans="1:33" s="133" customFormat="1" x14ac:dyDescent="0.2">
      <c r="A154" s="136" t="str">
        <f t="shared" si="4"/>
        <v>DAPAsia Total</v>
      </c>
      <c r="B154" s="137" t="s">
        <v>184</v>
      </c>
      <c r="C154" s="137" t="s">
        <v>184</v>
      </c>
      <c r="D154" s="137" t="s">
        <v>184</v>
      </c>
      <c r="E154" s="138">
        <f>'PK App Demand'!E154+'NP App Demand'!E154+'NPK App Demand'!E154</f>
        <v>45475.190547976628</v>
      </c>
      <c r="F154" s="138">
        <f>'PK App Demand'!F154+'NP App Demand'!F154+'NPK App Demand'!F154</f>
        <v>47944.51319870766</v>
      </c>
      <c r="G154" s="138">
        <f>'PK App Demand'!G154+'NP App Demand'!G154+'NPK App Demand'!G154</f>
        <v>51206.355275146634</v>
      </c>
      <c r="H154" s="138">
        <f>'PK App Demand'!H154+'NP App Demand'!H154+'NPK App Demand'!H154</f>
        <v>53260.821147307484</v>
      </c>
      <c r="I154" s="138">
        <f>'PK App Demand'!I154+'NP App Demand'!I154+'NPK App Demand'!I154</f>
        <v>56125.104478353576</v>
      </c>
      <c r="J154" s="138">
        <f>'PK App Demand'!J154+'NP App Demand'!J154+'NPK App Demand'!J154</f>
        <v>61353.667378812213</v>
      </c>
      <c r="K154" s="138">
        <f>'PK App Demand'!K154+'NP App Demand'!K154+'NPK App Demand'!K154</f>
        <v>65337.82690076757</v>
      </c>
      <c r="L154" s="138">
        <f>'PK App Demand'!L154+'NP App Demand'!L154+'NPK App Demand'!L154</f>
        <v>68723.473020682024</v>
      </c>
      <c r="M154" s="138">
        <f>'PK App Demand'!M154+'NP App Demand'!M154+'NPK App Demand'!M154</f>
        <v>62949.925441835425</v>
      </c>
      <c r="N154" s="138">
        <f>'PK App Demand'!N154+'NP App Demand'!N154+'NPK App Demand'!N154</f>
        <v>65265.795067493396</v>
      </c>
      <c r="O154" s="138">
        <f>'PK App Demand'!O154+'NP App Demand'!O154+'NPK App Demand'!O154</f>
        <v>71315.955071543489</v>
      </c>
      <c r="P154" s="138">
        <f>'PK App Demand'!P154+'NP App Demand'!P154+'NPK App Demand'!P154</f>
        <v>71221.577317989024</v>
      </c>
      <c r="Q154" s="138">
        <f>'PK App Demand'!Q154+'NP App Demand'!Q154+'NPK App Demand'!Q154</f>
        <v>73034.505759531559</v>
      </c>
      <c r="R154" s="138">
        <f>'PK App Demand'!R154+'NP App Demand'!R154+'NPK App Demand'!R154</f>
        <v>78065.605914225816</v>
      </c>
      <c r="S154" s="138">
        <f>'PK App Demand'!S154+'NP App Demand'!S154+'NPK App Demand'!S154</f>
        <v>83176.589072552015</v>
      </c>
      <c r="T154" s="138">
        <f>'PK App Demand'!T154+'NP App Demand'!T154+'NPK App Demand'!T154</f>
        <v>85071.384865304193</v>
      </c>
      <c r="U154" s="138">
        <f>'PK App Demand'!U154+'NP App Demand'!U154+'NPK App Demand'!U154</f>
        <v>82172.130367759964</v>
      </c>
      <c r="V154" s="138">
        <f>'PK App Demand'!V154+'NP App Demand'!V154+'NPK App Demand'!V154</f>
        <v>80517.908209096902</v>
      </c>
      <c r="W154" s="138">
        <f>'PK App Demand'!W154+'NP App Demand'!W154+'NPK App Demand'!W154</f>
        <v>78212.030169306396</v>
      </c>
      <c r="X154" s="138">
        <f>'PK App Demand'!X154+'NP App Demand'!X154+'NPK App Demand'!X154</f>
        <v>73742.323954581792</v>
      </c>
      <c r="Y154" s="138">
        <f>'PK App Demand'!Y154+'NP App Demand'!Y154+'NPK App Demand'!Y154</f>
        <v>78376.566518016349</v>
      </c>
      <c r="Z154" s="138">
        <f>'PK App Demand'!Z154+'NP App Demand'!Z154+'NPK App Demand'!Z154</f>
        <v>81674.750292508426</v>
      </c>
      <c r="AA154" s="138">
        <f>'PK App Demand'!AA154+'NP App Demand'!AA154+'NPK App Demand'!AA154</f>
        <v>82090.394344445624</v>
      </c>
      <c r="AB154" s="138">
        <f>'PK App Demand'!AB154+'NP App Demand'!AB154+'NPK App Demand'!AB154</f>
        <v>88360.518492020274</v>
      </c>
      <c r="AC154" s="138">
        <f>'PK App Demand'!AC154+'NP App Demand'!AC154+'NPK App Demand'!AC154</f>
        <v>89127.701296696992</v>
      </c>
      <c r="AD154" s="138">
        <f>'PK App Demand'!AD154+'NP App Demand'!AD154+'NPK App Demand'!AD154</f>
        <v>89388.114387955779</v>
      </c>
      <c r="AE154" s="138">
        <f>'PK App Demand'!AE154+'NP App Demand'!AE154+'NPK App Demand'!AE154</f>
        <v>89710.567019274109</v>
      </c>
      <c r="AF154" s="138">
        <f>'PK App Demand'!AF154+'NP App Demand'!AF154+'NPK App Demand'!AF154</f>
        <v>90725.648363209708</v>
      </c>
      <c r="AG154" s="138">
        <f>'PK App Demand'!AG154+'NP App Demand'!AG154+'NPK App Demand'!AG154</f>
        <v>91443.038987774591</v>
      </c>
    </row>
    <row r="155" spans="1:33" s="133" customFormat="1" x14ac:dyDescent="0.2">
      <c r="A155" s="139" t="str">
        <f t="shared" si="4"/>
        <v>DAPMiddle East Total</v>
      </c>
      <c r="B155" s="140" t="s">
        <v>185</v>
      </c>
      <c r="C155" s="140" t="s">
        <v>185</v>
      </c>
      <c r="D155" s="140" t="s">
        <v>185</v>
      </c>
      <c r="E155" s="141">
        <f>'PK App Demand'!E155+'NP App Demand'!E155+'NPK App Demand'!E155</f>
        <v>1652.4322876825017</v>
      </c>
      <c r="F155" s="141">
        <f>'PK App Demand'!F155+'NP App Demand'!F155+'NPK App Demand'!F155</f>
        <v>1761.337457682502</v>
      </c>
      <c r="G155" s="141">
        <f>'PK App Demand'!G155+'NP App Demand'!G155+'NPK App Demand'!G155</f>
        <v>1492.9597566825018</v>
      </c>
      <c r="H155" s="141">
        <f>'PK App Demand'!H155+'NP App Demand'!H155+'NPK App Demand'!H155</f>
        <v>1579.1079567058823</v>
      </c>
      <c r="I155" s="141">
        <f>'PK App Demand'!I155+'NP App Demand'!I155+'NPK App Demand'!I155</f>
        <v>1972.1076264117648</v>
      </c>
      <c r="J155" s="141">
        <f>'PK App Demand'!J155+'NP App Demand'!J155+'NPK App Demand'!J155</f>
        <v>2128.208635</v>
      </c>
      <c r="K155" s="141">
        <f>'PK App Demand'!K155+'NP App Demand'!K155+'NPK App Demand'!K155</f>
        <v>1828.291487</v>
      </c>
      <c r="L155" s="141">
        <f>'PK App Demand'!L155+'NP App Demand'!L155+'NPK App Demand'!L155</f>
        <v>1900.6488920000002</v>
      </c>
      <c r="M155" s="141">
        <f>'PK App Demand'!M155+'NP App Demand'!M155+'NPK App Demand'!M155</f>
        <v>3107.2511069999996</v>
      </c>
      <c r="N155" s="141">
        <f>'PK App Demand'!N155+'NP App Demand'!N155+'NPK App Demand'!N155</f>
        <v>1706.6688770000001</v>
      </c>
      <c r="O155" s="141">
        <f>'PK App Demand'!O155+'NP App Demand'!O155+'NPK App Demand'!O155</f>
        <v>1818.7667766200111</v>
      </c>
      <c r="P155" s="141">
        <f>'PK App Demand'!P155+'NP App Demand'!P155+'NPK App Demand'!P155</f>
        <v>2134.544761378389</v>
      </c>
      <c r="Q155" s="141">
        <f>'PK App Demand'!Q155+'NP App Demand'!Q155+'NPK App Demand'!Q155</f>
        <v>1956.0360741343784</v>
      </c>
      <c r="R155" s="141">
        <f>'PK App Demand'!R155+'NP App Demand'!R155+'NPK App Demand'!R155</f>
        <v>2067.9953326128361</v>
      </c>
      <c r="S155" s="141">
        <f>'PK App Demand'!S155+'NP App Demand'!S155+'NPK App Demand'!S155</f>
        <v>2251.00997947826</v>
      </c>
      <c r="T155" s="141">
        <f>'PK App Demand'!T155+'NP App Demand'!T155+'NPK App Demand'!T155</f>
        <v>2570.1005279999995</v>
      </c>
      <c r="U155" s="141">
        <f>'PK App Demand'!U155+'NP App Demand'!U155+'NPK App Demand'!U155</f>
        <v>2701.1086139999998</v>
      </c>
      <c r="V155" s="141">
        <f>'PK App Demand'!V155+'NP App Demand'!V155+'NPK App Demand'!V155</f>
        <v>2511.3707473946733</v>
      </c>
      <c r="W155" s="141">
        <f>'PK App Demand'!W155+'NP App Demand'!W155+'NPK App Demand'!W155</f>
        <v>2502.2661286316516</v>
      </c>
      <c r="X155" s="141">
        <f>'PK App Demand'!X155+'NP App Demand'!X155+'NPK App Demand'!X155</f>
        <v>3098.9773378373029</v>
      </c>
      <c r="Y155" s="141">
        <f>'PK App Demand'!Y155+'NP App Demand'!Y155+'NPK App Demand'!Y155</f>
        <v>2695.8766855341019</v>
      </c>
      <c r="Z155" s="141">
        <f>'PK App Demand'!Z155+'NP App Demand'!Z155+'NPK App Demand'!Z155</f>
        <v>3368.6415680104856</v>
      </c>
      <c r="AA155" s="141">
        <f>'PK App Demand'!AA155+'NP App Demand'!AA155+'NPK App Demand'!AA155</f>
        <v>2527.7394480104854</v>
      </c>
      <c r="AB155" s="141">
        <f>'PK App Demand'!AB155+'NP App Demand'!AB155+'NPK App Demand'!AB155</f>
        <v>2605.7390560104859</v>
      </c>
      <c r="AC155" s="141">
        <f>'PK App Demand'!AC155+'NP App Demand'!AC155+'NPK App Demand'!AC155</f>
        <v>2607.9908444284188</v>
      </c>
      <c r="AD155" s="141">
        <f>'PK App Demand'!AD155+'NP App Demand'!AD155+'NPK App Demand'!AD155</f>
        <v>2610.5001137584813</v>
      </c>
      <c r="AE155" s="141">
        <f>'PK App Demand'!AE155+'NP App Demand'!AE155+'NPK App Demand'!AE155</f>
        <v>2612.8712363622908</v>
      </c>
      <c r="AF155" s="141">
        <f>'PK App Demand'!AF155+'NP App Demand'!AF155+'NPK App Demand'!AF155</f>
        <v>2615.214409187432</v>
      </c>
      <c r="AG155" s="141">
        <f>'PK App Demand'!AG155+'NP App Demand'!AG155+'NPK App Demand'!AG155</f>
        <v>2617.5867157696457</v>
      </c>
    </row>
    <row r="156" spans="1:33" x14ac:dyDescent="0.2">
      <c r="A156" s="133" t="str">
        <f t="shared" si="4"/>
        <v>DAPBahrain</v>
      </c>
      <c r="B156" s="129" t="s">
        <v>270</v>
      </c>
      <c r="C156" s="129" t="s">
        <v>271</v>
      </c>
      <c r="D156" s="129" t="s">
        <v>186</v>
      </c>
      <c r="E156" s="142">
        <f>'PK App Demand'!E156+'NP App Demand'!E156+'NPK App Demand'!E156</f>
        <v>0.33207700000000001</v>
      </c>
      <c r="F156" s="142">
        <f>'PK App Demand'!F156+'NP App Demand'!F156+'NPK App Demand'!F156</f>
        <v>0.486979</v>
      </c>
      <c r="G156" s="142">
        <f>'PK App Demand'!G156+'NP App Demand'!G156+'NPK App Demand'!G156</f>
        <v>0.47536699999999998</v>
      </c>
      <c r="H156" s="142">
        <f>'PK App Demand'!H156+'NP App Demand'!H156+'NPK App Demand'!H156</f>
        <v>0.37306</v>
      </c>
      <c r="I156" s="142">
        <f>'PK App Demand'!I156+'NP App Demand'!I156+'NPK App Demand'!I156</f>
        <v>0.56378899999999998</v>
      </c>
      <c r="J156" s="142">
        <f>'PK App Demand'!J156+'NP App Demand'!J156+'NPK App Demand'!J156</f>
        <v>0.49103699999999995</v>
      </c>
      <c r="K156" s="142">
        <f>'PK App Demand'!K156+'NP App Demand'!K156+'NPK App Demand'!K156</f>
        <v>0.40821299999999999</v>
      </c>
      <c r="L156" s="142">
        <f>'PK App Demand'!L156+'NP App Demand'!L156+'NPK App Demand'!L156</f>
        <v>0.62950499999999998</v>
      </c>
      <c r="M156" s="142">
        <f>'PK App Demand'!M156+'NP App Demand'!M156+'NPK App Demand'!M156</f>
        <v>0.34871099999999999</v>
      </c>
      <c r="N156" s="142">
        <f>'PK App Demand'!N156+'NP App Demand'!N156+'NPK App Demand'!N156</f>
        <v>0.28672500000000001</v>
      </c>
      <c r="O156" s="142">
        <f>'PK App Demand'!O156+'NP App Demand'!O156+'NPK App Demand'!O156</f>
        <v>0.26858799999999999</v>
      </c>
      <c r="P156" s="142">
        <f>'PK App Demand'!P156+'NP App Demand'!P156+'NPK App Demand'!P156</f>
        <v>0.28638999999999998</v>
      </c>
      <c r="Q156" s="142">
        <f>'PK App Demand'!Q156+'NP App Demand'!Q156+'NPK App Demand'!Q156</f>
        <v>0.33796399999999999</v>
      </c>
      <c r="R156" s="142">
        <f>'PK App Demand'!R156+'NP App Demand'!R156+'NPK App Demand'!R156</f>
        <v>0.464229</v>
      </c>
      <c r="S156" s="142">
        <f>'PK App Demand'!S156+'NP App Demand'!S156+'NPK App Demand'!S156</f>
        <v>0.54382800000000009</v>
      </c>
      <c r="T156" s="142">
        <f>'PK App Demand'!T156+'NP App Demand'!T156+'NPK App Demand'!T156</f>
        <v>0.378631</v>
      </c>
      <c r="U156" s="142">
        <f>'PK App Demand'!U156+'NP App Demand'!U156+'NPK App Demand'!U156</f>
        <v>0.56281700000000001</v>
      </c>
      <c r="V156" s="142">
        <f>'PK App Demand'!V156+'NP App Demand'!V156+'NPK App Demand'!V156</f>
        <v>0</v>
      </c>
      <c r="W156" s="142">
        <f>'PK App Demand'!W156+'NP App Demand'!W156+'NPK App Demand'!W156</f>
        <v>0</v>
      </c>
      <c r="X156" s="142">
        <f>'PK App Demand'!X156+'NP App Demand'!X156+'NPK App Demand'!X156</f>
        <v>0.24081999999999998</v>
      </c>
      <c r="Y156" s="142">
        <f>'PK App Demand'!Y156+'NP App Demand'!Y156+'NPK App Demand'!Y156</f>
        <v>0.23502000000000001</v>
      </c>
      <c r="Z156" s="142">
        <f>'PK App Demand'!Z156+'NP App Demand'!Z156+'NPK App Demand'!Z156</f>
        <v>0.22048999999999999</v>
      </c>
      <c r="AA156" s="142">
        <f>'PK App Demand'!AA156+'NP App Demand'!AA156+'NPK App Demand'!AA156</f>
        <v>0.17</v>
      </c>
      <c r="AB156" s="142">
        <f>'PK App Demand'!AB156+'NP App Demand'!AB156+'NPK App Demand'!AB156</f>
        <v>0.16999999999999998</v>
      </c>
      <c r="AC156" s="142">
        <f>'PK App Demand'!AC156+'NP App Demand'!AC156+'NPK App Demand'!AC156</f>
        <v>0.16999999999999998</v>
      </c>
      <c r="AD156" s="142">
        <f>'PK App Demand'!AD156+'NP App Demand'!AD156+'NPK App Demand'!AD156</f>
        <v>0.16999999999999998</v>
      </c>
      <c r="AE156" s="142">
        <f>'PK App Demand'!AE156+'NP App Demand'!AE156+'NPK App Demand'!AE156</f>
        <v>0.16999999999999998</v>
      </c>
      <c r="AF156" s="142">
        <f>'PK App Demand'!AF156+'NP App Demand'!AF156+'NPK App Demand'!AF156</f>
        <v>0.16999999999999998</v>
      </c>
      <c r="AG156" s="142">
        <f>'PK App Demand'!AG156+'NP App Demand'!AG156+'NPK App Demand'!AG156</f>
        <v>0.16999999999999998</v>
      </c>
    </row>
    <row r="157" spans="1:33" x14ac:dyDescent="0.2">
      <c r="A157" s="133" t="str">
        <f t="shared" si="4"/>
        <v>DAPIran</v>
      </c>
      <c r="B157" s="129" t="s">
        <v>270</v>
      </c>
      <c r="C157" s="129" t="s">
        <v>271</v>
      </c>
      <c r="D157" s="129" t="s">
        <v>187</v>
      </c>
      <c r="E157" s="142">
        <f>'PK App Demand'!E157+'NP App Demand'!E157+'NPK App Demand'!E157</f>
        <v>72.064999999999984</v>
      </c>
      <c r="F157" s="142">
        <f>'PK App Demand'!F157+'NP App Demand'!F157+'NPK App Demand'!F157</f>
        <v>180.757407</v>
      </c>
      <c r="G157" s="142">
        <f>'PK App Demand'!G157+'NP App Demand'!G157+'NPK App Demand'!G157</f>
        <v>63.180392999999995</v>
      </c>
      <c r="H157" s="142">
        <f>'PK App Demand'!H157+'NP App Demand'!H157+'NPK App Demand'!H157</f>
        <v>1.9094249999999999</v>
      </c>
      <c r="I157" s="142">
        <f>'PK App Demand'!I157+'NP App Demand'!I157+'NPK App Demand'!I157</f>
        <v>2.9938320000000003</v>
      </c>
      <c r="J157" s="142">
        <f>'PK App Demand'!J157+'NP App Demand'!J157+'NPK App Demand'!J157</f>
        <v>4.1607640000000004</v>
      </c>
      <c r="K157" s="142">
        <f>'PK App Demand'!K157+'NP App Demand'!K157+'NPK App Demand'!K157</f>
        <v>1.6073</v>
      </c>
      <c r="L157" s="142">
        <f>'PK App Demand'!L157+'NP App Demand'!L157+'NPK App Demand'!L157</f>
        <v>0.11799999999999999</v>
      </c>
      <c r="M157" s="142">
        <f>'PK App Demand'!M157+'NP App Demand'!M157+'NPK App Demand'!M157</f>
        <v>0.17499999999999999</v>
      </c>
      <c r="N157" s="142">
        <f>'PK App Demand'!N157+'NP App Demand'!N157+'NPK App Demand'!N157</f>
        <v>3.075545</v>
      </c>
      <c r="O157" s="142">
        <f>'PK App Demand'!O157+'NP App Demand'!O157+'NPK App Demand'!O157</f>
        <v>5.927054</v>
      </c>
      <c r="P157" s="142">
        <f>'PK App Demand'!P157+'NP App Demand'!P157+'NPK App Demand'!P157</f>
        <v>7.0943699999999996</v>
      </c>
      <c r="Q157" s="142">
        <f>'PK App Demand'!Q157+'NP App Demand'!Q157+'NPK App Demand'!Q157</f>
        <v>6.4654350000000003</v>
      </c>
      <c r="R157" s="142">
        <f>'PK App Demand'!R157+'NP App Demand'!R157+'NPK App Demand'!R157</f>
        <v>3.4355599999999997</v>
      </c>
      <c r="S157" s="142">
        <f>'PK App Demand'!S157+'NP App Demand'!S157+'NPK App Demand'!S157</f>
        <v>9.7308799999999991</v>
      </c>
      <c r="T157" s="142">
        <f>'PK App Demand'!T157+'NP App Demand'!T157+'NPK App Demand'!T157</f>
        <v>8.8162640000000003</v>
      </c>
      <c r="U157" s="142">
        <f>'PK App Demand'!U157+'NP App Demand'!U157+'NPK App Demand'!U157</f>
        <v>12.916283</v>
      </c>
      <c r="V157" s="142">
        <f>'PK App Demand'!V157+'NP App Demand'!V157+'NPK App Demand'!V157</f>
        <v>11.757512999999999</v>
      </c>
      <c r="W157" s="142">
        <f>'PK App Demand'!W157+'NP App Demand'!W157+'NPK App Demand'!W157</f>
        <v>14.769294692493631</v>
      </c>
      <c r="X157" s="142">
        <f>'PK App Demand'!X157+'NP App Demand'!X157+'NPK App Demand'!X157</f>
        <v>8.8145099999999985</v>
      </c>
      <c r="Y157" s="142">
        <f>'PK App Demand'!Y157+'NP App Demand'!Y157+'NPK App Demand'!Y157</f>
        <v>8.6290599999999991</v>
      </c>
      <c r="Z157" s="142">
        <f>'PK App Demand'!Z157+'NP App Demand'!Z157+'NPK App Demand'!Z157</f>
        <v>6.9876100000000001</v>
      </c>
      <c r="AA157" s="142">
        <f>'PK App Demand'!AA157+'NP App Demand'!AA157+'NPK App Demand'!AA157</f>
        <v>10.740000000000002</v>
      </c>
      <c r="AB157" s="142">
        <f>'PK App Demand'!AB157+'NP App Demand'!AB157+'NPK App Demand'!AB157</f>
        <v>10.52</v>
      </c>
      <c r="AC157" s="142">
        <f>'PK App Demand'!AC157+'NP App Demand'!AC157+'NPK App Demand'!AC157</f>
        <v>10.468232447214319</v>
      </c>
      <c r="AD157" s="142">
        <f>'PK App Demand'!AD157+'NP App Demand'!AD157+'NPK App Demand'!AD157</f>
        <v>10.409034380673283</v>
      </c>
      <c r="AE157" s="142">
        <f>'PK App Demand'!AE157+'NP App Demand'!AE157+'NPK App Demand'!AE157</f>
        <v>10.355447973878746</v>
      </c>
      <c r="AF157" s="142">
        <f>'PK App Demand'!AF157+'NP App Demand'!AF157+'NPK App Demand'!AF157</f>
        <v>10.303726618016933</v>
      </c>
      <c r="AG157" s="142">
        <f>'PK App Demand'!AG157+'NP App Demand'!AG157+'NPK App Demand'!AG157</f>
        <v>10.252005262155119</v>
      </c>
    </row>
    <row r="158" spans="1:33" x14ac:dyDescent="0.2">
      <c r="A158" s="133" t="str">
        <f t="shared" si="4"/>
        <v>DAPIraq</v>
      </c>
      <c r="B158" s="129" t="s">
        <v>270</v>
      </c>
      <c r="C158" s="129" t="s">
        <v>271</v>
      </c>
      <c r="D158" s="129" t="s">
        <v>188</v>
      </c>
      <c r="E158" s="142">
        <f>'PK App Demand'!E158+'NP App Demand'!E158+'NPK App Demand'!E158</f>
        <v>21</v>
      </c>
      <c r="F158" s="142">
        <f>'PK App Demand'!F158+'NP App Demand'!F158+'NPK App Demand'!F158</f>
        <v>0</v>
      </c>
      <c r="G158" s="142">
        <f>'PK App Demand'!G158+'NP App Demand'!G158+'NPK App Demand'!G158</f>
        <v>0.83299999999999996</v>
      </c>
      <c r="H158" s="142">
        <f>'PK App Demand'!H158+'NP App Demand'!H158+'NPK App Demand'!H158</f>
        <v>0</v>
      </c>
      <c r="I158" s="142">
        <f>'PK App Demand'!I158+'NP App Demand'!I158+'NPK App Demand'!I158</f>
        <v>2.0556000000000001</v>
      </c>
      <c r="J158" s="142">
        <f>'PK App Demand'!J158+'NP App Demand'!J158+'NPK App Demand'!J158</f>
        <v>0.43515399999999999</v>
      </c>
      <c r="K158" s="142">
        <f>'PK App Demand'!K158+'NP App Demand'!K158+'NPK App Demand'!K158</f>
        <v>0.27517999999999998</v>
      </c>
      <c r="L158" s="142">
        <f>'PK App Demand'!L158+'NP App Demand'!L158+'NPK App Demand'!L158</f>
        <v>1.0390759999999999</v>
      </c>
      <c r="M158" s="142">
        <f>'PK App Demand'!M158+'NP App Demand'!M158+'NPK App Demand'!M158</f>
        <v>1.2747499999999998</v>
      </c>
      <c r="N158" s="142">
        <f>'PK App Demand'!N158+'NP App Demand'!N158+'NPK App Demand'!N158</f>
        <v>12.986314999999999</v>
      </c>
      <c r="O158" s="142">
        <f>'PK App Demand'!O158+'NP App Demand'!O158+'NPK App Demand'!O158</f>
        <v>19.979593999999999</v>
      </c>
      <c r="P158" s="142">
        <f>'PK App Demand'!P158+'NP App Demand'!P158+'NPK App Demand'!P158</f>
        <v>13.649875999999999</v>
      </c>
      <c r="Q158" s="142">
        <f>'PK App Demand'!Q158+'NP App Demand'!Q158+'NPK App Demand'!Q158</f>
        <v>11.423220999999998</v>
      </c>
      <c r="R158" s="142">
        <f>'PK App Demand'!R158+'NP App Demand'!R158+'NPK App Demand'!R158</f>
        <v>10.292489</v>
      </c>
      <c r="S158" s="142">
        <f>'PK App Demand'!S158+'NP App Demand'!S158+'NPK App Demand'!S158</f>
        <v>4.1095189999999988</v>
      </c>
      <c r="T158" s="142">
        <f>'PK App Demand'!T158+'NP App Demand'!T158+'NPK App Demand'!T158</f>
        <v>28.966317</v>
      </c>
      <c r="U158" s="142">
        <f>'PK App Demand'!U158+'NP App Demand'!U158+'NPK App Demand'!U158</f>
        <v>19.397397000000002</v>
      </c>
      <c r="V158" s="142">
        <f>'PK App Demand'!V158+'NP App Demand'!V158+'NPK App Demand'!V158</f>
        <v>10.102841</v>
      </c>
      <c r="W158" s="142">
        <f>'PK App Demand'!W158+'NP App Demand'!W158+'NPK App Demand'!W158</f>
        <v>37.741181683695402</v>
      </c>
      <c r="X158" s="142">
        <f>'PK App Demand'!X158+'NP App Demand'!X158+'NPK App Demand'!X158</f>
        <v>46.079530000000005</v>
      </c>
      <c r="Y158" s="142">
        <f>'PK App Demand'!Y158+'NP App Demand'!Y158+'NPK App Demand'!Y158</f>
        <v>95.961739999999992</v>
      </c>
      <c r="Z158" s="142">
        <f>'PK App Demand'!Z158+'NP App Demand'!Z158+'NPK App Demand'!Z158</f>
        <v>56.013360000000006</v>
      </c>
      <c r="AA158" s="142">
        <f>'PK App Demand'!AA158+'NP App Demand'!AA158+'NPK App Demand'!AA158</f>
        <v>66.06</v>
      </c>
      <c r="AB158" s="142">
        <f>'PK App Demand'!AB158+'NP App Demand'!AB158+'NPK App Demand'!AB158</f>
        <v>89.28000000000003</v>
      </c>
      <c r="AC158" s="142">
        <f>'PK App Demand'!AC158+'NP App Demand'!AC158+'NPK App Demand'!AC158</f>
        <v>89.28000000000003</v>
      </c>
      <c r="AD158" s="142">
        <f>'PK App Demand'!AD158+'NP App Demand'!AD158+'NPK App Demand'!AD158</f>
        <v>89.28000000000003</v>
      </c>
      <c r="AE158" s="142">
        <f>'PK App Demand'!AE158+'NP App Demand'!AE158+'NPK App Demand'!AE158</f>
        <v>89.28000000000003</v>
      </c>
      <c r="AF158" s="142">
        <f>'PK App Demand'!AF158+'NP App Demand'!AF158+'NPK App Demand'!AF158</f>
        <v>89.28000000000003</v>
      </c>
      <c r="AG158" s="142">
        <f>'PK App Demand'!AG158+'NP App Demand'!AG158+'NPK App Demand'!AG158</f>
        <v>89.28000000000003</v>
      </c>
    </row>
    <row r="159" spans="1:33" x14ac:dyDescent="0.2">
      <c r="A159" s="133" t="str">
        <f t="shared" si="4"/>
        <v>DAPIsrael</v>
      </c>
      <c r="B159" s="129" t="s">
        <v>270</v>
      </c>
      <c r="C159" s="129" t="s">
        <v>271</v>
      </c>
      <c r="D159" s="129" t="s">
        <v>189</v>
      </c>
      <c r="E159" s="142">
        <f>'PK App Demand'!E159+'NP App Demand'!E159+'NPK App Demand'!E159</f>
        <v>50</v>
      </c>
      <c r="F159" s="142">
        <f>'PK App Demand'!F159+'NP App Demand'!F159+'NPK App Demand'!F159</f>
        <v>50.004710000000003</v>
      </c>
      <c r="G159" s="142">
        <f>'PK App Demand'!G159+'NP App Demand'!G159+'NPK App Demand'!G159</f>
        <v>50.004443000000002</v>
      </c>
      <c r="H159" s="142">
        <f>'PK App Demand'!H159+'NP App Demand'!H159+'NPK App Demand'!H159</f>
        <v>50.030925000000018</v>
      </c>
      <c r="I159" s="142">
        <f>'PK App Demand'!I159+'NP App Demand'!I159+'NPK App Demand'!I159</f>
        <v>50.001449000000001</v>
      </c>
      <c r="J159" s="142">
        <f>'PK App Demand'!J159+'NP App Demand'!J159+'NPK App Demand'!J159</f>
        <v>50.04</v>
      </c>
      <c r="K159" s="142">
        <f>'PK App Demand'!K159+'NP App Demand'!K159+'NPK App Demand'!K159</f>
        <v>50.041729999999987</v>
      </c>
      <c r="L159" s="142">
        <f>'PK App Demand'!L159+'NP App Demand'!L159+'NPK App Demand'!L159</f>
        <v>32.770567</v>
      </c>
      <c r="M159" s="142">
        <f>'PK App Demand'!M159+'NP App Demand'!M159+'NPK App Demand'!M159</f>
        <v>50.38552700000001</v>
      </c>
      <c r="N159" s="142">
        <f>'PK App Demand'!N159+'NP App Demand'!N159+'NPK App Demand'!N159</f>
        <v>61.114325000000001</v>
      </c>
      <c r="O159" s="142">
        <f>'PK App Demand'!O159+'NP App Demand'!O159+'NPK App Demand'!O159</f>
        <v>65.996456620011529</v>
      </c>
      <c r="P159" s="142">
        <f>'PK App Demand'!P159+'NP App Demand'!P159+'NPK App Demand'!P159</f>
        <v>80.522126421867455</v>
      </c>
      <c r="Q159" s="142">
        <f>'PK App Demand'!Q159+'NP App Demand'!Q159+'NPK App Demand'!Q159</f>
        <v>82.604848569161007</v>
      </c>
      <c r="R159" s="142">
        <f>'PK App Demand'!R159+'NP App Demand'!R159+'NPK App Demand'!R159</f>
        <v>69.812429047619034</v>
      </c>
      <c r="S159" s="142">
        <f>'PK App Demand'!S159+'NP App Demand'!S159+'NPK App Demand'!S159</f>
        <v>63.839839999999995</v>
      </c>
      <c r="T159" s="142">
        <f>'PK App Demand'!T159+'NP App Demand'!T159+'NPK App Demand'!T159</f>
        <v>65.947920999999994</v>
      </c>
      <c r="U159" s="142">
        <f>'PK App Demand'!U159+'NP App Demand'!U159+'NPK App Demand'!U159</f>
        <v>69.318358999999987</v>
      </c>
      <c r="V159" s="142">
        <f>'PK App Demand'!V159+'NP App Demand'!V159+'NPK App Demand'!V159</f>
        <v>72.746325864117935</v>
      </c>
      <c r="W159" s="142">
        <f>'PK App Demand'!W159+'NP App Demand'!W159+'NPK App Demand'!W159</f>
        <v>55.882855320598694</v>
      </c>
      <c r="X159" s="142">
        <f>'PK App Demand'!X159+'NP App Demand'!X159+'NPK App Demand'!X159</f>
        <v>60.367262143351574</v>
      </c>
      <c r="Y159" s="142">
        <f>'PK App Demand'!Y159+'NP App Demand'!Y159+'NPK App Demand'!Y159</f>
        <v>58.363002934101786</v>
      </c>
      <c r="Z159" s="142">
        <f>'PK App Demand'!Z159+'NP App Demand'!Z159+'NPK App Demand'!Z159</f>
        <v>54.837976010485534</v>
      </c>
      <c r="AA159" s="142">
        <f>'PK App Demand'!AA159+'NP App Demand'!AA159+'NPK App Demand'!AA159</f>
        <v>53.355416010485513</v>
      </c>
      <c r="AB159" s="142">
        <f>'PK App Demand'!AB159+'NP App Demand'!AB159+'NPK App Demand'!AB159</f>
        <v>53.695416010485516</v>
      </c>
      <c r="AC159" s="142">
        <f>'PK App Demand'!AC159+'NP App Demand'!AC159+'NPK App Demand'!AC159</f>
        <v>53.695416010485516</v>
      </c>
      <c r="AD159" s="142">
        <f>'PK App Demand'!AD159+'NP App Demand'!AD159+'NPK App Demand'!AD159</f>
        <v>53.695416010485516</v>
      </c>
      <c r="AE159" s="142">
        <f>'PK App Demand'!AE159+'NP App Demand'!AE159+'NPK App Demand'!AE159</f>
        <v>53.695416010485516</v>
      </c>
      <c r="AF159" s="142">
        <f>'PK App Demand'!AF159+'NP App Demand'!AF159+'NPK App Demand'!AF159</f>
        <v>53.695416010485516</v>
      </c>
      <c r="AG159" s="142">
        <f>'PK App Demand'!AG159+'NP App Demand'!AG159+'NPK App Demand'!AG159</f>
        <v>53.695416010485516</v>
      </c>
    </row>
    <row r="160" spans="1:33" x14ac:dyDescent="0.2">
      <c r="A160" s="133" t="str">
        <f t="shared" si="4"/>
        <v>DAPJordan</v>
      </c>
      <c r="B160" s="129" t="s">
        <v>270</v>
      </c>
      <c r="C160" s="129" t="s">
        <v>271</v>
      </c>
      <c r="D160" s="129" t="s">
        <v>190</v>
      </c>
      <c r="E160" s="142">
        <f>'PK App Demand'!E160+'NP App Demand'!E160+'NPK App Demand'!E160</f>
        <v>56.405714000000003</v>
      </c>
      <c r="F160" s="142">
        <f>'PK App Demand'!F160+'NP App Demand'!F160+'NPK App Demand'!F160</f>
        <v>57.097956000000011</v>
      </c>
      <c r="G160" s="142">
        <f>'PK App Demand'!G160+'NP App Demand'!G160+'NPK App Demand'!G160</f>
        <v>56.670451999999997</v>
      </c>
      <c r="H160" s="142">
        <f>'PK App Demand'!H160+'NP App Demand'!H160+'NPK App Demand'!H160</f>
        <v>57.150238000000002</v>
      </c>
      <c r="I160" s="142">
        <f>'PK App Demand'!I160+'NP App Demand'!I160+'NPK App Demand'!I160</f>
        <v>56.775671000000031</v>
      </c>
      <c r="J160" s="142">
        <f>'PK App Demand'!J160+'NP App Demand'!J160+'NPK App Demand'!J160</f>
        <v>56.474131</v>
      </c>
      <c r="K160" s="142">
        <f>'PK App Demand'!K160+'NP App Demand'!K160+'NPK App Demand'!K160</f>
        <v>86.590196000000049</v>
      </c>
      <c r="L160" s="142">
        <f>'PK App Demand'!L160+'NP App Demand'!L160+'NPK App Demand'!L160</f>
        <v>16.836486999999995</v>
      </c>
      <c r="M160" s="142">
        <f>'PK App Demand'!M160+'NP App Demand'!M160+'NPK App Demand'!M160</f>
        <v>8.4564799999999849</v>
      </c>
      <c r="N160" s="142">
        <f>'PK App Demand'!N160+'NP App Demand'!N160+'NPK App Demand'!N160</f>
        <v>0.85219999999999085</v>
      </c>
      <c r="O160" s="142">
        <f>'PK App Demand'!O160+'NP App Demand'!O160+'NPK App Demand'!O160</f>
        <v>23.900226</v>
      </c>
      <c r="P160" s="142">
        <f>'PK App Demand'!P160+'NP App Demand'!P160+'NPK App Demand'!P160</f>
        <v>15.755947956521752</v>
      </c>
      <c r="Q160" s="142">
        <f>'PK App Demand'!Q160+'NP App Demand'!Q160+'NPK App Demand'!Q160</f>
        <v>45.776719565217405</v>
      </c>
      <c r="R160" s="142">
        <f>'PK App Demand'!R160+'NP App Demand'!R160+'NPK App Demand'!R160</f>
        <v>14.459909565217409</v>
      </c>
      <c r="S160" s="142">
        <f>'PK App Demand'!S160+'NP App Demand'!S160+'NPK App Demand'!S160</f>
        <v>39.493983478260887</v>
      </c>
      <c r="T160" s="142">
        <f>'PK App Demand'!T160+'NP App Demand'!T160+'NPK App Demand'!T160</f>
        <v>18.969095999999993</v>
      </c>
      <c r="U160" s="142">
        <f>'PK App Demand'!U160+'NP App Demand'!U160+'NPK App Demand'!U160</f>
        <v>9.7464720000000131</v>
      </c>
      <c r="V160" s="142">
        <f>'PK App Demand'!V160+'NP App Demand'!V160+'NPK App Demand'!V160</f>
        <v>31.155923999999992</v>
      </c>
      <c r="W160" s="142">
        <f>'PK App Demand'!W160+'NP App Demand'!W160+'NPK App Demand'!W160</f>
        <v>38.389600618653681</v>
      </c>
      <c r="X160" s="142">
        <f>'PK App Demand'!X160+'NP App Demand'!X160+'NPK App Demand'!X160</f>
        <v>14.431659999999999</v>
      </c>
      <c r="Y160" s="142">
        <f>'PK App Demand'!Y160+'NP App Demand'!Y160+'NPK App Demand'!Y160</f>
        <v>26.880870000000009</v>
      </c>
      <c r="Z160" s="142">
        <f>'PK App Demand'!Z160+'NP App Demand'!Z160+'NPK App Demand'!Z160</f>
        <v>66.200619999999972</v>
      </c>
      <c r="AA160" s="142">
        <f>'PK App Demand'!AA160+'NP App Demand'!AA160+'NPK App Demand'!AA160</f>
        <v>27.200000000000017</v>
      </c>
      <c r="AB160" s="142">
        <f>'PK App Demand'!AB160+'NP App Demand'!AB160+'NPK App Demand'!AB160</f>
        <v>29.129999999999995</v>
      </c>
      <c r="AC160" s="142">
        <f>'PK App Demand'!AC160+'NP App Demand'!AC160+'NPK App Demand'!AC160</f>
        <v>29.129999999999995</v>
      </c>
      <c r="AD160" s="142">
        <f>'PK App Demand'!AD160+'NP App Demand'!AD160+'NPK App Demand'!AD160</f>
        <v>29.129999999999995</v>
      </c>
      <c r="AE160" s="142">
        <f>'PK App Demand'!AE160+'NP App Demand'!AE160+'NPK App Demand'!AE160</f>
        <v>29.129999999999995</v>
      </c>
      <c r="AF160" s="142">
        <f>'PK App Demand'!AF160+'NP App Demand'!AF160+'NPK App Demand'!AF160</f>
        <v>29.129999999999995</v>
      </c>
      <c r="AG160" s="142">
        <f>'PK App Demand'!AG160+'NP App Demand'!AG160+'NPK App Demand'!AG160</f>
        <v>29.129999999999995</v>
      </c>
    </row>
    <row r="161" spans="1:33" x14ac:dyDescent="0.2">
      <c r="A161" s="133" t="str">
        <f t="shared" si="4"/>
        <v>DAPKuwait</v>
      </c>
      <c r="B161" s="129" t="s">
        <v>270</v>
      </c>
      <c r="C161" s="129" t="s">
        <v>271</v>
      </c>
      <c r="D161" s="129" t="s">
        <v>191</v>
      </c>
      <c r="E161" s="142">
        <f>'PK App Demand'!E161+'NP App Demand'!E161+'NPK App Demand'!E161</f>
        <v>0</v>
      </c>
      <c r="F161" s="142">
        <f>'PK App Demand'!F161+'NP App Demand'!F161+'NPK App Demand'!F161</f>
        <v>0</v>
      </c>
      <c r="G161" s="142">
        <f>'PK App Demand'!G161+'NP App Demand'!G161+'NPK App Demand'!G161</f>
        <v>0</v>
      </c>
      <c r="H161" s="142">
        <f>'PK App Demand'!H161+'NP App Demand'!H161+'NPK App Demand'!H161</f>
        <v>0</v>
      </c>
      <c r="I161" s="142">
        <f>'PK App Demand'!I161+'NP App Demand'!I161+'NPK App Demand'!I161</f>
        <v>0</v>
      </c>
      <c r="J161" s="142">
        <f>'PK App Demand'!J161+'NP App Demand'!J161+'NPK App Demand'!J161</f>
        <v>0</v>
      </c>
      <c r="K161" s="142">
        <f>'PK App Demand'!K161+'NP App Demand'!K161+'NPK App Demand'!K161</f>
        <v>4.1460539999999995</v>
      </c>
      <c r="L161" s="142">
        <f>'PK App Demand'!L161+'NP App Demand'!L161+'NPK App Demand'!L161</f>
        <v>0.25203599999999998</v>
      </c>
      <c r="M161" s="142">
        <f>'PK App Demand'!M161+'NP App Demand'!M161+'NPK App Demand'!M161</f>
        <v>5.5446539999999995</v>
      </c>
      <c r="N161" s="142">
        <f>'PK App Demand'!N161+'NP App Demand'!N161+'NPK App Demand'!N161</f>
        <v>0</v>
      </c>
      <c r="O161" s="142">
        <f>'PK App Demand'!O161+'NP App Demand'!O161+'NPK App Demand'!O161</f>
        <v>3.721139</v>
      </c>
      <c r="P161" s="142">
        <f>'PK App Demand'!P161+'NP App Demand'!P161+'NPK App Demand'!P161</f>
        <v>2.9491970000000003</v>
      </c>
      <c r="Q161" s="142">
        <f>'PK App Demand'!Q161+'NP App Demand'!Q161+'NPK App Demand'!Q161</f>
        <v>0</v>
      </c>
      <c r="R161" s="142">
        <f>'PK App Demand'!R161+'NP App Demand'!R161+'NPK App Demand'!R161</f>
        <v>4.1051279999999997</v>
      </c>
      <c r="S161" s="142">
        <f>'PK App Demand'!S161+'NP App Demand'!S161+'NPK App Demand'!S161</f>
        <v>3.982996</v>
      </c>
      <c r="T161" s="142">
        <f>'PK App Demand'!T161+'NP App Demand'!T161+'NPK App Demand'!T161</f>
        <v>6.3832140000000006</v>
      </c>
      <c r="U161" s="142">
        <f>'PK App Demand'!U161+'NP App Demand'!U161+'NPK App Demand'!U161</f>
        <v>0.44469700000000001</v>
      </c>
      <c r="V161" s="142">
        <f>'PK App Demand'!V161+'NP App Demand'!V161+'NPK App Demand'!V161</f>
        <v>6.411E-2</v>
      </c>
      <c r="W161" s="142">
        <f>'PK App Demand'!W161+'NP App Demand'!W161+'NPK App Demand'!W161</f>
        <v>0.12176300000000001</v>
      </c>
      <c r="X161" s="142">
        <f>'PK App Demand'!X161+'NP App Demand'!X161+'NPK App Demand'!X161</f>
        <v>2.7630500000000002</v>
      </c>
      <c r="Y161" s="142">
        <f>'PK App Demand'!Y161+'NP App Demand'!Y161+'NPK App Demand'!Y161</f>
        <v>2.2037800000000001</v>
      </c>
      <c r="Z161" s="142">
        <f>'PK App Demand'!Z161+'NP App Demand'!Z161+'NPK App Demand'!Z161</f>
        <v>4.2549000000000001</v>
      </c>
      <c r="AA161" s="142">
        <f>'PK App Demand'!AA161+'NP App Demand'!AA161+'NPK App Demand'!AA161</f>
        <v>3.0300000000000002</v>
      </c>
      <c r="AB161" s="142">
        <f>'PK App Demand'!AB161+'NP App Demand'!AB161+'NPK App Demand'!AB161</f>
        <v>2.34</v>
      </c>
      <c r="AC161" s="142">
        <f>'PK App Demand'!AC161+'NP App Demand'!AC161+'NPK App Demand'!AC161</f>
        <v>2.34</v>
      </c>
      <c r="AD161" s="142">
        <f>'PK App Demand'!AD161+'NP App Demand'!AD161+'NPK App Demand'!AD161</f>
        <v>2.34</v>
      </c>
      <c r="AE161" s="142">
        <f>'PK App Demand'!AE161+'NP App Demand'!AE161+'NPK App Demand'!AE161</f>
        <v>2.34</v>
      </c>
      <c r="AF161" s="142">
        <f>'PK App Demand'!AF161+'NP App Demand'!AF161+'NPK App Demand'!AF161</f>
        <v>2.34</v>
      </c>
      <c r="AG161" s="142">
        <f>'PK App Demand'!AG161+'NP App Demand'!AG161+'NPK App Demand'!AG161</f>
        <v>2.34</v>
      </c>
    </row>
    <row r="162" spans="1:33" x14ac:dyDescent="0.2">
      <c r="A162" s="133" t="str">
        <f t="shared" si="4"/>
        <v>DAPLebanon</v>
      </c>
      <c r="B162" s="129" t="s">
        <v>270</v>
      </c>
      <c r="C162" s="129" t="s">
        <v>271</v>
      </c>
      <c r="D162" s="129" t="s">
        <v>192</v>
      </c>
      <c r="E162" s="142">
        <f>'PK App Demand'!E162+'NP App Demand'!E162+'NPK App Demand'!E162</f>
        <v>41.558239999999998</v>
      </c>
      <c r="F162" s="142">
        <f>'PK App Demand'!F162+'NP App Demand'!F162+'NPK App Demand'!F162</f>
        <v>39.901895000000003</v>
      </c>
      <c r="G162" s="142">
        <f>'PK App Demand'!G162+'NP App Demand'!G162+'NPK App Demand'!G162</f>
        <v>39.159382999999998</v>
      </c>
      <c r="H162" s="142">
        <f>'PK App Demand'!H162+'NP App Demand'!H162+'NPK App Demand'!H162</f>
        <v>44.146429000000005</v>
      </c>
      <c r="I162" s="142">
        <f>'PK App Demand'!I162+'NP App Demand'!I162+'NPK App Demand'!I162</f>
        <v>49.675400000000003</v>
      </c>
      <c r="J162" s="142">
        <f>'PK App Demand'!J162+'NP App Demand'!J162+'NPK App Demand'!J162</f>
        <v>35.694500000000005</v>
      </c>
      <c r="K162" s="142">
        <f>'PK App Demand'!K162+'NP App Demand'!K162+'NPK App Demand'!K162</f>
        <v>28.630345999999999</v>
      </c>
      <c r="L162" s="142">
        <f>'PK App Demand'!L162+'NP App Demand'!L162+'NPK App Demand'!L162</f>
        <v>42.013771999999996</v>
      </c>
      <c r="M162" s="142">
        <f>'PK App Demand'!M162+'NP App Demand'!M162+'NPK App Demand'!M162</f>
        <v>34.520873999999999</v>
      </c>
      <c r="N162" s="142">
        <f>'PK App Demand'!N162+'NP App Demand'!N162+'NPK App Demand'!N162</f>
        <v>30.680325</v>
      </c>
      <c r="O162" s="142">
        <f>'PK App Demand'!O162+'NP App Demand'!O162+'NPK App Demand'!O162</f>
        <v>40.577451000000003</v>
      </c>
      <c r="P162" s="142">
        <f>'PK App Demand'!P162+'NP App Demand'!P162+'NPK App Demand'!P162</f>
        <v>43.138286999999998</v>
      </c>
      <c r="Q162" s="142">
        <f>'PK App Demand'!Q162+'NP App Demand'!Q162+'NPK App Demand'!Q162</f>
        <v>24.617599999999999</v>
      </c>
      <c r="R162" s="142">
        <f>'PK App Demand'!R162+'NP App Demand'!R162+'NPK App Demand'!R162</f>
        <v>34.975523000000003</v>
      </c>
      <c r="S162" s="142">
        <f>'PK App Demand'!S162+'NP App Demand'!S162+'NPK App Demand'!S162</f>
        <v>30.845556000000002</v>
      </c>
      <c r="T162" s="142">
        <f>'PK App Demand'!T162+'NP App Demand'!T162+'NPK App Demand'!T162</f>
        <v>28.480971</v>
      </c>
      <c r="U162" s="142">
        <f>'PK App Demand'!U162+'NP App Demand'!U162+'NPK App Demand'!U162</f>
        <v>26.712118</v>
      </c>
      <c r="V162" s="142">
        <f>'PK App Demand'!V162+'NP App Demand'!V162+'NPK App Demand'!V162</f>
        <v>31.828039999999998</v>
      </c>
      <c r="W162" s="142">
        <f>'PK App Demand'!W162+'NP App Demand'!W162+'NPK App Demand'!W162</f>
        <v>27.943365388841872</v>
      </c>
      <c r="X162" s="142">
        <f>'PK App Demand'!X162+'NP App Demand'!X162+'NPK App Demand'!X162</f>
        <v>21.283970000000007</v>
      </c>
      <c r="Y162" s="142">
        <f>'PK App Demand'!Y162+'NP App Demand'!Y162+'NPK App Demand'!Y162</f>
        <v>16.6465551</v>
      </c>
      <c r="Z162" s="142">
        <f>'PK App Demand'!Z162+'NP App Demand'!Z162+'NPK App Demand'!Z162</f>
        <v>14.424340000000003</v>
      </c>
      <c r="AA162" s="142">
        <f>'PK App Demand'!AA162+'NP App Demand'!AA162+'NPK App Demand'!AA162</f>
        <v>12.120000000000003</v>
      </c>
      <c r="AB162" s="142">
        <f>'PK App Demand'!AB162+'NP App Demand'!AB162+'NPK App Demand'!AB162</f>
        <v>12.24</v>
      </c>
      <c r="AC162" s="142">
        <f>'PK App Demand'!AC162+'NP App Demand'!AC162+'NPK App Demand'!AC162</f>
        <v>12.24</v>
      </c>
      <c r="AD162" s="142">
        <f>'PK App Demand'!AD162+'NP App Demand'!AD162+'NPK App Demand'!AD162</f>
        <v>12.24</v>
      </c>
      <c r="AE162" s="142">
        <f>'PK App Demand'!AE162+'NP App Demand'!AE162+'NPK App Demand'!AE162</f>
        <v>12.24</v>
      </c>
      <c r="AF162" s="142">
        <f>'PK App Demand'!AF162+'NP App Demand'!AF162+'NPK App Demand'!AF162</f>
        <v>12.24</v>
      </c>
      <c r="AG162" s="142">
        <f>'PK App Demand'!AG162+'NP App Demand'!AG162+'NPK App Demand'!AG162</f>
        <v>12.24</v>
      </c>
    </row>
    <row r="163" spans="1:33" x14ac:dyDescent="0.2">
      <c r="A163" s="133" t="str">
        <f t="shared" si="4"/>
        <v>DAPOman</v>
      </c>
      <c r="B163" s="129" t="s">
        <v>270</v>
      </c>
      <c r="C163" s="129" t="s">
        <v>271</v>
      </c>
      <c r="D163" s="129" t="s">
        <v>193</v>
      </c>
      <c r="E163" s="142">
        <f>'PK App Demand'!E163+'NP App Demand'!E163+'NPK App Demand'!E163</f>
        <v>1.7795300000000001</v>
      </c>
      <c r="F163" s="142">
        <f>'PK App Demand'!F163+'NP App Demand'!F163+'NPK App Demand'!F163</f>
        <v>1.2960769999999999</v>
      </c>
      <c r="G163" s="142">
        <f>'PK App Demand'!G163+'NP App Demand'!G163+'NPK App Demand'!G163</f>
        <v>1.2790699999999999</v>
      </c>
      <c r="H163" s="142">
        <f>'PK App Demand'!H163+'NP App Demand'!H163+'NPK App Demand'!H163</f>
        <v>0</v>
      </c>
      <c r="I163" s="142">
        <f>'PK App Demand'!I163+'NP App Demand'!I163+'NPK App Demand'!I163</f>
        <v>7.0870620000000004</v>
      </c>
      <c r="J163" s="142">
        <f>'PK App Demand'!J163+'NP App Demand'!J163+'NPK App Demand'!J163</f>
        <v>8.7313280000000013</v>
      </c>
      <c r="K163" s="142">
        <f>'PK App Demand'!K163+'NP App Demand'!K163+'NPK App Demand'!K163</f>
        <v>7.1877140000000006</v>
      </c>
      <c r="L163" s="142">
        <f>'PK App Demand'!L163+'NP App Demand'!L163+'NPK App Demand'!L163</f>
        <v>5.7390369999999997</v>
      </c>
      <c r="M163" s="142">
        <f>'PK App Demand'!M163+'NP App Demand'!M163+'NPK App Demand'!M163</f>
        <v>4.7447049999999997</v>
      </c>
      <c r="N163" s="142">
        <f>'PK App Demand'!N163+'NP App Demand'!N163+'NPK App Demand'!N163</f>
        <v>4.609229</v>
      </c>
      <c r="O163" s="142">
        <f>'PK App Demand'!O163+'NP App Demand'!O163+'NPK App Demand'!O163</f>
        <v>5.2850409999999997</v>
      </c>
      <c r="P163" s="142">
        <f>'PK App Demand'!P163+'NP App Demand'!P163+'NPK App Demand'!P163</f>
        <v>6.0395369999999993</v>
      </c>
      <c r="Q163" s="142">
        <f>'PK App Demand'!Q163+'NP App Demand'!Q163+'NPK App Demand'!Q163</f>
        <v>5.4506830000000006</v>
      </c>
      <c r="R163" s="142">
        <f>'PK App Demand'!R163+'NP App Demand'!R163+'NPK App Demand'!R163</f>
        <v>6.5643900000000004</v>
      </c>
      <c r="S163" s="142">
        <f>'PK App Demand'!S163+'NP App Demand'!S163+'NPK App Demand'!S163</f>
        <v>9.3550529999999998</v>
      </c>
      <c r="T163" s="142">
        <f>'PK App Demand'!T163+'NP App Demand'!T163+'NPK App Demand'!T163</f>
        <v>11.123317</v>
      </c>
      <c r="U163" s="142">
        <f>'PK App Demand'!U163+'NP App Demand'!U163+'NPK App Demand'!U163</f>
        <v>15.840532</v>
      </c>
      <c r="V163" s="142">
        <f>'PK App Demand'!V163+'NP App Demand'!V163+'NPK App Demand'!V163</f>
        <v>19.832855000000002</v>
      </c>
      <c r="W163" s="142">
        <f>'PK App Demand'!W163+'NP App Demand'!W163+'NPK App Demand'!W163</f>
        <v>5.8561260473270309</v>
      </c>
      <c r="X163" s="142">
        <f>'PK App Demand'!X163+'NP App Demand'!X163+'NPK App Demand'!X163</f>
        <v>6.4101500000000007</v>
      </c>
      <c r="Y163" s="142">
        <f>'PK App Demand'!Y163+'NP App Demand'!Y163+'NPK App Demand'!Y163</f>
        <v>9.0701200000000011</v>
      </c>
      <c r="Z163" s="142">
        <f>'PK App Demand'!Z163+'NP App Demand'!Z163+'NPK App Demand'!Z163</f>
        <v>10.926680000000001</v>
      </c>
      <c r="AA163" s="142">
        <f>'PK App Demand'!AA163+'NP App Demand'!AA163+'NPK App Demand'!AA163</f>
        <v>5.1400000000000006</v>
      </c>
      <c r="AB163" s="142">
        <f>'PK App Demand'!AB163+'NP App Demand'!AB163+'NPK App Demand'!AB163</f>
        <v>5.2900000000000009</v>
      </c>
      <c r="AC163" s="142">
        <f>'PK App Demand'!AC163+'NP App Demand'!AC163+'NPK App Demand'!AC163</f>
        <v>5.2900000000000009</v>
      </c>
      <c r="AD163" s="142">
        <f>'PK App Demand'!AD163+'NP App Demand'!AD163+'NPK App Demand'!AD163</f>
        <v>5.2900000000000009</v>
      </c>
      <c r="AE163" s="142">
        <f>'PK App Demand'!AE163+'NP App Demand'!AE163+'NPK App Demand'!AE163</f>
        <v>5.2900000000000009</v>
      </c>
      <c r="AF163" s="142">
        <f>'PK App Demand'!AF163+'NP App Demand'!AF163+'NPK App Demand'!AF163</f>
        <v>5.2900000000000009</v>
      </c>
      <c r="AG163" s="142">
        <f>'PK App Demand'!AG163+'NP App Demand'!AG163+'NPK App Demand'!AG163</f>
        <v>5.2900000000000009</v>
      </c>
    </row>
    <row r="164" spans="1:33" x14ac:dyDescent="0.2">
      <c r="A164" s="133" t="str">
        <f t="shared" si="4"/>
        <v>DAPQatar</v>
      </c>
      <c r="B164" s="129" t="s">
        <v>270</v>
      </c>
      <c r="C164" s="129" t="s">
        <v>271</v>
      </c>
      <c r="D164" s="129" t="s">
        <v>194</v>
      </c>
      <c r="E164" s="142">
        <f>'PK App Demand'!E164+'NP App Demand'!E164+'NPK App Demand'!E164</f>
        <v>0.56309599999999993</v>
      </c>
      <c r="F164" s="142">
        <f>'PK App Demand'!F164+'NP App Demand'!F164+'NPK App Demand'!F164</f>
        <v>0.51659699999999997</v>
      </c>
      <c r="G164" s="142">
        <f>'PK App Demand'!G164+'NP App Demand'!G164+'NPK App Demand'!G164</f>
        <v>0.41619600000000001</v>
      </c>
      <c r="H164" s="142">
        <f>'PK App Demand'!H164+'NP App Demand'!H164+'NPK App Demand'!H164</f>
        <v>7.6750000000000004E-3</v>
      </c>
      <c r="I164" s="142">
        <f>'PK App Demand'!I164+'NP App Demand'!I164+'NPK App Demand'!I164</f>
        <v>0.33765899999999999</v>
      </c>
      <c r="J164" s="142">
        <f>'PK App Demand'!J164+'NP App Demand'!J164+'NPK App Demand'!J164</f>
        <v>0.76781200000000005</v>
      </c>
      <c r="K164" s="142">
        <f>'PK App Demand'!K164+'NP App Demand'!K164+'NPK App Demand'!K164</f>
        <v>0.75953099999999996</v>
      </c>
      <c r="L164" s="142">
        <f>'PK App Demand'!L164+'NP App Demand'!L164+'NPK App Demand'!L164</f>
        <v>0.63286200000000004</v>
      </c>
      <c r="M164" s="142">
        <f>'PK App Demand'!M164+'NP App Demand'!M164+'NPK App Demand'!M164</f>
        <v>0.68943699999999997</v>
      </c>
      <c r="N164" s="142">
        <f>'PK App Demand'!N164+'NP App Demand'!N164+'NPK App Demand'!N164</f>
        <v>0</v>
      </c>
      <c r="O164" s="142">
        <f>'PK App Demand'!O164+'NP App Demand'!O164+'NPK App Demand'!O164</f>
        <v>4.6421550000000007</v>
      </c>
      <c r="P164" s="142">
        <f>'PK App Demand'!P164+'NP App Demand'!P164+'NPK App Demand'!P164</f>
        <v>0</v>
      </c>
      <c r="Q164" s="142">
        <f>'PK App Demand'!Q164+'NP App Demand'!Q164+'NPK App Demand'!Q164</f>
        <v>0</v>
      </c>
      <c r="R164" s="142">
        <f>'PK App Demand'!R164+'NP App Demand'!R164+'NPK App Demand'!R164</f>
        <v>4.191084</v>
      </c>
      <c r="S164" s="142">
        <f>'PK App Demand'!S164+'NP App Demand'!S164+'NPK App Demand'!S164</f>
        <v>2.9121860000000002</v>
      </c>
      <c r="T164" s="142">
        <f>'PK App Demand'!T164+'NP App Demand'!T164+'NPK App Demand'!T164</f>
        <v>2.752926</v>
      </c>
      <c r="U164" s="142">
        <f>'PK App Demand'!U164+'NP App Demand'!U164+'NPK App Demand'!U164</f>
        <v>1.1458499999999998</v>
      </c>
      <c r="V164" s="142">
        <f>'PK App Demand'!V164+'NP App Demand'!V164+'NPK App Demand'!V164</f>
        <v>2.087224</v>
      </c>
      <c r="W164" s="142">
        <f>'PK App Demand'!W164+'NP App Demand'!W164+'NPK App Demand'!W164</f>
        <v>2.7759267195048021</v>
      </c>
      <c r="X164" s="142">
        <f>'PK App Demand'!X164+'NP App Demand'!X164+'NPK App Demand'!X164</f>
        <v>5.4602000000000004</v>
      </c>
      <c r="Y164" s="142">
        <f>'PK App Demand'!Y164+'NP App Demand'!Y164+'NPK App Demand'!Y164</f>
        <v>4.7631799999999993</v>
      </c>
      <c r="Z164" s="142">
        <f>'PK App Demand'!Z164+'NP App Demand'!Z164+'NPK App Demand'!Z164</f>
        <v>4.7464600000000008</v>
      </c>
      <c r="AA164" s="142">
        <f>'PK App Demand'!AA164+'NP App Demand'!AA164+'NPK App Demand'!AA164</f>
        <v>3.4300000000000006</v>
      </c>
      <c r="AB164" s="142">
        <f>'PK App Demand'!AB164+'NP App Demand'!AB164+'NPK App Demand'!AB164</f>
        <v>3.7699999999999996</v>
      </c>
      <c r="AC164" s="142">
        <f>'PK App Demand'!AC164+'NP App Demand'!AC164+'NPK App Demand'!AC164</f>
        <v>3.7699999999999996</v>
      </c>
      <c r="AD164" s="142">
        <f>'PK App Demand'!AD164+'NP App Demand'!AD164+'NPK App Demand'!AD164</f>
        <v>3.7699999999999996</v>
      </c>
      <c r="AE164" s="142">
        <f>'PK App Demand'!AE164+'NP App Demand'!AE164+'NPK App Demand'!AE164</f>
        <v>3.7699999999999996</v>
      </c>
      <c r="AF164" s="142">
        <f>'PK App Demand'!AF164+'NP App Demand'!AF164+'NPK App Demand'!AF164</f>
        <v>3.7699999999999996</v>
      </c>
      <c r="AG164" s="142">
        <f>'PK App Demand'!AG164+'NP App Demand'!AG164+'NPK App Demand'!AG164</f>
        <v>3.7699999999999996</v>
      </c>
    </row>
    <row r="165" spans="1:33" x14ac:dyDescent="0.2">
      <c r="A165" s="133" t="str">
        <f t="shared" si="4"/>
        <v>DAPSaudi Arabia</v>
      </c>
      <c r="B165" s="129" t="s">
        <v>270</v>
      </c>
      <c r="C165" s="129" t="s">
        <v>271</v>
      </c>
      <c r="D165" s="129" t="s">
        <v>195</v>
      </c>
      <c r="E165" s="142">
        <f>'PK App Demand'!E165+'NP App Demand'!E165+'NPK App Demand'!E165</f>
        <v>47.839897000000008</v>
      </c>
      <c r="F165" s="142">
        <f>'PK App Demand'!F165+'NP App Demand'!F165+'NPK App Demand'!F165</f>
        <v>85.724820999999963</v>
      </c>
      <c r="G165" s="142">
        <f>'PK App Demand'!G165+'NP App Demand'!G165+'NPK App Demand'!G165</f>
        <v>58.780000000000079</v>
      </c>
      <c r="H165" s="142">
        <f>'PK App Demand'!H165+'NP App Demand'!H165+'NPK App Demand'!H165</f>
        <v>62.538520000000069</v>
      </c>
      <c r="I165" s="142">
        <f>'PK App Demand'!I165+'NP App Demand'!I165+'NPK App Demand'!I165</f>
        <v>203.021118</v>
      </c>
      <c r="J165" s="142">
        <f>'PK App Demand'!J165+'NP App Demand'!J165+'NPK App Demand'!J165</f>
        <v>334.766504</v>
      </c>
      <c r="K165" s="142">
        <f>'PK App Demand'!K165+'NP App Demand'!K165+'NPK App Demand'!K165</f>
        <v>98.233374999999995</v>
      </c>
      <c r="L165" s="142">
        <f>'PK App Demand'!L165+'NP App Demand'!L165+'NPK App Demand'!L165</f>
        <v>186.87815600000002</v>
      </c>
      <c r="M165" s="142">
        <f>'PK App Demand'!M165+'NP App Demand'!M165+'NPK App Demand'!M165</f>
        <v>399.93753499999997</v>
      </c>
      <c r="N165" s="142">
        <f>'PK App Demand'!N165+'NP App Demand'!N165+'NPK App Demand'!N165</f>
        <v>175.14800000000002</v>
      </c>
      <c r="O165" s="142">
        <f>'PK App Demand'!O165+'NP App Demand'!O165+'NPK App Demand'!O165</f>
        <v>131.21227099999999</v>
      </c>
      <c r="P165" s="142">
        <f>'PK App Demand'!P165+'NP App Demand'!P165+'NPK App Demand'!P165</f>
        <v>198.82378</v>
      </c>
      <c r="Q165" s="142">
        <f>'PK App Demand'!Q165+'NP App Demand'!Q165+'NPK App Demand'!Q165</f>
        <v>199.67830000000001</v>
      </c>
      <c r="R165" s="142">
        <f>'PK App Demand'!R165+'NP App Demand'!R165+'NPK App Demand'!R165</f>
        <v>202.05760000000001</v>
      </c>
      <c r="S165" s="142">
        <f>'PK App Demand'!S165+'NP App Demand'!S165+'NPK App Demand'!S165</f>
        <v>209.791616</v>
      </c>
      <c r="T165" s="142">
        <f>'PK App Demand'!T165+'NP App Demand'!T165+'NPK App Demand'!T165</f>
        <v>213.92865800000001</v>
      </c>
      <c r="U165" s="142">
        <f>'PK App Demand'!U165+'NP App Demand'!U165+'NPK App Demand'!U165</f>
        <v>207.90819099999999</v>
      </c>
      <c r="V165" s="142">
        <f>'PK App Demand'!V165+'NP App Demand'!V165+'NPK App Demand'!V165</f>
        <v>204.14674453055596</v>
      </c>
      <c r="W165" s="142">
        <f>'PK App Demand'!W165+'NP App Demand'!W165+'NPK App Demand'!W165</f>
        <v>197.84505179801201</v>
      </c>
      <c r="X165" s="142">
        <f>'PK App Demand'!X165+'NP App Demand'!X165+'NPK App Demand'!X165</f>
        <v>146.66206269395167</v>
      </c>
      <c r="Y165" s="142">
        <f>'PK App Demand'!Y165+'NP App Demand'!Y165+'NPK App Demand'!Y165</f>
        <v>31.821472900000014</v>
      </c>
      <c r="Z165" s="142">
        <f>'PK App Demand'!Z165+'NP App Demand'!Z165+'NPK App Demand'!Z165</f>
        <v>28.936720000000044</v>
      </c>
      <c r="AA165" s="142">
        <f>'PK App Demand'!AA165+'NP App Demand'!AA165+'NPK App Demand'!AA165</f>
        <v>43.52</v>
      </c>
      <c r="AB165" s="142">
        <f>'PK App Demand'!AB165+'NP App Demand'!AB165+'NPK App Demand'!AB165</f>
        <v>44.869999999999976</v>
      </c>
      <c r="AC165" s="142">
        <f>'PK App Demand'!AC165+'NP App Demand'!AC165+'NPK App Demand'!AC165</f>
        <v>44.013676527945954</v>
      </c>
      <c r="AD165" s="142">
        <f>'PK App Demand'!AD165+'NP App Demand'!AD165+'NPK App Demand'!AD165</f>
        <v>43.07927028524086</v>
      </c>
      <c r="AE165" s="142">
        <f>'PK App Demand'!AE165+'NP App Demand'!AE165+'NPK App Demand'!AE165</f>
        <v>42.234056363410097</v>
      </c>
      <c r="AF165" s="142">
        <f>'PK App Demand'!AF165+'NP App Demand'!AF165+'NPK App Demand'!AF165</f>
        <v>41.428038672658133</v>
      </c>
      <c r="AG165" s="142">
        <f>'PK App Demand'!AG165+'NP App Demand'!AG165+'NPK App Demand'!AG165</f>
        <v>40.637403461680663</v>
      </c>
    </row>
    <row r="166" spans="1:33" x14ac:dyDescent="0.2">
      <c r="A166" s="133" t="str">
        <f t="shared" si="4"/>
        <v>DAPSyria</v>
      </c>
      <c r="B166" s="129" t="s">
        <v>270</v>
      </c>
      <c r="C166" s="129" t="s">
        <v>271</v>
      </c>
      <c r="D166" s="129" t="s">
        <v>196</v>
      </c>
      <c r="E166" s="142">
        <f>'PK App Demand'!E166+'NP App Demand'!E166+'NPK App Demand'!E166</f>
        <v>2.1646000000000001</v>
      </c>
      <c r="F166" s="142">
        <f>'PK App Demand'!F166+'NP App Demand'!F166+'NPK App Demand'!F166</f>
        <v>1.127</v>
      </c>
      <c r="G166" s="142">
        <f>'PK App Demand'!G166+'NP App Demand'!G166+'NPK App Demand'!G166</f>
        <v>5.5949999999999998</v>
      </c>
      <c r="H166" s="142">
        <f>'PK App Demand'!H166+'NP App Demand'!H166+'NPK App Demand'!H166</f>
        <v>8.5190540000000006</v>
      </c>
      <c r="I166" s="142">
        <f>'PK App Demand'!I166+'NP App Demand'!I166+'NPK App Demand'!I166</f>
        <v>14.857000000000001</v>
      </c>
      <c r="J166" s="142">
        <f>'PK App Demand'!J166+'NP App Demand'!J166+'NPK App Demand'!J166</f>
        <v>13.161</v>
      </c>
      <c r="K166" s="142">
        <f>'PK App Demand'!K166+'NP App Demand'!K166+'NPK App Demand'!K166</f>
        <v>12.432412000000001</v>
      </c>
      <c r="L166" s="142">
        <f>'PK App Demand'!L166+'NP App Demand'!L166+'NPK App Demand'!L166</f>
        <v>13.488325</v>
      </c>
      <c r="M166" s="142">
        <f>'PK App Demand'!M166+'NP App Demand'!M166+'NPK App Demand'!M166</f>
        <v>12.692055</v>
      </c>
      <c r="N166" s="142">
        <f>'PK App Demand'!N166+'NP App Demand'!N166+'NPK App Demand'!N166</f>
        <v>15.856026999999999</v>
      </c>
      <c r="O166" s="142">
        <f>'PK App Demand'!O166+'NP App Demand'!O166+'NPK App Demand'!O166</f>
        <v>30.822129</v>
      </c>
      <c r="P166" s="142">
        <f>'PK App Demand'!P166+'NP App Demand'!P166+'NPK App Demand'!P166</f>
        <v>7.8769090000000004</v>
      </c>
      <c r="Q166" s="142">
        <f>'PK App Demand'!Q166+'NP App Demand'!Q166+'NPK App Demand'!Q166</f>
        <v>2.6040000000000001</v>
      </c>
      <c r="R166" s="142">
        <f>'PK App Demand'!R166+'NP App Demand'!R166+'NPK App Demand'!R166</f>
        <v>3.4998099999999992</v>
      </c>
      <c r="S166" s="142">
        <f>'PK App Demand'!S166+'NP App Demand'!S166+'NPK App Demand'!S166</f>
        <v>7.8125109999999989</v>
      </c>
      <c r="T166" s="142">
        <f>'PK App Demand'!T166+'NP App Demand'!T166+'NPK App Demand'!T166</f>
        <v>5.12141</v>
      </c>
      <c r="U166" s="142">
        <f>'PK App Demand'!U166+'NP App Demand'!U166+'NPK App Demand'!U166</f>
        <v>9.2140829999999987</v>
      </c>
      <c r="V166" s="142">
        <f>'PK App Demand'!V166+'NP App Demand'!V166+'NPK App Demand'!V166</f>
        <v>12.075531</v>
      </c>
      <c r="W166" s="142">
        <f>'PK App Demand'!W166+'NP App Demand'!W166+'NPK App Demand'!W166</f>
        <v>12.003226419688861</v>
      </c>
      <c r="X166" s="142">
        <f>'PK App Demand'!X166+'NP App Demand'!X166+'NPK App Demand'!X166</f>
        <v>17.025880000000001</v>
      </c>
      <c r="Y166" s="142">
        <f>'PK App Demand'!Y166+'NP App Demand'!Y166+'NPK App Demand'!Y166</f>
        <v>13.103400000000001</v>
      </c>
      <c r="Z166" s="142">
        <f>'PK App Demand'!Z166+'NP App Demand'!Z166+'NPK App Demand'!Z166</f>
        <v>11.31659</v>
      </c>
      <c r="AA166" s="142">
        <f>'PK App Demand'!AA166+'NP App Demand'!AA166+'NPK App Demand'!AA166</f>
        <v>11.569999999999997</v>
      </c>
      <c r="AB166" s="142">
        <f>'PK App Demand'!AB166+'NP App Demand'!AB166+'NPK App Demand'!AB166</f>
        <v>13.12</v>
      </c>
      <c r="AC166" s="142">
        <f>'PK App Demand'!AC166+'NP App Demand'!AC166+'NPK App Demand'!AC166</f>
        <v>13.12</v>
      </c>
      <c r="AD166" s="142">
        <f>'PK App Demand'!AD166+'NP App Demand'!AD166+'NPK App Demand'!AD166</f>
        <v>13.12</v>
      </c>
      <c r="AE166" s="142">
        <f>'PK App Demand'!AE166+'NP App Demand'!AE166+'NPK App Demand'!AE166</f>
        <v>13.12</v>
      </c>
      <c r="AF166" s="142">
        <f>'PK App Demand'!AF166+'NP App Demand'!AF166+'NPK App Demand'!AF166</f>
        <v>13.12</v>
      </c>
      <c r="AG166" s="142">
        <f>'PK App Demand'!AG166+'NP App Demand'!AG166+'NPK App Demand'!AG166</f>
        <v>13.12</v>
      </c>
    </row>
    <row r="167" spans="1:33" x14ac:dyDescent="0.2">
      <c r="A167" s="133" t="str">
        <f t="shared" si="4"/>
        <v>DAPTurkey</v>
      </c>
      <c r="B167" s="129" t="s">
        <v>270</v>
      </c>
      <c r="C167" s="129" t="s">
        <v>271</v>
      </c>
      <c r="D167" s="129" t="s">
        <v>197</v>
      </c>
      <c r="E167" s="142">
        <f>'PK App Demand'!E167+'NP App Demand'!E167+'NPK App Demand'!E167</f>
        <v>1344.3302756825019</v>
      </c>
      <c r="F167" s="142">
        <f>'PK App Demand'!F167+'NP App Demand'!F167+'NPK App Demand'!F167</f>
        <v>1342.362808682502</v>
      </c>
      <c r="G167" s="142">
        <f>'PK App Demand'!G167+'NP App Demand'!G167+'NPK App Demand'!G167</f>
        <v>1212.763452682502</v>
      </c>
      <c r="H167" s="142">
        <f>'PK App Demand'!H167+'NP App Demand'!H167+'NPK App Demand'!H167</f>
        <v>1351.7226307058825</v>
      </c>
      <c r="I167" s="142">
        <f>'PK App Demand'!I167+'NP App Demand'!I167+'NPK App Demand'!I167</f>
        <v>1579.1011754117649</v>
      </c>
      <c r="J167" s="142">
        <f>'PK App Demand'!J167+'NP App Demand'!J167+'NPK App Demand'!J167</f>
        <v>1609.6038520000002</v>
      </c>
      <c r="K167" s="142">
        <f>'PK App Demand'!K167+'NP App Demand'!K167+'NPK App Demand'!K167</f>
        <v>1528.1952449999999</v>
      </c>
      <c r="L167" s="142">
        <f>'PK App Demand'!L167+'NP App Demand'!L167+'NPK App Demand'!L167</f>
        <v>1579.6433489999999</v>
      </c>
      <c r="M167" s="142">
        <f>'PK App Demand'!M167+'NP App Demand'!M167+'NPK App Demand'!M167</f>
        <v>2564.7702529999997</v>
      </c>
      <c r="N167" s="142">
        <f>'PK App Demand'!N167+'NP App Demand'!N167+'NPK App Demand'!N167</f>
        <v>1397.570778</v>
      </c>
      <c r="O167" s="142">
        <f>'PK App Demand'!O167+'NP App Demand'!O167+'NPK App Demand'!O167</f>
        <v>1478.3780769999998</v>
      </c>
      <c r="P167" s="142">
        <f>'PK App Demand'!P167+'NP App Demand'!P167+'NPK App Demand'!P167</f>
        <v>1750.4925410000001</v>
      </c>
      <c r="Q167" s="142">
        <f>'PK App Demand'!Q167+'NP App Demand'!Q167+'NPK App Demand'!Q167</f>
        <v>1559.6550320000001</v>
      </c>
      <c r="R167" s="142">
        <f>'PK App Demand'!R167+'NP App Demand'!R167+'NPK App Demand'!R167</f>
        <v>1701.69037</v>
      </c>
      <c r="S167" s="142">
        <f>'PK App Demand'!S167+'NP App Demand'!S167+'NPK App Demand'!S167</f>
        <v>1827.5527119999992</v>
      </c>
      <c r="T167" s="142">
        <f>'PK App Demand'!T167+'NP App Demand'!T167+'NPK App Demand'!T167</f>
        <v>2141.1240479999997</v>
      </c>
      <c r="U167" s="142">
        <f>'PK App Demand'!U167+'NP App Demand'!U167+'NPK App Demand'!U167</f>
        <v>2300.9086619999998</v>
      </c>
      <c r="V167" s="142">
        <f>'PK App Demand'!V167+'NP App Demand'!V167+'NPK App Demand'!V167</f>
        <v>2105.2967619999999</v>
      </c>
      <c r="W167" s="142">
        <f>'PK App Demand'!W167+'NP App Demand'!W167+'NPK App Demand'!W167</f>
        <v>2096.6974570389393</v>
      </c>
      <c r="X167" s="142">
        <f>'PK App Demand'!X167+'NP App Demand'!X167+'NPK App Demand'!X167</f>
        <v>2756.898553</v>
      </c>
      <c r="Y167" s="142">
        <f>'PK App Demand'!Y167+'NP App Demand'!Y167+'NPK App Demand'!Y167</f>
        <v>2378.0825835000001</v>
      </c>
      <c r="Z167" s="142">
        <f>'PK App Demand'!Z167+'NP App Demand'!Z167+'NPK App Demand'!Z167</f>
        <v>3066.3549120000002</v>
      </c>
      <c r="AA167" s="142">
        <f>'PK App Demand'!AA167+'NP App Demand'!AA167+'NPK App Demand'!AA167</f>
        <v>2267.8340319999998</v>
      </c>
      <c r="AB167" s="142">
        <f>'PK App Demand'!AB167+'NP App Demand'!AB167+'NPK App Demand'!AB167</f>
        <v>2302.7736400000003</v>
      </c>
      <c r="AC167" s="142">
        <f>'PK App Demand'!AC167+'NP App Demand'!AC167+'NPK App Demand'!AC167</f>
        <v>2305.2888263834611</v>
      </c>
      <c r="AD167" s="142">
        <f>'PK App Demand'!AD167+'NP App Demand'!AD167+'NPK App Demand'!AD167</f>
        <v>2308.0931765333635</v>
      </c>
      <c r="AE167" s="142">
        <f>'PK App Demand'!AE167+'NP App Demand'!AE167+'NPK App Demand'!AE167</f>
        <v>2310.6809847642653</v>
      </c>
      <c r="AF167" s="142">
        <f>'PK App Demand'!AF167+'NP App Demand'!AF167+'NPK App Demand'!AF167</f>
        <v>2313.1965650146221</v>
      </c>
      <c r="AG167" s="142">
        <f>'PK App Demand'!AG167+'NP App Demand'!AG167+'NPK App Demand'!AG167</f>
        <v>2315.7121452649776</v>
      </c>
    </row>
    <row r="168" spans="1:33" x14ac:dyDescent="0.2">
      <c r="A168" s="133" t="str">
        <f t="shared" si="4"/>
        <v>DAPUnited Arab Emirates</v>
      </c>
      <c r="B168" s="129" t="s">
        <v>270</v>
      </c>
      <c r="C168" s="129" t="s">
        <v>271</v>
      </c>
      <c r="D168" s="129" t="s">
        <v>198</v>
      </c>
      <c r="E168" s="142">
        <f>'PK App Demand'!E168+'NP App Demand'!E168+'NPK App Demand'!E168</f>
        <v>13.256339999999998</v>
      </c>
      <c r="F168" s="142">
        <f>'PK App Demand'!F168+'NP App Demand'!F168+'NPK App Demand'!F168</f>
        <v>1.621</v>
      </c>
      <c r="G168" s="142">
        <f>'PK App Demand'!G168+'NP App Demand'!G168+'NPK App Demand'!G168</f>
        <v>3.5469999999999993</v>
      </c>
      <c r="H168" s="142">
        <f>'PK App Demand'!H168+'NP App Demand'!H168+'NPK App Demand'!H168</f>
        <v>2.3679999999999999</v>
      </c>
      <c r="I168" s="142">
        <f>'PK App Demand'!I168+'NP App Demand'!I168+'NPK App Demand'!I168</f>
        <v>5.0369999999999999</v>
      </c>
      <c r="J168" s="142">
        <f>'PK App Demand'!J168+'NP App Demand'!J168+'NPK App Demand'!J168</f>
        <v>12.325215</v>
      </c>
      <c r="K168" s="142">
        <f>'PK App Demand'!K168+'NP App Demand'!K168+'NPK App Demand'!K168</f>
        <v>9.4219249999999999</v>
      </c>
      <c r="L168" s="142">
        <f>'PK App Demand'!L168+'NP App Demand'!L168+'NPK App Demand'!L168</f>
        <v>9.4791800000000013</v>
      </c>
      <c r="M168" s="142">
        <f>'PK App Demand'!M168+'NP App Demand'!M168+'NPK App Demand'!M168</f>
        <v>23.352881999999994</v>
      </c>
      <c r="N168" s="142">
        <f>'PK App Demand'!N168+'NP App Demand'!N168+'NPK App Demand'!N168</f>
        <v>3.7536259999999988</v>
      </c>
      <c r="O168" s="142">
        <f>'PK App Demand'!O168+'NP App Demand'!O168+'NPK App Demand'!O168</f>
        <v>7.3615250000000012</v>
      </c>
      <c r="P168" s="142">
        <f>'PK App Demand'!P168+'NP App Demand'!P168+'NPK App Demand'!P168</f>
        <v>7.3709779999999991</v>
      </c>
      <c r="Q168" s="142">
        <f>'PK App Demand'!Q168+'NP App Demand'!Q168+'NPK App Demand'!Q168</f>
        <v>6.2546339999999994</v>
      </c>
      <c r="R168" s="142">
        <f>'PK App Demand'!R168+'NP App Demand'!R168+'NPK App Demand'!R168</f>
        <v>8.159322999999997</v>
      </c>
      <c r="S168" s="142">
        <f>'PK App Demand'!S168+'NP App Demand'!S168+'NPK App Demand'!S168</f>
        <v>35.590330999999999</v>
      </c>
      <c r="T168" s="142">
        <f>'PK App Demand'!T168+'NP App Demand'!T168+'NPK App Demand'!T168</f>
        <v>35.418760999999996</v>
      </c>
      <c r="U168" s="142">
        <f>'PK App Demand'!U168+'NP App Demand'!U168+'NPK App Demand'!U168</f>
        <v>23.752851000000003</v>
      </c>
      <c r="V168" s="142">
        <f>'PK App Demand'!V168+'NP App Demand'!V168+'NPK App Demand'!V168</f>
        <v>7.7601800000000001</v>
      </c>
      <c r="W168" s="142">
        <f>'PK App Demand'!W168+'NP App Demand'!W168+'NPK App Demand'!W168</f>
        <v>11.647852887883356</v>
      </c>
      <c r="X168" s="142">
        <f>'PK App Demand'!X168+'NP App Demand'!X168+'NPK App Demand'!X168</f>
        <v>7.8189000000000011</v>
      </c>
      <c r="Y168" s="142">
        <f>'PK App Demand'!Y168+'NP App Demand'!Y168+'NPK App Demand'!Y168</f>
        <v>41.865641100000005</v>
      </c>
      <c r="Z168" s="142">
        <f>'PK App Demand'!Z168+'NP App Demand'!Z168+'NPK App Demand'!Z168</f>
        <v>38.946510000000011</v>
      </c>
      <c r="AA168" s="142">
        <f>'PK App Demand'!AA168+'NP App Demand'!AA168+'NPK App Demand'!AA168</f>
        <v>16.5</v>
      </c>
      <c r="AB168" s="142">
        <f>'PK App Demand'!AB168+'NP App Demand'!AB168+'NPK App Demand'!AB168</f>
        <v>32.129999999999995</v>
      </c>
      <c r="AC168" s="142">
        <f>'PK App Demand'!AC168+'NP App Demand'!AC168+'NPK App Demand'!AC168</f>
        <v>32.774693059311524</v>
      </c>
      <c r="AD168" s="142">
        <f>'PK App Demand'!AD168+'NP App Demand'!AD168+'NPK App Demand'!AD168</f>
        <v>33.473216548718128</v>
      </c>
      <c r="AE168" s="142">
        <f>'PK App Demand'!AE168+'NP App Demand'!AE168+'NPK App Demand'!AE168</f>
        <v>34.155331250250853</v>
      </c>
      <c r="AF168" s="142">
        <f>'PK App Demand'!AF168+'NP App Demand'!AF168+'NPK App Demand'!AF168</f>
        <v>34.840662871649016</v>
      </c>
      <c r="AG168" s="142">
        <f>'PK App Demand'!AG168+'NP App Demand'!AG168+'NPK App Demand'!AG168</f>
        <v>35.539745770346961</v>
      </c>
    </row>
    <row r="169" spans="1:33" x14ac:dyDescent="0.2">
      <c r="A169" s="133" t="str">
        <f t="shared" si="4"/>
        <v>DAPYemen</v>
      </c>
      <c r="B169" s="129" t="s">
        <v>270</v>
      </c>
      <c r="C169" s="129" t="s">
        <v>271</v>
      </c>
      <c r="D169" s="129" t="s">
        <v>199</v>
      </c>
      <c r="E169" s="142">
        <f>'PK App Demand'!E169+'NP App Demand'!E169+'NPK App Demand'!E169</f>
        <v>1.137518</v>
      </c>
      <c r="F169" s="142">
        <f>'PK App Demand'!F169+'NP App Demand'!F169+'NPK App Demand'!F169</f>
        <v>0.44020700000000001</v>
      </c>
      <c r="G169" s="142">
        <f>'PK App Demand'!G169+'NP App Demand'!G169+'NPK App Demand'!G169</f>
        <v>0.25600000000000001</v>
      </c>
      <c r="H169" s="142">
        <f>'PK App Demand'!H169+'NP App Demand'!H169+'NPK App Demand'!H169</f>
        <v>0.34199999999999997</v>
      </c>
      <c r="I169" s="142">
        <f>'PK App Demand'!I169+'NP App Demand'!I169+'NPK App Demand'!I169</f>
        <v>0.60087100000000004</v>
      </c>
      <c r="J169" s="142">
        <f>'PK App Demand'!J169+'NP App Demand'!J169+'NPK App Demand'!J169</f>
        <v>1.5573379999999999</v>
      </c>
      <c r="K169" s="142">
        <f>'PK App Demand'!K169+'NP App Demand'!K169+'NPK App Demand'!K169</f>
        <v>0.36226599999999998</v>
      </c>
      <c r="L169" s="142">
        <f>'PK App Demand'!L169+'NP App Demand'!L169+'NPK App Demand'!L169</f>
        <v>11.128539999999999</v>
      </c>
      <c r="M169" s="142">
        <f>'PK App Demand'!M169+'NP App Demand'!M169+'NPK App Demand'!M169</f>
        <v>0.35824400000000001</v>
      </c>
      <c r="N169" s="142">
        <f>'PK App Demand'!N169+'NP App Demand'!N169+'NPK App Demand'!N169</f>
        <v>0.73578199999999994</v>
      </c>
      <c r="O169" s="142">
        <f>'PK App Demand'!O169+'NP App Demand'!O169+'NPK App Demand'!O169</f>
        <v>0.69506999999999997</v>
      </c>
      <c r="P169" s="142">
        <f>'PK App Demand'!P169+'NP App Demand'!P169+'NPK App Demand'!P169</f>
        <v>0.54482200000000003</v>
      </c>
      <c r="Q169" s="142">
        <f>'PK App Demand'!Q169+'NP App Demand'!Q169+'NPK App Demand'!Q169</f>
        <v>11.167637000000001</v>
      </c>
      <c r="R169" s="142">
        <f>'PK App Demand'!R169+'NP App Demand'!R169+'NPK App Demand'!R169</f>
        <v>4.2874879999999997</v>
      </c>
      <c r="S169" s="142">
        <f>'PK App Demand'!S169+'NP App Demand'!S169+'NPK App Demand'!S169</f>
        <v>5.4489679999999998</v>
      </c>
      <c r="T169" s="142">
        <f>'PK App Demand'!T169+'NP App Demand'!T169+'NPK App Demand'!T169</f>
        <v>2.6889940000000001</v>
      </c>
      <c r="U169" s="142">
        <f>'PK App Demand'!U169+'NP App Demand'!U169+'NPK App Demand'!U169</f>
        <v>3.2403019999999998</v>
      </c>
      <c r="V169" s="142">
        <f>'PK App Demand'!V169+'NP App Demand'!V169+'NPK App Demand'!V169</f>
        <v>2.5166970000000002</v>
      </c>
      <c r="W169" s="142">
        <f>'PK App Demand'!W169+'NP App Demand'!W169+'NPK App Demand'!W169</f>
        <v>0.59242701601305336</v>
      </c>
      <c r="X169" s="142">
        <f>'PK App Demand'!X169+'NP App Demand'!X169+'NPK App Demand'!X169</f>
        <v>4.72079</v>
      </c>
      <c r="Y169" s="142">
        <f>'PK App Demand'!Y169+'NP App Demand'!Y169+'NPK App Demand'!Y169</f>
        <v>8.2502600000000008</v>
      </c>
      <c r="Z169" s="142">
        <f>'PK App Demand'!Z169+'NP App Demand'!Z169+'NPK App Demand'!Z169</f>
        <v>4.4743999999999993</v>
      </c>
      <c r="AA169" s="142">
        <f>'PK App Demand'!AA169+'NP App Demand'!AA169+'NPK App Demand'!AA169</f>
        <v>7.0699999999999994</v>
      </c>
      <c r="AB169" s="142">
        <f>'PK App Demand'!AB169+'NP App Demand'!AB169+'NPK App Demand'!AB169</f>
        <v>6.41</v>
      </c>
      <c r="AC169" s="142">
        <f>'PK App Demand'!AC169+'NP App Demand'!AC169+'NPK App Demand'!AC169</f>
        <v>6.41</v>
      </c>
      <c r="AD169" s="142">
        <f>'PK App Demand'!AD169+'NP App Demand'!AD169+'NPK App Demand'!AD169</f>
        <v>6.41</v>
      </c>
      <c r="AE169" s="142">
        <f>'PK App Demand'!AE169+'NP App Demand'!AE169+'NPK App Demand'!AE169</f>
        <v>6.41</v>
      </c>
      <c r="AF169" s="142">
        <f>'PK App Demand'!AF169+'NP App Demand'!AF169+'NPK App Demand'!AF169</f>
        <v>6.41</v>
      </c>
      <c r="AG169" s="142">
        <f>'PK App Demand'!AG169+'NP App Demand'!AG169+'NPK App Demand'!AG169</f>
        <v>6.41</v>
      </c>
    </row>
    <row r="170" spans="1:33" s="133" customFormat="1" x14ac:dyDescent="0.2">
      <c r="A170" s="139" t="str">
        <f t="shared" si="4"/>
        <v>DAPSouth Asia Total</v>
      </c>
      <c r="B170" s="140" t="s">
        <v>200</v>
      </c>
      <c r="C170" s="140" t="s">
        <v>200</v>
      </c>
      <c r="D170" s="140" t="s">
        <v>200</v>
      </c>
      <c r="E170" s="141">
        <f>'PK App Demand'!E170+'NP App Demand'!E170+'NPK App Demand'!E170</f>
        <v>5168.6225599999998</v>
      </c>
      <c r="F170" s="141">
        <f>'PK App Demand'!F170+'NP App Demand'!F170+'NPK App Demand'!F170</f>
        <v>5271.8848969999999</v>
      </c>
      <c r="G170" s="141">
        <f>'PK App Demand'!G170+'NP App Demand'!G170+'NPK App Demand'!G170</f>
        <v>5327.9045999999998</v>
      </c>
      <c r="H170" s="141">
        <f>'PK App Demand'!H170+'NP App Demand'!H170+'NPK App Demand'!H170</f>
        <v>5105.9618930000006</v>
      </c>
      <c r="I170" s="141">
        <f>'PK App Demand'!I170+'NP App Demand'!I170+'NPK App Demand'!I170</f>
        <v>5611.0454959999997</v>
      </c>
      <c r="J170" s="141">
        <f>'PK App Demand'!J170+'NP App Demand'!J170+'NPK App Demand'!J170</f>
        <v>6890.3213000000005</v>
      </c>
      <c r="K170" s="141">
        <f>'PK App Demand'!K170+'NP App Demand'!K170+'NPK App Demand'!K170</f>
        <v>7642.5735569999997</v>
      </c>
      <c r="L170" s="141">
        <f>'PK App Demand'!L170+'NP App Demand'!L170+'NPK App Demand'!L170</f>
        <v>6681.6033349999989</v>
      </c>
      <c r="M170" s="141">
        <f>'PK App Demand'!M170+'NP App Demand'!M170+'NPK App Demand'!M170</f>
        <v>7014.0985239999991</v>
      </c>
      <c r="N170" s="141">
        <f>'PK App Demand'!N170+'NP App Demand'!N170+'NPK App Demand'!N170</f>
        <v>8122.2946169999996</v>
      </c>
      <c r="O170" s="141">
        <f>'PK App Demand'!O170+'NP App Demand'!O170+'NPK App Demand'!O170</f>
        <v>9567.3025440000019</v>
      </c>
      <c r="P170" s="141">
        <f>'PK App Demand'!P170+'NP App Demand'!P170+'NPK App Demand'!P170</f>
        <v>10962.673527999999</v>
      </c>
      <c r="Q170" s="141">
        <f>'PK App Demand'!Q170+'NP App Demand'!Q170+'NPK App Demand'!Q170</f>
        <v>7749.2629350000007</v>
      </c>
      <c r="R170" s="141">
        <f>'PK App Demand'!R170+'NP App Demand'!R170+'NPK App Demand'!R170</f>
        <v>7426.9343840000001</v>
      </c>
      <c r="S170" s="141">
        <f>'PK App Demand'!S170+'NP App Demand'!S170+'NPK App Demand'!S170</f>
        <v>8305.1453149999998</v>
      </c>
      <c r="T170" s="141">
        <f>'PK App Demand'!T170+'NP App Demand'!T170+'NPK App Demand'!T170</f>
        <v>9457.7787150000004</v>
      </c>
      <c r="U170" s="141">
        <f>'PK App Demand'!U170+'NP App Demand'!U170+'NPK App Demand'!U170</f>
        <v>9254.4872709999981</v>
      </c>
      <c r="V170" s="141">
        <f>'PK App Demand'!V170+'NP App Demand'!V170+'NPK App Demand'!V170</f>
        <v>9299.2321699999993</v>
      </c>
      <c r="W170" s="141">
        <f>'PK App Demand'!W170+'NP App Demand'!W170+'NPK App Demand'!W170</f>
        <v>9865.9714584704125</v>
      </c>
      <c r="X170" s="141">
        <f>'PK App Demand'!X170+'NP App Demand'!X170+'NPK App Demand'!X170</f>
        <v>10288.709320000002</v>
      </c>
      <c r="Y170" s="141">
        <f>'PK App Demand'!Y170+'NP App Demand'!Y170+'NPK App Demand'!Y170</f>
        <v>12190.68050597627</v>
      </c>
      <c r="Z170" s="141">
        <f>'PK App Demand'!Z170+'NP App Demand'!Z170+'NPK App Demand'!Z170</f>
        <v>11709.871280000001</v>
      </c>
      <c r="AA170" s="141">
        <f>'PK App Demand'!AA170+'NP App Demand'!AA170+'NPK App Demand'!AA170</f>
        <v>11869.61</v>
      </c>
      <c r="AB170" s="141">
        <f>'PK App Demand'!AB170+'NP App Demand'!AB170+'NPK App Demand'!AB170</f>
        <v>13008.910000000003</v>
      </c>
      <c r="AC170" s="141">
        <f>'PK App Demand'!AC170+'NP App Demand'!AC170+'NPK App Demand'!AC170</f>
        <v>13146.160461176243</v>
      </c>
      <c r="AD170" s="141">
        <f>'PK App Demand'!AD170+'NP App Demand'!AD170+'NPK App Demand'!AD170</f>
        <v>13294.910307396924</v>
      </c>
      <c r="AE170" s="141">
        <f>'PK App Demand'!AE170+'NP App Demand'!AE170+'NPK App Demand'!AE170</f>
        <v>13438.21933448048</v>
      </c>
      <c r="AF170" s="141">
        <f>'PK App Demand'!AF170+'NP App Demand'!AF170+'NPK App Demand'!AF170</f>
        <v>13580.941115958405</v>
      </c>
      <c r="AG170" s="141">
        <f>'PK App Demand'!AG170+'NP App Demand'!AG170+'NPK App Demand'!AG170</f>
        <v>13725.163579050708</v>
      </c>
    </row>
    <row r="171" spans="1:33" x14ac:dyDescent="0.2">
      <c r="A171" s="133" t="str">
        <f t="shared" si="4"/>
        <v>DAPAfghanistan</v>
      </c>
      <c r="B171" s="129" t="s">
        <v>270</v>
      </c>
      <c r="C171" s="129" t="s">
        <v>272</v>
      </c>
      <c r="D171" s="129" t="s">
        <v>201</v>
      </c>
      <c r="E171" s="142">
        <f>'PK App Demand'!E171+'NP App Demand'!E171+'NPK App Demand'!E171</f>
        <v>0</v>
      </c>
      <c r="F171" s="142">
        <f>'PK App Demand'!F171+'NP App Demand'!F171+'NPK App Demand'!F171</f>
        <v>0</v>
      </c>
      <c r="G171" s="142">
        <f>'PK App Demand'!G171+'NP App Demand'!G171+'NPK App Demand'!G171</f>
        <v>0</v>
      </c>
      <c r="H171" s="142">
        <f>'PK App Demand'!H171+'NP App Demand'!H171+'NPK App Demand'!H171</f>
        <v>0</v>
      </c>
      <c r="I171" s="142">
        <f>'PK App Demand'!I171+'NP App Demand'!I171+'NPK App Demand'!I171</f>
        <v>2.9820000000000002</v>
      </c>
      <c r="J171" s="142">
        <f>'PK App Demand'!J171+'NP App Demand'!J171+'NPK App Demand'!J171</f>
        <v>0</v>
      </c>
      <c r="K171" s="142">
        <f>'PK App Demand'!K171+'NP App Demand'!K171+'NPK App Demand'!K171</f>
        <v>9.625</v>
      </c>
      <c r="L171" s="142">
        <f>'PK App Demand'!L171+'NP App Demand'!L171+'NPK App Demand'!L171</f>
        <v>1.64E-4</v>
      </c>
      <c r="M171" s="142">
        <f>'PK App Demand'!M171+'NP App Demand'!M171+'NPK App Demand'!M171</f>
        <v>0</v>
      </c>
      <c r="N171" s="142">
        <f>'PK App Demand'!N171+'NP App Demand'!N171+'NPK App Demand'!N171</f>
        <v>7.1349999999999997E-2</v>
      </c>
      <c r="O171" s="142">
        <f>'PK App Demand'!O171+'NP App Demand'!O171+'NPK App Demand'!O171</f>
        <v>0</v>
      </c>
      <c r="P171" s="142">
        <f>'PK App Demand'!P171+'NP App Demand'!P171+'NPK App Demand'!P171</f>
        <v>17.347000000000001</v>
      </c>
      <c r="Q171" s="142">
        <f>'PK App Demand'!Q171+'NP App Demand'!Q171+'NPK App Demand'!Q171</f>
        <v>4.9980000000000002</v>
      </c>
      <c r="R171" s="142">
        <f>'PK App Demand'!R171+'NP App Demand'!R171+'NPK App Demand'!R171</f>
        <v>8.1616</v>
      </c>
      <c r="S171" s="142">
        <f>'PK App Demand'!S171+'NP App Demand'!S171+'NPK App Demand'!S171</f>
        <v>11.536</v>
      </c>
      <c r="T171" s="142">
        <f>'PK App Demand'!T171+'NP App Demand'!T171+'NPK App Demand'!T171</f>
        <v>26.986000000000001</v>
      </c>
      <c r="U171" s="142">
        <f>'PK App Demand'!U171+'NP App Demand'!U171+'NPK App Demand'!U171</f>
        <v>11.435404999999999</v>
      </c>
      <c r="V171" s="142">
        <f>'PK App Demand'!V171+'NP App Demand'!V171+'NPK App Demand'!V171</f>
        <v>20.217000000000002</v>
      </c>
      <c r="W171" s="142">
        <f>'PK App Demand'!W171+'NP App Demand'!W171+'NPK App Demand'!W171</f>
        <v>17.508030051042191</v>
      </c>
      <c r="X171" s="142">
        <f>'PK App Demand'!X171+'NP App Demand'!X171+'NPK App Demand'!X171</f>
        <v>0.29369999999999996</v>
      </c>
      <c r="Y171" s="142">
        <f>'PK App Demand'!Y171+'NP App Demand'!Y171+'NPK App Demand'!Y171</f>
        <v>4.4702500000000001</v>
      </c>
      <c r="Z171" s="142">
        <f>'PK App Demand'!Z171+'NP App Demand'!Z171+'NPK App Demand'!Z171</f>
        <v>9.1280000000000014E-2</v>
      </c>
      <c r="AA171" s="142">
        <f>'PK App Demand'!AA171+'NP App Demand'!AA171+'NPK App Demand'!AA171</f>
        <v>0</v>
      </c>
      <c r="AB171" s="142">
        <f>'PK App Demand'!AB171+'NP App Demand'!AB171+'NPK App Demand'!AB171</f>
        <v>0.05</v>
      </c>
      <c r="AC171" s="142">
        <f>'PK App Demand'!AC171+'NP App Demand'!AC171+'NPK App Demand'!AC171</f>
        <v>0.05</v>
      </c>
      <c r="AD171" s="142">
        <f>'PK App Demand'!AD171+'NP App Demand'!AD171+'NPK App Demand'!AD171</f>
        <v>0.05</v>
      </c>
      <c r="AE171" s="142">
        <f>'PK App Demand'!AE171+'NP App Demand'!AE171+'NPK App Demand'!AE171</f>
        <v>0.05</v>
      </c>
      <c r="AF171" s="142">
        <f>'PK App Demand'!AF171+'NP App Demand'!AF171+'NPK App Demand'!AF171</f>
        <v>0.05</v>
      </c>
      <c r="AG171" s="142">
        <f>'PK App Demand'!AG171+'NP App Demand'!AG171+'NPK App Demand'!AG171</f>
        <v>0.05</v>
      </c>
    </row>
    <row r="172" spans="1:33" x14ac:dyDescent="0.2">
      <c r="A172" s="133" t="str">
        <f t="shared" si="4"/>
        <v>DAPBangladesh</v>
      </c>
      <c r="B172" s="129" t="s">
        <v>270</v>
      </c>
      <c r="C172" s="129" t="s">
        <v>272</v>
      </c>
      <c r="D172" s="129" t="s">
        <v>202</v>
      </c>
      <c r="E172" s="142">
        <f>'PK App Demand'!E172+'NP App Demand'!E172+'NPK App Demand'!E172</f>
        <v>7.1481379999999994</v>
      </c>
      <c r="F172" s="142">
        <f>'PK App Demand'!F172+'NP App Demand'!F172+'NPK App Demand'!F172</f>
        <v>7.6409999999999991</v>
      </c>
      <c r="G172" s="142">
        <f>'PK App Demand'!G172+'NP App Demand'!G172+'NPK App Demand'!G172</f>
        <v>13.617070000000002</v>
      </c>
      <c r="H172" s="142">
        <f>'PK App Demand'!H172+'NP App Demand'!H172+'NPK App Demand'!H172</f>
        <v>0.30235099999999998</v>
      </c>
      <c r="I172" s="142">
        <f>'PK App Demand'!I172+'NP App Demand'!I172+'NPK App Demand'!I172</f>
        <v>1.0375300000000001</v>
      </c>
      <c r="J172" s="142">
        <f>'PK App Demand'!J172+'NP App Demand'!J172+'NPK App Demand'!J172</f>
        <v>9.9708000000000005E-2</v>
      </c>
      <c r="K172" s="142">
        <f>'PK App Demand'!K172+'NP App Demand'!K172+'NPK App Demand'!K172</f>
        <v>0.53587399999999996</v>
      </c>
      <c r="L172" s="142">
        <f>'PK App Demand'!L172+'NP App Demand'!L172+'NPK App Demand'!L172</f>
        <v>0.21668699999999999</v>
      </c>
      <c r="M172" s="142">
        <f>'PK App Demand'!M172+'NP App Demand'!M172+'NPK App Demand'!M172</f>
        <v>0.33735999999999999</v>
      </c>
      <c r="N172" s="142">
        <f>'PK App Demand'!N172+'NP App Demand'!N172+'NPK App Demand'!N172</f>
        <v>0.10594200000000001</v>
      </c>
      <c r="O172" s="142">
        <f>'PK App Demand'!O172+'NP App Demand'!O172+'NPK App Demand'!O172</f>
        <v>1.7047970000000001</v>
      </c>
      <c r="P172" s="142">
        <f>'PK App Demand'!P172+'NP App Demand'!P172+'NPK App Demand'!P172</f>
        <v>0.34897500000000004</v>
      </c>
      <c r="Q172" s="142">
        <f>'PK App Demand'!Q172+'NP App Demand'!Q172+'NPK App Demand'!Q172</f>
        <v>0.514849</v>
      </c>
      <c r="R172" s="142">
        <f>'PK App Demand'!R172+'NP App Demand'!R172+'NPK App Demand'!R172</f>
        <v>1.0344869999999999</v>
      </c>
      <c r="S172" s="142">
        <f>'PK App Demand'!S172+'NP App Demand'!S172+'NPK App Demand'!S172</f>
        <v>0</v>
      </c>
      <c r="T172" s="142">
        <f>'PK App Demand'!T172+'NP App Demand'!T172+'NPK App Demand'!T172</f>
        <v>7.6999999999999996E-4</v>
      </c>
      <c r="U172" s="142">
        <f>'PK App Demand'!U172+'NP App Demand'!U172+'NPK App Demand'!U172</f>
        <v>0.372</v>
      </c>
      <c r="V172" s="142">
        <f>'PK App Demand'!V172+'NP App Demand'!V172+'NPK App Demand'!V172</f>
        <v>4.6050000000000004</v>
      </c>
      <c r="W172" s="142">
        <f>'PK App Demand'!W172+'NP App Demand'!W172+'NPK App Demand'!W172</f>
        <v>0.98287999999999998</v>
      </c>
      <c r="X172" s="142">
        <f>'PK App Demand'!X172+'NP App Demand'!X172+'NPK App Demand'!X172</f>
        <v>8.7320000000000009E-2</v>
      </c>
      <c r="Y172" s="142">
        <f>'PK App Demand'!Y172+'NP App Demand'!Y172+'NPK App Demand'!Y172</f>
        <v>9.7119999999999984E-2</v>
      </c>
      <c r="Z172" s="142">
        <f>'PK App Demand'!Z172+'NP App Demand'!Z172+'NPK App Demand'!Z172</f>
        <v>20.668840000000003</v>
      </c>
      <c r="AA172" s="142">
        <f>'PK App Demand'!AA172+'NP App Demand'!AA172+'NPK App Demand'!AA172</f>
        <v>0.12</v>
      </c>
      <c r="AB172" s="142">
        <f>'PK App Demand'!AB172+'NP App Demand'!AB172+'NPK App Demand'!AB172</f>
        <v>0.11</v>
      </c>
      <c r="AC172" s="142">
        <f>'PK App Demand'!AC172+'NP App Demand'!AC172+'NPK App Demand'!AC172</f>
        <v>0.11294300775104205</v>
      </c>
      <c r="AD172" s="142">
        <f>'PK App Demand'!AD172+'NP App Demand'!AD172+'NPK App Demand'!AD172</f>
        <v>0.11643090848000096</v>
      </c>
      <c r="AE172" s="142">
        <f>'PK App Demand'!AE172+'NP App Demand'!AE172+'NPK App Demand'!AE172</f>
        <v>0.11967514047970443</v>
      </c>
      <c r="AF172" s="142">
        <f>'PK App Demand'!AF172+'NP App Demand'!AF172+'NPK App Demand'!AF172</f>
        <v>0.12290214308847405</v>
      </c>
      <c r="AG172" s="142">
        <f>'PK App Demand'!AG172+'NP App Demand'!AG172+'NPK App Demand'!AG172</f>
        <v>0.12617740692892132</v>
      </c>
    </row>
    <row r="173" spans="1:33" x14ac:dyDescent="0.2">
      <c r="A173" s="133" t="str">
        <f t="shared" si="4"/>
        <v>DAPBhutan</v>
      </c>
      <c r="B173" s="129" t="s">
        <v>270</v>
      </c>
      <c r="C173" s="129" t="s">
        <v>272</v>
      </c>
      <c r="D173" s="129" t="s">
        <v>203</v>
      </c>
      <c r="E173" s="142">
        <f>'PK App Demand'!E173+'NP App Demand'!E173+'NPK App Demand'!E173</f>
        <v>0</v>
      </c>
      <c r="F173" s="142">
        <f>'PK App Demand'!F173+'NP App Demand'!F173+'NPK App Demand'!F173</f>
        <v>0</v>
      </c>
      <c r="G173" s="142">
        <f>'PK App Demand'!G173+'NP App Demand'!G173+'NPK App Demand'!G173</f>
        <v>0</v>
      </c>
      <c r="H173" s="142">
        <f>'PK App Demand'!H173+'NP App Demand'!H173+'NPK App Demand'!H173</f>
        <v>0</v>
      </c>
      <c r="I173" s="142">
        <f>'PK App Demand'!I173+'NP App Demand'!I173+'NPK App Demand'!I173</f>
        <v>0</v>
      </c>
      <c r="J173" s="142">
        <f>'PK App Demand'!J173+'NP App Demand'!J173+'NPK App Demand'!J173</f>
        <v>4.0000000000000003E-5</v>
      </c>
      <c r="K173" s="142">
        <f>'PK App Demand'!K173+'NP App Demand'!K173+'NPK App Demand'!K173</f>
        <v>2.5013000000000001E-2</v>
      </c>
      <c r="L173" s="142">
        <f>'PK App Demand'!L173+'NP App Demand'!L173+'NPK App Demand'!L173</f>
        <v>1.0064999999999999E-2</v>
      </c>
      <c r="M173" s="142">
        <f>'PK App Demand'!M173+'NP App Demand'!M173+'NPK App Demand'!M173</f>
        <v>1.0265649999999999</v>
      </c>
      <c r="N173" s="142">
        <f>'PK App Demand'!N173+'NP App Demand'!N173+'NPK App Demand'!N173</f>
        <v>0.29425200000000001</v>
      </c>
      <c r="O173" s="142">
        <f>'PK App Demand'!O173+'NP App Demand'!O173+'NPK App Demand'!O173</f>
        <v>0.58716699999999999</v>
      </c>
      <c r="P173" s="142">
        <f>'PK App Demand'!P173+'NP App Demand'!P173+'NPK App Demand'!P173</f>
        <v>2.6140950000000003</v>
      </c>
      <c r="Q173" s="142">
        <f>'PK App Demand'!Q173+'NP App Demand'!Q173+'NPK App Demand'!Q173</f>
        <v>1.1730809999999998</v>
      </c>
      <c r="R173" s="142">
        <f>'PK App Demand'!R173+'NP App Demand'!R173+'NPK App Demand'!R173</f>
        <v>0</v>
      </c>
      <c r="S173" s="142">
        <f>'PK App Demand'!S173+'NP App Demand'!S173+'NPK App Demand'!S173</f>
        <v>0</v>
      </c>
      <c r="T173" s="142">
        <f>'PK App Demand'!T173+'NP App Demand'!T173+'NPK App Demand'!T173</f>
        <v>0</v>
      </c>
      <c r="U173" s="142">
        <f>'PK App Demand'!U173+'NP App Demand'!U173+'NPK App Demand'!U173</f>
        <v>0</v>
      </c>
      <c r="V173" s="142">
        <f>'PK App Demand'!V173+'NP App Demand'!V173+'NPK App Demand'!V173</f>
        <v>0</v>
      </c>
      <c r="W173" s="142">
        <f>'PK App Demand'!W173+'NP App Demand'!W173+'NPK App Demand'!W173</f>
        <v>0</v>
      </c>
      <c r="X173" s="142">
        <f>'PK App Demand'!X173+'NP App Demand'!X173+'NPK App Demand'!X173</f>
        <v>0</v>
      </c>
      <c r="Y173" s="142">
        <f>'PK App Demand'!Y173+'NP App Demand'!Y173+'NPK App Demand'!Y173</f>
        <v>0</v>
      </c>
      <c r="Z173" s="142">
        <f>'PK App Demand'!Z173+'NP App Demand'!Z173+'NPK App Demand'!Z173</f>
        <v>0</v>
      </c>
      <c r="AA173" s="142">
        <f>'PK App Demand'!AA173+'NP App Demand'!AA173+'NPK App Demand'!AA173</f>
        <v>0</v>
      </c>
      <c r="AB173" s="142">
        <f>'PK App Demand'!AB173+'NP App Demand'!AB173+'NPK App Demand'!AB173</f>
        <v>0</v>
      </c>
      <c r="AC173" s="142">
        <f>'PK App Demand'!AC173+'NP App Demand'!AC173+'NPK App Demand'!AC173</f>
        <v>0</v>
      </c>
      <c r="AD173" s="142">
        <f>'PK App Demand'!AD173+'NP App Demand'!AD173+'NPK App Demand'!AD173</f>
        <v>0</v>
      </c>
      <c r="AE173" s="142">
        <f>'PK App Demand'!AE173+'NP App Demand'!AE173+'NPK App Demand'!AE173</f>
        <v>0</v>
      </c>
      <c r="AF173" s="142">
        <f>'PK App Demand'!AF173+'NP App Demand'!AF173+'NPK App Demand'!AF173</f>
        <v>0</v>
      </c>
      <c r="AG173" s="142">
        <f>'PK App Demand'!AG173+'NP App Demand'!AG173+'NPK App Demand'!AG173</f>
        <v>0</v>
      </c>
    </row>
    <row r="174" spans="1:33" x14ac:dyDescent="0.2">
      <c r="A174" s="133" t="str">
        <f t="shared" si="4"/>
        <v>DAPIndia</v>
      </c>
      <c r="B174" s="129" t="s">
        <v>270</v>
      </c>
      <c r="C174" s="129" t="s">
        <v>272</v>
      </c>
      <c r="D174" s="129" t="s">
        <v>204</v>
      </c>
      <c r="E174" s="142">
        <f>'PK App Demand'!E174+'NP App Demand'!E174+'NPK App Demand'!E174</f>
        <v>4800.2968249999994</v>
      </c>
      <c r="F174" s="142">
        <f>'PK App Demand'!F174+'NP App Demand'!F174+'NPK App Demand'!F174</f>
        <v>4863.0537530000001</v>
      </c>
      <c r="G174" s="142">
        <f>'PK App Demand'!G174+'NP App Demand'!G174+'NPK App Demand'!G174</f>
        <v>4875.3946770000002</v>
      </c>
      <c r="H174" s="142">
        <f>'PK App Demand'!H174+'NP App Demand'!H174+'NPK App Demand'!H174</f>
        <v>4601.8936130000002</v>
      </c>
      <c r="I174" s="142">
        <f>'PK App Demand'!I174+'NP App Demand'!I174+'NPK App Demand'!I174</f>
        <v>5079.1716680000009</v>
      </c>
      <c r="J174" s="142">
        <f>'PK App Demand'!J174+'NP App Demand'!J174+'NPK App Demand'!J174</f>
        <v>6403.9663019999998</v>
      </c>
      <c r="K174" s="142">
        <f>'PK App Demand'!K174+'NP App Demand'!K174+'NPK App Demand'!K174</f>
        <v>7191.1326509999999</v>
      </c>
      <c r="L174" s="142">
        <f>'PK App Demand'!L174+'NP App Demand'!L174+'NPK App Demand'!L174</f>
        <v>6220.2075999999988</v>
      </c>
      <c r="M174" s="142">
        <f>'PK App Demand'!M174+'NP App Demand'!M174+'NPK App Demand'!M174</f>
        <v>6589.2256459999999</v>
      </c>
      <c r="N174" s="142">
        <f>'PK App Demand'!N174+'NP App Demand'!N174+'NPK App Demand'!N174</f>
        <v>7709.0463220000001</v>
      </c>
      <c r="O174" s="142">
        <f>'PK App Demand'!O174+'NP App Demand'!O174+'NPK App Demand'!O174</f>
        <v>9178.4415140000001</v>
      </c>
      <c r="P174" s="142">
        <f>'PK App Demand'!P174+'NP App Demand'!P174+'NPK App Demand'!P174</f>
        <v>10449.585874</v>
      </c>
      <c r="Q174" s="142">
        <f>'PK App Demand'!Q174+'NP App Demand'!Q174+'NPK App Demand'!Q174</f>
        <v>7308.4598690000003</v>
      </c>
      <c r="R174" s="142">
        <f>'PK App Demand'!R174+'NP App Demand'!R174+'NPK App Demand'!R174</f>
        <v>6914.3514130000003</v>
      </c>
      <c r="S174" s="142">
        <f>'PK App Demand'!S174+'NP App Demand'!S174+'NPK App Demand'!S174</f>
        <v>7765.4105659999987</v>
      </c>
      <c r="T174" s="142">
        <f>'PK App Demand'!T174+'NP App Demand'!T174+'NPK App Demand'!T174</f>
        <v>8632.5606090000001</v>
      </c>
      <c r="U174" s="142">
        <f>'PK App Demand'!U174+'NP App Demand'!U174+'NPK App Demand'!U174</f>
        <v>8514.4843120000005</v>
      </c>
      <c r="V174" s="142">
        <f>'PK App Demand'!V174+'NP App Demand'!V174+'NPK App Demand'!V174</f>
        <v>8534.8674029999984</v>
      </c>
      <c r="W174" s="142">
        <f>'PK App Demand'!W174+'NP App Demand'!W174+'NPK App Demand'!W174</f>
        <v>9226.40286670778</v>
      </c>
      <c r="X174" s="142">
        <f>'PK App Demand'!X174+'NP App Demand'!X174+'NPK App Demand'!X174</f>
        <v>9690.3642700000019</v>
      </c>
      <c r="Y174" s="142">
        <f>'PK App Demand'!Y174+'NP App Demand'!Y174+'NPK App Demand'!Y174</f>
        <v>11200.971185576273</v>
      </c>
      <c r="Z174" s="142">
        <f>'PK App Demand'!Z174+'NP App Demand'!Z174+'NPK App Demand'!Z174</f>
        <v>10739.975900000001</v>
      </c>
      <c r="AA174" s="142">
        <f>'PK App Demand'!AA174+'NP App Demand'!AA174+'NPK App Demand'!AA174</f>
        <v>10852</v>
      </c>
      <c r="AB174" s="142">
        <f>'PK App Demand'!AB174+'NP App Demand'!AB174+'NPK App Demand'!AB174</f>
        <v>12196.630000000001</v>
      </c>
      <c r="AC174" s="142">
        <f>'PK App Demand'!AC174+'NP App Demand'!AC174+'NPK App Demand'!AC174</f>
        <v>12318.596300000001</v>
      </c>
      <c r="AD174" s="142">
        <f>'PK App Demand'!AD174+'NP App Demand'!AD174+'NPK App Demand'!AD174</f>
        <v>12451.6606488</v>
      </c>
      <c r="AE174" s="142">
        <f>'PK App Demand'!AE174+'NP App Demand'!AE174+'NPK App Demand'!AE174</f>
        <v>12578.6764868954</v>
      </c>
      <c r="AF174" s="142">
        <f>'PK App Demand'!AF174+'NP App Demand'!AF174+'NPK App Demand'!AF174</f>
        <v>12704.463251764355</v>
      </c>
      <c r="AG174" s="142">
        <f>'PK App Demand'!AG174+'NP App Demand'!AG174+'NPK App Demand'!AG174</f>
        <v>12831.507884281997</v>
      </c>
    </row>
    <row r="175" spans="1:33" x14ac:dyDescent="0.2">
      <c r="A175" s="133" t="str">
        <f t="shared" si="4"/>
        <v>DAPMaldives</v>
      </c>
      <c r="B175" s="129" t="s">
        <v>270</v>
      </c>
      <c r="C175" s="129" t="s">
        <v>272</v>
      </c>
      <c r="D175" s="129" t="s">
        <v>205</v>
      </c>
      <c r="E175" s="142">
        <f>'PK App Demand'!E175+'NP App Demand'!E175+'NPK App Demand'!E175</f>
        <v>4.8040000000000001E-3</v>
      </c>
      <c r="F175" s="142">
        <f>'PK App Demand'!F175+'NP App Demand'!F175+'NPK App Demand'!F175</f>
        <v>5.9319999999999998E-3</v>
      </c>
      <c r="G175" s="142">
        <f>'PK App Demand'!G175+'NP App Demand'!G175+'NPK App Demand'!G175</f>
        <v>1.3864999999999999E-2</v>
      </c>
      <c r="H175" s="142">
        <f>'PK App Demand'!H175+'NP App Demand'!H175+'NPK App Demand'!H175</f>
        <v>9.7140000000000004E-3</v>
      </c>
      <c r="I175" s="142">
        <f>'PK App Demand'!I175+'NP App Demand'!I175+'NPK App Demand'!I175</f>
        <v>8.94E-3</v>
      </c>
      <c r="J175" s="142">
        <f>'PK App Demand'!J175+'NP App Demand'!J175+'NPK App Demand'!J175</f>
        <v>0.13760999999999998</v>
      </c>
      <c r="K175" s="142">
        <f>'PK App Demand'!K175+'NP App Demand'!K175+'NPK App Demand'!K175</f>
        <v>1.5623E-2</v>
      </c>
      <c r="L175" s="142">
        <f>'PK App Demand'!L175+'NP App Demand'!L175+'NPK App Demand'!L175</f>
        <v>6.3300000000000006E-3</v>
      </c>
      <c r="M175" s="142">
        <f>'PK App Demand'!M175+'NP App Demand'!M175+'NPK App Demand'!M175</f>
        <v>2.5500000000000002E-4</v>
      </c>
      <c r="N175" s="142">
        <f>'PK App Demand'!N175+'NP App Demand'!N175+'NPK App Demand'!N175</f>
        <v>0</v>
      </c>
      <c r="O175" s="142">
        <f>'PK App Demand'!O175+'NP App Demand'!O175+'NPK App Demand'!O175</f>
        <v>4.8000000000000001E-5</v>
      </c>
      <c r="P175" s="142">
        <f>'PK App Demand'!P175+'NP App Demand'!P175+'NPK App Demand'!P175</f>
        <v>1.4477E-2</v>
      </c>
      <c r="Q175" s="142">
        <f>'PK App Demand'!Q175+'NP App Demand'!Q175+'NPK App Demand'!Q175</f>
        <v>0</v>
      </c>
      <c r="R175" s="142">
        <f>'PK App Demand'!R175+'NP App Demand'!R175+'NPK App Demand'!R175</f>
        <v>1.0438999999999999E-2</v>
      </c>
      <c r="S175" s="142">
        <f>'PK App Demand'!S175+'NP App Demand'!S175+'NPK App Demand'!S175</f>
        <v>4.5399999999999998E-3</v>
      </c>
      <c r="T175" s="142">
        <f>'PK App Demand'!T175+'NP App Demand'!T175+'NPK App Demand'!T175</f>
        <v>1.0537000000000001E-2</v>
      </c>
      <c r="U175" s="142">
        <f>'PK App Demand'!U175+'NP App Demand'!U175+'NPK App Demand'!U175</f>
        <v>6.8852999999999998E-2</v>
      </c>
      <c r="V175" s="142">
        <f>'PK App Demand'!V175+'NP App Demand'!V175+'NPK App Demand'!V175</f>
        <v>0</v>
      </c>
      <c r="W175" s="142">
        <f>'PK App Demand'!W175+'NP App Demand'!W175+'NPK App Demand'!W175</f>
        <v>0</v>
      </c>
      <c r="X175" s="142">
        <f>'PK App Demand'!X175+'NP App Demand'!X175+'NPK App Demand'!X175</f>
        <v>0.23994999999999997</v>
      </c>
      <c r="Y175" s="142">
        <f>'PK App Demand'!Y175+'NP App Demand'!Y175+'NPK App Demand'!Y175</f>
        <v>0.50392999999999999</v>
      </c>
      <c r="Z175" s="142">
        <f>'PK App Demand'!Z175+'NP App Demand'!Z175+'NPK App Demand'!Z175</f>
        <v>0.41560000000000008</v>
      </c>
      <c r="AA175" s="142">
        <f>'PK App Demand'!AA175+'NP App Demand'!AA175+'NPK App Demand'!AA175</f>
        <v>0.57000000000000006</v>
      </c>
      <c r="AB175" s="142">
        <f>'PK App Demand'!AB175+'NP App Demand'!AB175+'NPK App Demand'!AB175</f>
        <v>0.4</v>
      </c>
      <c r="AC175" s="142">
        <f>'PK App Demand'!AC175+'NP App Demand'!AC175+'NPK App Demand'!AC175</f>
        <v>0.4</v>
      </c>
      <c r="AD175" s="142">
        <f>'PK App Demand'!AD175+'NP App Demand'!AD175+'NPK App Demand'!AD175</f>
        <v>0.4</v>
      </c>
      <c r="AE175" s="142">
        <f>'PK App Demand'!AE175+'NP App Demand'!AE175+'NPK App Demand'!AE175</f>
        <v>0.4</v>
      </c>
      <c r="AF175" s="142">
        <f>'PK App Demand'!AF175+'NP App Demand'!AF175+'NPK App Demand'!AF175</f>
        <v>0.4</v>
      </c>
      <c r="AG175" s="142">
        <f>'PK App Demand'!AG175+'NP App Demand'!AG175+'NPK App Demand'!AG175</f>
        <v>0.4</v>
      </c>
    </row>
    <row r="176" spans="1:33" x14ac:dyDescent="0.2">
      <c r="A176" s="133" t="str">
        <f t="shared" si="4"/>
        <v>DAPNepal</v>
      </c>
      <c r="B176" s="129" t="s">
        <v>270</v>
      </c>
      <c r="C176" s="129" t="s">
        <v>272</v>
      </c>
      <c r="D176" s="129" t="s">
        <v>206</v>
      </c>
      <c r="E176" s="142">
        <f>'PK App Demand'!E176+'NP App Demand'!E176+'NPK App Demand'!E176</f>
        <v>0</v>
      </c>
      <c r="F176" s="142">
        <f>'PK App Demand'!F176+'NP App Demand'!F176+'NPK App Demand'!F176</f>
        <v>0</v>
      </c>
      <c r="G176" s="142">
        <f>'PK App Demand'!G176+'NP App Demand'!G176+'NPK App Demand'!G176</f>
        <v>0</v>
      </c>
      <c r="H176" s="142">
        <f>'PK App Demand'!H176+'NP App Demand'!H176+'NPK App Demand'!H176</f>
        <v>8.42</v>
      </c>
      <c r="I176" s="142">
        <f>'PK App Demand'!I176+'NP App Demand'!I176+'NPK App Demand'!I176</f>
        <v>0</v>
      </c>
      <c r="J176" s="142">
        <f>'PK App Demand'!J176+'NP App Demand'!J176+'NPK App Demand'!J176</f>
        <v>0</v>
      </c>
      <c r="K176" s="142">
        <f>'PK App Demand'!K176+'NP App Demand'!K176+'NPK App Demand'!K176</f>
        <v>0</v>
      </c>
      <c r="L176" s="142">
        <f>'PK App Demand'!L176+'NP App Demand'!L176+'NPK App Demand'!L176</f>
        <v>0</v>
      </c>
      <c r="M176" s="142">
        <f>'PK App Demand'!M176+'NP App Demand'!M176+'NPK App Demand'!M176</f>
        <v>0</v>
      </c>
      <c r="N176" s="142">
        <f>'PK App Demand'!N176+'NP App Demand'!N176+'NPK App Demand'!N176</f>
        <v>0.981348</v>
      </c>
      <c r="O176" s="142">
        <f>'PK App Demand'!O176+'NP App Demand'!O176+'NPK App Demand'!O176</f>
        <v>19.4345</v>
      </c>
      <c r="P176" s="142">
        <f>'PK App Demand'!P176+'NP App Demand'!P176+'NPK App Demand'!P176</f>
        <v>2.5002200000000001</v>
      </c>
      <c r="Q176" s="142">
        <f>'PK App Demand'!Q176+'NP App Demand'!Q176+'NPK App Demand'!Q176</f>
        <v>0.40939200000000003</v>
      </c>
      <c r="R176" s="142">
        <f>'PK App Demand'!R176+'NP App Demand'!R176+'NPK App Demand'!R176</f>
        <v>1.3248000000000001E-2</v>
      </c>
      <c r="S176" s="142">
        <f>'PK App Demand'!S176+'NP App Demand'!S176+'NPK App Demand'!S176</f>
        <v>6.2826999999999994E-2</v>
      </c>
      <c r="T176" s="142">
        <f>'PK App Demand'!T176+'NP App Demand'!T176+'NPK App Demand'!T176</f>
        <v>0.30104999999999998</v>
      </c>
      <c r="U176" s="142">
        <f>'PK App Demand'!U176+'NP App Demand'!U176+'NPK App Demand'!U176</f>
        <v>8.0000000000000002E-3</v>
      </c>
      <c r="V176" s="142">
        <f>'PK App Demand'!V176+'NP App Demand'!V176+'NPK App Demand'!V176</f>
        <v>1.016</v>
      </c>
      <c r="W176" s="142">
        <f>'PK App Demand'!W176+'NP App Demand'!W176+'NPK App Demand'!W176</f>
        <v>6.2604132398860202</v>
      </c>
      <c r="X176" s="142">
        <f>'PK App Demand'!X176+'NP App Demand'!X176+'NPK App Demand'!X176</f>
        <v>6.0083200000000003</v>
      </c>
      <c r="Y176" s="142">
        <f>'PK App Demand'!Y176+'NP App Demand'!Y176+'NPK App Demand'!Y176</f>
        <v>2.8001499999999995</v>
      </c>
      <c r="Z176" s="142">
        <f>'PK App Demand'!Z176+'NP App Demand'!Z176+'NPK App Demand'!Z176</f>
        <v>0.99373</v>
      </c>
      <c r="AA176" s="142">
        <f>'PK App Demand'!AA176+'NP App Demand'!AA176+'NPK App Demand'!AA176</f>
        <v>2.6500000000000004</v>
      </c>
      <c r="AB176" s="142">
        <f>'PK App Demand'!AB176+'NP App Demand'!AB176+'NPK App Demand'!AB176</f>
        <v>0.42000000000000004</v>
      </c>
      <c r="AC176" s="142">
        <f>'PK App Demand'!AC176+'NP App Demand'!AC176+'NPK App Demand'!AC176</f>
        <v>0.42000000000000004</v>
      </c>
      <c r="AD176" s="142">
        <f>'PK App Demand'!AD176+'NP App Demand'!AD176+'NPK App Demand'!AD176</f>
        <v>0.42000000000000004</v>
      </c>
      <c r="AE176" s="142">
        <f>'PK App Demand'!AE176+'NP App Demand'!AE176+'NPK App Demand'!AE176</f>
        <v>0.42000000000000004</v>
      </c>
      <c r="AF176" s="142">
        <f>'PK App Demand'!AF176+'NP App Demand'!AF176+'NPK App Demand'!AF176</f>
        <v>0.42000000000000004</v>
      </c>
      <c r="AG176" s="142">
        <f>'PK App Demand'!AG176+'NP App Demand'!AG176+'NPK App Demand'!AG176</f>
        <v>0.42000000000000004</v>
      </c>
    </row>
    <row r="177" spans="1:33" x14ac:dyDescent="0.2">
      <c r="A177" s="133" t="str">
        <f t="shared" si="4"/>
        <v>DAPPakistan</v>
      </c>
      <c r="B177" s="129" t="s">
        <v>270</v>
      </c>
      <c r="C177" s="129" t="s">
        <v>272</v>
      </c>
      <c r="D177" s="129" t="s">
        <v>207</v>
      </c>
      <c r="E177" s="142">
        <f>'PK App Demand'!E177+'NP App Demand'!E177+'NPK App Demand'!E177</f>
        <v>348.37200000000001</v>
      </c>
      <c r="F177" s="142">
        <f>'PK App Demand'!F177+'NP App Demand'!F177+'NPK App Demand'!F177</f>
        <v>394.06092000000001</v>
      </c>
      <c r="G177" s="142">
        <f>'PK App Demand'!G177+'NP App Demand'!G177+'NPK App Demand'!G177</f>
        <v>435.67600000000004</v>
      </c>
      <c r="H177" s="142">
        <f>'PK App Demand'!H177+'NP App Demand'!H177+'NPK App Demand'!H177</f>
        <v>488.18299999999994</v>
      </c>
      <c r="I177" s="142">
        <f>'PK App Demand'!I177+'NP App Demand'!I177+'NPK App Demand'!I177</f>
        <v>524.76199999999994</v>
      </c>
      <c r="J177" s="142">
        <f>'PK App Demand'!J177+'NP App Demand'!J177+'NPK App Demand'!J177</f>
        <v>482.48199999999997</v>
      </c>
      <c r="K177" s="142">
        <f>'PK App Demand'!K177+'NP App Demand'!K177+'NPK App Demand'!K177</f>
        <v>435.58599999999996</v>
      </c>
      <c r="L177" s="142">
        <f>'PK App Demand'!L177+'NP App Demand'!L177+'NPK App Demand'!L177</f>
        <v>454.70300000000003</v>
      </c>
      <c r="M177" s="142">
        <f>'PK App Demand'!M177+'NP App Demand'!M177+'NPK App Demand'!M177</f>
        <v>391.64100000000002</v>
      </c>
      <c r="N177" s="142">
        <f>'PK App Demand'!N177+'NP App Demand'!N177+'NPK App Demand'!N177</f>
        <v>404.21200000000005</v>
      </c>
      <c r="O177" s="142">
        <f>'PK App Demand'!O177+'NP App Demand'!O177+'NPK App Demand'!O177</f>
        <v>360.28300000000002</v>
      </c>
      <c r="P177" s="142">
        <f>'PK App Demand'!P177+'NP App Demand'!P177+'NPK App Demand'!P177</f>
        <v>485.53518000000003</v>
      </c>
      <c r="Q177" s="142">
        <f>'PK App Demand'!Q177+'NP App Demand'!Q177+'NPK App Demand'!Q177</f>
        <v>429.41618</v>
      </c>
      <c r="R177" s="142">
        <f>'PK App Demand'!R177+'NP App Demand'!R177+'NPK App Demand'!R177</f>
        <v>498.46064999999999</v>
      </c>
      <c r="S177" s="142">
        <f>'PK App Demand'!S177+'NP App Demand'!S177+'NPK App Demand'!S177</f>
        <v>523.197676</v>
      </c>
      <c r="T177" s="142">
        <f>'PK App Demand'!T177+'NP App Demand'!T177+'NPK App Demand'!T177</f>
        <v>792.09400000000005</v>
      </c>
      <c r="U177" s="142">
        <f>'PK App Demand'!U177+'NP App Demand'!U177+'NPK App Demand'!U177</f>
        <v>716.64109999999994</v>
      </c>
      <c r="V177" s="142">
        <f>'PK App Demand'!V177+'NP App Demand'!V177+'NPK App Demand'!V177</f>
        <v>730.07900000000006</v>
      </c>
      <c r="W177" s="142">
        <f>'PK App Demand'!W177+'NP App Demand'!W177+'NPK App Demand'!W177</f>
        <v>606.38495954118957</v>
      </c>
      <c r="X177" s="142">
        <f>'PK App Demand'!X177+'NP App Demand'!X177+'NPK App Demand'!X177</f>
        <v>579.88197000000002</v>
      </c>
      <c r="Y177" s="142">
        <f>'PK App Demand'!Y177+'NP App Demand'!Y177+'NPK App Demand'!Y177</f>
        <v>966.93558040000005</v>
      </c>
      <c r="Z177" s="142">
        <f>'PK App Demand'!Z177+'NP App Demand'!Z177+'NPK App Demand'!Z177</f>
        <v>939.40751</v>
      </c>
      <c r="AA177" s="142">
        <f>'PK App Demand'!AA177+'NP App Demand'!AA177+'NPK App Demand'!AA177</f>
        <v>1002.91</v>
      </c>
      <c r="AB177" s="142">
        <f>'PK App Demand'!AB177+'NP App Demand'!AB177+'NPK App Demand'!AB177</f>
        <v>802.42000000000007</v>
      </c>
      <c r="AC177" s="142">
        <f>'PK App Demand'!AC177+'NP App Demand'!AC177+'NPK App Demand'!AC177</f>
        <v>817.70121816848894</v>
      </c>
      <c r="AD177" s="142">
        <f>'PK App Demand'!AD177+'NP App Demand'!AD177+'NPK App Demand'!AD177</f>
        <v>833.38322768844273</v>
      </c>
      <c r="AE177" s="142">
        <f>'PK App Demand'!AE177+'NP App Demand'!AE177+'NPK App Demand'!AE177</f>
        <v>849.67317244459844</v>
      </c>
      <c r="AF177" s="142">
        <f>'PK App Demand'!AF177+'NP App Demand'!AF177+'NPK App Demand'!AF177</f>
        <v>866.60496205096126</v>
      </c>
      <c r="AG177" s="142">
        <f>'PK App Demand'!AG177+'NP App Demand'!AG177+'NPK App Demand'!AG177</f>
        <v>883.77951736177988</v>
      </c>
    </row>
    <row r="178" spans="1:33" x14ac:dyDescent="0.2">
      <c r="A178" s="133" t="str">
        <f t="shared" si="4"/>
        <v>DAPSri Lanka</v>
      </c>
      <c r="B178" s="129" t="s">
        <v>270</v>
      </c>
      <c r="C178" s="129" t="s">
        <v>272</v>
      </c>
      <c r="D178" s="129" t="s">
        <v>208</v>
      </c>
      <c r="E178" s="142">
        <f>'PK App Demand'!E178+'NP App Demand'!E178+'NPK App Demand'!E178</f>
        <v>12.800793000000001</v>
      </c>
      <c r="F178" s="142">
        <f>'PK App Demand'!F178+'NP App Demand'!F178+'NPK App Demand'!F178</f>
        <v>7.1232920000000002</v>
      </c>
      <c r="G178" s="142">
        <f>'PK App Demand'!G178+'NP App Demand'!G178+'NPK App Demand'!G178</f>
        <v>3.2029879999999995</v>
      </c>
      <c r="H178" s="142">
        <f>'PK App Demand'!H178+'NP App Demand'!H178+'NPK App Demand'!H178</f>
        <v>7.1532150000000003</v>
      </c>
      <c r="I178" s="142">
        <f>'PK App Demand'!I178+'NP App Demand'!I178+'NPK App Demand'!I178</f>
        <v>3.083358</v>
      </c>
      <c r="J178" s="142">
        <f>'PK App Demand'!J178+'NP App Demand'!J178+'NPK App Demand'!J178</f>
        <v>3.6356399999999991</v>
      </c>
      <c r="K178" s="142">
        <f>'PK App Demand'!K178+'NP App Demand'!K178+'NPK App Demand'!K178</f>
        <v>5.653395999999999</v>
      </c>
      <c r="L178" s="142">
        <f>'PK App Demand'!L178+'NP App Demand'!L178+'NPK App Demand'!L178</f>
        <v>6.4594889999999987</v>
      </c>
      <c r="M178" s="142">
        <f>'PK App Demand'!M178+'NP App Demand'!M178+'NPK App Demand'!M178</f>
        <v>31.867697999999997</v>
      </c>
      <c r="N178" s="142">
        <f>'PK App Demand'!N178+'NP App Demand'!N178+'NPK App Demand'!N178</f>
        <v>7.5834030000000006</v>
      </c>
      <c r="O178" s="142">
        <f>'PK App Demand'!O178+'NP App Demand'!O178+'NPK App Demand'!O178</f>
        <v>6.8515179999999996</v>
      </c>
      <c r="P178" s="142">
        <f>'PK App Demand'!P178+'NP App Demand'!P178+'NPK App Demand'!P178</f>
        <v>4.7277069999999997</v>
      </c>
      <c r="Q178" s="142">
        <f>'PK App Demand'!Q178+'NP App Demand'!Q178+'NPK App Demand'!Q178</f>
        <v>4.2915640000000002</v>
      </c>
      <c r="R178" s="142">
        <f>'PK App Demand'!R178+'NP App Demand'!R178+'NPK App Demand'!R178</f>
        <v>4.9025469999999993</v>
      </c>
      <c r="S178" s="142">
        <f>'PK App Demand'!S178+'NP App Demand'!S178+'NPK App Demand'!S178</f>
        <v>4.933705999999999</v>
      </c>
      <c r="T178" s="142">
        <f>'PK App Demand'!T178+'NP App Demand'!T178+'NPK App Demand'!T178</f>
        <v>5.8257489999999992</v>
      </c>
      <c r="U178" s="142">
        <f>'PK App Demand'!U178+'NP App Demand'!U178+'NPK App Demand'!U178</f>
        <v>11.477601</v>
      </c>
      <c r="V178" s="142">
        <f>'PK App Demand'!V178+'NP App Demand'!V178+'NPK App Demand'!V178</f>
        <v>8.4477670000000025</v>
      </c>
      <c r="W178" s="142">
        <f>'PK App Demand'!W178+'NP App Demand'!W178+'NPK App Demand'!W178</f>
        <v>8.432308930513166</v>
      </c>
      <c r="X178" s="142">
        <f>'PK App Demand'!X178+'NP App Demand'!X178+'NPK App Demand'!X178</f>
        <v>11.83379</v>
      </c>
      <c r="Y178" s="142">
        <f>'PK App Demand'!Y178+'NP App Demand'!Y178+'NPK App Demand'!Y178</f>
        <v>14.902290000000002</v>
      </c>
      <c r="Z178" s="142">
        <f>'PK App Demand'!Z178+'NP App Demand'!Z178+'NPK App Demand'!Z178</f>
        <v>8.3184200000000015</v>
      </c>
      <c r="AA178" s="142">
        <f>'PK App Demand'!AA178+'NP App Demand'!AA178+'NPK App Demand'!AA178</f>
        <v>11.359999999999998</v>
      </c>
      <c r="AB178" s="142">
        <f>'PK App Demand'!AB178+'NP App Demand'!AB178+'NPK App Demand'!AB178</f>
        <v>8.879999999999999</v>
      </c>
      <c r="AC178" s="142">
        <f>'PK App Demand'!AC178+'NP App Demand'!AC178+'NPK App Demand'!AC178</f>
        <v>8.879999999999999</v>
      </c>
      <c r="AD178" s="142">
        <f>'PK App Demand'!AD178+'NP App Demand'!AD178+'NPK App Demand'!AD178</f>
        <v>8.879999999999999</v>
      </c>
      <c r="AE178" s="142">
        <f>'PK App Demand'!AE178+'NP App Demand'!AE178+'NPK App Demand'!AE178</f>
        <v>8.879999999999999</v>
      </c>
      <c r="AF178" s="142">
        <f>'PK App Demand'!AF178+'NP App Demand'!AF178+'NPK App Demand'!AF178</f>
        <v>8.879999999999999</v>
      </c>
      <c r="AG178" s="142">
        <f>'PK App Demand'!AG178+'NP App Demand'!AG178+'NPK App Demand'!AG178</f>
        <v>8.879999999999999</v>
      </c>
    </row>
    <row r="179" spans="1:33" s="133" customFormat="1" x14ac:dyDescent="0.2">
      <c r="A179" s="143" t="str">
        <f t="shared" si="4"/>
        <v>DAPSouth-East Asia Total</v>
      </c>
      <c r="B179" s="140" t="s">
        <v>209</v>
      </c>
      <c r="C179" s="140" t="s">
        <v>209</v>
      </c>
      <c r="D179" s="140" t="s">
        <v>209</v>
      </c>
      <c r="E179" s="141">
        <f>'PK App Demand'!E179+'NP App Demand'!E179+'NPK App Demand'!E179</f>
        <v>3668.0110568604691</v>
      </c>
      <c r="F179" s="141">
        <f>'PK App Demand'!F179+'NP App Demand'!F179+'NPK App Demand'!F179</f>
        <v>4000.0714040304747</v>
      </c>
      <c r="G179" s="141">
        <f>'PK App Demand'!G179+'NP App Demand'!G179+'NPK App Demand'!G179</f>
        <v>4197.4143840409661</v>
      </c>
      <c r="H179" s="141">
        <f>'PK App Demand'!H179+'NP App Demand'!H179+'NPK App Demand'!H179</f>
        <v>3979.4258187801238</v>
      </c>
      <c r="I179" s="141">
        <f>'PK App Demand'!I179+'NP App Demand'!I179+'NPK App Demand'!I179</f>
        <v>4463.5576889999993</v>
      </c>
      <c r="J179" s="141">
        <f>'PK App Demand'!J179+'NP App Demand'!J179+'NPK App Demand'!J179</f>
        <v>4177.2672110000003</v>
      </c>
      <c r="K179" s="141">
        <f>'PK App Demand'!K179+'NP App Demand'!K179+'NPK App Demand'!K179</f>
        <v>5039.1301315622104</v>
      </c>
      <c r="L179" s="141">
        <f>'PK App Demand'!L179+'NP App Demand'!L179+'NPK App Demand'!L179</f>
        <v>6047.8585090914203</v>
      </c>
      <c r="M179" s="141">
        <f>'PK App Demand'!M179+'NP App Demand'!M179+'NPK App Demand'!M179</f>
        <v>5876.4373953772729</v>
      </c>
      <c r="N179" s="141">
        <f>'PK App Demand'!N179+'NP App Demand'!N179+'NPK App Demand'!N179</f>
        <v>6187.2658413663094</v>
      </c>
      <c r="O179" s="141">
        <f>'PK App Demand'!O179+'NP App Demand'!O179+'NPK App Demand'!O179</f>
        <v>6836.5670509234806</v>
      </c>
      <c r="P179" s="141">
        <f>'PK App Demand'!P179+'NP App Demand'!P179+'NPK App Demand'!P179</f>
        <v>7836.1575330815795</v>
      </c>
      <c r="Q179" s="141">
        <f>'PK App Demand'!Q179+'NP App Demand'!Q179+'NPK App Demand'!Q179</f>
        <v>9331.0283661891026</v>
      </c>
      <c r="R179" s="141">
        <f>'PK App Demand'!R179+'NP App Demand'!R179+'NPK App Demand'!R179</f>
        <v>10001.4149975</v>
      </c>
      <c r="S179" s="141">
        <f>'PK App Demand'!S179+'NP App Demand'!S179+'NPK App Demand'!S179</f>
        <v>10433.361582</v>
      </c>
      <c r="T179" s="141">
        <f>'PK App Demand'!T179+'NP App Demand'!T179+'NPK App Demand'!T179</f>
        <v>10400.967044250001</v>
      </c>
      <c r="U179" s="141">
        <f>'PK App Demand'!U179+'NP App Demand'!U179+'NPK App Demand'!U179</f>
        <v>9782.0818630500016</v>
      </c>
      <c r="V179" s="141">
        <f>'PK App Demand'!V179+'NP App Demand'!V179+'NPK App Demand'!V179</f>
        <v>11190.558568764789</v>
      </c>
      <c r="W179" s="141">
        <f>'PK App Demand'!W179+'NP App Demand'!W179+'NPK App Demand'!W179</f>
        <v>11028.164188495544</v>
      </c>
      <c r="X179" s="141">
        <f>'PK App Demand'!X179+'NP App Demand'!X179+'NPK App Demand'!X179</f>
        <v>11193.889933270861</v>
      </c>
      <c r="Y179" s="141">
        <f>'PK App Demand'!Y179+'NP App Demand'!Y179+'NPK App Demand'!Y179</f>
        <v>11038.046756834974</v>
      </c>
      <c r="Z179" s="141">
        <f>'PK App Demand'!Z179+'NP App Demand'!Z179+'NPK App Demand'!Z179</f>
        <v>11713.103957875128</v>
      </c>
      <c r="AA179" s="141">
        <f>'PK App Demand'!AA179+'NP App Demand'!AA179+'NPK App Demand'!AA179</f>
        <v>10615.578445780377</v>
      </c>
      <c r="AB179" s="141">
        <f>'PK App Demand'!AB179+'NP App Demand'!AB179+'NPK App Demand'!AB179</f>
        <v>11600.787491780375</v>
      </c>
      <c r="AC179" s="141">
        <f>'PK App Demand'!AC179+'NP App Demand'!AC179+'NPK App Demand'!AC179</f>
        <v>11646.540090290382</v>
      </c>
      <c r="AD179" s="141">
        <f>'PK App Demand'!AD179+'NP App Demand'!AD179+'NPK App Demand'!AD179</f>
        <v>11808.898898604424</v>
      </c>
      <c r="AE179" s="141">
        <f>'PK App Demand'!AE179+'NP App Demand'!AE179+'NPK App Demand'!AE179</f>
        <v>11957.161498102898</v>
      </c>
      <c r="AF179" s="141">
        <f>'PK App Demand'!AF179+'NP App Demand'!AF179+'NPK App Demand'!AF179</f>
        <v>12100.370026418344</v>
      </c>
      <c r="AG179" s="141">
        <f>'PK App Demand'!AG179+'NP App Demand'!AG179+'NPK App Demand'!AG179</f>
        <v>12237.824993927345</v>
      </c>
    </row>
    <row r="180" spans="1:33" x14ac:dyDescent="0.2">
      <c r="A180" s="133" t="str">
        <f t="shared" si="4"/>
        <v>DAPBrunei</v>
      </c>
      <c r="B180" s="129" t="s">
        <v>270</v>
      </c>
      <c r="C180" s="129" t="s">
        <v>273</v>
      </c>
      <c r="D180" s="129" t="s">
        <v>210</v>
      </c>
      <c r="E180" s="142">
        <f>'PK App Demand'!E180+'NP App Demand'!E180+'NPK App Demand'!E180</f>
        <v>0</v>
      </c>
      <c r="F180" s="142">
        <f>'PK App Demand'!F180+'NP App Demand'!F180+'NPK App Demand'!F180</f>
        <v>0</v>
      </c>
      <c r="G180" s="142">
        <f>'PK App Demand'!G180+'NP App Demand'!G180+'NPK App Demand'!G180</f>
        <v>0</v>
      </c>
      <c r="H180" s="142">
        <f>'PK App Demand'!H180+'NP App Demand'!H180+'NPK App Demand'!H180</f>
        <v>0</v>
      </c>
      <c r="I180" s="142">
        <f>'PK App Demand'!I180+'NP App Demand'!I180+'NPK App Demand'!I180</f>
        <v>0</v>
      </c>
      <c r="J180" s="142">
        <f>'PK App Demand'!J180+'NP App Demand'!J180+'NPK App Demand'!J180</f>
        <v>0</v>
      </c>
      <c r="K180" s="142">
        <f>'PK App Demand'!K180+'NP App Demand'!K180+'NPK App Demand'!K180</f>
        <v>0</v>
      </c>
      <c r="L180" s="142">
        <f>'PK App Demand'!L180+'NP App Demand'!L180+'NPK App Demand'!L180</f>
        <v>0</v>
      </c>
      <c r="M180" s="142">
        <f>'PK App Demand'!M180+'NP App Demand'!M180+'NPK App Demand'!M180</f>
        <v>0</v>
      </c>
      <c r="N180" s="142">
        <f>'PK App Demand'!N180+'NP App Demand'!N180+'NPK App Demand'!N180</f>
        <v>0</v>
      </c>
      <c r="O180" s="142">
        <f>'PK App Demand'!O180+'NP App Demand'!O180+'NPK App Demand'!O180</f>
        <v>0</v>
      </c>
      <c r="P180" s="142">
        <f>'PK App Demand'!P180+'NP App Demand'!P180+'NPK App Demand'!P180</f>
        <v>0</v>
      </c>
      <c r="Q180" s="142">
        <f>'PK App Demand'!Q180+'NP App Demand'!Q180+'NPK App Demand'!Q180</f>
        <v>0</v>
      </c>
      <c r="R180" s="142">
        <f>'PK App Demand'!R180+'NP App Demand'!R180+'NPK App Demand'!R180</f>
        <v>0</v>
      </c>
      <c r="S180" s="142">
        <f>'PK App Demand'!S180+'NP App Demand'!S180+'NPK App Demand'!S180</f>
        <v>0</v>
      </c>
      <c r="T180" s="142">
        <f>'PK App Demand'!T180+'NP App Demand'!T180+'NPK App Demand'!T180</f>
        <v>0</v>
      </c>
      <c r="U180" s="142">
        <f>'PK App Demand'!U180+'NP App Demand'!U180+'NPK App Demand'!U180</f>
        <v>0</v>
      </c>
      <c r="V180" s="142">
        <f>'PK App Demand'!V180+'NP App Demand'!V180+'NPK App Demand'!V180</f>
        <v>0</v>
      </c>
      <c r="W180" s="142">
        <f>'PK App Demand'!W180+'NP App Demand'!W180+'NPK App Demand'!W180</f>
        <v>0</v>
      </c>
      <c r="X180" s="142">
        <f>'PK App Demand'!X180+'NP App Demand'!X180+'NPK App Demand'!X180</f>
        <v>0.80134000000000005</v>
      </c>
      <c r="Y180" s="142">
        <f>'PK App Demand'!Y180+'NP App Demand'!Y180+'NPK App Demand'!Y180</f>
        <v>1.4755199999999999</v>
      </c>
      <c r="Z180" s="142">
        <f>'PK App Demand'!Z180+'NP App Demand'!Z180+'NPK App Demand'!Z180</f>
        <v>0.75759999999999994</v>
      </c>
      <c r="AA180" s="142">
        <f>'PK App Demand'!AA180+'NP App Demand'!AA180+'NPK App Demand'!AA180</f>
        <v>0.77</v>
      </c>
      <c r="AB180" s="142">
        <f>'PK App Demand'!AB180+'NP App Demand'!AB180+'NPK App Demand'!AB180</f>
        <v>0.87000000000000011</v>
      </c>
      <c r="AC180" s="142">
        <f>'PK App Demand'!AC180+'NP App Demand'!AC180+'NPK App Demand'!AC180</f>
        <v>0.87000000000000011</v>
      </c>
      <c r="AD180" s="142">
        <f>'PK App Demand'!AD180+'NP App Demand'!AD180+'NPK App Demand'!AD180</f>
        <v>0.87000000000000011</v>
      </c>
      <c r="AE180" s="142">
        <f>'PK App Demand'!AE180+'NP App Demand'!AE180+'NPK App Demand'!AE180</f>
        <v>0.87000000000000011</v>
      </c>
      <c r="AF180" s="142">
        <f>'PK App Demand'!AF180+'NP App Demand'!AF180+'NPK App Demand'!AF180</f>
        <v>0.87000000000000011</v>
      </c>
      <c r="AG180" s="142">
        <f>'PK App Demand'!AG180+'NP App Demand'!AG180+'NPK App Demand'!AG180</f>
        <v>0.87000000000000011</v>
      </c>
    </row>
    <row r="181" spans="1:33" x14ac:dyDescent="0.2">
      <c r="A181" s="133" t="str">
        <f t="shared" si="4"/>
        <v>DAPCambodia</v>
      </c>
      <c r="B181" s="129" t="s">
        <v>270</v>
      </c>
      <c r="C181" s="129" t="s">
        <v>273</v>
      </c>
      <c r="D181" s="129" t="s">
        <v>211</v>
      </c>
      <c r="E181" s="142">
        <f>'PK App Demand'!E181+'NP App Demand'!E181+'NPK App Demand'!E181</f>
        <v>18.847200000000001</v>
      </c>
      <c r="F181" s="142">
        <f>'PK App Demand'!F181+'NP App Demand'!F181+'NPK App Demand'!F181</f>
        <v>18.532299999999999</v>
      </c>
      <c r="G181" s="142">
        <f>'PK App Demand'!G181+'NP App Demand'!G181+'NPK App Demand'!G181</f>
        <v>26.063326000000004</v>
      </c>
      <c r="H181" s="142">
        <f>'PK App Demand'!H181+'NP App Demand'!H181+'NPK App Demand'!H181</f>
        <v>23.755569000000001</v>
      </c>
      <c r="I181" s="142">
        <f>'PK App Demand'!I181+'NP App Demand'!I181+'NPK App Demand'!I181</f>
        <v>36.541507000000003</v>
      </c>
      <c r="J181" s="142">
        <f>'PK App Demand'!J181+'NP App Demand'!J181+'NPK App Demand'!J181</f>
        <v>46.274000000000001</v>
      </c>
      <c r="K181" s="142">
        <f>'PK App Demand'!K181+'NP App Demand'!K181+'NPK App Demand'!K181</f>
        <v>34.865148000000005</v>
      </c>
      <c r="L181" s="142">
        <f>'PK App Demand'!L181+'NP App Demand'!L181+'NPK App Demand'!L181</f>
        <v>30.881381999999999</v>
      </c>
      <c r="M181" s="142">
        <f>'PK App Demand'!M181+'NP App Demand'!M181+'NPK App Demand'!M181</f>
        <v>25.667301999999999</v>
      </c>
      <c r="N181" s="142">
        <f>'PK App Demand'!N181+'NP App Demand'!N181+'NPK App Demand'!N181</f>
        <v>29.077055999999999</v>
      </c>
      <c r="O181" s="142">
        <f>'PK App Demand'!O181+'NP App Demand'!O181+'NPK App Demand'!O181</f>
        <v>36.982730000000004</v>
      </c>
      <c r="P181" s="142">
        <f>'PK App Demand'!P181+'NP App Demand'!P181+'NPK App Demand'!P181</f>
        <v>52.073284000000001</v>
      </c>
      <c r="Q181" s="142">
        <f>'PK App Demand'!Q181+'NP App Demand'!Q181+'NPK App Demand'!Q181</f>
        <v>47.790625000000006</v>
      </c>
      <c r="R181" s="142">
        <f>'PK App Demand'!R181+'NP App Demand'!R181+'NPK App Demand'!R181</f>
        <v>8.7099100000000007</v>
      </c>
      <c r="S181" s="142">
        <f>'PK App Demand'!S181+'NP App Demand'!S181+'NPK App Demand'!S181</f>
        <v>144.54613899999998</v>
      </c>
      <c r="T181" s="142">
        <f>'PK App Demand'!T181+'NP App Demand'!T181+'NPK App Demand'!T181</f>
        <v>152.87531974999999</v>
      </c>
      <c r="U181" s="142">
        <f>'PK App Demand'!U181+'NP App Demand'!U181+'NPK App Demand'!U181</f>
        <v>147.60200955000002</v>
      </c>
      <c r="V181" s="142">
        <f>'PK App Demand'!V181+'NP App Demand'!V181+'NPK App Demand'!V181</f>
        <v>162.44180955000002</v>
      </c>
      <c r="W181" s="142">
        <f>'PK App Demand'!W181+'NP App Demand'!W181+'NPK App Demand'!W181</f>
        <v>190.5847207318993</v>
      </c>
      <c r="X181" s="142">
        <f>'PK App Demand'!X181+'NP App Demand'!X181+'NPK App Demand'!X181</f>
        <v>333.08539676849432</v>
      </c>
      <c r="Y181" s="142">
        <f>'PK App Demand'!Y181+'NP App Demand'!Y181+'NPK App Demand'!Y181</f>
        <v>331.78125180386417</v>
      </c>
      <c r="Z181" s="142">
        <f>'PK App Demand'!Z181+'NP App Demand'!Z181+'NPK App Demand'!Z181</f>
        <v>444.62628000000001</v>
      </c>
      <c r="AA181" s="142">
        <f>'PK App Demand'!AA181+'NP App Demand'!AA181+'NPK App Demand'!AA181</f>
        <v>326.85000000000002</v>
      </c>
      <c r="AB181" s="142">
        <f>'PK App Demand'!AB181+'NP App Demand'!AB181+'NPK App Demand'!AB181</f>
        <v>331.62000000000006</v>
      </c>
      <c r="AC181" s="142">
        <f>'PK App Demand'!AC181+'NP App Demand'!AC181+'NPK App Demand'!AC181</f>
        <v>331.62000000000006</v>
      </c>
      <c r="AD181" s="142">
        <f>'PK App Demand'!AD181+'NP App Demand'!AD181+'NPK App Demand'!AD181</f>
        <v>331.62000000000006</v>
      </c>
      <c r="AE181" s="142">
        <f>'PK App Demand'!AE181+'NP App Demand'!AE181+'NPK App Demand'!AE181</f>
        <v>331.62000000000006</v>
      </c>
      <c r="AF181" s="142">
        <f>'PK App Demand'!AF181+'NP App Demand'!AF181+'NPK App Demand'!AF181</f>
        <v>331.62000000000006</v>
      </c>
      <c r="AG181" s="142">
        <f>'PK App Demand'!AG181+'NP App Demand'!AG181+'NPK App Demand'!AG181</f>
        <v>331.62000000000006</v>
      </c>
    </row>
    <row r="182" spans="1:33" x14ac:dyDescent="0.2">
      <c r="A182" s="133" t="str">
        <f t="shared" si="4"/>
        <v>DAPEast Timor</v>
      </c>
      <c r="B182" s="129" t="s">
        <v>270</v>
      </c>
      <c r="C182" s="129" t="s">
        <v>273</v>
      </c>
      <c r="D182" s="129" t="s">
        <v>212</v>
      </c>
      <c r="E182" s="142">
        <f>'PK App Demand'!E182+'NP App Demand'!E182+'NPK App Demand'!E182</f>
        <v>0</v>
      </c>
      <c r="F182" s="142">
        <f>'PK App Demand'!F182+'NP App Demand'!F182+'NPK App Demand'!F182</f>
        <v>0</v>
      </c>
      <c r="G182" s="142">
        <f>'PK App Demand'!G182+'NP App Demand'!G182+'NPK App Demand'!G182</f>
        <v>0</v>
      </c>
      <c r="H182" s="142">
        <f>'PK App Demand'!H182+'NP App Demand'!H182+'NPK App Demand'!H182</f>
        <v>0</v>
      </c>
      <c r="I182" s="142">
        <f>'PK App Demand'!I182+'NP App Demand'!I182+'NPK App Demand'!I182</f>
        <v>0</v>
      </c>
      <c r="J182" s="142">
        <f>'PK App Demand'!J182+'NP App Demand'!J182+'NPK App Demand'!J182</f>
        <v>0</v>
      </c>
      <c r="K182" s="142">
        <f>'PK App Demand'!K182+'NP App Demand'!K182+'NPK App Demand'!K182</f>
        <v>0</v>
      </c>
      <c r="L182" s="142">
        <f>'PK App Demand'!L182+'NP App Demand'!L182+'NPK App Demand'!L182</f>
        <v>0</v>
      </c>
      <c r="M182" s="142">
        <f>'PK App Demand'!M182+'NP App Demand'!M182+'NPK App Demand'!M182</f>
        <v>0</v>
      </c>
      <c r="N182" s="142">
        <f>'PK App Demand'!N182+'NP App Demand'!N182+'NPK App Demand'!N182</f>
        <v>0</v>
      </c>
      <c r="O182" s="142">
        <f>'PK App Demand'!O182+'NP App Demand'!O182+'NPK App Demand'!O182</f>
        <v>0</v>
      </c>
      <c r="P182" s="142">
        <f>'PK App Demand'!P182+'NP App Demand'!P182+'NPK App Demand'!P182</f>
        <v>0</v>
      </c>
      <c r="Q182" s="142">
        <f>'PK App Demand'!Q182+'NP App Demand'!Q182+'NPK App Demand'!Q182</f>
        <v>0</v>
      </c>
      <c r="R182" s="142">
        <f>'PK App Demand'!R182+'NP App Demand'!R182+'NPK App Demand'!R182</f>
        <v>0</v>
      </c>
      <c r="S182" s="142">
        <f>'PK App Demand'!S182+'NP App Demand'!S182+'NPK App Demand'!S182</f>
        <v>0</v>
      </c>
      <c r="T182" s="142">
        <f>'PK App Demand'!T182+'NP App Demand'!T182+'NPK App Demand'!T182</f>
        <v>0</v>
      </c>
      <c r="U182" s="142">
        <f>'PK App Demand'!U182+'NP App Demand'!U182+'NPK App Demand'!U182</f>
        <v>0</v>
      </c>
      <c r="V182" s="142">
        <f>'PK App Demand'!V182+'NP App Demand'!V182+'NPK App Demand'!V182</f>
        <v>0</v>
      </c>
      <c r="W182" s="142">
        <f>'PK App Demand'!W182+'NP App Demand'!W182+'NPK App Demand'!W182</f>
        <v>0</v>
      </c>
      <c r="X182" s="142">
        <f>'PK App Demand'!X182+'NP App Demand'!X182+'NPK App Demand'!X182</f>
        <v>0</v>
      </c>
      <c r="Y182" s="142">
        <f>'PK App Demand'!Y182+'NP App Demand'!Y182+'NPK App Demand'!Y182</f>
        <v>0</v>
      </c>
      <c r="Z182" s="142">
        <f>'PK App Demand'!Z182+'NP App Demand'!Z182+'NPK App Demand'!Z182</f>
        <v>0</v>
      </c>
      <c r="AA182" s="142">
        <f>'PK App Demand'!AA182+'NP App Demand'!AA182+'NPK App Demand'!AA182</f>
        <v>0</v>
      </c>
      <c r="AB182" s="142">
        <f>'PK App Demand'!AB182+'NP App Demand'!AB182+'NPK App Demand'!AB182</f>
        <v>0</v>
      </c>
      <c r="AC182" s="142">
        <f>'PK App Demand'!AC182+'NP App Demand'!AC182+'NPK App Demand'!AC182</f>
        <v>0</v>
      </c>
      <c r="AD182" s="142">
        <f>'PK App Demand'!AD182+'NP App Demand'!AD182+'NPK App Demand'!AD182</f>
        <v>0</v>
      </c>
      <c r="AE182" s="142">
        <f>'PK App Demand'!AE182+'NP App Demand'!AE182+'NPK App Demand'!AE182</f>
        <v>0</v>
      </c>
      <c r="AF182" s="142">
        <f>'PK App Demand'!AF182+'NP App Demand'!AF182+'NPK App Demand'!AF182</f>
        <v>0</v>
      </c>
      <c r="AG182" s="142">
        <f>'PK App Demand'!AG182+'NP App Demand'!AG182+'NPK App Demand'!AG182</f>
        <v>0</v>
      </c>
    </row>
    <row r="183" spans="1:33" x14ac:dyDescent="0.2">
      <c r="A183" s="133" t="str">
        <f t="shared" si="4"/>
        <v>DAPIndonesia</v>
      </c>
      <c r="B183" s="129" t="s">
        <v>270</v>
      </c>
      <c r="C183" s="129" t="s">
        <v>273</v>
      </c>
      <c r="D183" s="129" t="s">
        <v>213</v>
      </c>
      <c r="E183" s="142">
        <f>'PK App Demand'!E183+'NP App Demand'!E183+'NPK App Demand'!E183</f>
        <v>219.04868500000003</v>
      </c>
      <c r="F183" s="142">
        <f>'PK App Demand'!F183+'NP App Demand'!F183+'NPK App Demand'!F183</f>
        <v>174.46150099999997</v>
      </c>
      <c r="G183" s="142">
        <f>'PK App Demand'!G183+'NP App Demand'!G183+'NPK App Demand'!G183</f>
        <v>320.890671</v>
      </c>
      <c r="H183" s="142">
        <f>'PK App Demand'!H183+'NP App Demand'!H183+'NPK App Demand'!H183</f>
        <v>372.35168100000004</v>
      </c>
      <c r="I183" s="142">
        <f>'PK App Demand'!I183+'NP App Demand'!I183+'NPK App Demand'!I183</f>
        <v>667.78190499999994</v>
      </c>
      <c r="J183" s="142">
        <f>'PK App Demand'!J183+'NP App Demand'!J183+'NPK App Demand'!J183</f>
        <v>692.56926899999996</v>
      </c>
      <c r="K183" s="142">
        <f>'PK App Demand'!K183+'NP App Demand'!K183+'NPK App Demand'!K183</f>
        <v>891.52545900000007</v>
      </c>
      <c r="L183" s="142">
        <f>'PK App Demand'!L183+'NP App Demand'!L183+'NPK App Demand'!L183</f>
        <v>1240.0870190000001</v>
      </c>
      <c r="M183" s="142">
        <f>'PK App Demand'!M183+'NP App Demand'!M183+'NPK App Demand'!M183</f>
        <v>1744.5476289999999</v>
      </c>
      <c r="N183" s="142">
        <f>'PK App Demand'!N183+'NP App Demand'!N183+'NPK App Demand'!N183</f>
        <v>2010.6961209999999</v>
      </c>
      <c r="O183" s="142">
        <f>'PK App Demand'!O183+'NP App Demand'!O183+'NPK App Demand'!O183</f>
        <v>1907.9654909999999</v>
      </c>
      <c r="P183" s="142">
        <f>'PK App Demand'!P183+'NP App Demand'!P183+'NPK App Demand'!P183</f>
        <v>2387.7804740000001</v>
      </c>
      <c r="Q183" s="142">
        <f>'PK App Demand'!Q183+'NP App Demand'!Q183+'NPK App Demand'!Q183</f>
        <v>3106.7411099999995</v>
      </c>
      <c r="R183" s="142">
        <f>'PK App Demand'!R183+'NP App Demand'!R183+'NPK App Demand'!R183</f>
        <v>2962.5819104999996</v>
      </c>
      <c r="S183" s="142">
        <f>'PK App Demand'!S183+'NP App Demand'!S183+'NPK App Demand'!S183</f>
        <v>3033.7586159999996</v>
      </c>
      <c r="T183" s="142">
        <f>'PK App Demand'!T183+'NP App Demand'!T183+'NPK App Demand'!T183</f>
        <v>3603.927079</v>
      </c>
      <c r="U183" s="142">
        <f>'PK App Demand'!U183+'NP App Demand'!U183+'NPK App Demand'!U183</f>
        <v>3184.2549990000002</v>
      </c>
      <c r="V183" s="142">
        <f>'PK App Demand'!V183+'NP App Demand'!V183+'NPK App Demand'!V183</f>
        <v>3790.7880769999997</v>
      </c>
      <c r="W183" s="142">
        <f>'PK App Demand'!W183+'NP App Demand'!W183+'NPK App Demand'!W183</f>
        <v>3588.2924931210041</v>
      </c>
      <c r="X183" s="142">
        <f>'PK App Demand'!X183+'NP App Demand'!X183+'NPK App Demand'!X183</f>
        <v>3121.7219700000005</v>
      </c>
      <c r="Y183" s="142">
        <f>'PK App Demand'!Y183+'NP App Demand'!Y183+'NPK App Demand'!Y183</f>
        <v>3205.9389291000002</v>
      </c>
      <c r="Z183" s="142">
        <f>'PK App Demand'!Z183+'NP App Demand'!Z183+'NPK App Demand'!Z183</f>
        <v>3532.8706199999997</v>
      </c>
      <c r="AA183" s="142">
        <f>'PK App Demand'!AA183+'NP App Demand'!AA183+'NPK App Demand'!AA183</f>
        <v>3652.1150000000002</v>
      </c>
      <c r="AB183" s="142">
        <f>'PK App Demand'!AB183+'NP App Demand'!AB183+'NPK App Demand'!AB183</f>
        <v>3609.3399999999997</v>
      </c>
      <c r="AC183" s="142">
        <f>'PK App Demand'!AC183+'NP App Demand'!AC183+'NPK App Demand'!AC183</f>
        <v>3668.4224006648628</v>
      </c>
      <c r="AD183" s="142">
        <f>'PK App Demand'!AD183+'NP App Demand'!AD183+'NPK App Demand'!AD183</f>
        <v>3719.5561090358692</v>
      </c>
      <c r="AE183" s="142">
        <f>'PK App Demand'!AE183+'NP App Demand'!AE183+'NPK App Demand'!AE183</f>
        <v>3763.0618923868424</v>
      </c>
      <c r="AF183" s="142">
        <f>'PK App Demand'!AF183+'NP App Demand'!AF183+'NPK App Demand'!AF183</f>
        <v>3797.5011563797493</v>
      </c>
      <c r="AG183" s="142">
        <f>'PK App Demand'!AG183+'NP App Demand'!AG183+'NPK App Demand'!AG183</f>
        <v>3819.5563793717811</v>
      </c>
    </row>
    <row r="184" spans="1:33" x14ac:dyDescent="0.2">
      <c r="A184" s="133" t="str">
        <f t="shared" si="4"/>
        <v>DAPLaos</v>
      </c>
      <c r="B184" s="129" t="s">
        <v>270</v>
      </c>
      <c r="C184" s="129" t="s">
        <v>273</v>
      </c>
      <c r="D184" s="129" t="s">
        <v>214</v>
      </c>
      <c r="E184" s="142">
        <f>'PK App Demand'!E184+'NP App Demand'!E184+'NPK App Demand'!E184</f>
        <v>12.192449999999999</v>
      </c>
      <c r="F184" s="142">
        <f>'PK App Demand'!F184+'NP App Demand'!F184+'NPK App Demand'!F184</f>
        <v>5.2119</v>
      </c>
      <c r="G184" s="142">
        <f>'PK App Demand'!G184+'NP App Demand'!G184+'NPK App Demand'!G184</f>
        <v>15.84375</v>
      </c>
      <c r="H184" s="142">
        <f>'PK App Demand'!H184+'NP App Demand'!H184+'NPK App Demand'!H184</f>
        <v>3.0657999999999999</v>
      </c>
      <c r="I184" s="142">
        <f>'PK App Demand'!I184+'NP App Demand'!I184+'NPK App Demand'!I184</f>
        <v>6.7021699999999997</v>
      </c>
      <c r="J184" s="142">
        <f>'PK App Demand'!J184+'NP App Demand'!J184+'NPK App Demand'!J184</f>
        <v>8.9545719999999989</v>
      </c>
      <c r="K184" s="142">
        <f>'PK App Demand'!K184+'NP App Demand'!K184+'NPK App Demand'!K184</f>
        <v>6.8171900000000001</v>
      </c>
      <c r="L184" s="142">
        <f>'PK App Demand'!L184+'NP App Demand'!L184+'NPK App Demand'!L184</f>
        <v>7.4354309999999995</v>
      </c>
      <c r="M184" s="142">
        <f>'PK App Demand'!M184+'NP App Demand'!M184+'NPK App Demand'!M184</f>
        <v>7.6209220000000002</v>
      </c>
      <c r="N184" s="142">
        <f>'PK App Demand'!N184+'NP App Demand'!N184+'NPK App Demand'!N184</f>
        <v>18.997979000000001</v>
      </c>
      <c r="O184" s="142">
        <f>'PK App Demand'!O184+'NP App Demand'!O184+'NPK App Demand'!O184</f>
        <v>12.775364</v>
      </c>
      <c r="P184" s="142">
        <f>'PK App Demand'!P184+'NP App Demand'!P184+'NPK App Demand'!P184</f>
        <v>15.776126999999999</v>
      </c>
      <c r="Q184" s="142">
        <f>'PK App Demand'!Q184+'NP App Demand'!Q184+'NPK App Demand'!Q184</f>
        <v>17.462684999999997</v>
      </c>
      <c r="R184" s="142">
        <f>'PK App Demand'!R184+'NP App Demand'!R184+'NPK App Demand'!R184</f>
        <v>32.651494999999997</v>
      </c>
      <c r="S184" s="142">
        <f>'PK App Demand'!S184+'NP App Demand'!S184+'NPK App Demand'!S184</f>
        <v>62.229810000000001</v>
      </c>
      <c r="T184" s="142">
        <f>'PK App Demand'!T184+'NP App Demand'!T184+'NPK App Demand'!T184</f>
        <v>68.006223000000006</v>
      </c>
      <c r="U184" s="142">
        <f>'PK App Demand'!U184+'NP App Demand'!U184+'NPK App Demand'!U184</f>
        <v>44.048155000000001</v>
      </c>
      <c r="V184" s="142">
        <f>'PK App Demand'!V184+'NP App Demand'!V184+'NPK App Demand'!V184</f>
        <v>43.433845000000005</v>
      </c>
      <c r="W184" s="142">
        <f>'PK App Demand'!W184+'NP App Demand'!W184+'NPK App Demand'!W184</f>
        <v>70.420498344793941</v>
      </c>
      <c r="X184" s="142">
        <f>'PK App Demand'!X184+'NP App Demand'!X184+'NPK App Demand'!X184</f>
        <v>110.16750999999998</v>
      </c>
      <c r="Y184" s="142">
        <f>'PK App Demand'!Y184+'NP App Demand'!Y184+'NPK App Demand'!Y184</f>
        <v>125.83345000000001</v>
      </c>
      <c r="Z184" s="142">
        <f>'PK App Demand'!Z184+'NP App Demand'!Z184+'NPK App Demand'!Z184</f>
        <v>120.07322000000001</v>
      </c>
      <c r="AA184" s="142">
        <f>'PK App Demand'!AA184+'NP App Demand'!AA184+'NPK App Demand'!AA184</f>
        <v>64.61</v>
      </c>
      <c r="AB184" s="142">
        <f>'PK App Demand'!AB184+'NP App Demand'!AB184+'NPK App Demand'!AB184</f>
        <v>104.37</v>
      </c>
      <c r="AC184" s="142">
        <f>'PK App Demand'!AC184+'NP App Demand'!AC184+'NPK App Demand'!AC184</f>
        <v>104.37</v>
      </c>
      <c r="AD184" s="142">
        <f>'PK App Demand'!AD184+'NP App Demand'!AD184+'NPK App Demand'!AD184</f>
        <v>104.37</v>
      </c>
      <c r="AE184" s="142">
        <f>'PK App Demand'!AE184+'NP App Demand'!AE184+'NPK App Demand'!AE184</f>
        <v>104.37</v>
      </c>
      <c r="AF184" s="142">
        <f>'PK App Demand'!AF184+'NP App Demand'!AF184+'NPK App Demand'!AF184</f>
        <v>104.37</v>
      </c>
      <c r="AG184" s="142">
        <f>'PK App Demand'!AG184+'NP App Demand'!AG184+'NPK App Demand'!AG184</f>
        <v>104.37</v>
      </c>
    </row>
    <row r="185" spans="1:33" x14ac:dyDescent="0.2">
      <c r="A185" s="133" t="str">
        <f t="shared" si="4"/>
        <v>DAPMalaysia</v>
      </c>
      <c r="B185" s="129" t="s">
        <v>270</v>
      </c>
      <c r="C185" s="129" t="s">
        <v>273</v>
      </c>
      <c r="D185" s="129" t="s">
        <v>215</v>
      </c>
      <c r="E185" s="142">
        <f>'PK App Demand'!E185+'NP App Demand'!E185+'NPK App Demand'!E185</f>
        <v>542.11</v>
      </c>
      <c r="F185" s="142">
        <f>'PK App Demand'!F185+'NP App Demand'!F185+'NPK App Demand'!F185</f>
        <v>529.54199999999992</v>
      </c>
      <c r="G185" s="142">
        <f>'PK App Demand'!G185+'NP App Demand'!G185+'NPK App Demand'!G185</f>
        <v>532.50059999999996</v>
      </c>
      <c r="H185" s="142">
        <f>'PK App Demand'!H185+'NP App Demand'!H185+'NPK App Demand'!H185</f>
        <v>651.80160000000012</v>
      </c>
      <c r="I185" s="142">
        <f>'PK App Demand'!I185+'NP App Demand'!I185+'NPK App Demand'!I185</f>
        <v>696.15363000000002</v>
      </c>
      <c r="J185" s="142">
        <f>'PK App Demand'!J185+'NP App Demand'!J185+'NPK App Demand'!J185</f>
        <v>730.78504999999996</v>
      </c>
      <c r="K185" s="142">
        <f>'PK App Demand'!K185+'NP App Demand'!K185+'NPK App Demand'!K185</f>
        <v>798.46240999999998</v>
      </c>
      <c r="L185" s="142">
        <f>'PK App Demand'!L185+'NP App Demand'!L185+'NPK App Demand'!L185</f>
        <v>773.19271000000003</v>
      </c>
      <c r="M185" s="142">
        <f>'PK App Demand'!M185+'NP App Demand'!M185+'NPK App Demand'!M185</f>
        <v>745.86474599999985</v>
      </c>
      <c r="N185" s="142">
        <f>'PK App Demand'!N185+'NP App Demand'!N185+'NPK App Demand'!N185</f>
        <v>818.63754699999993</v>
      </c>
      <c r="O185" s="142">
        <f>'PK App Demand'!O185+'NP App Demand'!O185+'NPK App Demand'!O185</f>
        <v>733.55972300000008</v>
      </c>
      <c r="P185" s="142">
        <f>'PK App Demand'!P185+'NP App Demand'!P185+'NPK App Demand'!P185</f>
        <v>732.16314499999999</v>
      </c>
      <c r="Q185" s="142">
        <f>'PK App Demand'!Q185+'NP App Demand'!Q185+'NPK App Demand'!Q185</f>
        <v>722.90573500000016</v>
      </c>
      <c r="R185" s="142">
        <f>'PK App Demand'!R185+'NP App Demand'!R185+'NPK App Demand'!R185</f>
        <v>834.45071800000005</v>
      </c>
      <c r="S185" s="142">
        <f>'PK App Demand'!S185+'NP App Demand'!S185+'NPK App Demand'!S185</f>
        <v>945.55796299999997</v>
      </c>
      <c r="T185" s="142">
        <f>'PK App Demand'!T185+'NP App Demand'!T185+'NPK App Demand'!T185</f>
        <v>860.57145600000001</v>
      </c>
      <c r="U185" s="142">
        <f>'PK App Demand'!U185+'NP App Demand'!U185+'NPK App Demand'!U185</f>
        <v>869.62993499999993</v>
      </c>
      <c r="V185" s="142">
        <f>'PK App Demand'!V185+'NP App Demand'!V185+'NPK App Demand'!V185</f>
        <v>981.91385021478879</v>
      </c>
      <c r="W185" s="142">
        <f>'PK App Demand'!W185+'NP App Demand'!W185+'NPK App Demand'!W185</f>
        <v>856.00151943508217</v>
      </c>
      <c r="X185" s="142">
        <f>'PK App Demand'!X185+'NP App Demand'!X185+'NPK App Demand'!X185</f>
        <v>774.72964050236726</v>
      </c>
      <c r="Y185" s="142">
        <f>'PK App Demand'!Y185+'NP App Demand'!Y185+'NPK App Demand'!Y185</f>
        <v>681.3473648311093</v>
      </c>
      <c r="Z185" s="142">
        <f>'PK App Demand'!Z185+'NP App Demand'!Z185+'NPK App Demand'!Z185</f>
        <v>734.14025337512965</v>
      </c>
      <c r="AA185" s="142">
        <f>'PK App Demand'!AA185+'NP App Demand'!AA185+'NPK App Demand'!AA185</f>
        <v>680.50547978037594</v>
      </c>
      <c r="AB185" s="142">
        <f>'PK App Demand'!AB185+'NP App Demand'!AB185+'NPK App Demand'!AB185</f>
        <v>701.68749178037604</v>
      </c>
      <c r="AC185" s="142">
        <f>'PK App Demand'!AC185+'NP App Demand'!AC185+'NPK App Demand'!AC185</f>
        <v>706.31162825337299</v>
      </c>
      <c r="AD185" s="142">
        <f>'PK App Demand'!AD185+'NP App Demand'!AD185+'NPK App Demand'!AD185</f>
        <v>711.93809727509938</v>
      </c>
      <c r="AE185" s="142">
        <f>'PK App Demand'!AE185+'NP App Demand'!AE185+'NPK App Demand'!AE185</f>
        <v>717.34540965002043</v>
      </c>
      <c r="AF185" s="142">
        <f>'PK App Demand'!AF185+'NP App Demand'!AF185+'NPK App Demand'!AF185</f>
        <v>722.9079616935644</v>
      </c>
      <c r="AG185" s="142">
        <f>'PK App Demand'!AG185+'NP App Demand'!AG185+'NPK App Demand'!AG185</f>
        <v>728.50034190517636</v>
      </c>
    </row>
    <row r="186" spans="1:33" x14ac:dyDescent="0.2">
      <c r="A186" s="133" t="str">
        <f t="shared" si="4"/>
        <v>DAPMyanmar</v>
      </c>
      <c r="B186" s="129" t="s">
        <v>270</v>
      </c>
      <c r="C186" s="129" t="s">
        <v>273</v>
      </c>
      <c r="D186" s="129" t="s">
        <v>216</v>
      </c>
      <c r="E186" s="142">
        <f>'PK App Demand'!E186+'NP App Demand'!E186+'NPK App Demand'!E186</f>
        <v>54.306139999999992</v>
      </c>
      <c r="F186" s="142">
        <f>'PK App Demand'!F186+'NP App Demand'!F186+'NPK App Demand'!F186</f>
        <v>8.4436260000000001</v>
      </c>
      <c r="G186" s="142">
        <f>'PK App Demand'!G186+'NP App Demand'!G186+'NPK App Demand'!G186</f>
        <v>9.1444739999999989</v>
      </c>
      <c r="H186" s="142">
        <f>'PK App Demand'!H186+'NP App Demand'!H186+'NPK App Demand'!H186</f>
        <v>17.648705</v>
      </c>
      <c r="I186" s="142">
        <f>'PK App Demand'!I186+'NP App Demand'!I186+'NPK App Demand'!I186</f>
        <v>13.997949999999999</v>
      </c>
      <c r="J186" s="142">
        <f>'PK App Demand'!J186+'NP App Demand'!J186+'NPK App Demand'!J186</f>
        <v>21.227949000000002</v>
      </c>
      <c r="K186" s="142">
        <f>'PK App Demand'!K186+'NP App Demand'!K186+'NPK App Demand'!K186</f>
        <v>51.146160000000009</v>
      </c>
      <c r="L186" s="142">
        <f>'PK App Demand'!L186+'NP App Demand'!L186+'NPK App Demand'!L186</f>
        <v>125.08747600000001</v>
      </c>
      <c r="M186" s="142">
        <f>'PK App Demand'!M186+'NP App Demand'!M186+'NPK App Demand'!M186</f>
        <v>26.603920000000006</v>
      </c>
      <c r="N186" s="142">
        <f>'PK App Demand'!N186+'NP App Demand'!N186+'NPK App Demand'!N186</f>
        <v>22.104589999999998</v>
      </c>
      <c r="O186" s="142">
        <f>'PK App Demand'!O186+'NP App Demand'!O186+'NPK App Demand'!O186</f>
        <v>58.914729000000001</v>
      </c>
      <c r="P186" s="142">
        <f>'PK App Demand'!P186+'NP App Demand'!P186+'NPK App Demand'!P186</f>
        <v>81.985400000000013</v>
      </c>
      <c r="Q186" s="142">
        <f>'PK App Demand'!Q186+'NP App Demand'!Q186+'NPK App Demand'!Q186</f>
        <v>82.583106999999998</v>
      </c>
      <c r="R186" s="142">
        <f>'PK App Demand'!R186+'NP App Demand'!R186+'NPK App Demand'!R186</f>
        <v>124.43606500000001</v>
      </c>
      <c r="S186" s="142">
        <f>'PK App Demand'!S186+'NP App Demand'!S186+'NPK App Demand'!S186</f>
        <v>140.09456500000002</v>
      </c>
      <c r="T186" s="142">
        <f>'PK App Demand'!T186+'NP App Demand'!T186+'NPK App Demand'!T186</f>
        <v>111.06500699999998</v>
      </c>
      <c r="U186" s="142">
        <f>'PK App Demand'!U186+'NP App Demand'!U186+'NPK App Demand'!U186</f>
        <v>168.00784700000003</v>
      </c>
      <c r="V186" s="142">
        <f>'PK App Demand'!V186+'NP App Demand'!V186+'NPK App Demand'!V186</f>
        <v>233.80730900000003</v>
      </c>
      <c r="W186" s="142">
        <f>'PK App Demand'!W186+'NP App Demand'!W186+'NPK App Demand'!W186</f>
        <v>330.9648346300728</v>
      </c>
      <c r="X186" s="142">
        <f>'PK App Demand'!X186+'NP App Demand'!X186+'NPK App Demand'!X186</f>
        <v>561.42714999999998</v>
      </c>
      <c r="Y186" s="142">
        <f>'PK App Demand'!Y186+'NP App Demand'!Y186+'NPK App Demand'!Y186</f>
        <v>511.0906832</v>
      </c>
      <c r="Z186" s="142">
        <f>'PK App Demand'!Z186+'NP App Demand'!Z186+'NPK App Demand'!Z186</f>
        <v>322.37317000000002</v>
      </c>
      <c r="AA186" s="142">
        <f>'PK App Demand'!AA186+'NP App Demand'!AA186+'NPK App Demand'!AA186</f>
        <v>252.94</v>
      </c>
      <c r="AB186" s="142">
        <f>'PK App Demand'!AB186+'NP App Demand'!AB186+'NPK App Demand'!AB186</f>
        <v>322.71000000000004</v>
      </c>
      <c r="AC186" s="142">
        <f>'PK App Demand'!AC186+'NP App Demand'!AC186+'NPK App Demand'!AC186</f>
        <v>322.71000000000004</v>
      </c>
      <c r="AD186" s="142">
        <f>'PK App Demand'!AD186+'NP App Demand'!AD186+'NPK App Demand'!AD186</f>
        <v>322.71000000000004</v>
      </c>
      <c r="AE186" s="142">
        <f>'PK App Demand'!AE186+'NP App Demand'!AE186+'NPK App Demand'!AE186</f>
        <v>322.71000000000004</v>
      </c>
      <c r="AF186" s="142">
        <f>'PK App Demand'!AF186+'NP App Demand'!AF186+'NPK App Demand'!AF186</f>
        <v>322.71000000000004</v>
      </c>
      <c r="AG186" s="142">
        <f>'PK App Demand'!AG186+'NP App Demand'!AG186+'NPK App Demand'!AG186</f>
        <v>322.71000000000004</v>
      </c>
    </row>
    <row r="187" spans="1:33" x14ac:dyDescent="0.2">
      <c r="A187" s="133" t="str">
        <f t="shared" si="4"/>
        <v>DAPPhilippines</v>
      </c>
      <c r="B187" s="129" t="s">
        <v>270</v>
      </c>
      <c r="C187" s="129" t="s">
        <v>273</v>
      </c>
      <c r="D187" s="129" t="s">
        <v>217</v>
      </c>
      <c r="E187" s="142">
        <f>'PK App Demand'!E187+'NP App Demand'!E187+'NPK App Demand'!E187</f>
        <v>605.8325257176117</v>
      </c>
      <c r="F187" s="142">
        <f>'PK App Demand'!F187+'NP App Demand'!F187+'NPK App Demand'!F187</f>
        <v>874.04693303047543</v>
      </c>
      <c r="G187" s="142">
        <f>'PK App Demand'!G187+'NP App Demand'!G187+'NPK App Demand'!G187</f>
        <v>709.54424104096677</v>
      </c>
      <c r="H187" s="142">
        <f>'PK App Demand'!H187+'NP App Demand'!H187+'NPK App Demand'!H187</f>
        <v>520.94964551012356</v>
      </c>
      <c r="I187" s="142">
        <f>'PK App Demand'!I187+'NP App Demand'!I187+'NPK App Demand'!I187</f>
        <v>536.970776</v>
      </c>
      <c r="J187" s="142">
        <f>'PK App Demand'!J187+'NP App Demand'!J187+'NPK App Demand'!J187</f>
        <v>392.66861800000004</v>
      </c>
      <c r="K187" s="142">
        <f>'PK App Demand'!K187+'NP App Demand'!K187+'NPK App Demand'!K187</f>
        <v>410.67856099999995</v>
      </c>
      <c r="L187" s="142">
        <f>'PK App Demand'!L187+'NP App Demand'!L187+'NPK App Demand'!L187</f>
        <v>397.55205100000001</v>
      </c>
      <c r="M187" s="142">
        <f>'PK App Demand'!M187+'NP App Demand'!M187+'NPK App Demand'!M187</f>
        <v>198.313199</v>
      </c>
      <c r="N187" s="142">
        <f>'PK App Demand'!N187+'NP App Demand'!N187+'NPK App Demand'!N187</f>
        <v>58.20278900000001</v>
      </c>
      <c r="O187" s="142">
        <f>'PK App Demand'!O187+'NP App Demand'!O187+'NPK App Demand'!O187</f>
        <v>-65.734549000000015</v>
      </c>
      <c r="P187" s="142">
        <f>'PK App Demand'!P187+'NP App Demand'!P187+'NPK App Demand'!P187</f>
        <v>216.22906599999999</v>
      </c>
      <c r="Q187" s="142">
        <f>'PK App Demand'!Q187+'NP App Demand'!Q187+'NPK App Demand'!Q187</f>
        <v>404.20408700000002</v>
      </c>
      <c r="R187" s="142">
        <f>'PK App Demand'!R187+'NP App Demand'!R187+'NPK App Demand'!R187</f>
        <v>322.24769699999996</v>
      </c>
      <c r="S187" s="142">
        <f>'PK App Demand'!S187+'NP App Demand'!S187+'NPK App Demand'!S187</f>
        <v>650.632834</v>
      </c>
      <c r="T187" s="142">
        <f>'PK App Demand'!T187+'NP App Demand'!T187+'NPK App Demand'!T187</f>
        <v>554.178811</v>
      </c>
      <c r="U187" s="142">
        <f>'PK App Demand'!U187+'NP App Demand'!U187+'NPK App Demand'!U187</f>
        <v>614.79090900000006</v>
      </c>
      <c r="V187" s="142">
        <f>'PK App Demand'!V187+'NP App Demand'!V187+'NPK App Demand'!V187</f>
        <v>780.50097600000004</v>
      </c>
      <c r="W187" s="142">
        <f>'PK App Demand'!W187+'NP App Demand'!W187+'NPK App Demand'!W187</f>
        <v>845.51051254516346</v>
      </c>
      <c r="X187" s="142">
        <f>'PK App Demand'!X187+'NP App Demand'!X187+'NPK App Demand'!X187</f>
        <v>694.81253000000004</v>
      </c>
      <c r="Y187" s="142">
        <f>'PK App Demand'!Y187+'NP App Demand'!Y187+'NPK App Demand'!Y187</f>
        <v>874.26910739999994</v>
      </c>
      <c r="Z187" s="142">
        <f>'PK App Demand'!Z187+'NP App Demand'!Z187+'NPK App Demand'!Z187</f>
        <v>1323.4911399999999</v>
      </c>
      <c r="AA187" s="142">
        <f>'PK App Demand'!AA187+'NP App Demand'!AA187+'NPK App Demand'!AA187</f>
        <v>673.16242999999997</v>
      </c>
      <c r="AB187" s="142">
        <f>'PK App Demand'!AB187+'NP App Demand'!AB187+'NPK App Demand'!AB187</f>
        <v>967.87999999999988</v>
      </c>
      <c r="AC187" s="142">
        <f>'PK App Demand'!AC187+'NP App Demand'!AC187+'NPK App Demand'!AC187</f>
        <v>867.87999999999988</v>
      </c>
      <c r="AD187" s="142">
        <f>'PK App Demand'!AD187+'NP App Demand'!AD187+'NPK App Demand'!AD187</f>
        <v>867.87999999999988</v>
      </c>
      <c r="AE187" s="142">
        <f>'PK App Demand'!AE187+'NP App Demand'!AE187+'NPK App Demand'!AE187</f>
        <v>867.87999999999988</v>
      </c>
      <c r="AF187" s="142">
        <f>'PK App Demand'!AF187+'NP App Demand'!AF187+'NPK App Demand'!AF187</f>
        <v>867.87999999999988</v>
      </c>
      <c r="AG187" s="142">
        <f>'PK App Demand'!AG187+'NP App Demand'!AG187+'NPK App Demand'!AG187</f>
        <v>867.87999999999988</v>
      </c>
    </row>
    <row r="188" spans="1:33" x14ac:dyDescent="0.2">
      <c r="A188" s="133" t="str">
        <f t="shared" si="4"/>
        <v>DAPSingapore</v>
      </c>
      <c r="B188" s="129" t="s">
        <v>270</v>
      </c>
      <c r="C188" s="129" t="s">
        <v>273</v>
      </c>
      <c r="D188" s="129" t="s">
        <v>218</v>
      </c>
      <c r="E188" s="142">
        <f>'PK App Demand'!E188+'NP App Demand'!E188+'NPK App Demand'!E188</f>
        <v>4.9420000000000002</v>
      </c>
      <c r="F188" s="142">
        <f>'PK App Demand'!F188+'NP App Demand'!F188+'NPK App Demand'!F188</f>
        <v>3.9193699999999998</v>
      </c>
      <c r="G188" s="142">
        <f>'PK App Demand'!G188+'NP App Demand'!G188+'NPK App Demand'!G188</f>
        <v>2.5939999999999999</v>
      </c>
      <c r="H188" s="142">
        <f>'PK App Demand'!H188+'NP App Demand'!H188+'NPK App Demand'!H188</f>
        <v>2.5629999999999997</v>
      </c>
      <c r="I188" s="142">
        <f>'PK App Demand'!I188+'NP App Demand'!I188+'NPK App Demand'!I188</f>
        <v>3.532</v>
      </c>
      <c r="J188" s="142">
        <f>'PK App Demand'!J188+'NP App Demand'!J188+'NPK App Demand'!J188</f>
        <v>3.2536799999999997</v>
      </c>
      <c r="K188" s="142">
        <f>'PK App Demand'!K188+'NP App Demand'!K188+'NPK App Demand'!K188</f>
        <v>3.6266199999999995</v>
      </c>
      <c r="L188" s="142">
        <f>'PK App Demand'!L188+'NP App Demand'!L188+'NPK App Demand'!L188</f>
        <v>3.6029599999999995</v>
      </c>
      <c r="M188" s="142">
        <f>'PK App Demand'!M188+'NP App Demand'!M188+'NPK App Demand'!M188</f>
        <v>3.3144299999999998</v>
      </c>
      <c r="N188" s="142">
        <f>'PK App Demand'!N188+'NP App Demand'!N188+'NPK App Demand'!N188</f>
        <v>2.3916999999999997</v>
      </c>
      <c r="O188" s="142">
        <f>'PK App Demand'!O188+'NP App Demand'!O188+'NPK App Demand'!O188</f>
        <v>2.4896000000000003</v>
      </c>
      <c r="P188" s="142">
        <f>'PK App Demand'!P188+'NP App Demand'!P188+'NPK App Demand'!P188</f>
        <v>2.82606</v>
      </c>
      <c r="Q188" s="142">
        <f>'PK App Demand'!Q188+'NP App Demand'!Q188+'NPK App Demand'!Q188</f>
        <v>3.6070600000000002</v>
      </c>
      <c r="R188" s="142">
        <f>'PK App Demand'!R188+'NP App Demand'!R188+'NPK App Demand'!R188</f>
        <v>2.6470000000000002</v>
      </c>
      <c r="S188" s="142">
        <f>'PK App Demand'!S188+'NP App Demand'!S188+'NPK App Demand'!S188</f>
        <v>3.9849600000000001</v>
      </c>
      <c r="T188" s="142">
        <f>'PK App Demand'!T188+'NP App Demand'!T188+'NPK App Demand'!T188</f>
        <v>4.1414799999999996</v>
      </c>
      <c r="U188" s="142">
        <f>'PK App Demand'!U188+'NP App Demand'!U188+'NPK App Demand'!U188</f>
        <v>4.7572299999999998</v>
      </c>
      <c r="V188" s="142">
        <f>'PK App Demand'!V188+'NP App Demand'!V188+'NPK App Demand'!V188</f>
        <v>5.8433100000000007</v>
      </c>
      <c r="W188" s="142">
        <f>'PK App Demand'!W188+'NP App Demand'!W188+'NPK App Demand'!W188</f>
        <v>11.701210000000001</v>
      </c>
      <c r="X188" s="142">
        <f>'PK App Demand'!X188+'NP App Demand'!X188+'NPK App Demand'!X188</f>
        <v>9.0237799999999986</v>
      </c>
      <c r="Y188" s="142">
        <f>'PK App Demand'!Y188+'NP App Demand'!Y188+'NPK App Demand'!Y188</f>
        <v>13.748229299999998</v>
      </c>
      <c r="Z188" s="142">
        <f>'PK App Demand'!Z188+'NP App Demand'!Z188+'NPK App Demand'!Z188</f>
        <v>15.477549999999997</v>
      </c>
      <c r="AA188" s="142">
        <f>'PK App Demand'!AA188+'NP App Demand'!AA188+'NPK App Demand'!AA188</f>
        <v>37.72</v>
      </c>
      <c r="AB188" s="142">
        <f>'PK App Demand'!AB188+'NP App Demand'!AB188+'NPK App Demand'!AB188</f>
        <v>13.23</v>
      </c>
      <c r="AC188" s="142">
        <f>'PK App Demand'!AC188+'NP App Demand'!AC188+'NPK App Demand'!AC188</f>
        <v>13.23</v>
      </c>
      <c r="AD188" s="142">
        <f>'PK App Demand'!AD188+'NP App Demand'!AD188+'NPK App Demand'!AD188</f>
        <v>13.23</v>
      </c>
      <c r="AE188" s="142">
        <f>'PK App Demand'!AE188+'NP App Demand'!AE188+'NPK App Demand'!AE188</f>
        <v>13.23</v>
      </c>
      <c r="AF188" s="142">
        <f>'PK App Demand'!AF188+'NP App Demand'!AF188+'NPK App Demand'!AF188</f>
        <v>13.23</v>
      </c>
      <c r="AG188" s="142">
        <f>'PK App Demand'!AG188+'NP App Demand'!AG188+'NPK App Demand'!AG188</f>
        <v>13.23</v>
      </c>
    </row>
    <row r="189" spans="1:33" x14ac:dyDescent="0.2">
      <c r="A189" s="133" t="str">
        <f t="shared" si="4"/>
        <v>DAPThailand</v>
      </c>
      <c r="B189" s="129" t="s">
        <v>270</v>
      </c>
      <c r="C189" s="129" t="s">
        <v>273</v>
      </c>
      <c r="D189" s="129" t="s">
        <v>219</v>
      </c>
      <c r="E189" s="142">
        <f>'PK App Demand'!E189+'NP App Demand'!E189+'NPK App Demand'!E189</f>
        <v>1470.0205740000001</v>
      </c>
      <c r="F189" s="142">
        <f>'PK App Demand'!F189+'NP App Demand'!F189+'NPK App Demand'!F189</f>
        <v>1604.5093629999999</v>
      </c>
      <c r="G189" s="142">
        <f>'PK App Demand'!G189+'NP App Demand'!G189+'NPK App Demand'!G189</f>
        <v>1666.5861699999998</v>
      </c>
      <c r="H189" s="142">
        <f>'PK App Demand'!H189+'NP App Demand'!H189+'NPK App Demand'!H189</f>
        <v>1483.6809832700001</v>
      </c>
      <c r="I189" s="142">
        <f>'PK App Demand'!I189+'NP App Demand'!I189+'NPK App Demand'!I189</f>
        <v>1538.0578909999999</v>
      </c>
      <c r="J189" s="142">
        <f>'PK App Demand'!J189+'NP App Demand'!J189+'NPK App Demand'!J189</f>
        <v>1391.5553339999997</v>
      </c>
      <c r="K189" s="142">
        <f>'PK App Demand'!K189+'NP App Demand'!K189+'NPK App Demand'!K189</f>
        <v>1108.8315460000001</v>
      </c>
      <c r="L189" s="142">
        <f>'PK App Demand'!L189+'NP App Demand'!L189+'NPK App Demand'!L189</f>
        <v>1370.2899339999999</v>
      </c>
      <c r="M189" s="142">
        <f>'PK App Demand'!M189+'NP App Demand'!M189+'NPK App Demand'!M189</f>
        <v>1098.6776140000002</v>
      </c>
      <c r="N189" s="142">
        <f>'PK App Demand'!N189+'NP App Demand'!N189+'NPK App Demand'!N189</f>
        <v>1029.3333210000001</v>
      </c>
      <c r="O189" s="142">
        <f>'PK App Demand'!O189+'NP App Demand'!O189+'NPK App Demand'!O189</f>
        <v>1930.2911119999999</v>
      </c>
      <c r="P189" s="142">
        <f>'PK App Demand'!P189+'NP App Demand'!P189+'NPK App Demand'!P189</f>
        <v>1739.282303</v>
      </c>
      <c r="Q189" s="142">
        <f>'PK App Demand'!Q189+'NP App Demand'!Q189+'NPK App Demand'!Q189</f>
        <v>1894.493577</v>
      </c>
      <c r="R189" s="142">
        <f>'PK App Demand'!R189+'NP App Demand'!R189+'NPK App Demand'!R189</f>
        <v>1946.2248009999998</v>
      </c>
      <c r="S189" s="142">
        <f>'PK App Demand'!S189+'NP App Demand'!S189+'NPK App Demand'!S189</f>
        <v>1898.0794529999994</v>
      </c>
      <c r="T189" s="142">
        <f>'PK App Demand'!T189+'NP App Demand'!T189+'NPK App Demand'!T189</f>
        <v>1501.393416500001</v>
      </c>
      <c r="U189" s="142">
        <f>'PK App Demand'!U189+'NP App Demand'!U189+'NPK App Demand'!U189</f>
        <v>1528.6302555000002</v>
      </c>
      <c r="V189" s="142">
        <f>'PK App Demand'!V189+'NP App Demand'!V189+'NPK App Demand'!V189</f>
        <v>1723.7384139999999</v>
      </c>
      <c r="W189" s="142">
        <f>'PK App Demand'!W189+'NP App Demand'!W189+'NPK App Demand'!W189</f>
        <v>1574.7333695647972</v>
      </c>
      <c r="X189" s="142">
        <f>'PK App Demand'!X189+'NP App Demand'!X189+'NPK App Demand'!X189</f>
        <v>1688.9741059999999</v>
      </c>
      <c r="Y189" s="142">
        <f>'PK App Demand'!Y189+'NP App Demand'!Y189+'NPK App Demand'!Y189</f>
        <v>1575.7904112000001</v>
      </c>
      <c r="Z189" s="142">
        <f>'PK App Demand'!Z189+'NP App Demand'!Z189+'NPK App Demand'!Z189</f>
        <v>1538.7697125</v>
      </c>
      <c r="AA189" s="142">
        <f>'PK App Demand'!AA189+'NP App Demand'!AA189+'NPK App Demand'!AA189</f>
        <v>1238.5255359999999</v>
      </c>
      <c r="AB189" s="142">
        <f>'PK App Demand'!AB189+'NP App Demand'!AB189+'NPK App Demand'!AB189</f>
        <v>1362.54</v>
      </c>
      <c r="AC189" s="142">
        <f>'PK App Demand'!AC189+'NP App Demand'!AC189+'NPK App Demand'!AC189</f>
        <v>1372.0111699881093</v>
      </c>
      <c r="AD189" s="142">
        <f>'PK App Demand'!AD189+'NP App Demand'!AD189+'NPK App Demand'!AD189</f>
        <v>1383.2716883792293</v>
      </c>
      <c r="AE189" s="142">
        <f>'PK App Demand'!AE189+'NP App Demand'!AE189+'NPK App Demand'!AE189</f>
        <v>1394.3553751068589</v>
      </c>
      <c r="AF189" s="142">
        <f>'PK App Demand'!AF189+'NP App Demand'!AF189+'NPK App Demand'!AF189</f>
        <v>1405.8836117935427</v>
      </c>
      <c r="AG189" s="142">
        <f>'PK App Demand'!AG189+'NP App Demand'!AG189+'NPK App Demand'!AG189</f>
        <v>1417.5516668837024</v>
      </c>
    </row>
    <row r="190" spans="1:33" x14ac:dyDescent="0.2">
      <c r="A190" s="133" t="str">
        <f t="shared" si="4"/>
        <v>DAPVietnam</v>
      </c>
      <c r="B190" s="129" t="s">
        <v>270</v>
      </c>
      <c r="C190" s="129" t="s">
        <v>273</v>
      </c>
      <c r="D190" s="129" t="s">
        <v>220</v>
      </c>
      <c r="E190" s="142">
        <f>'PK App Demand'!E190+'NP App Demand'!E190+'NPK App Demand'!E190</f>
        <v>740.71148214285722</v>
      </c>
      <c r="F190" s="142">
        <f>'PK App Demand'!F190+'NP App Demand'!F190+'NPK App Demand'!F190</f>
        <v>781.40441099999998</v>
      </c>
      <c r="G190" s="142">
        <f>'PK App Demand'!G190+'NP App Demand'!G190+'NPK App Demand'!G190</f>
        <v>914.24715200000003</v>
      </c>
      <c r="H190" s="142">
        <f>'PK App Demand'!H190+'NP App Demand'!H190+'NPK App Demand'!H190</f>
        <v>903.608835</v>
      </c>
      <c r="I190" s="142">
        <f>'PK App Demand'!I190+'NP App Demand'!I190+'NPK App Demand'!I190</f>
        <v>963.81985999999995</v>
      </c>
      <c r="J190" s="142">
        <f>'PK App Demand'!J190+'NP App Demand'!J190+'NPK App Demand'!J190</f>
        <v>889.97873900000002</v>
      </c>
      <c r="K190" s="142">
        <f>'PK App Demand'!K190+'NP App Demand'!K190+'NPK App Demand'!K190</f>
        <v>1733.1770375622102</v>
      </c>
      <c r="L190" s="142">
        <f>'PK App Demand'!L190+'NP App Demand'!L190+'NPK App Demand'!L190</f>
        <v>2099.7295460914202</v>
      </c>
      <c r="M190" s="142">
        <f>'PK App Demand'!M190+'NP App Demand'!M190+'NPK App Demand'!M190</f>
        <v>2025.8276333772733</v>
      </c>
      <c r="N190" s="142">
        <f>'PK App Demand'!N190+'NP App Demand'!N190+'NPK App Demand'!N190</f>
        <v>2197.8247383663092</v>
      </c>
      <c r="O190" s="142">
        <f>'PK App Demand'!O190+'NP App Demand'!O190+'NPK App Demand'!O190</f>
        <v>2219.32285092348</v>
      </c>
      <c r="P190" s="142">
        <f>'PK App Demand'!P190+'NP App Demand'!P190+'NPK App Demand'!P190</f>
        <v>2608.0416740815795</v>
      </c>
      <c r="Q190" s="142">
        <f>'PK App Demand'!Q190+'NP App Demand'!Q190+'NPK App Demand'!Q190</f>
        <v>3051.2403801891023</v>
      </c>
      <c r="R190" s="142">
        <f>'PK App Demand'!R190+'NP App Demand'!R190+'NPK App Demand'!R190</f>
        <v>3767.4654009999999</v>
      </c>
      <c r="S190" s="142">
        <f>'PK App Demand'!S190+'NP App Demand'!S190+'NPK App Demand'!S190</f>
        <v>3554.4772419999999</v>
      </c>
      <c r="T190" s="142">
        <f>'PK App Demand'!T190+'NP App Demand'!T190+'NPK App Demand'!T190</f>
        <v>3544.8082519999998</v>
      </c>
      <c r="U190" s="142">
        <f>'PK App Demand'!U190+'NP App Demand'!U190+'NPK App Demand'!U190</f>
        <v>3220.3605229999998</v>
      </c>
      <c r="V190" s="142">
        <f>'PK App Demand'!V190+'NP App Demand'!V190+'NPK App Demand'!V190</f>
        <v>3468.0909780000002</v>
      </c>
      <c r="W190" s="142">
        <f>'PK App Demand'!W190+'NP App Demand'!W190+'NPK App Demand'!W190</f>
        <v>3559.9550301227318</v>
      </c>
      <c r="X190" s="142">
        <f>'PK App Demand'!X190+'NP App Demand'!X190+'NPK App Demand'!X190</f>
        <v>3899.14651</v>
      </c>
      <c r="Y190" s="142">
        <f>'PK App Demand'!Y190+'NP App Demand'!Y190+'NPK App Demand'!Y190</f>
        <v>3716.7718100000002</v>
      </c>
      <c r="Z190" s="142">
        <f>'PK App Demand'!Z190+'NP App Demand'!Z190+'NPK App Demand'!Z190</f>
        <v>3680.5244119999998</v>
      </c>
      <c r="AA190" s="142">
        <f>'PK App Demand'!AA190+'NP App Demand'!AA190+'NPK App Demand'!AA190</f>
        <v>3688.38</v>
      </c>
      <c r="AB190" s="142">
        <f>'PK App Demand'!AB190+'NP App Demand'!AB190+'NPK App Demand'!AB190</f>
        <v>4186.5400000000009</v>
      </c>
      <c r="AC190" s="142">
        <f>'PK App Demand'!AC190+'NP App Demand'!AC190+'NPK App Demand'!AC190</f>
        <v>4259.1148913840352</v>
      </c>
      <c r="AD190" s="142">
        <f>'PK App Demand'!AD190+'NP App Demand'!AD190+'NPK App Demand'!AD190</f>
        <v>4353.4530039142264</v>
      </c>
      <c r="AE190" s="142">
        <f>'PK App Demand'!AE190+'NP App Demand'!AE190+'NPK App Demand'!AE190</f>
        <v>4441.7188209591741</v>
      </c>
      <c r="AF190" s="142">
        <f>'PK App Demand'!AF190+'NP App Demand'!AF190+'NPK App Demand'!AF190</f>
        <v>4533.3972965514868</v>
      </c>
      <c r="AG190" s="142">
        <f>'PK App Demand'!AG190+'NP App Demand'!AG190+'NPK App Demand'!AG190</f>
        <v>4631.5366057666843</v>
      </c>
    </row>
    <row r="191" spans="1:33" s="133" customFormat="1" x14ac:dyDescent="0.2">
      <c r="A191" s="143" t="str">
        <f t="shared" si="4"/>
        <v>DAPEast Asia Total</v>
      </c>
      <c r="B191" s="140" t="s">
        <v>221</v>
      </c>
      <c r="C191" s="140" t="s">
        <v>221</v>
      </c>
      <c r="D191" s="140" t="s">
        <v>221</v>
      </c>
      <c r="E191" s="141">
        <f>'PK App Demand'!E191+'NP App Demand'!E191+'NPK App Demand'!E191</f>
        <v>34986.124643433664</v>
      </c>
      <c r="F191" s="141">
        <f>'PK App Demand'!F191+'NP App Demand'!F191+'NPK App Demand'!F191</f>
        <v>36911.219439994675</v>
      </c>
      <c r="G191" s="141">
        <f>'PK App Demand'!G191+'NP App Demand'!G191+'NPK App Demand'!G191</f>
        <v>40188.076534423162</v>
      </c>
      <c r="H191" s="141">
        <f>'PK App Demand'!H191+'NP App Demand'!H191+'NPK App Demand'!H191</f>
        <v>42596.325478821476</v>
      </c>
      <c r="I191" s="141">
        <f>'PK App Demand'!I191+'NP App Demand'!I191+'NPK App Demand'!I191</f>
        <v>44078.393666941818</v>
      </c>
      <c r="J191" s="141">
        <f>'PK App Demand'!J191+'NP App Demand'!J191+'NPK App Demand'!J191</f>
        <v>48157.870232812224</v>
      </c>
      <c r="K191" s="141">
        <f>'PK App Demand'!K191+'NP App Demand'!K191+'NPK App Demand'!K191</f>
        <v>50827.831725205353</v>
      </c>
      <c r="L191" s="141">
        <f>'PK App Demand'!L191+'NP App Demand'!L191+'NPK App Demand'!L191</f>
        <v>54093.362284590614</v>
      </c>
      <c r="M191" s="141">
        <f>'PK App Demand'!M191+'NP App Demand'!M191+'NPK App Demand'!M191</f>
        <v>46952.138415458154</v>
      </c>
      <c r="N191" s="141">
        <f>'PK App Demand'!N191+'NP App Demand'!N191+'NPK App Demand'!N191</f>
        <v>49249.565732127085</v>
      </c>
      <c r="O191" s="141">
        <f>'PK App Demand'!O191+'NP App Demand'!O191+'NPK App Demand'!O191</f>
        <v>53093.318699999989</v>
      </c>
      <c r="P191" s="141">
        <f>'PK App Demand'!P191+'NP App Demand'!P191+'NPK App Demand'!P191</f>
        <v>50288.201495529051</v>
      </c>
      <c r="Q191" s="141">
        <f>'PK App Demand'!Q191+'NP App Demand'!Q191+'NPK App Demand'!Q191</f>
        <v>53998.178384208091</v>
      </c>
      <c r="R191" s="141">
        <f>'PK App Demand'!R191+'NP App Demand'!R191+'NPK App Demand'!R191</f>
        <v>58569.261200112967</v>
      </c>
      <c r="S191" s="141">
        <f>'PK App Demand'!S191+'NP App Demand'!S191+'NPK App Demand'!S191</f>
        <v>62187.072196073772</v>
      </c>
      <c r="T191" s="141">
        <f>'PK App Demand'!T191+'NP App Demand'!T191+'NPK App Demand'!T191</f>
        <v>62642.538578054213</v>
      </c>
      <c r="U191" s="141">
        <f>'PK App Demand'!U191+'NP App Demand'!U191+'NPK App Demand'!U191</f>
        <v>60434.452619709962</v>
      </c>
      <c r="V191" s="141">
        <f>'PK App Demand'!V191+'NP App Demand'!V191+'NPK App Demand'!V191</f>
        <v>57516.746722937445</v>
      </c>
      <c r="W191" s="141">
        <f>'PK App Demand'!W191+'NP App Demand'!W191+'NPK App Demand'!W191</f>
        <v>54815.628393708786</v>
      </c>
      <c r="X191" s="141">
        <f>'PK App Demand'!X191+'NP App Demand'!X191+'NPK App Demand'!X191</f>
        <v>49160.747363473623</v>
      </c>
      <c r="Y191" s="141">
        <f>'PK App Demand'!Y191+'NP App Demand'!Y191+'NPK App Demand'!Y191</f>
        <v>52451.962569671006</v>
      </c>
      <c r="Z191" s="141">
        <f>'PK App Demand'!Z191+'NP App Demand'!Z191+'NPK App Demand'!Z191</f>
        <v>54883.133486622792</v>
      </c>
      <c r="AA191" s="141">
        <f>'PK App Demand'!AA191+'NP App Demand'!AA191+'NPK App Demand'!AA191</f>
        <v>57077.466450654756</v>
      </c>
      <c r="AB191" s="141">
        <f>'PK App Demand'!AB191+'NP App Demand'!AB191+'NPK App Demand'!AB191</f>
        <v>61145.081944229387</v>
      </c>
      <c r="AC191" s="141">
        <f>'PK App Demand'!AC191+'NP App Demand'!AC191+'NPK App Demand'!AC191</f>
        <v>61727.009900801953</v>
      </c>
      <c r="AD191" s="141">
        <f>'PK App Demand'!AD191+'NP App Demand'!AD191+'NPK App Demand'!AD191</f>
        <v>61673.805068195958</v>
      </c>
      <c r="AE191" s="141">
        <f>'PK App Demand'!AE191+'NP App Demand'!AE191+'NPK App Demand'!AE191</f>
        <v>61702.314950328429</v>
      </c>
      <c r="AF191" s="141">
        <f>'PK App Demand'!AF191+'NP App Demand'!AF191+'NPK App Demand'!AF191</f>
        <v>62429.122811645517</v>
      </c>
      <c r="AG191" s="141">
        <f>'PK App Demand'!AG191+'NP App Demand'!AG191+'NPK App Demand'!AG191</f>
        <v>62862.463699026892</v>
      </c>
    </row>
    <row r="192" spans="1:33" x14ac:dyDescent="0.2">
      <c r="A192" s="133" t="str">
        <f t="shared" si="4"/>
        <v>DAPChina</v>
      </c>
      <c r="B192" s="129" t="s">
        <v>270</v>
      </c>
      <c r="C192" s="129" t="s">
        <v>274</v>
      </c>
      <c r="D192" s="129" t="s">
        <v>222</v>
      </c>
      <c r="E192" s="142">
        <f>'PK App Demand'!E192+'NP App Demand'!E192+'NPK App Demand'!E192</f>
        <v>31040.151734999999</v>
      </c>
      <c r="F192" s="142">
        <f>'PK App Demand'!F192+'NP App Demand'!F192+'NPK App Demand'!F192</f>
        <v>33209.221776999999</v>
      </c>
      <c r="G192" s="142">
        <f>'PK App Demand'!G192+'NP App Demand'!G192+'NPK App Demand'!G192</f>
        <v>36373.809868999997</v>
      </c>
      <c r="H192" s="142">
        <f>'PK App Demand'!H192+'NP App Demand'!H192+'NPK App Demand'!H192</f>
        <v>38663.279599000001</v>
      </c>
      <c r="I192" s="142">
        <f>'PK App Demand'!I192+'NP App Demand'!I192+'NPK App Demand'!I192</f>
        <v>41818.884815999998</v>
      </c>
      <c r="J192" s="142">
        <f>'PK App Demand'!J192+'NP App Demand'!J192+'NPK App Demand'!J192</f>
        <v>45890.305765000005</v>
      </c>
      <c r="K192" s="142">
        <f>'PK App Demand'!K192+'NP App Demand'!K192+'NPK App Demand'!K192</f>
        <v>48646.470332000004</v>
      </c>
      <c r="L192" s="142">
        <f>'PK App Demand'!L192+'NP App Demand'!L192+'NPK App Demand'!L192</f>
        <v>51879.999803000006</v>
      </c>
      <c r="M192" s="142">
        <f>'PK App Demand'!M192+'NP App Demand'!M192+'NPK App Demand'!M192</f>
        <v>43714.8825</v>
      </c>
      <c r="N192" s="142">
        <f>'PK App Demand'!N192+'NP App Demand'!N192+'NPK App Demand'!N192</f>
        <v>46668.658073999999</v>
      </c>
      <c r="O192" s="142">
        <f>'PK App Demand'!O192+'NP App Demand'!O192+'NPK App Demand'!O192</f>
        <v>50233.738342999997</v>
      </c>
      <c r="P192" s="142">
        <f>'PK App Demand'!P192+'NP App Demand'!P192+'NPK App Demand'!P192</f>
        <v>47245.607528529057</v>
      </c>
      <c r="Q192" s="142">
        <f>'PK App Demand'!Q192+'NP App Demand'!Q192+'NPK App Demand'!Q192</f>
        <v>50580.879964208085</v>
      </c>
      <c r="R192" s="142">
        <f>'PK App Demand'!R192+'NP App Demand'!R192+'NPK App Demand'!R192</f>
        <v>55209.985409112967</v>
      </c>
      <c r="S192" s="142">
        <f>'PK App Demand'!S192+'NP App Demand'!S192+'NPK App Demand'!S192</f>
        <v>58832.284411073771</v>
      </c>
      <c r="T192" s="142">
        <f>'PK App Demand'!T192+'NP App Demand'!T192+'NPK App Demand'!T192</f>
        <v>59506.108747054204</v>
      </c>
      <c r="U192" s="142">
        <f>'PK App Demand'!U192+'NP App Demand'!U192+'NPK App Demand'!U192</f>
        <v>57274.638495709958</v>
      </c>
      <c r="V192" s="142">
        <f>'PK App Demand'!V192+'NP App Demand'!V192+'NPK App Demand'!V192</f>
        <v>54345.685063937439</v>
      </c>
      <c r="W192" s="142">
        <f>'PK App Demand'!W192+'NP App Demand'!W192+'NPK App Demand'!W192</f>
        <v>51664.590036995651</v>
      </c>
      <c r="X192" s="142">
        <f>'PK App Demand'!X192+'NP App Demand'!X192+'NPK App Demand'!X192</f>
        <v>46048.255803473621</v>
      </c>
      <c r="Y192" s="142">
        <f>'PK App Demand'!Y192+'NP App Demand'!Y192+'NPK App Demand'!Y192</f>
        <v>49397.839785871001</v>
      </c>
      <c r="Z192" s="142">
        <f>'PK App Demand'!Z192+'NP App Demand'!Z192+'NPK App Demand'!Z192</f>
        <v>51918.627208222795</v>
      </c>
      <c r="AA192" s="142">
        <f>'PK App Demand'!AA192+'NP App Demand'!AA192+'NPK App Demand'!AA192</f>
        <v>54043.03945065476</v>
      </c>
      <c r="AB192" s="142">
        <f>'PK App Demand'!AB192+'NP App Demand'!AB192+'NPK App Demand'!AB192</f>
        <v>58080.061944229397</v>
      </c>
      <c r="AC192" s="142">
        <f>'PK App Demand'!AC192+'NP App Demand'!AC192+'NPK App Demand'!AC192</f>
        <v>58672.124966620599</v>
      </c>
      <c r="AD192" s="142">
        <f>'PK App Demand'!AD192+'NP App Demand'!AD192+'NPK App Demand'!AD192</f>
        <v>58631.053598368271</v>
      </c>
      <c r="AE192" s="142">
        <f>'PK App Demand'!AE192+'NP App Demand'!AE192+'NPK App Demand'!AE192</f>
        <v>58670.179363685493</v>
      </c>
      <c r="AF192" s="142">
        <f>'PK App Demand'!AF192+'NP App Demand'!AF192+'NPK App Demand'!AF192</f>
        <v>59407.099898666311</v>
      </c>
      <c r="AG192" s="142">
        <f>'PK App Demand'!AG192+'NP App Demand'!AG192+'NPK App Demand'!AG192</f>
        <v>59850.553459711417</v>
      </c>
    </row>
    <row r="193" spans="1:33" x14ac:dyDescent="0.2">
      <c r="A193" s="133" t="str">
        <f t="shared" si="4"/>
        <v>DAPJapan</v>
      </c>
      <c r="B193" s="129" t="s">
        <v>270</v>
      </c>
      <c r="C193" s="129" t="s">
        <v>274</v>
      </c>
      <c r="D193" s="129" t="s">
        <v>223</v>
      </c>
      <c r="E193" s="142">
        <f>'PK App Demand'!E193+'NP App Demand'!E193+'NPK App Demand'!E193</f>
        <v>1762.9998849999999</v>
      </c>
      <c r="F193" s="142">
        <f>'PK App Demand'!F193+'NP App Demand'!F193+'NPK App Demand'!F193</f>
        <v>1693.1643369999999</v>
      </c>
      <c r="G193" s="142">
        <f>'PK App Demand'!G193+'NP App Demand'!G193+'NPK App Demand'!G193</f>
        <v>1782.8619249999997</v>
      </c>
      <c r="H193" s="142">
        <f>'PK App Demand'!H193+'NP App Demand'!H193+'NPK App Demand'!H193</f>
        <v>1750.4811020000004</v>
      </c>
      <c r="I193" s="142">
        <f>'PK App Demand'!I193+'NP App Demand'!I193+'NPK App Demand'!I193</f>
        <v>1753.0359390000001</v>
      </c>
      <c r="J193" s="142">
        <f>'PK App Demand'!J193+'NP App Demand'!J193+'NPK App Demand'!J193</f>
        <v>1727.050966</v>
      </c>
      <c r="K193" s="142">
        <f>'PK App Demand'!K193+'NP App Demand'!K193+'NPK App Demand'!K193</f>
        <v>1654.0548879999999</v>
      </c>
      <c r="L193" s="142">
        <f>'PK App Demand'!L193+'NP App Demand'!L193+'NPK App Demand'!L193</f>
        <v>1640.7236499999999</v>
      </c>
      <c r="M193" s="142">
        <f>'PK App Demand'!M193+'NP App Demand'!M193+'NPK App Demand'!M193</f>
        <v>1362.4310500000001</v>
      </c>
      <c r="N193" s="142">
        <f>'PK App Demand'!N193+'NP App Demand'!N193+'NPK App Demand'!N193</f>
        <v>1266.2346599999998</v>
      </c>
      <c r="O193" s="142">
        <f>'PK App Demand'!O193+'NP App Demand'!O193+'NPK App Demand'!O193</f>
        <v>1323.90104</v>
      </c>
      <c r="P193" s="142">
        <f>'PK App Demand'!P193+'NP App Demand'!P193+'NPK App Demand'!P193</f>
        <v>1343.2644700000001</v>
      </c>
      <c r="Q193" s="142">
        <f>'PK App Demand'!Q193+'NP App Demand'!Q193+'NPK App Demand'!Q193</f>
        <v>1357.5434700000001</v>
      </c>
      <c r="R193" s="142">
        <f>'PK App Demand'!R193+'NP App Demand'!R193+'NPK App Demand'!R193</f>
        <v>1343.68004</v>
      </c>
      <c r="S193" s="142">
        <f>'PK App Demand'!S193+'NP App Demand'!S193+'NPK App Demand'!S193</f>
        <v>1256.4915000000001</v>
      </c>
      <c r="T193" s="142">
        <f>'PK App Demand'!T193+'NP App Demand'!T193+'NPK App Demand'!T193</f>
        <v>1170.1421600000001</v>
      </c>
      <c r="U193" s="142">
        <f>'PK App Demand'!U193+'NP App Demand'!U193+'NPK App Demand'!U193</f>
        <v>1245.1131009999999</v>
      </c>
      <c r="V193" s="142">
        <f>'PK App Demand'!V193+'NP App Demand'!V193+'NPK App Demand'!V193</f>
        <v>1261.41848</v>
      </c>
      <c r="W193" s="142">
        <f>'PK App Demand'!W193+'NP App Demand'!W193+'NPK App Demand'!W193</f>
        <v>1236.5832301379291</v>
      </c>
      <c r="X193" s="142">
        <f>'PK App Demand'!X193+'NP App Demand'!X193+'NPK App Demand'!X193</f>
        <v>1202.2288399999998</v>
      </c>
      <c r="Y193" s="142">
        <f>'PK App Demand'!Y193+'NP App Demand'!Y193+'NPK App Demand'!Y193</f>
        <v>1153.8686999999998</v>
      </c>
      <c r="Z193" s="142">
        <f>'PK App Demand'!Z193+'NP App Demand'!Z193+'NPK App Demand'!Z193</f>
        <v>1166.6187</v>
      </c>
      <c r="AA193" s="142">
        <f>'PK App Demand'!AA193+'NP App Demand'!AA193+'NPK App Demand'!AA193</f>
        <v>1093.6019999999999</v>
      </c>
      <c r="AB193" s="142">
        <f>'PK App Demand'!AB193+'NP App Demand'!AB193+'NPK App Demand'!AB193</f>
        <v>1152.54</v>
      </c>
      <c r="AC193" s="142">
        <f>'PK App Demand'!AC193+'NP App Demand'!AC193+'NPK App Demand'!AC193</f>
        <v>1142.4049341813536</v>
      </c>
      <c r="AD193" s="142">
        <f>'PK App Demand'!AD193+'NP App Demand'!AD193+'NPK App Demand'!AD193</f>
        <v>1130.271469827688</v>
      </c>
      <c r="AE193" s="142">
        <f>'PK App Demand'!AE193+'NP App Demand'!AE193+'NPK App Demand'!AE193</f>
        <v>1119.6555866429358</v>
      </c>
      <c r="AF193" s="142">
        <f>'PK App Demand'!AF193+'NP App Demand'!AF193+'NPK App Demand'!AF193</f>
        <v>1109.5429129792067</v>
      </c>
      <c r="AG193" s="142">
        <f>'PK App Demand'!AG193+'NP App Demand'!AG193+'NPK App Demand'!AG193</f>
        <v>1099.4302393154771</v>
      </c>
    </row>
    <row r="194" spans="1:33" x14ac:dyDescent="0.2">
      <c r="A194" s="133" t="str">
        <f t="shared" si="4"/>
        <v>DAPMongolia</v>
      </c>
      <c r="B194" s="129" t="s">
        <v>270</v>
      </c>
      <c r="C194" s="129" t="s">
        <v>274</v>
      </c>
      <c r="D194" s="129" t="s">
        <v>224</v>
      </c>
      <c r="E194" s="142">
        <f>'PK App Demand'!E194+'NP App Demand'!E194+'NPK App Demand'!E194</f>
        <v>0.12870100000000001</v>
      </c>
      <c r="F194" s="142">
        <f>'PK App Demand'!F194+'NP App Demand'!F194+'NPK App Demand'!F194</f>
        <v>5.0000000000000001E-3</v>
      </c>
      <c r="G194" s="142">
        <f>'PK App Demand'!G194+'NP App Demand'!G194+'NPK App Demand'!G194</f>
        <v>0</v>
      </c>
      <c r="H194" s="142">
        <f>'PK App Demand'!H194+'NP App Demand'!H194+'NPK App Demand'!H194</f>
        <v>1.2960000000000001E-3</v>
      </c>
      <c r="I194" s="142">
        <f>'PK App Demand'!I194+'NP App Demand'!I194+'NPK App Demand'!I194</f>
        <v>0.18240000000000001</v>
      </c>
      <c r="J194" s="142">
        <f>'PK App Demand'!J194+'NP App Demand'!J194+'NPK App Demand'!J194</f>
        <v>0.82756299999999994</v>
      </c>
      <c r="K194" s="142">
        <f>'PK App Demand'!K194+'NP App Demand'!K194+'NPK App Demand'!K194</f>
        <v>4.5189999999999994E-2</v>
      </c>
      <c r="L194" s="142">
        <f>'PK App Demand'!L194+'NP App Demand'!L194+'NPK App Demand'!L194</f>
        <v>0.84360000000000002</v>
      </c>
      <c r="M194" s="142">
        <f>'PK App Demand'!M194+'NP App Demand'!M194+'NPK App Demand'!M194</f>
        <v>0</v>
      </c>
      <c r="N194" s="142">
        <f>'PK App Demand'!N194+'NP App Demand'!N194+'NPK App Demand'!N194</f>
        <v>0</v>
      </c>
      <c r="O194" s="142">
        <f>'PK App Demand'!O194+'NP App Demand'!O194+'NPK App Demand'!O194</f>
        <v>0</v>
      </c>
      <c r="P194" s="142">
        <f>'PK App Demand'!P194+'NP App Demand'!P194+'NPK App Demand'!P194</f>
        <v>0</v>
      </c>
      <c r="Q194" s="142">
        <f>'PK App Demand'!Q194+'NP App Demand'!Q194+'NPK App Demand'!Q194</f>
        <v>0</v>
      </c>
      <c r="R194" s="142">
        <f>'PK App Demand'!R194+'NP App Demand'!R194+'NPK App Demand'!R194</f>
        <v>2.5440999999999998E-2</v>
      </c>
      <c r="S194" s="142">
        <f>'PK App Demand'!S194+'NP App Demand'!S194+'NPK App Demand'!S194</f>
        <v>1.08E-3</v>
      </c>
      <c r="T194" s="142">
        <f>'PK App Demand'!T194+'NP App Demand'!T194+'NPK App Demand'!T194</f>
        <v>4.5087789999999996</v>
      </c>
      <c r="U194" s="142">
        <f>'PK App Demand'!U194+'NP App Demand'!U194+'NPK App Demand'!U194</f>
        <v>0.28134700000000001</v>
      </c>
      <c r="V194" s="142">
        <f>'PK App Demand'!V194+'NP App Demand'!V194+'NPK App Demand'!V194</f>
        <v>0</v>
      </c>
      <c r="W194" s="142">
        <f>'PK App Demand'!W194+'NP App Demand'!W194+'NPK App Demand'!W194</f>
        <v>4.2627940800969757</v>
      </c>
      <c r="X194" s="142">
        <f>'PK App Demand'!X194+'NP App Demand'!X194+'NPK App Demand'!X194</f>
        <v>1.51647</v>
      </c>
      <c r="Y194" s="142">
        <f>'PK App Demand'!Y194+'NP App Demand'!Y194+'NPK App Demand'!Y194</f>
        <v>4.3265599999999997</v>
      </c>
      <c r="Z194" s="142">
        <f>'PK App Demand'!Z194+'NP App Demand'!Z194+'NPK App Demand'!Z194</f>
        <v>4.7428400000000002</v>
      </c>
      <c r="AA194" s="142">
        <f>'PK App Demand'!AA194+'NP App Demand'!AA194+'NPK App Demand'!AA194</f>
        <v>0.16</v>
      </c>
      <c r="AB194" s="142">
        <f>'PK App Demand'!AB194+'NP App Demand'!AB194+'NPK App Demand'!AB194</f>
        <v>6.0000000000000005E-2</v>
      </c>
      <c r="AC194" s="142">
        <f>'PK App Demand'!AC194+'NP App Demand'!AC194+'NPK App Demand'!AC194</f>
        <v>6.0000000000000005E-2</v>
      </c>
      <c r="AD194" s="142">
        <f>'PK App Demand'!AD194+'NP App Demand'!AD194+'NPK App Demand'!AD194</f>
        <v>6.0000000000000005E-2</v>
      </c>
      <c r="AE194" s="142">
        <f>'PK App Demand'!AE194+'NP App Demand'!AE194+'NPK App Demand'!AE194</f>
        <v>6.0000000000000005E-2</v>
      </c>
      <c r="AF194" s="142">
        <f>'PK App Demand'!AF194+'NP App Demand'!AF194+'NPK App Demand'!AF194</f>
        <v>6.0000000000000005E-2</v>
      </c>
      <c r="AG194" s="142">
        <f>'PK App Demand'!AG194+'NP App Demand'!AG194+'NPK App Demand'!AG194</f>
        <v>6.0000000000000005E-2</v>
      </c>
    </row>
    <row r="195" spans="1:33" x14ac:dyDescent="0.2">
      <c r="A195" s="133" t="str">
        <f t="shared" si="4"/>
        <v>DAPNorth Korea</v>
      </c>
      <c r="B195" s="129" t="s">
        <v>270</v>
      </c>
      <c r="C195" s="129" t="s">
        <v>274</v>
      </c>
      <c r="D195" s="129" t="s">
        <v>225</v>
      </c>
      <c r="E195" s="142">
        <f>'PK App Demand'!E195+'NP App Demand'!E195+'NPK App Demand'!E195</f>
        <v>0</v>
      </c>
      <c r="F195" s="142">
        <f>'PK App Demand'!F195+'NP App Demand'!F195+'NPK App Demand'!F195</f>
        <v>0</v>
      </c>
      <c r="G195" s="142">
        <f>'PK App Demand'!G195+'NP App Demand'!G195+'NPK App Demand'!G195</f>
        <v>0</v>
      </c>
      <c r="H195" s="142">
        <f>'PK App Demand'!H195+'NP App Demand'!H195+'NPK App Demand'!H195</f>
        <v>0</v>
      </c>
      <c r="I195" s="142">
        <f>'PK App Demand'!I195+'NP App Demand'!I195+'NPK App Demand'!I195</f>
        <v>0</v>
      </c>
      <c r="J195" s="142">
        <f>'PK App Demand'!J195+'NP App Demand'!J195+'NPK App Demand'!J195</f>
        <v>0</v>
      </c>
      <c r="K195" s="142">
        <f>'PK App Demand'!K195+'NP App Demand'!K195+'NPK App Demand'!K195</f>
        <v>0</v>
      </c>
      <c r="L195" s="142">
        <f>'PK App Demand'!L195+'NP App Demand'!L195+'NPK App Demand'!L195</f>
        <v>0</v>
      </c>
      <c r="M195" s="142">
        <f>'PK App Demand'!M195+'NP App Demand'!M195+'NPK App Demand'!M195</f>
        <v>0</v>
      </c>
      <c r="N195" s="142">
        <f>'PK App Demand'!N195+'NP App Demand'!N195+'NPK App Demand'!N195</f>
        <v>0</v>
      </c>
      <c r="O195" s="142">
        <f>'PK App Demand'!O195+'NP App Demand'!O195+'NPK App Demand'!O195</f>
        <v>0</v>
      </c>
      <c r="P195" s="142">
        <f>'PK App Demand'!P195+'NP App Demand'!P195+'NPK App Demand'!P195</f>
        <v>0</v>
      </c>
      <c r="Q195" s="142">
        <f>'PK App Demand'!Q195+'NP App Demand'!Q195+'NPK App Demand'!Q195</f>
        <v>0</v>
      </c>
      <c r="R195" s="142">
        <f>'PK App Demand'!R195+'NP App Demand'!R195+'NPK App Demand'!R195</f>
        <v>0</v>
      </c>
      <c r="S195" s="142">
        <f>'PK App Demand'!S195+'NP App Demand'!S195+'NPK App Demand'!S195</f>
        <v>0</v>
      </c>
      <c r="T195" s="142">
        <f>'PK App Demand'!T195+'NP App Demand'!T195+'NPK App Demand'!T195</f>
        <v>0</v>
      </c>
      <c r="U195" s="142">
        <f>'PK App Demand'!U195+'NP App Demand'!U195+'NPK App Demand'!U195</f>
        <v>0</v>
      </c>
      <c r="V195" s="142">
        <f>'PK App Demand'!V195+'NP App Demand'!V195+'NPK App Demand'!V195</f>
        <v>0</v>
      </c>
      <c r="W195" s="142">
        <f>'PK App Demand'!W195+'NP App Demand'!W195+'NPK App Demand'!W195</f>
        <v>0</v>
      </c>
      <c r="X195" s="142">
        <f>'PK App Demand'!X195+'NP App Demand'!X195+'NPK App Demand'!X195</f>
        <v>7.7199100000000005</v>
      </c>
      <c r="Y195" s="142">
        <f>'PK App Demand'!Y195+'NP App Demand'!Y195+'NPK App Demand'!Y195</f>
        <v>7.2657703000000016</v>
      </c>
      <c r="Z195" s="142">
        <f>'PK App Demand'!Z195+'NP App Demand'!Z195+'NPK App Demand'!Z195</f>
        <v>0</v>
      </c>
      <c r="AA195" s="142">
        <f>'PK App Demand'!AA195+'NP App Demand'!AA195+'NPK App Demand'!AA195</f>
        <v>0</v>
      </c>
      <c r="AB195" s="142">
        <f>'PK App Demand'!AB195+'NP App Demand'!AB195+'NPK App Demand'!AB195</f>
        <v>0.03</v>
      </c>
      <c r="AC195" s="142">
        <f>'PK App Demand'!AC195+'NP App Demand'!AC195+'NPK App Demand'!AC195</f>
        <v>0.03</v>
      </c>
      <c r="AD195" s="142">
        <f>'PK App Demand'!AD195+'NP App Demand'!AD195+'NPK App Demand'!AD195</f>
        <v>0.03</v>
      </c>
      <c r="AE195" s="142">
        <f>'PK App Demand'!AE195+'NP App Demand'!AE195+'NPK App Demand'!AE195</f>
        <v>0.03</v>
      </c>
      <c r="AF195" s="142">
        <f>'PK App Demand'!AF195+'NP App Demand'!AF195+'NPK App Demand'!AF195</f>
        <v>0.03</v>
      </c>
      <c r="AG195" s="142">
        <f>'PK App Demand'!AG195+'NP App Demand'!AG195+'NPK App Demand'!AG195</f>
        <v>0.03</v>
      </c>
    </row>
    <row r="196" spans="1:33" x14ac:dyDescent="0.2">
      <c r="A196" s="133" t="str">
        <f t="shared" si="4"/>
        <v>DAPSouth Korea</v>
      </c>
      <c r="B196" s="129" t="s">
        <v>270</v>
      </c>
      <c r="C196" s="129" t="s">
        <v>274</v>
      </c>
      <c r="D196" s="129" t="s">
        <v>226</v>
      </c>
      <c r="E196" s="142">
        <f>'PK App Demand'!E196+'NP App Demand'!E196+'NPK App Demand'!E196</f>
        <v>1686.4733880000001</v>
      </c>
      <c r="F196" s="142">
        <f>'PK App Demand'!F196+'NP App Demand'!F196+'NPK App Demand'!F196</f>
        <v>1529.1682990000002</v>
      </c>
      <c r="G196" s="142">
        <f>'PK App Demand'!G196+'NP App Demand'!G196+'NPK App Demand'!G196</f>
        <v>1549.5095659999997</v>
      </c>
      <c r="H196" s="142">
        <f>'PK App Demand'!H196+'NP App Demand'!H196+'NPK App Demand'!H196</f>
        <v>1718.4715720000002</v>
      </c>
      <c r="I196" s="142">
        <f>'PK App Demand'!I196+'NP App Demand'!I196+'NPK App Demand'!I196</f>
        <v>27.617055000000075</v>
      </c>
      <c r="J196" s="142">
        <f>'PK App Demand'!J196+'NP App Demand'!J196+'NPK App Demand'!J196</f>
        <v>18.687183000000022</v>
      </c>
      <c r="K196" s="142">
        <f>'PK App Demand'!K196+'NP App Demand'!K196+'NPK App Demand'!K196</f>
        <v>25.047400000000025</v>
      </c>
      <c r="L196" s="142">
        <f>'PK App Demand'!L196+'NP App Demand'!L196+'NPK App Demand'!L196</f>
        <v>58.187769999999986</v>
      </c>
      <c r="M196" s="142">
        <f>'PK App Demand'!M196+'NP App Demand'!M196+'NPK App Demand'!M196</f>
        <v>1373.4672170000001</v>
      </c>
      <c r="N196" s="142">
        <f>'PK App Demand'!N196+'NP App Demand'!N196+'NPK App Demand'!N196</f>
        <v>823.89213999999993</v>
      </c>
      <c r="O196" s="142">
        <f>'PK App Demand'!O196+'NP App Demand'!O196+'NPK App Demand'!O196</f>
        <v>990.790527</v>
      </c>
      <c r="P196" s="142">
        <f>'PK App Demand'!P196+'NP App Demand'!P196+'NPK App Demand'!P196</f>
        <v>985.13159699999994</v>
      </c>
      <c r="Q196" s="142">
        <f>'PK App Demand'!Q196+'NP App Demand'!Q196+'NPK App Demand'!Q196</f>
        <v>1434.406199</v>
      </c>
      <c r="R196" s="142">
        <f>'PK App Demand'!R196+'NP App Demand'!R196+'NPK App Demand'!R196</f>
        <v>1289.4408400000002</v>
      </c>
      <c r="S196" s="142">
        <f>'PK App Demand'!S196+'NP App Demand'!S196+'NPK App Demand'!S196</f>
        <v>1334.1846540000001</v>
      </c>
      <c r="T196" s="142">
        <f>'PK App Demand'!T196+'NP App Demand'!T196+'NPK App Demand'!T196</f>
        <v>1218.6406360000001</v>
      </c>
      <c r="U196" s="142">
        <f>'PK App Demand'!U196+'NP App Demand'!U196+'NPK App Demand'!U196</f>
        <v>1141.6585170000001</v>
      </c>
      <c r="V196" s="142">
        <f>'PK App Demand'!V196+'NP App Demand'!V196+'NPK App Demand'!V196</f>
        <v>1136.3828390000001</v>
      </c>
      <c r="W196" s="142">
        <f>'PK App Demand'!W196+'NP App Demand'!W196+'NPK App Demand'!W196</f>
        <v>1127.3555504951103</v>
      </c>
      <c r="X196" s="142">
        <f>'PK App Demand'!X196+'NP App Demand'!X196+'NPK App Demand'!X196</f>
        <v>1197.7404999999999</v>
      </c>
      <c r="Y196" s="142">
        <f>'PK App Demand'!Y196+'NP App Demand'!Y196+'NPK App Demand'!Y196</f>
        <v>1123.4285559999998</v>
      </c>
      <c r="Z196" s="142">
        <f>'PK App Demand'!Z196+'NP App Demand'!Z196+'NPK App Demand'!Z196</f>
        <v>1079.2250999999999</v>
      </c>
      <c r="AA196" s="142">
        <f>'PK App Demand'!AA196+'NP App Demand'!AA196+'NPK App Demand'!AA196</f>
        <v>1230.4550000000002</v>
      </c>
      <c r="AB196" s="142">
        <f>'PK App Demand'!AB196+'NP App Demand'!AB196+'NPK App Demand'!AB196</f>
        <v>1191.92</v>
      </c>
      <c r="AC196" s="142">
        <f>'PK App Demand'!AC196+'NP App Demand'!AC196+'NPK App Demand'!AC196</f>
        <v>1191.92</v>
      </c>
      <c r="AD196" s="142">
        <f>'PK App Demand'!AD196+'NP App Demand'!AD196+'NPK App Demand'!AD196</f>
        <v>1191.92</v>
      </c>
      <c r="AE196" s="142">
        <f>'PK App Demand'!AE196+'NP App Demand'!AE196+'NPK App Demand'!AE196</f>
        <v>1191.92</v>
      </c>
      <c r="AF196" s="142">
        <f>'PK App Demand'!AF196+'NP App Demand'!AF196+'NPK App Demand'!AF196</f>
        <v>1191.92</v>
      </c>
      <c r="AG196" s="142">
        <f>'PK App Demand'!AG196+'NP App Demand'!AG196+'NPK App Demand'!AG196</f>
        <v>1191.92</v>
      </c>
    </row>
    <row r="197" spans="1:33" x14ac:dyDescent="0.2">
      <c r="A197" s="133" t="str">
        <f t="shared" si="4"/>
        <v>DAPTaiwan</v>
      </c>
      <c r="B197" s="129" t="s">
        <v>270</v>
      </c>
      <c r="C197" s="129" t="s">
        <v>274</v>
      </c>
      <c r="D197" s="129" t="s">
        <v>284</v>
      </c>
      <c r="E197" s="142">
        <f>'PK App Demand'!E197+'NP App Demand'!E197+'NPK App Demand'!E197</f>
        <v>491.9522664336647</v>
      </c>
      <c r="F197" s="142">
        <f>'PK App Demand'!F197+'NP App Demand'!F197+'NPK App Demand'!F197</f>
        <v>476.0731919946748</v>
      </c>
      <c r="G197" s="142">
        <f>'PK App Demand'!G197+'NP App Demand'!G197+'NPK App Demand'!G197</f>
        <v>475.78408542316555</v>
      </c>
      <c r="H197" s="142">
        <f>'PK App Demand'!H197+'NP App Demand'!H197+'NPK App Demand'!H197</f>
        <v>461.22655082147014</v>
      </c>
      <c r="I197" s="142">
        <f>'PK App Demand'!I197+'NP App Demand'!I197+'NPK App Demand'!I197</f>
        <v>475.81696894182141</v>
      </c>
      <c r="J197" s="142">
        <f>'PK App Demand'!J197+'NP App Demand'!J197+'NPK App Demand'!J197</f>
        <v>517.60718881222169</v>
      </c>
      <c r="K197" s="142">
        <f>'PK App Demand'!K197+'NP App Demand'!K197+'NPK App Demand'!K197</f>
        <v>499.10650320534739</v>
      </c>
      <c r="L197" s="142">
        <f>'PK App Demand'!L197+'NP App Demand'!L197+'NPK App Demand'!L197</f>
        <v>510.54543059061137</v>
      </c>
      <c r="M197" s="142">
        <f>'PK App Demand'!M197+'NP App Demand'!M197+'NPK App Demand'!M197</f>
        <v>498.85884645814735</v>
      </c>
      <c r="N197" s="142">
        <f>'PK App Demand'!N197+'NP App Demand'!N197+'NPK App Demand'!N197</f>
        <v>488.8063531270833</v>
      </c>
      <c r="O197" s="142">
        <f>'PK App Demand'!O197+'NP App Demand'!O197+'NPK App Demand'!O197</f>
        <v>542.73878999999988</v>
      </c>
      <c r="P197" s="142">
        <f>'PK App Demand'!P197+'NP App Demand'!P197+'NPK App Demand'!P197</f>
        <v>712.88385000000005</v>
      </c>
      <c r="Q197" s="142">
        <f>'PK App Demand'!Q197+'NP App Demand'!Q197+'NPK App Demand'!Q197</f>
        <v>623.31984999999997</v>
      </c>
      <c r="R197" s="142">
        <f>'PK App Demand'!R197+'NP App Demand'!R197+'NPK App Demand'!R197</f>
        <v>724.92843000000005</v>
      </c>
      <c r="S197" s="142">
        <f>'PK App Demand'!S197+'NP App Demand'!S197+'NPK App Demand'!S197</f>
        <v>762.62974999999994</v>
      </c>
      <c r="T197" s="142">
        <f>'PK App Demand'!T197+'NP App Demand'!T197+'NPK App Demand'!T197</f>
        <v>741.49450000000002</v>
      </c>
      <c r="U197" s="142">
        <f>'PK App Demand'!U197+'NP App Demand'!U197+'NPK App Demand'!U197</f>
        <v>770.58764000000008</v>
      </c>
      <c r="V197" s="142">
        <f>'PK App Demand'!V197+'NP App Demand'!V197+'NPK App Demand'!V197</f>
        <v>771.70492000000013</v>
      </c>
      <c r="W197" s="142">
        <f>'PK App Demand'!W197+'NP App Demand'!W197+'NPK App Demand'!W197</f>
        <v>781.23928399999988</v>
      </c>
      <c r="X197" s="142">
        <f>'PK App Demand'!X197+'NP App Demand'!X197+'NPK App Demand'!X197</f>
        <v>699.31366000000003</v>
      </c>
      <c r="Y197" s="142">
        <f>'PK App Demand'!Y197+'NP App Demand'!Y197+'NPK App Demand'!Y197</f>
        <v>761.2183778000001</v>
      </c>
      <c r="Z197" s="142">
        <f>'PK App Demand'!Z197+'NP App Demand'!Z197+'NPK App Demand'!Z197</f>
        <v>713.4667584</v>
      </c>
      <c r="AA197" s="142">
        <f>'PK App Demand'!AA197+'NP App Demand'!AA197+'NPK App Demand'!AA197</f>
        <v>709.43</v>
      </c>
      <c r="AB197" s="142">
        <f>'PK App Demand'!AB197+'NP App Demand'!AB197+'NPK App Demand'!AB197</f>
        <v>719.56999999999994</v>
      </c>
      <c r="AC197" s="142">
        <f>'PK App Demand'!AC197+'NP App Demand'!AC197+'NPK App Demand'!AC197</f>
        <v>719.56999999999994</v>
      </c>
      <c r="AD197" s="142">
        <f>'PK App Demand'!AD197+'NP App Demand'!AD197+'NPK App Demand'!AD197</f>
        <v>719.56999999999994</v>
      </c>
      <c r="AE197" s="142">
        <f>'PK App Demand'!AE197+'NP App Demand'!AE197+'NPK App Demand'!AE197</f>
        <v>719.56999999999994</v>
      </c>
      <c r="AF197" s="142">
        <f>'PK App Demand'!AF197+'NP App Demand'!AF197+'NPK App Demand'!AF197</f>
        <v>719.56999999999994</v>
      </c>
      <c r="AG197" s="142">
        <f>'PK App Demand'!AG197+'NP App Demand'!AG197+'NPK App Demand'!AG197</f>
        <v>719.56999999999994</v>
      </c>
    </row>
    <row r="198" spans="1:33" s="133" customFormat="1" x14ac:dyDescent="0.2">
      <c r="A198" s="136" t="str">
        <f t="shared" ref="A198:A209" si="5">CONCATENATE("DAP",D198)</f>
        <v>DAPOceania Total</v>
      </c>
      <c r="B198" s="137" t="s">
        <v>228</v>
      </c>
      <c r="C198" s="137" t="s">
        <v>228</v>
      </c>
      <c r="D198" s="137" t="s">
        <v>228</v>
      </c>
      <c r="E198" s="138">
        <f>'PK App Demand'!E198+'NP App Demand'!E198+'NPK App Demand'!E198</f>
        <v>96.57194999999993</v>
      </c>
      <c r="F198" s="138">
        <f>'PK App Demand'!F198+'NP App Demand'!F198+'NPK App Demand'!F198</f>
        <v>128.38581200000036</v>
      </c>
      <c r="G198" s="138">
        <f>'PK App Demand'!G198+'NP App Demand'!G198+'NPK App Demand'!G198</f>
        <v>190.47950999999961</v>
      </c>
      <c r="H198" s="138">
        <f>'PK App Demand'!H198+'NP App Demand'!H198+'NPK App Demand'!H198</f>
        <v>136.0767359999997</v>
      </c>
      <c r="I198" s="138">
        <f>'PK App Demand'!I198+'NP App Demand'!I198+'NPK App Demand'!I198</f>
        <v>187.61025400000028</v>
      </c>
      <c r="J198" s="138">
        <f>'PK App Demand'!J198+'NP App Demand'!J198+'NPK App Demand'!J198</f>
        <v>138.58567299999953</v>
      </c>
      <c r="K198" s="138">
        <f>'PK App Demand'!K198+'NP App Demand'!K198+'NPK App Demand'!K198</f>
        <v>88.038827999999754</v>
      </c>
      <c r="L198" s="138">
        <f>'PK App Demand'!L198+'NP App Demand'!L198+'NPK App Demand'!L198</f>
        <v>114.94688699999979</v>
      </c>
      <c r="M198" s="138">
        <f>'PK App Demand'!M198+'NP App Demand'!M198+'NPK App Demand'!M198</f>
        <v>132.42175900000018</v>
      </c>
      <c r="N198" s="138">
        <f>'PK App Demand'!N198+'NP App Demand'!N198+'NPK App Demand'!N198</f>
        <v>60.394015000000017</v>
      </c>
      <c r="O198" s="138">
        <f>'PK App Demand'!O198+'NP App Demand'!O198+'NPK App Demand'!O198</f>
        <v>144.54448680000058</v>
      </c>
      <c r="P198" s="138">
        <f>'PK App Demand'!P198+'NP App Demand'!P198+'NPK App Demand'!P198</f>
        <v>201.69752200000019</v>
      </c>
      <c r="Q198" s="138">
        <f>'PK App Demand'!Q198+'NP App Demand'!Q198+'NPK App Demand'!Q198</f>
        <v>196.29682499999981</v>
      </c>
      <c r="R198" s="138">
        <f>'PK App Demand'!R198+'NP App Demand'!R198+'NPK App Demand'!R198</f>
        <v>208.07836399999997</v>
      </c>
      <c r="S198" s="138">
        <f>'PK App Demand'!S198+'NP App Demand'!S198+'NPK App Demand'!S198</f>
        <v>244.06049499999972</v>
      </c>
      <c r="T198" s="138">
        <f>'PK App Demand'!T198+'NP App Demand'!T198+'NPK App Demand'!T198</f>
        <v>229.45379500000007</v>
      </c>
      <c r="U198" s="138">
        <f>'PK App Demand'!U198+'NP App Demand'!U198+'NPK App Demand'!U198</f>
        <v>232.83118900000056</v>
      </c>
      <c r="V198" s="138">
        <f>'PK App Demand'!V198+'NP App Demand'!V198+'NPK App Demand'!V198</f>
        <v>278.51900600000056</v>
      </c>
      <c r="W198" s="138">
        <f>'PK App Demand'!W198+'NP App Demand'!W198+'NPK App Demand'!W198</f>
        <v>259.21815878801021</v>
      </c>
      <c r="X198" s="138">
        <f>'PK App Demand'!X198+'NP App Demand'!X198+'NPK App Demand'!X198</f>
        <v>202.23189000000002</v>
      </c>
      <c r="Y198" s="138">
        <f>'PK App Demand'!Y198+'NP App Demand'!Y198+'NPK App Demand'!Y198</f>
        <v>235.49930700000002</v>
      </c>
      <c r="Z198" s="138">
        <f>'PK App Demand'!Z198+'NP App Demand'!Z198+'NPK App Demand'!Z198</f>
        <v>358.78751</v>
      </c>
      <c r="AA198" s="138">
        <f>'PK App Demand'!AA198+'NP App Demand'!AA198+'NPK App Demand'!AA198</f>
        <v>283.02</v>
      </c>
      <c r="AB198" s="138">
        <f>'PK App Demand'!AB198+'NP App Demand'!AB198+'NPK App Demand'!AB198</f>
        <v>215.95000000000005</v>
      </c>
      <c r="AC198" s="138">
        <f>'PK App Demand'!AC198+'NP App Demand'!AC198+'NPK App Demand'!AC198</f>
        <v>219.54262273163567</v>
      </c>
      <c r="AD198" s="138">
        <f>'PK App Demand'!AD198+'NP App Demand'!AD198+'NPK App Demand'!AD198</f>
        <v>223.65010675569357</v>
      </c>
      <c r="AE198" s="138">
        <f>'PK App Demand'!AE198+'NP App Demand'!AE198+'NPK App Demand'!AE198</f>
        <v>227.61216339500842</v>
      </c>
      <c r="AF198" s="138">
        <f>'PK App Demand'!AF198+'NP App Demand'!AF198+'NPK App Demand'!AF198</f>
        <v>231.62593954244562</v>
      </c>
      <c r="AG198" s="138">
        <f>'PK App Demand'!AG198+'NP App Demand'!AG198+'NPK App Demand'!AG198</f>
        <v>235.71348586597296</v>
      </c>
    </row>
    <row r="199" spans="1:33" s="133" customFormat="1" x14ac:dyDescent="0.2">
      <c r="A199" s="139" t="str">
        <f t="shared" si="5"/>
        <v>DAPOceania Total</v>
      </c>
      <c r="B199" s="140" t="s">
        <v>228</v>
      </c>
      <c r="C199" s="140" t="s">
        <v>228</v>
      </c>
      <c r="D199" s="140" t="s">
        <v>228</v>
      </c>
      <c r="E199" s="141">
        <f>'PK App Demand'!E199+'NP App Demand'!E199+'NPK App Demand'!E199</f>
        <v>96.57194999999993</v>
      </c>
      <c r="F199" s="141">
        <f>'PK App Demand'!F199+'NP App Demand'!F199+'NPK App Demand'!F199</f>
        <v>128.38581200000036</v>
      </c>
      <c r="G199" s="141">
        <f>'PK App Demand'!G199+'NP App Demand'!G199+'NPK App Demand'!G199</f>
        <v>190.47950999999961</v>
      </c>
      <c r="H199" s="141">
        <f>'PK App Demand'!H199+'NP App Demand'!H199+'NPK App Demand'!H199</f>
        <v>136.0767359999997</v>
      </c>
      <c r="I199" s="141">
        <f>'PK App Demand'!I199+'NP App Demand'!I199+'NPK App Demand'!I199</f>
        <v>187.61025400000028</v>
      </c>
      <c r="J199" s="141">
        <f>'PK App Demand'!J199+'NP App Demand'!J199+'NPK App Demand'!J199</f>
        <v>138.58567299999953</v>
      </c>
      <c r="K199" s="141">
        <f>'PK App Demand'!K199+'NP App Demand'!K199+'NPK App Demand'!K199</f>
        <v>88.038827999999754</v>
      </c>
      <c r="L199" s="141">
        <f>'PK App Demand'!L199+'NP App Demand'!L199+'NPK App Demand'!L199</f>
        <v>114.94688699999979</v>
      </c>
      <c r="M199" s="141">
        <f>'PK App Demand'!M199+'NP App Demand'!M199+'NPK App Demand'!M199</f>
        <v>132.42175900000018</v>
      </c>
      <c r="N199" s="141">
        <f>'PK App Demand'!N199+'NP App Demand'!N199+'NPK App Demand'!N199</f>
        <v>60.394015000000017</v>
      </c>
      <c r="O199" s="141">
        <f>'PK App Demand'!O199+'NP App Demand'!O199+'NPK App Demand'!O199</f>
        <v>144.54448680000058</v>
      </c>
      <c r="P199" s="141">
        <f>'PK App Demand'!P199+'NP App Demand'!P199+'NPK App Demand'!P199</f>
        <v>201.69752200000019</v>
      </c>
      <c r="Q199" s="141">
        <f>'PK App Demand'!Q199+'NP App Demand'!Q199+'NPK App Demand'!Q199</f>
        <v>196.29682499999981</v>
      </c>
      <c r="R199" s="141">
        <f>'PK App Demand'!R199+'NP App Demand'!R199+'NPK App Demand'!R199</f>
        <v>208.07836399999997</v>
      </c>
      <c r="S199" s="141">
        <f>'PK App Demand'!S199+'NP App Demand'!S199+'NPK App Demand'!S199</f>
        <v>244.06049499999972</v>
      </c>
      <c r="T199" s="141">
        <f>'PK App Demand'!T199+'NP App Demand'!T199+'NPK App Demand'!T199</f>
        <v>229.45379500000007</v>
      </c>
      <c r="U199" s="141">
        <f>'PK App Demand'!U199+'NP App Demand'!U199+'NPK App Demand'!U199</f>
        <v>232.83118900000056</v>
      </c>
      <c r="V199" s="141">
        <f>'PK App Demand'!V199+'NP App Demand'!V199+'NPK App Demand'!V199</f>
        <v>278.51900600000056</v>
      </c>
      <c r="W199" s="141">
        <f>'PK App Demand'!W199+'NP App Demand'!W199+'NPK App Demand'!W199</f>
        <v>259.21815878801021</v>
      </c>
      <c r="X199" s="141">
        <f>'PK App Demand'!X199+'NP App Demand'!X199+'NPK App Demand'!X199</f>
        <v>202.23189000000002</v>
      </c>
      <c r="Y199" s="141">
        <f>'PK App Demand'!Y199+'NP App Demand'!Y199+'NPK App Demand'!Y199</f>
        <v>235.49930700000002</v>
      </c>
      <c r="Z199" s="141">
        <f>'PK App Demand'!Z199+'NP App Demand'!Z199+'NPK App Demand'!Z199</f>
        <v>358.78751</v>
      </c>
      <c r="AA199" s="141">
        <f>'PK App Demand'!AA199+'NP App Demand'!AA199+'NPK App Demand'!AA199</f>
        <v>283.02</v>
      </c>
      <c r="AB199" s="141">
        <f>'PK App Demand'!AB199+'NP App Demand'!AB199+'NPK App Demand'!AB199</f>
        <v>215.95000000000005</v>
      </c>
      <c r="AC199" s="141">
        <f>'PK App Demand'!AC199+'NP App Demand'!AC199+'NPK App Demand'!AC199</f>
        <v>219.54262273163567</v>
      </c>
      <c r="AD199" s="141">
        <f>'PK App Demand'!AD199+'NP App Demand'!AD199+'NPK App Demand'!AD199</f>
        <v>223.65010675569357</v>
      </c>
      <c r="AE199" s="141">
        <f>'PK App Demand'!AE199+'NP App Demand'!AE199+'NPK App Demand'!AE199</f>
        <v>227.61216339500842</v>
      </c>
      <c r="AF199" s="141">
        <f>'PK App Demand'!AF199+'NP App Demand'!AF199+'NPK App Demand'!AF199</f>
        <v>231.62593954244562</v>
      </c>
      <c r="AG199" s="141">
        <f>'PK App Demand'!AG199+'NP App Demand'!AG199+'NPK App Demand'!AG199</f>
        <v>235.71348586597296</v>
      </c>
    </row>
    <row r="200" spans="1:33" x14ac:dyDescent="0.2">
      <c r="A200" s="133" t="str">
        <f t="shared" si="5"/>
        <v>DAPAustralia</v>
      </c>
      <c r="B200" s="129" t="s">
        <v>275</v>
      </c>
      <c r="C200" s="129" t="s">
        <v>275</v>
      </c>
      <c r="D200" s="129" t="s">
        <v>229</v>
      </c>
      <c r="E200" s="142">
        <f>'PK App Demand'!E200+'NP App Demand'!E200+'NPK App Demand'!E200</f>
        <v>58.67579599999992</v>
      </c>
      <c r="F200" s="142">
        <f>'PK App Demand'!F200+'NP App Demand'!F200+'NPK App Demand'!F200</f>
        <v>71.69662200000036</v>
      </c>
      <c r="G200" s="142">
        <f>'PK App Demand'!G200+'NP App Demand'!G200+'NPK App Demand'!G200</f>
        <v>124.03145999999963</v>
      </c>
      <c r="H200" s="142">
        <f>'PK App Demand'!H200+'NP App Demand'!H200+'NPK App Demand'!H200</f>
        <v>99.626157999999705</v>
      </c>
      <c r="I200" s="142">
        <f>'PK App Demand'!I200+'NP App Demand'!I200+'NPK App Demand'!I200</f>
        <v>146.96200700000026</v>
      </c>
      <c r="J200" s="142">
        <f>'PK App Demand'!J200+'NP App Demand'!J200+'NPK App Demand'!J200</f>
        <v>95.523853999999531</v>
      </c>
      <c r="K200" s="142">
        <f>'PK App Demand'!K200+'NP App Demand'!K200+'NPK App Demand'!K200</f>
        <v>64.104372999999754</v>
      </c>
      <c r="L200" s="142">
        <f>'PK App Demand'!L200+'NP App Demand'!L200+'NPK App Demand'!L200</f>
        <v>76.84187999999979</v>
      </c>
      <c r="M200" s="142">
        <f>'PK App Demand'!M200+'NP App Demand'!M200+'NPK App Demand'!M200</f>
        <v>94.445966000000169</v>
      </c>
      <c r="N200" s="142">
        <f>'PK App Demand'!N200+'NP App Demand'!N200+'NPK App Demand'!N200</f>
        <v>45.009228000000014</v>
      </c>
      <c r="O200" s="142">
        <f>'PK App Demand'!O200+'NP App Demand'!O200+'NPK App Demand'!O200</f>
        <v>112.08470480000059</v>
      </c>
      <c r="P200" s="142">
        <f>'PK App Demand'!P200+'NP App Demand'!P200+'NPK App Demand'!P200</f>
        <v>157.57337500000017</v>
      </c>
      <c r="Q200" s="142">
        <f>'PK App Demand'!Q200+'NP App Demand'!Q200+'NPK App Demand'!Q200</f>
        <v>157.54884399999986</v>
      </c>
      <c r="R200" s="142">
        <f>'PK App Demand'!R200+'NP App Demand'!R200+'NPK App Demand'!R200</f>
        <v>156.96437499999996</v>
      </c>
      <c r="S200" s="142">
        <f>'PK App Demand'!S200+'NP App Demand'!S200+'NPK App Demand'!S200</f>
        <v>196.84699799999973</v>
      </c>
      <c r="T200" s="142">
        <f>'PK App Demand'!T200+'NP App Demand'!T200+'NPK App Demand'!T200</f>
        <v>181.43861400000009</v>
      </c>
      <c r="U200" s="142">
        <f>'PK App Demand'!U200+'NP App Demand'!U200+'NPK App Demand'!U200</f>
        <v>185.87810200000058</v>
      </c>
      <c r="V200" s="142">
        <f>'PK App Demand'!V200+'NP App Demand'!V200+'NPK App Demand'!V200</f>
        <v>226.01832100000058</v>
      </c>
      <c r="W200" s="142">
        <f>'PK App Demand'!W200+'NP App Demand'!W200+'NPK App Demand'!W200</f>
        <v>198.18872409161392</v>
      </c>
      <c r="X200" s="142">
        <f>'PK App Demand'!X200+'NP App Demand'!X200+'NPK App Demand'!X200</f>
        <v>153.68796000000003</v>
      </c>
      <c r="Y200" s="142">
        <f>'PK App Demand'!Y200+'NP App Demand'!Y200+'NPK App Demand'!Y200</f>
        <v>177.86948999999998</v>
      </c>
      <c r="Z200" s="142">
        <f>'PK App Demand'!Z200+'NP App Demand'!Z200+'NPK App Demand'!Z200</f>
        <v>252.35852</v>
      </c>
      <c r="AA200" s="142">
        <f>'PK App Demand'!AA200+'NP App Demand'!AA200+'NPK App Demand'!AA200</f>
        <v>227.11999999999998</v>
      </c>
      <c r="AB200" s="142">
        <f>'PK App Demand'!AB200+'NP App Demand'!AB200+'NPK App Demand'!AB200</f>
        <v>166.82</v>
      </c>
      <c r="AC200" s="142">
        <f>'PK App Demand'!AC200+'NP App Demand'!AC200+'NPK App Demand'!AC200</f>
        <v>170.41262273163568</v>
      </c>
      <c r="AD200" s="142">
        <f>'PK App Demand'!AD200+'NP App Demand'!AD200+'NPK App Demand'!AD200</f>
        <v>174.52010675569355</v>
      </c>
      <c r="AE200" s="142">
        <f>'PK App Demand'!AE200+'NP App Demand'!AE200+'NPK App Demand'!AE200</f>
        <v>178.4821633950084</v>
      </c>
      <c r="AF200" s="142">
        <f>'PK App Demand'!AF200+'NP App Demand'!AF200+'NPK App Demand'!AF200</f>
        <v>182.49593954244563</v>
      </c>
      <c r="AG200" s="142">
        <f>'PK App Demand'!AG200+'NP App Demand'!AG200+'NPK App Demand'!AG200</f>
        <v>186.58348586597293</v>
      </c>
    </row>
    <row r="201" spans="1:33" x14ac:dyDescent="0.2">
      <c r="A201" s="133" t="str">
        <f t="shared" si="5"/>
        <v>DAPChristmas Island</v>
      </c>
      <c r="B201" s="129" t="s">
        <v>275</v>
      </c>
      <c r="C201" s="129" t="s">
        <v>275</v>
      </c>
      <c r="D201" s="129" t="s">
        <v>230</v>
      </c>
      <c r="E201" s="142">
        <f>'PK App Demand'!E201+'NP App Demand'!E201+'NPK App Demand'!E201</f>
        <v>0</v>
      </c>
      <c r="F201" s="142">
        <f>'PK App Demand'!F201+'NP App Demand'!F201+'NPK App Demand'!F201</f>
        <v>0</v>
      </c>
      <c r="G201" s="142">
        <f>'PK App Demand'!G201+'NP App Demand'!G201+'NPK App Demand'!G201</f>
        <v>0</v>
      </c>
      <c r="H201" s="142">
        <f>'PK App Demand'!H201+'NP App Demand'!H201+'NPK App Demand'!H201</f>
        <v>0</v>
      </c>
      <c r="I201" s="142">
        <f>'PK App Demand'!I201+'NP App Demand'!I201+'NPK App Demand'!I201</f>
        <v>0</v>
      </c>
      <c r="J201" s="142">
        <f>'PK App Demand'!J201+'NP App Demand'!J201+'NPK App Demand'!J201</f>
        <v>0</v>
      </c>
      <c r="K201" s="142">
        <f>'PK App Demand'!K201+'NP App Demand'!K201+'NPK App Demand'!K201</f>
        <v>0</v>
      </c>
      <c r="L201" s="142">
        <f>'PK App Demand'!L201+'NP App Demand'!L201+'NPK App Demand'!L201</f>
        <v>0</v>
      </c>
      <c r="M201" s="142">
        <f>'PK App Demand'!M201+'NP App Demand'!M201+'NPK App Demand'!M201</f>
        <v>0</v>
      </c>
      <c r="N201" s="142">
        <f>'PK App Demand'!N201+'NP App Demand'!N201+'NPK App Demand'!N201</f>
        <v>0</v>
      </c>
      <c r="O201" s="142">
        <f>'PK App Demand'!O201+'NP App Demand'!O201+'NPK App Demand'!O201</f>
        <v>0</v>
      </c>
      <c r="P201" s="142">
        <f>'PK App Demand'!P201+'NP App Demand'!P201+'NPK App Demand'!P201</f>
        <v>0</v>
      </c>
      <c r="Q201" s="142">
        <f>'PK App Demand'!Q201+'NP App Demand'!Q201+'NPK App Demand'!Q201</f>
        <v>0</v>
      </c>
      <c r="R201" s="142">
        <f>'PK App Demand'!R201+'NP App Demand'!R201+'NPK App Demand'!R201</f>
        <v>0</v>
      </c>
      <c r="S201" s="142">
        <f>'PK App Demand'!S201+'NP App Demand'!S201+'NPK App Demand'!S201</f>
        <v>0</v>
      </c>
      <c r="T201" s="142">
        <f>'PK App Demand'!T201+'NP App Demand'!T201+'NPK App Demand'!T201</f>
        <v>0</v>
      </c>
      <c r="U201" s="142">
        <f>'PK App Demand'!U201+'NP App Demand'!U201+'NPK App Demand'!U201</f>
        <v>0</v>
      </c>
      <c r="V201" s="142">
        <f>'PK App Demand'!V201+'NP App Demand'!V201+'NPK App Demand'!V201</f>
        <v>0</v>
      </c>
      <c r="W201" s="142">
        <f>'PK App Demand'!W201+'NP App Demand'!W201+'NPK App Demand'!W201</f>
        <v>0</v>
      </c>
      <c r="X201" s="142">
        <f>'PK App Demand'!X201+'NP App Demand'!X201+'NPK App Demand'!X201</f>
        <v>0</v>
      </c>
      <c r="Y201" s="142">
        <f>'PK App Demand'!Y201+'NP App Demand'!Y201+'NPK App Demand'!Y201</f>
        <v>0</v>
      </c>
      <c r="Z201" s="142">
        <f>'PK App Demand'!Z201+'NP App Demand'!Z201+'NPK App Demand'!Z201</f>
        <v>0</v>
      </c>
      <c r="AA201" s="142">
        <f>'PK App Demand'!AA201+'NP App Demand'!AA201+'NPK App Demand'!AA201</f>
        <v>0</v>
      </c>
      <c r="AB201" s="142">
        <f>'PK App Demand'!AB201+'NP App Demand'!AB201+'NPK App Demand'!AB201</f>
        <v>0</v>
      </c>
      <c r="AC201" s="142">
        <f>'PK App Demand'!AC201+'NP App Demand'!AC201+'NPK App Demand'!AC201</f>
        <v>0</v>
      </c>
      <c r="AD201" s="142">
        <f>'PK App Demand'!AD201+'NP App Demand'!AD201+'NPK App Demand'!AD201</f>
        <v>0</v>
      </c>
      <c r="AE201" s="142">
        <f>'PK App Demand'!AE201+'NP App Demand'!AE201+'NPK App Demand'!AE201</f>
        <v>0</v>
      </c>
      <c r="AF201" s="142">
        <f>'PK App Demand'!AF201+'NP App Demand'!AF201+'NPK App Demand'!AF201</f>
        <v>0</v>
      </c>
      <c r="AG201" s="142">
        <f>'PK App Demand'!AG201+'NP App Demand'!AG201+'NPK App Demand'!AG201</f>
        <v>0</v>
      </c>
    </row>
    <row r="202" spans="1:33" x14ac:dyDescent="0.2">
      <c r="A202" s="133" t="str">
        <f t="shared" si="5"/>
        <v>DAPFiji</v>
      </c>
      <c r="B202" s="129" t="s">
        <v>275</v>
      </c>
      <c r="C202" s="129" t="s">
        <v>275</v>
      </c>
      <c r="D202" s="129" t="s">
        <v>231</v>
      </c>
      <c r="E202" s="142">
        <f>'PK App Demand'!E202+'NP App Demand'!E202+'NPK App Demand'!E202</f>
        <v>0</v>
      </c>
      <c r="F202" s="142">
        <f>'PK App Demand'!F202+'NP App Demand'!F202+'NPK App Demand'!F202</f>
        <v>0</v>
      </c>
      <c r="G202" s="142">
        <f>'PK App Demand'!G202+'NP App Demand'!G202+'NPK App Demand'!G202</f>
        <v>0.56443099999999991</v>
      </c>
      <c r="H202" s="142">
        <f>'PK App Demand'!H202+'NP App Demand'!H202+'NPK App Demand'!H202</f>
        <v>0.27968499999999996</v>
      </c>
      <c r="I202" s="142">
        <f>'PK App Demand'!I202+'NP App Demand'!I202+'NPK App Demand'!I202</f>
        <v>8.1636E-2</v>
      </c>
      <c r="J202" s="142">
        <f>'PK App Demand'!J202+'NP App Demand'!J202+'NPK App Demand'!J202</f>
        <v>8.9317000000000007E-2</v>
      </c>
      <c r="K202" s="142">
        <f>'PK App Demand'!K202+'NP App Demand'!K202+'NPK App Demand'!K202</f>
        <v>9.0225E-2</v>
      </c>
      <c r="L202" s="142">
        <f>'PK App Demand'!L202+'NP App Demand'!L202+'NPK App Demand'!L202</f>
        <v>6.8342E-2</v>
      </c>
      <c r="M202" s="142">
        <f>'PK App Demand'!M202+'NP App Demand'!M202+'NPK App Demand'!M202</f>
        <v>0.70210000000000006</v>
      </c>
      <c r="N202" s="142">
        <f>'PK App Demand'!N202+'NP App Demand'!N202+'NPK App Demand'!N202</f>
        <v>3.1494710000000001</v>
      </c>
      <c r="O202" s="142">
        <f>'PK App Demand'!O202+'NP App Demand'!O202+'NPK App Demand'!O202</f>
        <v>4.1575000000000001E-2</v>
      </c>
      <c r="P202" s="142">
        <f>'PK App Demand'!P202+'NP App Demand'!P202+'NPK App Demand'!P202</f>
        <v>9.1261000000000009E-2</v>
      </c>
      <c r="Q202" s="142">
        <f>'PK App Demand'!Q202+'NP App Demand'!Q202+'NPK App Demand'!Q202</f>
        <v>8.0383999999999997E-2</v>
      </c>
      <c r="R202" s="142">
        <f>'PK App Demand'!R202+'NP App Demand'!R202+'NPK App Demand'!R202</f>
        <v>0.22972999999999999</v>
      </c>
      <c r="S202" s="142">
        <f>'PK App Demand'!S202+'NP App Demand'!S202+'NPK App Demand'!S202</f>
        <v>0.313971</v>
      </c>
      <c r="T202" s="142">
        <f>'PK App Demand'!T202+'NP App Demand'!T202+'NPK App Demand'!T202</f>
        <v>0.16314399999999998</v>
      </c>
      <c r="U202" s="142">
        <f>'PK App Demand'!U202+'NP App Demand'!U202+'NPK App Demand'!U202</f>
        <v>2.5950550000000003</v>
      </c>
      <c r="V202" s="142">
        <f>'PK App Demand'!V202+'NP App Demand'!V202+'NPK App Demand'!V202</f>
        <v>0.36954999999999999</v>
      </c>
      <c r="W202" s="142">
        <f>'PK App Demand'!W202+'NP App Demand'!W202+'NPK App Demand'!W202</f>
        <v>1.225654</v>
      </c>
      <c r="X202" s="142">
        <f>'PK App Demand'!X202+'NP App Demand'!X202+'NPK App Demand'!X202</f>
        <v>0.12509999999999999</v>
      </c>
      <c r="Y202" s="142">
        <f>'PK App Demand'!Y202+'NP App Demand'!Y202+'NPK App Demand'!Y202</f>
        <v>0.33260000000000001</v>
      </c>
      <c r="Z202" s="142">
        <f>'PK App Demand'!Z202+'NP App Demand'!Z202+'NPK App Demand'!Z202</f>
        <v>0.25</v>
      </c>
      <c r="AA202" s="142">
        <f>'PK App Demand'!AA202+'NP App Demand'!AA202+'NPK App Demand'!AA202</f>
        <v>0.05</v>
      </c>
      <c r="AB202" s="142">
        <f>'PK App Demand'!AB202+'NP App Demand'!AB202+'NPK App Demand'!AB202</f>
        <v>0.03</v>
      </c>
      <c r="AC202" s="142">
        <f>'PK App Demand'!AC202+'NP App Demand'!AC202+'NPK App Demand'!AC202</f>
        <v>0.03</v>
      </c>
      <c r="AD202" s="142">
        <f>'PK App Demand'!AD202+'NP App Demand'!AD202+'NPK App Demand'!AD202</f>
        <v>0.03</v>
      </c>
      <c r="AE202" s="142">
        <f>'PK App Demand'!AE202+'NP App Demand'!AE202+'NPK App Demand'!AE202</f>
        <v>0.03</v>
      </c>
      <c r="AF202" s="142">
        <f>'PK App Demand'!AF202+'NP App Demand'!AF202+'NPK App Demand'!AF202</f>
        <v>0.03</v>
      </c>
      <c r="AG202" s="142">
        <f>'PK App Demand'!AG202+'NP App Demand'!AG202+'NPK App Demand'!AG202</f>
        <v>0.03</v>
      </c>
    </row>
    <row r="203" spans="1:33" x14ac:dyDescent="0.2">
      <c r="A203" s="133" t="str">
        <f t="shared" si="5"/>
        <v>DAPNauru</v>
      </c>
      <c r="B203" s="129" t="s">
        <v>275</v>
      </c>
      <c r="C203" s="129" t="s">
        <v>275</v>
      </c>
      <c r="D203" s="129" t="s">
        <v>232</v>
      </c>
      <c r="E203" s="142">
        <f>'PK App Demand'!E203+'NP App Demand'!E203+'NPK App Demand'!E203</f>
        <v>0</v>
      </c>
      <c r="F203" s="142">
        <f>'PK App Demand'!F203+'NP App Demand'!F203+'NPK App Demand'!F203</f>
        <v>0</v>
      </c>
      <c r="G203" s="142">
        <f>'PK App Demand'!G203+'NP App Demand'!G203+'NPK App Demand'!G203</f>
        <v>0</v>
      </c>
      <c r="H203" s="142">
        <f>'PK App Demand'!H203+'NP App Demand'!H203+'NPK App Demand'!H203</f>
        <v>0</v>
      </c>
      <c r="I203" s="142">
        <f>'PK App Demand'!I203+'NP App Demand'!I203+'NPK App Demand'!I203</f>
        <v>0</v>
      </c>
      <c r="J203" s="142">
        <f>'PK App Demand'!J203+'NP App Demand'!J203+'NPK App Demand'!J203</f>
        <v>0</v>
      </c>
      <c r="K203" s="142">
        <f>'PK App Demand'!K203+'NP App Demand'!K203+'NPK App Demand'!K203</f>
        <v>0</v>
      </c>
      <c r="L203" s="142">
        <f>'PK App Demand'!L203+'NP App Demand'!L203+'NPK App Demand'!L203</f>
        <v>0</v>
      </c>
      <c r="M203" s="142">
        <f>'PK App Demand'!M203+'NP App Demand'!M203+'NPK App Demand'!M203</f>
        <v>0</v>
      </c>
      <c r="N203" s="142">
        <f>'PK App Demand'!N203+'NP App Demand'!N203+'NPK App Demand'!N203</f>
        <v>0</v>
      </c>
      <c r="O203" s="142">
        <f>'PK App Demand'!O203+'NP App Demand'!O203+'NPK App Demand'!O203</f>
        <v>0</v>
      </c>
      <c r="P203" s="142">
        <f>'PK App Demand'!P203+'NP App Demand'!P203+'NPK App Demand'!P203</f>
        <v>0</v>
      </c>
      <c r="Q203" s="142">
        <f>'PK App Demand'!Q203+'NP App Demand'!Q203+'NPK App Demand'!Q203</f>
        <v>0</v>
      </c>
      <c r="R203" s="142">
        <f>'PK App Demand'!R203+'NP App Demand'!R203+'NPK App Demand'!R203</f>
        <v>0</v>
      </c>
      <c r="S203" s="142">
        <f>'PK App Demand'!S203+'NP App Demand'!S203+'NPK App Demand'!S203</f>
        <v>0</v>
      </c>
      <c r="T203" s="142">
        <f>'PK App Demand'!T203+'NP App Demand'!T203+'NPK App Demand'!T203</f>
        <v>0</v>
      </c>
      <c r="U203" s="142">
        <f>'PK App Demand'!U203+'NP App Demand'!U203+'NPK App Demand'!U203</f>
        <v>0</v>
      </c>
      <c r="V203" s="142">
        <f>'PK App Demand'!V203+'NP App Demand'!V203+'NPK App Demand'!V203</f>
        <v>0</v>
      </c>
      <c r="W203" s="142">
        <f>'PK App Demand'!W203+'NP App Demand'!W203+'NPK App Demand'!W203</f>
        <v>0</v>
      </c>
      <c r="X203" s="142">
        <f>'PK App Demand'!X203+'NP App Demand'!X203+'NPK App Demand'!X203</f>
        <v>0</v>
      </c>
      <c r="Y203" s="142">
        <f>'PK App Demand'!Y203+'NP App Demand'!Y203+'NPK App Demand'!Y203</f>
        <v>0</v>
      </c>
      <c r="Z203" s="142">
        <f>'PK App Demand'!Z203+'NP App Demand'!Z203+'NPK App Demand'!Z203</f>
        <v>0</v>
      </c>
      <c r="AA203" s="142">
        <f>'PK App Demand'!AA203+'NP App Demand'!AA203+'NPK App Demand'!AA203</f>
        <v>0</v>
      </c>
      <c r="AB203" s="142">
        <f>'PK App Demand'!AB203+'NP App Demand'!AB203+'NPK App Demand'!AB203</f>
        <v>0</v>
      </c>
      <c r="AC203" s="142">
        <f>'PK App Demand'!AC203+'NP App Demand'!AC203+'NPK App Demand'!AC203</f>
        <v>0</v>
      </c>
      <c r="AD203" s="142">
        <f>'PK App Demand'!AD203+'NP App Demand'!AD203+'NPK App Demand'!AD203</f>
        <v>0</v>
      </c>
      <c r="AE203" s="142">
        <f>'PK App Demand'!AE203+'NP App Demand'!AE203+'NPK App Demand'!AE203</f>
        <v>0</v>
      </c>
      <c r="AF203" s="142">
        <f>'PK App Demand'!AF203+'NP App Demand'!AF203+'NPK App Demand'!AF203</f>
        <v>0</v>
      </c>
      <c r="AG203" s="142">
        <f>'PK App Demand'!AG203+'NP App Demand'!AG203+'NPK App Demand'!AG203</f>
        <v>0</v>
      </c>
    </row>
    <row r="204" spans="1:33" x14ac:dyDescent="0.2">
      <c r="A204" s="133" t="str">
        <f t="shared" si="5"/>
        <v>DAPNew Caledonia</v>
      </c>
      <c r="B204" s="129" t="s">
        <v>275</v>
      </c>
      <c r="C204" s="129" t="s">
        <v>275</v>
      </c>
      <c r="D204" s="129" t="s">
        <v>233</v>
      </c>
      <c r="E204" s="142">
        <f>'PK App Demand'!E204+'NP App Demand'!E204+'NPK App Demand'!E204</f>
        <v>2.1806540000000001</v>
      </c>
      <c r="F204" s="142">
        <f>'PK App Demand'!F204+'NP App Demand'!F204+'NPK App Demand'!F204</f>
        <v>2.3606959999999999</v>
      </c>
      <c r="G204" s="142">
        <f>'PK App Demand'!G204+'NP App Demand'!G204+'NPK App Demand'!G204</f>
        <v>2.485646</v>
      </c>
      <c r="H204" s="142">
        <f>'PK App Demand'!H204+'NP App Demand'!H204+'NPK App Demand'!H204</f>
        <v>6.7967019999999998</v>
      </c>
      <c r="I204" s="142">
        <f>'PK App Demand'!I204+'NP App Demand'!I204+'NPK App Demand'!I204</f>
        <v>2.2881999999999998</v>
      </c>
      <c r="J204" s="142">
        <f>'PK App Demand'!J204+'NP App Demand'!J204+'NPK App Demand'!J204</f>
        <v>3.2531869999999996</v>
      </c>
      <c r="K204" s="142">
        <f>'PK App Demand'!K204+'NP App Demand'!K204+'NPK App Demand'!K204</f>
        <v>2.5596430000000003</v>
      </c>
      <c r="L204" s="142">
        <f>'PK App Demand'!L204+'NP App Demand'!L204+'NPK App Demand'!L204</f>
        <v>3.0537289999999997</v>
      </c>
      <c r="M204" s="142">
        <f>'PK App Demand'!M204+'NP App Demand'!M204+'NPK App Demand'!M204</f>
        <v>2.6433979999999999</v>
      </c>
      <c r="N204" s="142">
        <f>'PK App Demand'!N204+'NP App Demand'!N204+'NPK App Demand'!N204</f>
        <v>1.5918000000000001</v>
      </c>
      <c r="O204" s="142">
        <f>'PK App Demand'!O204+'NP App Demand'!O204+'NPK App Demand'!O204</f>
        <v>2.233336</v>
      </c>
      <c r="P204" s="142">
        <f>'PK App Demand'!P204+'NP App Demand'!P204+'NPK App Demand'!P204</f>
        <v>2.195608</v>
      </c>
      <c r="Q204" s="142">
        <f>'PK App Demand'!Q204+'NP App Demand'!Q204+'NPK App Demand'!Q204</f>
        <v>2.0745259999999996</v>
      </c>
      <c r="R204" s="142">
        <f>'PK App Demand'!R204+'NP App Demand'!R204+'NPK App Demand'!R204</f>
        <v>2.1342789999999998</v>
      </c>
      <c r="S204" s="142">
        <f>'PK App Demand'!S204+'NP App Demand'!S204+'NPK App Demand'!S204</f>
        <v>2.670779</v>
      </c>
      <c r="T204" s="142">
        <f>'PK App Demand'!T204+'NP App Demand'!T204+'NPK App Demand'!T204</f>
        <v>2.0944880000000001</v>
      </c>
      <c r="U204" s="142">
        <f>'PK App Demand'!U204+'NP App Demand'!U204+'NPK App Demand'!U204</f>
        <v>0.11645000000000001</v>
      </c>
      <c r="V204" s="142">
        <f>'PK App Demand'!V204+'NP App Demand'!V204+'NPK App Demand'!V204</f>
        <v>1.075</v>
      </c>
      <c r="W204" s="142">
        <f>'PK App Demand'!W204+'NP App Demand'!W204+'NPK App Demand'!W204</f>
        <v>1.0396000000000001</v>
      </c>
      <c r="X204" s="142">
        <f>'PK App Demand'!X204+'NP App Demand'!X204+'NPK App Demand'!X204</f>
        <v>1.17919</v>
      </c>
      <c r="Y204" s="142">
        <f>'PK App Demand'!Y204+'NP App Demand'!Y204+'NPK App Demand'!Y204</f>
        <v>3.322247</v>
      </c>
      <c r="Z204" s="142">
        <f>'PK App Demand'!Z204+'NP App Demand'!Z204+'NPK App Demand'!Z204</f>
        <v>2.4012800000000003</v>
      </c>
      <c r="AA204" s="142">
        <f>'PK App Demand'!AA204+'NP App Demand'!AA204+'NPK App Demand'!AA204</f>
        <v>1.4500000000000002</v>
      </c>
      <c r="AB204" s="142">
        <f>'PK App Demand'!AB204+'NP App Demand'!AB204+'NPK App Demand'!AB204</f>
        <v>1.9100000000000001</v>
      </c>
      <c r="AC204" s="142">
        <f>'PK App Demand'!AC204+'NP App Demand'!AC204+'NPK App Demand'!AC204</f>
        <v>1.9100000000000001</v>
      </c>
      <c r="AD204" s="142">
        <f>'PK App Demand'!AD204+'NP App Demand'!AD204+'NPK App Demand'!AD204</f>
        <v>1.9100000000000001</v>
      </c>
      <c r="AE204" s="142">
        <f>'PK App Demand'!AE204+'NP App Demand'!AE204+'NPK App Demand'!AE204</f>
        <v>1.9100000000000001</v>
      </c>
      <c r="AF204" s="142">
        <f>'PK App Demand'!AF204+'NP App Demand'!AF204+'NPK App Demand'!AF204</f>
        <v>1.9100000000000001</v>
      </c>
      <c r="AG204" s="142">
        <f>'PK App Demand'!AG204+'NP App Demand'!AG204+'NPK App Demand'!AG204</f>
        <v>1.9100000000000001</v>
      </c>
    </row>
    <row r="205" spans="1:33" x14ac:dyDescent="0.2">
      <c r="A205" s="133" t="str">
        <f t="shared" si="5"/>
        <v>DAPNew Zealand</v>
      </c>
      <c r="B205" s="129" t="s">
        <v>275</v>
      </c>
      <c r="C205" s="129" t="s">
        <v>275</v>
      </c>
      <c r="D205" s="129" t="s">
        <v>234</v>
      </c>
      <c r="E205" s="142">
        <f>'PK App Demand'!E205+'NP App Demand'!E205+'NPK App Demand'!E205</f>
        <v>31.922091999999999</v>
      </c>
      <c r="F205" s="142">
        <f>'PK App Demand'!F205+'NP App Demand'!F205+'NPK App Demand'!F205</f>
        <v>53.012805</v>
      </c>
      <c r="G205" s="142">
        <f>'PK App Demand'!G205+'NP App Demand'!G205+'NPK App Demand'!G205</f>
        <v>61.588766999999997</v>
      </c>
      <c r="H205" s="142">
        <f>'PK App Demand'!H205+'NP App Demand'!H205+'NPK App Demand'!H205</f>
        <v>27.945470999999998</v>
      </c>
      <c r="I205" s="142">
        <f>'PK App Demand'!I205+'NP App Demand'!I205+'NPK App Demand'!I205</f>
        <v>36.584417999999999</v>
      </c>
      <c r="J205" s="142">
        <f>'PK App Demand'!J205+'NP App Demand'!J205+'NPK App Demand'!J205</f>
        <v>39.719314999999995</v>
      </c>
      <c r="K205" s="142">
        <f>'PK App Demand'!K205+'NP App Demand'!K205+'NPK App Demand'!K205</f>
        <v>21.284437</v>
      </c>
      <c r="L205" s="142">
        <f>'PK App Demand'!L205+'NP App Demand'!L205+'NPK App Demand'!L205</f>
        <v>34.970199999999998</v>
      </c>
      <c r="M205" s="142">
        <f>'PK App Demand'!M205+'NP App Demand'!M205+'NPK App Demand'!M205</f>
        <v>34.630295000000004</v>
      </c>
      <c r="N205" s="142">
        <f>'PK App Demand'!N205+'NP App Demand'!N205+'NPK App Demand'!N205</f>
        <v>10.628472</v>
      </c>
      <c r="O205" s="142">
        <f>'PK App Demand'!O205+'NP App Demand'!O205+'NPK App Demand'!O205</f>
        <v>30.152705999999998</v>
      </c>
      <c r="P205" s="142">
        <f>'PK App Demand'!P205+'NP App Demand'!P205+'NPK App Demand'!P205</f>
        <v>39.525700999999998</v>
      </c>
      <c r="Q205" s="142">
        <f>'PK App Demand'!Q205+'NP App Demand'!Q205+'NPK App Demand'!Q205</f>
        <v>35.243967999999995</v>
      </c>
      <c r="R205" s="142">
        <f>'PK App Demand'!R205+'NP App Demand'!R205+'NPK App Demand'!R205</f>
        <v>46.854644</v>
      </c>
      <c r="S205" s="142">
        <f>'PK App Demand'!S205+'NP App Demand'!S205+'NPK App Demand'!S205</f>
        <v>41.416146999999995</v>
      </c>
      <c r="T205" s="142">
        <f>'PK App Demand'!T205+'NP App Demand'!T205+'NPK App Demand'!T205</f>
        <v>41.751315999999996</v>
      </c>
      <c r="U205" s="142">
        <f>'PK App Demand'!U205+'NP App Demand'!U205+'NPK App Demand'!U205</f>
        <v>38.748542</v>
      </c>
      <c r="V205" s="142">
        <f>'PK App Demand'!V205+'NP App Demand'!V205+'NPK App Demand'!V205</f>
        <v>42.173960999999998</v>
      </c>
      <c r="W205" s="142">
        <f>'PK App Demand'!W205+'NP App Demand'!W205+'NPK App Demand'!W205</f>
        <v>52.014296470836406</v>
      </c>
      <c r="X205" s="142">
        <f>'PK App Demand'!X205+'NP App Demand'!X205+'NPK App Demand'!X205</f>
        <v>42.850569999999991</v>
      </c>
      <c r="Y205" s="142">
        <f>'PK App Demand'!Y205+'NP App Demand'!Y205+'NPK App Demand'!Y205</f>
        <v>42.836229999999993</v>
      </c>
      <c r="Z205" s="142">
        <f>'PK App Demand'!Z205+'NP App Demand'!Z205+'NPK App Demand'!Z205</f>
        <v>96.97627</v>
      </c>
      <c r="AA205" s="142">
        <f>'PK App Demand'!AA205+'NP App Demand'!AA205+'NPK App Demand'!AA205</f>
        <v>41.430000000000007</v>
      </c>
      <c r="AB205" s="142">
        <f>'PK App Demand'!AB205+'NP App Demand'!AB205+'NPK App Demand'!AB205</f>
        <v>36.56</v>
      </c>
      <c r="AC205" s="142">
        <f>'PK App Demand'!AC205+'NP App Demand'!AC205+'NPK App Demand'!AC205</f>
        <v>36.56</v>
      </c>
      <c r="AD205" s="142">
        <f>'PK App Demand'!AD205+'NP App Demand'!AD205+'NPK App Demand'!AD205</f>
        <v>36.56</v>
      </c>
      <c r="AE205" s="142">
        <f>'PK App Demand'!AE205+'NP App Demand'!AE205+'NPK App Demand'!AE205</f>
        <v>36.56</v>
      </c>
      <c r="AF205" s="142">
        <f>'PK App Demand'!AF205+'NP App Demand'!AF205+'NPK App Demand'!AF205</f>
        <v>36.56</v>
      </c>
      <c r="AG205" s="142">
        <f>'PK App Demand'!AG205+'NP App Demand'!AG205+'NPK App Demand'!AG205</f>
        <v>36.56</v>
      </c>
    </row>
    <row r="206" spans="1:33" x14ac:dyDescent="0.2">
      <c r="A206" s="133" t="str">
        <f t="shared" si="5"/>
        <v>DAPPapua New Guinea</v>
      </c>
      <c r="B206" s="129" t="s">
        <v>275</v>
      </c>
      <c r="C206" s="129" t="s">
        <v>275</v>
      </c>
      <c r="D206" s="129" t="s">
        <v>235</v>
      </c>
      <c r="E206" s="142">
        <f>'PK App Demand'!E206+'NP App Demand'!E206+'NPK App Demand'!E206</f>
        <v>3.7934080000000003</v>
      </c>
      <c r="F206" s="142">
        <f>'PK App Demand'!F206+'NP App Demand'!F206+'NPK App Demand'!F206</f>
        <v>1.3156890000000001</v>
      </c>
      <c r="G206" s="142">
        <f>'PK App Demand'!G206+'NP App Demand'!G206+'NPK App Demand'!G206</f>
        <v>1.7892059999999999</v>
      </c>
      <c r="H206" s="142">
        <f>'PK App Demand'!H206+'NP App Demand'!H206+'NPK App Demand'!H206</f>
        <v>1.4287199999999998</v>
      </c>
      <c r="I206" s="142">
        <f>'PK App Demand'!I206+'NP App Demand'!I206+'NPK App Demand'!I206</f>
        <v>1.6939930000000001</v>
      </c>
      <c r="J206" s="142">
        <f>'PK App Demand'!J206+'NP App Demand'!J206+'NPK App Demand'!J206</f>
        <v>0</v>
      </c>
      <c r="K206" s="142">
        <f>'PK App Demand'!K206+'NP App Demand'!K206+'NPK App Demand'!K206</f>
        <v>0</v>
      </c>
      <c r="L206" s="142">
        <f>'PK App Demand'!L206+'NP App Demand'!L206+'NPK App Demand'!L206</f>
        <v>0</v>
      </c>
      <c r="M206" s="142">
        <f>'PK App Demand'!M206+'NP App Demand'!M206+'NPK App Demand'!M206</f>
        <v>0</v>
      </c>
      <c r="N206" s="142">
        <f>'PK App Demand'!N206+'NP App Demand'!N206+'NPK App Demand'!N206</f>
        <v>0</v>
      </c>
      <c r="O206" s="142">
        <f>'PK App Demand'!O206+'NP App Demand'!O206+'NPK App Demand'!O206</f>
        <v>0</v>
      </c>
      <c r="P206" s="142">
        <f>'PK App Demand'!P206+'NP App Demand'!P206+'NPK App Demand'!P206</f>
        <v>2.3111280000000001</v>
      </c>
      <c r="Q206" s="142">
        <f>'PK App Demand'!Q206+'NP App Demand'!Q206+'NPK App Demand'!Q206</f>
        <v>1.3491029999999999</v>
      </c>
      <c r="R206" s="142">
        <f>'PK App Demand'!R206+'NP App Demand'!R206+'NPK App Demand'!R206</f>
        <v>1.8953359999999999</v>
      </c>
      <c r="S206" s="142">
        <f>'PK App Demand'!S206+'NP App Demand'!S206+'NPK App Demand'!S206</f>
        <v>2.8125999999999998</v>
      </c>
      <c r="T206" s="142">
        <f>'PK App Demand'!T206+'NP App Demand'!T206+'NPK App Demand'!T206</f>
        <v>4.0062329999999999</v>
      </c>
      <c r="U206" s="142">
        <f>'PK App Demand'!U206+'NP App Demand'!U206+'NPK App Demand'!U206</f>
        <v>5.4930399999999997</v>
      </c>
      <c r="V206" s="142">
        <f>'PK App Demand'!V206+'NP App Demand'!V206+'NPK App Demand'!V206</f>
        <v>8.8821740000000009</v>
      </c>
      <c r="W206" s="142">
        <f>'PK App Demand'!W206+'NP App Demand'!W206+'NPK App Demand'!W206</f>
        <v>6.7498842255598905</v>
      </c>
      <c r="X206" s="142">
        <f>'PK App Demand'!X206+'NP App Demand'!X206+'NPK App Demand'!X206</f>
        <v>3.7060399999999998</v>
      </c>
      <c r="Y206" s="142">
        <f>'PK App Demand'!Y206+'NP App Demand'!Y206+'NPK App Demand'!Y206</f>
        <v>10.470050000000001</v>
      </c>
      <c r="Z206" s="142">
        <f>'PK App Demand'!Z206+'NP App Demand'!Z206+'NPK App Demand'!Z206</f>
        <v>6.1514700000000007</v>
      </c>
      <c r="AA206" s="142">
        <f>'PK App Demand'!AA206+'NP App Demand'!AA206+'NPK App Demand'!AA206</f>
        <v>12.43</v>
      </c>
      <c r="AB206" s="142">
        <f>'PK App Demand'!AB206+'NP App Demand'!AB206+'NPK App Demand'!AB206</f>
        <v>10.149999999999999</v>
      </c>
      <c r="AC206" s="142">
        <f>'PK App Demand'!AC206+'NP App Demand'!AC206+'NPK App Demand'!AC206</f>
        <v>10.149999999999999</v>
      </c>
      <c r="AD206" s="142">
        <f>'PK App Demand'!AD206+'NP App Demand'!AD206+'NPK App Demand'!AD206</f>
        <v>10.149999999999999</v>
      </c>
      <c r="AE206" s="142">
        <f>'PK App Demand'!AE206+'NP App Demand'!AE206+'NPK App Demand'!AE206</f>
        <v>10.149999999999999</v>
      </c>
      <c r="AF206" s="142">
        <f>'PK App Demand'!AF206+'NP App Demand'!AF206+'NPK App Demand'!AF206</f>
        <v>10.149999999999999</v>
      </c>
      <c r="AG206" s="142">
        <f>'PK App Demand'!AG206+'NP App Demand'!AG206+'NPK App Demand'!AG206</f>
        <v>10.149999999999999</v>
      </c>
    </row>
    <row r="207" spans="1:33" x14ac:dyDescent="0.2">
      <c r="A207" s="133" t="str">
        <f t="shared" si="5"/>
        <v>DAPPolynesia</v>
      </c>
      <c r="B207" s="129" t="s">
        <v>275</v>
      </c>
      <c r="C207" s="129" t="s">
        <v>275</v>
      </c>
      <c r="D207" s="129" t="s">
        <v>236</v>
      </c>
      <c r="E207" s="142">
        <f>'PK App Demand'!E207+'NP App Demand'!E207+'NPK App Demand'!E207</f>
        <v>0</v>
      </c>
      <c r="F207" s="142">
        <f>'PK App Demand'!F207+'NP App Demand'!F207+'NPK App Demand'!F207</f>
        <v>0</v>
      </c>
      <c r="G207" s="142">
        <f>'PK App Demand'!G207+'NP App Demand'!G207+'NPK App Demand'!G207</f>
        <v>0.02</v>
      </c>
      <c r="H207" s="142">
        <f>'PK App Demand'!H207+'NP App Demand'!H207+'NPK App Demand'!H207</f>
        <v>0</v>
      </c>
      <c r="I207" s="142">
        <f>'PK App Demand'!I207+'NP App Demand'!I207+'NPK App Demand'!I207</f>
        <v>0</v>
      </c>
      <c r="J207" s="142">
        <f>'PK App Demand'!J207+'NP App Demand'!J207+'NPK App Demand'!J207</f>
        <v>0</v>
      </c>
      <c r="K207" s="142">
        <f>'PK App Demand'!K207+'NP App Demand'!K207+'NPK App Demand'!K207</f>
        <v>0</v>
      </c>
      <c r="L207" s="142">
        <f>'PK App Demand'!L207+'NP App Demand'!L207+'NPK App Demand'!L207</f>
        <v>1.2E-2</v>
      </c>
      <c r="M207" s="142">
        <f>'PK App Demand'!M207+'NP App Demand'!M207+'NPK App Demand'!M207</f>
        <v>0</v>
      </c>
      <c r="N207" s="142">
        <f>'PK App Demand'!N207+'NP App Demand'!N207+'NPK App Demand'!N207</f>
        <v>1.4999999999999999E-2</v>
      </c>
      <c r="O207" s="142">
        <f>'PK App Demand'!O207+'NP App Demand'!O207+'NPK App Demand'!O207</f>
        <v>3.2000000000000001E-2</v>
      </c>
      <c r="P207" s="142">
        <f>'PK App Demand'!P207+'NP App Demand'!P207+'NPK App Demand'!P207</f>
        <v>0</v>
      </c>
      <c r="Q207" s="142">
        <f>'PK App Demand'!Q207+'NP App Demand'!Q207+'NPK App Demand'!Q207</f>
        <v>0</v>
      </c>
      <c r="R207" s="142">
        <f>'PK App Demand'!R207+'NP App Demand'!R207+'NPK App Demand'!R207</f>
        <v>0</v>
      </c>
      <c r="S207" s="142">
        <f>'PK App Demand'!S207+'NP App Demand'!S207+'NPK App Demand'!S207</f>
        <v>0</v>
      </c>
      <c r="T207" s="142">
        <f>'PK App Demand'!T207+'NP App Demand'!T207+'NPK App Demand'!T207</f>
        <v>0</v>
      </c>
      <c r="U207" s="142">
        <f>'PK App Demand'!U207+'NP App Demand'!U207+'NPK App Demand'!U207</f>
        <v>0</v>
      </c>
      <c r="V207" s="142">
        <f>'PK App Demand'!V207+'NP App Demand'!V207+'NPK App Demand'!V207</f>
        <v>0</v>
      </c>
      <c r="W207" s="142">
        <f>'PK App Demand'!W207+'NP App Demand'!W207+'NPK App Demand'!W207</f>
        <v>0</v>
      </c>
      <c r="X207" s="142">
        <f>'PK App Demand'!X207+'NP App Demand'!X207+'NPK App Demand'!X207</f>
        <v>0.68279000000000001</v>
      </c>
      <c r="Y207" s="142">
        <f>'PK App Demand'!Y207+'NP App Demand'!Y207+'NPK App Demand'!Y207</f>
        <v>0.66869000000000012</v>
      </c>
      <c r="Z207" s="142">
        <f>'PK App Demand'!Z207+'NP App Demand'!Z207+'NPK App Demand'!Z207</f>
        <v>0.64997000000000016</v>
      </c>
      <c r="AA207" s="142">
        <f>'PK App Demand'!AA207+'NP App Demand'!AA207+'NPK App Demand'!AA207</f>
        <v>0.53</v>
      </c>
      <c r="AB207" s="142">
        <f>'PK App Demand'!AB207+'NP App Demand'!AB207+'NPK App Demand'!AB207</f>
        <v>0.48000000000000004</v>
      </c>
      <c r="AC207" s="142">
        <f>'PK App Demand'!AC207+'NP App Demand'!AC207+'NPK App Demand'!AC207</f>
        <v>0.48000000000000004</v>
      </c>
      <c r="AD207" s="142">
        <f>'PK App Demand'!AD207+'NP App Demand'!AD207+'NPK App Demand'!AD207</f>
        <v>0.48000000000000004</v>
      </c>
      <c r="AE207" s="142">
        <f>'PK App Demand'!AE207+'NP App Demand'!AE207+'NPK App Demand'!AE207</f>
        <v>0.48000000000000004</v>
      </c>
      <c r="AF207" s="142">
        <f>'PK App Demand'!AF207+'NP App Demand'!AF207+'NPK App Demand'!AF207</f>
        <v>0.48000000000000004</v>
      </c>
      <c r="AG207" s="142">
        <f>'PK App Demand'!AG207+'NP App Demand'!AG207+'NPK App Demand'!AG207</f>
        <v>0.48000000000000004</v>
      </c>
    </row>
    <row r="208" spans="1:33" x14ac:dyDescent="0.2">
      <c r="A208" s="133" t="str">
        <f t="shared" si="5"/>
        <v>DAPSolomon Islands</v>
      </c>
      <c r="B208" s="129" t="s">
        <v>275</v>
      </c>
      <c r="C208" s="129" t="s">
        <v>275</v>
      </c>
      <c r="D208" s="129" t="s">
        <v>237</v>
      </c>
      <c r="E208" s="142">
        <f>'PK App Demand'!E208+'NP App Demand'!E208+'NPK App Demand'!E208</f>
        <v>0</v>
      </c>
      <c r="F208" s="142">
        <f>'PK App Demand'!F208+'NP App Demand'!F208+'NPK App Demand'!F208</f>
        <v>0</v>
      </c>
      <c r="G208" s="142">
        <f>'PK App Demand'!G208+'NP App Demand'!G208+'NPK App Demand'!G208</f>
        <v>0</v>
      </c>
      <c r="H208" s="142">
        <f>'PK App Demand'!H208+'NP App Demand'!H208+'NPK App Demand'!H208</f>
        <v>0</v>
      </c>
      <c r="I208" s="142">
        <f>'PK App Demand'!I208+'NP App Demand'!I208+'NPK App Demand'!I208</f>
        <v>0</v>
      </c>
      <c r="J208" s="142">
        <f>'PK App Demand'!J208+'NP App Demand'!J208+'NPK App Demand'!J208</f>
        <v>0</v>
      </c>
      <c r="K208" s="142">
        <f>'PK App Demand'!K208+'NP App Demand'!K208+'NPK App Demand'!K208</f>
        <v>0</v>
      </c>
      <c r="L208" s="142">
        <f>'PK App Demand'!L208+'NP App Demand'!L208+'NPK App Demand'!L208</f>
        <v>0</v>
      </c>
      <c r="M208" s="142">
        <f>'PK App Demand'!M208+'NP App Demand'!M208+'NPK App Demand'!M208</f>
        <v>0</v>
      </c>
      <c r="N208" s="142">
        <f>'PK App Demand'!N208+'NP App Demand'!N208+'NPK App Demand'!N208</f>
        <v>0</v>
      </c>
      <c r="O208" s="142">
        <f>'PK App Demand'!O208+'NP App Demand'!O208+'NPK App Demand'!O208</f>
        <v>0</v>
      </c>
      <c r="P208" s="142">
        <f>'PK App Demand'!P208+'NP App Demand'!P208+'NPK App Demand'!P208</f>
        <v>0</v>
      </c>
      <c r="Q208" s="142">
        <f>'PK App Demand'!Q208+'NP App Demand'!Q208+'NPK App Demand'!Q208</f>
        <v>0</v>
      </c>
      <c r="R208" s="142">
        <f>'PK App Demand'!R208+'NP App Demand'!R208+'NPK App Demand'!R208</f>
        <v>0</v>
      </c>
      <c r="S208" s="142">
        <f>'PK App Demand'!S208+'NP App Demand'!S208+'NPK App Demand'!S208</f>
        <v>0</v>
      </c>
      <c r="T208" s="142">
        <f>'PK App Demand'!T208+'NP App Demand'!T208+'NPK App Demand'!T208</f>
        <v>0</v>
      </c>
      <c r="U208" s="142">
        <f>'PK App Demand'!U208+'NP App Demand'!U208+'NPK App Demand'!U208</f>
        <v>0</v>
      </c>
      <c r="V208" s="142">
        <f>'PK App Demand'!V208+'NP App Demand'!V208+'NPK App Demand'!V208</f>
        <v>0</v>
      </c>
      <c r="W208" s="142">
        <f>'PK App Demand'!W208+'NP App Demand'!W208+'NPK App Demand'!W208</f>
        <v>0</v>
      </c>
      <c r="X208" s="142">
        <f>'PK App Demand'!X208+'NP App Demand'!X208+'NPK App Demand'!X208</f>
        <v>0</v>
      </c>
      <c r="Y208" s="142">
        <f>'PK App Demand'!Y208+'NP App Demand'!Y208+'NPK App Demand'!Y208</f>
        <v>0</v>
      </c>
      <c r="Z208" s="142">
        <f>'PK App Demand'!Z208+'NP App Demand'!Z208+'NPK App Demand'!Z208</f>
        <v>0</v>
      </c>
      <c r="AA208" s="142">
        <f>'PK App Demand'!AA208+'NP App Demand'!AA208+'NPK App Demand'!AA208</f>
        <v>0.01</v>
      </c>
      <c r="AB208" s="142">
        <f>'PK App Demand'!AB208+'NP App Demand'!AB208+'NPK App Demand'!AB208</f>
        <v>0</v>
      </c>
      <c r="AC208" s="142">
        <f>'PK App Demand'!AC208+'NP App Demand'!AC208+'NPK App Demand'!AC208</f>
        <v>0</v>
      </c>
      <c r="AD208" s="142">
        <f>'PK App Demand'!AD208+'NP App Demand'!AD208+'NPK App Demand'!AD208</f>
        <v>0</v>
      </c>
      <c r="AE208" s="142">
        <f>'PK App Demand'!AE208+'NP App Demand'!AE208+'NPK App Demand'!AE208</f>
        <v>0</v>
      </c>
      <c r="AF208" s="142">
        <f>'PK App Demand'!AF208+'NP App Demand'!AF208+'NPK App Demand'!AF208</f>
        <v>0</v>
      </c>
      <c r="AG208" s="142">
        <f>'PK App Demand'!AG208+'NP App Demand'!AG208+'NPK App Demand'!AG208</f>
        <v>0</v>
      </c>
    </row>
    <row r="209" spans="1:33" x14ac:dyDescent="0.2">
      <c r="A209" s="133" t="str">
        <f t="shared" si="5"/>
        <v>DAPVanuatu</v>
      </c>
      <c r="B209" s="129" t="s">
        <v>275</v>
      </c>
      <c r="C209" s="129" t="s">
        <v>275</v>
      </c>
      <c r="D209" s="129" t="s">
        <v>238</v>
      </c>
      <c r="E209" s="142">
        <f>'PK App Demand'!E209+'NP App Demand'!E209+'NPK App Demand'!E209</f>
        <v>0</v>
      </c>
      <c r="F209" s="142">
        <f>'PK App Demand'!F209+'NP App Demand'!F209+'NPK App Demand'!F209</f>
        <v>0</v>
      </c>
      <c r="G209" s="142">
        <f>'PK App Demand'!G209+'NP App Demand'!G209+'NPK App Demand'!G209</f>
        <v>0</v>
      </c>
      <c r="H209" s="142">
        <f>'PK App Demand'!H209+'NP App Demand'!H209+'NPK App Demand'!H209</f>
        <v>0</v>
      </c>
      <c r="I209" s="142">
        <f>'PK App Demand'!I209+'NP App Demand'!I209+'NPK App Demand'!I209</f>
        <v>0</v>
      </c>
      <c r="J209" s="142">
        <f>'PK App Demand'!J209+'NP App Demand'!J209+'NPK App Demand'!J209</f>
        <v>0</v>
      </c>
      <c r="K209" s="142">
        <f>'PK App Demand'!K209+'NP App Demand'!K209+'NPK App Demand'!K209</f>
        <v>1.4999999999999999E-4</v>
      </c>
      <c r="L209" s="142">
        <f>'PK App Demand'!L209+'NP App Demand'!L209+'NPK App Demand'!L209</f>
        <v>7.36E-4</v>
      </c>
      <c r="M209" s="142">
        <f>'PK App Demand'!M209+'NP App Demand'!M209+'NPK App Demand'!M209</f>
        <v>0</v>
      </c>
      <c r="N209" s="142">
        <f>'PK App Demand'!N209+'NP App Demand'!N209+'NPK App Demand'!N209</f>
        <v>4.3999999999999999E-5</v>
      </c>
      <c r="O209" s="142">
        <f>'PK App Demand'!O209+'NP App Demand'!O209+'NPK App Demand'!O209</f>
        <v>1.65E-4</v>
      </c>
      <c r="P209" s="142">
        <f>'PK App Demand'!P209+'NP App Demand'!P209+'NPK App Demand'!P209</f>
        <v>4.4900000000000002E-4</v>
      </c>
      <c r="Q209" s="142">
        <f>'PK App Demand'!Q209+'NP App Demand'!Q209+'NPK App Demand'!Q209</f>
        <v>0</v>
      </c>
      <c r="R209" s="142">
        <f>'PK App Demand'!R209+'NP App Demand'!R209+'NPK App Demand'!R209</f>
        <v>0</v>
      </c>
      <c r="S209" s="142">
        <f>'PK App Demand'!S209+'NP App Demand'!S209+'NPK App Demand'!S209</f>
        <v>0</v>
      </c>
      <c r="T209" s="142">
        <f>'PK App Demand'!T209+'NP App Demand'!T209+'NPK App Demand'!T209</f>
        <v>0</v>
      </c>
      <c r="U209" s="142">
        <f>'PK App Demand'!U209+'NP App Demand'!U209+'NPK App Demand'!U209</f>
        <v>0</v>
      </c>
      <c r="V209" s="142">
        <f>'PK App Demand'!V209+'NP App Demand'!V209+'NPK App Demand'!V209</f>
        <v>0</v>
      </c>
      <c r="W209" s="142">
        <f>'PK App Demand'!W209+'NP App Demand'!W209+'NPK App Demand'!W209</f>
        <v>0</v>
      </c>
      <c r="X209" s="142">
        <f>'PK App Demand'!X209+'NP App Demand'!X209+'NPK App Demand'!X209</f>
        <v>2.3999999999999998E-4</v>
      </c>
      <c r="Y209" s="142">
        <f>'PK App Demand'!Y209+'NP App Demand'!Y209+'NPK App Demand'!Y209</f>
        <v>0</v>
      </c>
      <c r="Z209" s="142">
        <f>'PK App Demand'!Z209+'NP App Demand'!Z209+'NPK App Demand'!Z209</f>
        <v>0</v>
      </c>
      <c r="AA209" s="142">
        <f>'PK App Demand'!AA209+'NP App Demand'!AA209+'NPK App Demand'!AA209</f>
        <v>0</v>
      </c>
      <c r="AB209" s="142">
        <f>'PK App Demand'!AB209+'NP App Demand'!AB209+'NPK App Demand'!AB209</f>
        <v>0</v>
      </c>
      <c r="AC209" s="142">
        <f>'PK App Demand'!AC209+'NP App Demand'!AC209+'NPK App Demand'!AC209</f>
        <v>0</v>
      </c>
      <c r="AD209" s="142">
        <f>'PK App Demand'!AD209+'NP App Demand'!AD209+'NPK App Demand'!AD209</f>
        <v>0</v>
      </c>
      <c r="AE209" s="142">
        <f>'PK App Demand'!AE209+'NP App Demand'!AE209+'NPK App Demand'!AE209</f>
        <v>0</v>
      </c>
      <c r="AF209" s="142">
        <f>'PK App Demand'!AF209+'NP App Demand'!AF209+'NPK App Demand'!AF209</f>
        <v>0</v>
      </c>
      <c r="AG209" s="142">
        <f>'PK App Demand'!AG209+'NP App Demand'!AG209+'NPK App Demand'!AG209</f>
        <v>0</v>
      </c>
    </row>
  </sheetData>
  <mergeCells count="2">
    <mergeCell ref="B1:D1"/>
    <mergeCell ref="AJ1:AP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FFF03-B660-4700-A005-4A7B5F792D65}">
  <sheetPr codeName="Sheet25"/>
  <dimension ref="A1:AQ209"/>
  <sheetViews>
    <sheetView showGridLines="0" workbookViewId="0">
      <pane xSplit="4" ySplit="6" topLeftCell="E7"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31" width="9.33203125" style="128" customWidth="1"/>
    <col min="32" max="16384" width="9.33203125" style="128"/>
  </cols>
  <sheetData>
    <row r="1" spans="1:43" s="129" customFormat="1" ht="18.75" customHeight="1" x14ac:dyDescent="0.3">
      <c r="A1" s="126"/>
      <c r="B1" s="150" t="s">
        <v>300</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1"/>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Imports'!E3)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CONCATENATE("DAP",D4)</f>
        <v>DAPWorld Total</v>
      </c>
      <c r="B4" s="134" t="s">
        <v>26</v>
      </c>
      <c r="C4" s="134" t="s">
        <v>26</v>
      </c>
      <c r="D4" s="134" t="s">
        <v>26</v>
      </c>
      <c r="E4" s="135">
        <f>'PK Imports'!E4+'NP Imports'!E4+'NPK Imports'!E4</f>
        <v>14154.544368000001</v>
      </c>
      <c r="F4" s="135">
        <f>'PK Imports'!F4+'NP Imports'!F4+'NPK Imports'!F4</f>
        <v>13740.326112999999</v>
      </c>
      <c r="G4" s="135">
        <f>'PK Imports'!G4+'NP Imports'!G4+'NPK Imports'!G4</f>
        <v>14848.358201999998</v>
      </c>
      <c r="H4" s="135">
        <f>'PK Imports'!H4+'NP Imports'!H4+'NPK Imports'!H4</f>
        <v>15160.260764269999</v>
      </c>
      <c r="I4" s="135">
        <f>'PK Imports'!I4+'NP Imports'!I4+'NPK Imports'!I4</f>
        <v>16261.428818</v>
      </c>
      <c r="J4" s="135">
        <f>'PK Imports'!J4+'NP Imports'!J4+'NPK Imports'!J4</f>
        <v>15461.570382000004</v>
      </c>
      <c r="K4" s="135">
        <f>'PK Imports'!K4+'NP Imports'!K4+'NPK Imports'!K4</f>
        <v>14586.435047000003</v>
      </c>
      <c r="L4" s="135">
        <f>'PK Imports'!L4+'NP Imports'!L4+'NPK Imports'!L4</f>
        <v>16013.315908000015</v>
      </c>
      <c r="M4" s="135">
        <f>'PK Imports'!M4+'NP Imports'!M4+'NPK Imports'!M4</f>
        <v>14900.909101999998</v>
      </c>
      <c r="N4" s="135">
        <f>'PK Imports'!N4+'NP Imports'!N4+'NPK Imports'!N4</f>
        <v>10572.584618000003</v>
      </c>
      <c r="O4" s="135">
        <f>'PK Imports'!O4+'NP Imports'!O4+'NPK Imports'!O4</f>
        <v>16149.645722000012</v>
      </c>
      <c r="P4" s="135">
        <f>'PK Imports'!P4+'NP Imports'!P4+'NPK Imports'!P4</f>
        <v>19218.897188999996</v>
      </c>
      <c r="Q4" s="135">
        <f>'PK Imports'!Q4+'NP Imports'!Q4+'NPK Imports'!Q4</f>
        <v>18049.386648000003</v>
      </c>
      <c r="R4" s="135">
        <f>'PK Imports'!R4+'NP Imports'!R4+'NPK Imports'!R4</f>
        <v>19460.873548000007</v>
      </c>
      <c r="S4" s="135">
        <f>'PK Imports'!S4+'NP Imports'!S4+'NPK Imports'!S4</f>
        <v>20328.275904999999</v>
      </c>
      <c r="T4" s="135">
        <f>'PK Imports'!T4+'NP Imports'!T4+'NPK Imports'!T4</f>
        <v>20219.583992000003</v>
      </c>
      <c r="U4" s="135">
        <f>'PK Imports'!U4+'NP Imports'!U4+'NPK Imports'!U4</f>
        <v>21085.518678</v>
      </c>
      <c r="V4" s="135">
        <f>'PK Imports'!V4+'NP Imports'!V4+'NPK Imports'!V4</f>
        <v>24346.266419115294</v>
      </c>
      <c r="W4" s="135">
        <f>'PK Imports'!W4+'NP Imports'!W4+'NPK Imports'!W4</f>
        <v>24043.379056609294</v>
      </c>
      <c r="X4" s="135">
        <f>'PK Imports'!X4+'NP Imports'!X4+'NPK Imports'!X4</f>
        <v>24683.680160000004</v>
      </c>
      <c r="Y4" s="135">
        <f>'PK Imports'!Y4+'NP Imports'!Y4+'NPK Imports'!Y4</f>
        <v>26249.971896936157</v>
      </c>
      <c r="Z4" s="135">
        <f>'PK Imports'!Z4+'NP Imports'!Z4+'NPK Imports'!Z4</f>
        <v>26619.568592233671</v>
      </c>
      <c r="AA4" s="135">
        <f>'PK Imports'!AA4+'NP Imports'!AA4+'NPK Imports'!AA4</f>
        <v>23457.46</v>
      </c>
      <c r="AB4" s="135">
        <f>'PK Imports'!AB4+'NP Imports'!AB4+'NPK Imports'!AB4</f>
        <v>22830.54</v>
      </c>
      <c r="AC4" s="135">
        <f>'PK Imports'!AC4+'NP Imports'!AC4+'NPK Imports'!AC4</f>
        <v>23725.144333687462</v>
      </c>
      <c r="AD4" s="135">
        <f>'PK Imports'!AD4+'NP Imports'!AD4+'NPK Imports'!AD4</f>
        <v>24547.110749985157</v>
      </c>
      <c r="AE4" s="135">
        <f>'PK Imports'!AE4+'NP Imports'!AE4+'NPK Imports'!AE4</f>
        <v>24920.372211494192</v>
      </c>
      <c r="AF4" s="135">
        <f>'PK Imports'!AF4+'NP Imports'!AF4+'NPK Imports'!AF4</f>
        <v>25223.329725660318</v>
      </c>
      <c r="AG4" s="135">
        <f>'PK Imports'!AG4+'NP Imports'!AG4+'NPK Imports'!AG4</f>
        <v>25480.874926516859</v>
      </c>
    </row>
    <row r="5" spans="1:43" s="133" customFormat="1" x14ac:dyDescent="0.2">
      <c r="A5" s="136" t="str">
        <f t="shared" ref="A5:A17" si="0">CONCATENATE("DAP",D5)</f>
        <v>DAPEurope &amp; CIS Total</v>
      </c>
      <c r="B5" s="137" t="s">
        <v>29</v>
      </c>
      <c r="C5" s="137" t="s">
        <v>29</v>
      </c>
      <c r="D5" s="137" t="s">
        <v>29</v>
      </c>
      <c r="E5" s="138">
        <f>'PK Imports'!E5+'NP Imports'!E5+'NPK Imports'!E5</f>
        <v>7529.9020570000021</v>
      </c>
      <c r="F5" s="138">
        <f>'PK Imports'!F5+'NP Imports'!F5+'NPK Imports'!F5</f>
        <v>6830.191483999999</v>
      </c>
      <c r="G5" s="138">
        <f>'PK Imports'!G5+'NP Imports'!G5+'NPK Imports'!G5</f>
        <v>6578.0648380000011</v>
      </c>
      <c r="H5" s="138">
        <f>'PK Imports'!H5+'NP Imports'!H5+'NPK Imports'!H5</f>
        <v>7442.0140019999981</v>
      </c>
      <c r="I5" s="138">
        <f>'PK Imports'!I5+'NP Imports'!I5+'NPK Imports'!I5</f>
        <v>7250.4767849999989</v>
      </c>
      <c r="J5" s="138">
        <f>'PK Imports'!J5+'NP Imports'!J5+'NPK Imports'!J5</f>
        <v>6909.3246720000052</v>
      </c>
      <c r="K5" s="138">
        <f>'PK Imports'!K5+'NP Imports'!K5+'NPK Imports'!K5</f>
        <v>6389.383466000003</v>
      </c>
      <c r="L5" s="138">
        <f>'PK Imports'!L5+'NP Imports'!L5+'NPK Imports'!L5</f>
        <v>7120.7466210000148</v>
      </c>
      <c r="M5" s="138">
        <f>'PK Imports'!M5+'NP Imports'!M5+'NPK Imports'!M5</f>
        <v>6995.2697069999986</v>
      </c>
      <c r="N5" s="138">
        <f>'PK Imports'!N5+'NP Imports'!N5+'NPK Imports'!N5</f>
        <v>3903.2485940000024</v>
      </c>
      <c r="O5" s="138">
        <f>'PK Imports'!O5+'NP Imports'!O5+'NPK Imports'!O5</f>
        <v>6877.7128700000112</v>
      </c>
      <c r="P5" s="138">
        <f>'PK Imports'!P5+'NP Imports'!P5+'NPK Imports'!P5</f>
        <v>7058.3385899999976</v>
      </c>
      <c r="Q5" s="138">
        <f>'PK Imports'!Q5+'NP Imports'!Q5+'NPK Imports'!Q5</f>
        <v>6901.430118000002</v>
      </c>
      <c r="R5" s="138">
        <f>'PK Imports'!R5+'NP Imports'!R5+'NPK Imports'!R5</f>
        <v>7552.6028040000056</v>
      </c>
      <c r="S5" s="138">
        <f>'PK Imports'!S5+'NP Imports'!S5+'NPK Imports'!S5</f>
        <v>8248.0305909999988</v>
      </c>
      <c r="T5" s="138">
        <f>'PK Imports'!T5+'NP Imports'!T5+'NPK Imports'!T5</f>
        <v>7803.0600730000033</v>
      </c>
      <c r="U5" s="138">
        <f>'PK Imports'!U5+'NP Imports'!U5+'NPK Imports'!U5</f>
        <v>8228.6018899999981</v>
      </c>
      <c r="V5" s="138">
        <f>'PK Imports'!V5+'NP Imports'!V5+'NPK Imports'!V5</f>
        <v>9543.205726115295</v>
      </c>
      <c r="W5" s="138">
        <f>'PK Imports'!W5+'NP Imports'!W5+'NPK Imports'!W5</f>
        <v>9103.9988873149905</v>
      </c>
      <c r="X5" s="138">
        <f>'PK Imports'!X5+'NP Imports'!X5+'NPK Imports'!X5</f>
        <v>9010.6453400000009</v>
      </c>
      <c r="Y5" s="138">
        <f>'PK Imports'!Y5+'NP Imports'!Y5+'NPK Imports'!Y5</f>
        <v>9548.8547360999983</v>
      </c>
      <c r="Z5" s="138">
        <f>'PK Imports'!Z5+'NP Imports'!Z5+'NPK Imports'!Z5</f>
        <v>9682.5818556492868</v>
      </c>
      <c r="AA5" s="138">
        <f>'PK Imports'!AA5+'NP Imports'!AA5+'NPK Imports'!AA5</f>
        <v>7585.7099999999973</v>
      </c>
      <c r="AB5" s="138">
        <f>'PK Imports'!AB5+'NP Imports'!AB5+'NPK Imports'!AB5</f>
        <v>6840.6399999999994</v>
      </c>
      <c r="AC5" s="138">
        <f>'PK Imports'!AC5+'NP Imports'!AC5+'NPK Imports'!AC5</f>
        <v>7359.0350974534058</v>
      </c>
      <c r="AD5" s="138">
        <f>'PK Imports'!AD5+'NP Imports'!AD5+'NPK Imports'!AD5</f>
        <v>7704.9995377007053</v>
      </c>
      <c r="AE5" s="138">
        <f>'PK Imports'!AE5+'NP Imports'!AE5+'NPK Imports'!AE5</f>
        <v>7769.9573194530976</v>
      </c>
      <c r="AF5" s="138">
        <f>'PK Imports'!AF5+'NP Imports'!AF5+'NPK Imports'!AF5</f>
        <v>7838.3334525439113</v>
      </c>
      <c r="AG5" s="138">
        <f>'PK Imports'!AG5+'NP Imports'!AG5+'NPK Imports'!AG5</f>
        <v>7863.5889253024634</v>
      </c>
    </row>
    <row r="6" spans="1:43" s="133" customFormat="1" x14ac:dyDescent="0.2">
      <c r="A6" s="139" t="str">
        <f t="shared" si="0"/>
        <v>DAPWest Europe Total</v>
      </c>
      <c r="B6" s="140" t="s">
        <v>37</v>
      </c>
      <c r="C6" s="140" t="s">
        <v>37</v>
      </c>
      <c r="D6" s="140" t="s">
        <v>37</v>
      </c>
      <c r="E6" s="141">
        <f>'PK Imports'!E6+'NP Imports'!E6+'NPK Imports'!E6</f>
        <v>6963.0641490000007</v>
      </c>
      <c r="F6" s="141">
        <f>'PK Imports'!F6+'NP Imports'!F6+'NPK Imports'!F6</f>
        <v>6084.6359209999991</v>
      </c>
      <c r="G6" s="141">
        <f>'PK Imports'!G6+'NP Imports'!G6+'NPK Imports'!G6</f>
        <v>5719.8507190000009</v>
      </c>
      <c r="H6" s="141">
        <f>'PK Imports'!H6+'NP Imports'!H6+'NPK Imports'!H6</f>
        <v>6360.6231630000002</v>
      </c>
      <c r="I6" s="141">
        <f>'PK Imports'!I6+'NP Imports'!I6+'NPK Imports'!I6</f>
        <v>6104.2243199999994</v>
      </c>
      <c r="J6" s="141">
        <f>'PK Imports'!J6+'NP Imports'!J6+'NPK Imports'!J6</f>
        <v>5707.7756350000009</v>
      </c>
      <c r="K6" s="141">
        <f>'PK Imports'!K6+'NP Imports'!K6+'NPK Imports'!K6</f>
        <v>4966.3843489999999</v>
      </c>
      <c r="L6" s="141">
        <f>'PK Imports'!L6+'NP Imports'!L6+'NPK Imports'!L6</f>
        <v>5389.0640980000144</v>
      </c>
      <c r="M6" s="141">
        <f>'PK Imports'!M6+'NP Imports'!M6+'NPK Imports'!M6</f>
        <v>5443.9903999999997</v>
      </c>
      <c r="N6" s="141">
        <f>'PK Imports'!N6+'NP Imports'!N6+'NPK Imports'!N6</f>
        <v>2445.0158870000023</v>
      </c>
      <c r="O6" s="141">
        <f>'PK Imports'!O6+'NP Imports'!O6+'NPK Imports'!O6</f>
        <v>4833.5637140000099</v>
      </c>
      <c r="P6" s="141">
        <f>'PK Imports'!P6+'NP Imports'!P6+'NPK Imports'!P6</f>
        <v>4649.2287389999956</v>
      </c>
      <c r="Q6" s="141">
        <f>'PK Imports'!Q6+'NP Imports'!Q6+'NPK Imports'!Q6</f>
        <v>4404.1461570000029</v>
      </c>
      <c r="R6" s="141">
        <f>'PK Imports'!R6+'NP Imports'!R6+'NPK Imports'!R6</f>
        <v>4905.823887000005</v>
      </c>
      <c r="S6" s="141">
        <f>'PK Imports'!S6+'NP Imports'!S6+'NPK Imports'!S6</f>
        <v>5289.2761349999982</v>
      </c>
      <c r="T6" s="141">
        <f>'PK Imports'!T6+'NP Imports'!T6+'NPK Imports'!T6</f>
        <v>4654.7360490000037</v>
      </c>
      <c r="U6" s="141">
        <f>'PK Imports'!U6+'NP Imports'!U6+'NPK Imports'!U6</f>
        <v>4286.1262819999993</v>
      </c>
      <c r="V6" s="141">
        <f>'PK Imports'!V6+'NP Imports'!V6+'NPK Imports'!V6</f>
        <v>4699.8192059999992</v>
      </c>
      <c r="W6" s="141">
        <f>'PK Imports'!W6+'NP Imports'!W6+'NPK Imports'!W6</f>
        <v>4778.5366641290748</v>
      </c>
      <c r="X6" s="141">
        <f>'PK Imports'!X6+'NP Imports'!X6+'NPK Imports'!X6</f>
        <v>4516.1643099999992</v>
      </c>
      <c r="Y6" s="141">
        <f>'PK Imports'!Y6+'NP Imports'!Y6+'NPK Imports'!Y6</f>
        <v>4745.5855978</v>
      </c>
      <c r="Z6" s="141">
        <f>'PK Imports'!Z6+'NP Imports'!Z6+'NPK Imports'!Z6</f>
        <v>4648.1029600000002</v>
      </c>
      <c r="AA6" s="141">
        <f>'PK Imports'!AA6+'NP Imports'!AA6+'NPK Imports'!AA6</f>
        <v>3937.5399999999995</v>
      </c>
      <c r="AB6" s="141">
        <f>'PK Imports'!AB6+'NP Imports'!AB6+'NPK Imports'!AB6</f>
        <v>3571.45</v>
      </c>
      <c r="AC6" s="141">
        <f>'PK Imports'!AC6+'NP Imports'!AC6+'NPK Imports'!AC6</f>
        <v>3861.5253203608927</v>
      </c>
      <c r="AD6" s="141">
        <f>'PK Imports'!AD6+'NP Imports'!AD6+'NPK Imports'!AD6</f>
        <v>4045.1316077892943</v>
      </c>
      <c r="AE6" s="141">
        <f>'PK Imports'!AE6+'NP Imports'!AE6+'NPK Imports'!AE6</f>
        <v>4024.2485228576643</v>
      </c>
      <c r="AF6" s="141">
        <f>'PK Imports'!AF6+'NP Imports'!AF6+'NPK Imports'!AF6</f>
        <v>4004.6832468379525</v>
      </c>
      <c r="AG6" s="141">
        <f>'PK Imports'!AG6+'NP Imports'!AG6+'NPK Imports'!AG6</f>
        <v>3985.0013655246412</v>
      </c>
    </row>
    <row r="7" spans="1:43" x14ac:dyDescent="0.2">
      <c r="A7" s="133" t="str">
        <f t="shared" si="0"/>
        <v>DAPAustria</v>
      </c>
      <c r="B7" s="129" t="s">
        <v>254</v>
      </c>
      <c r="C7" s="129" t="s">
        <v>255</v>
      </c>
      <c r="D7" s="129" t="s">
        <v>40</v>
      </c>
      <c r="E7" s="142">
        <f>'PK Imports'!E7+'NP Imports'!E7+'NPK Imports'!E7</f>
        <v>149.95287999999999</v>
      </c>
      <c r="F7" s="142">
        <f>'PK Imports'!F7+'NP Imports'!F7+'NPK Imports'!F7</f>
        <v>93.816100000000006</v>
      </c>
      <c r="G7" s="142">
        <f>'PK Imports'!G7+'NP Imports'!G7+'NPK Imports'!G7</f>
        <v>55.783799999999985</v>
      </c>
      <c r="H7" s="142">
        <f>'PK Imports'!H7+'NP Imports'!H7+'NPK Imports'!H7</f>
        <v>59.950040000000008</v>
      </c>
      <c r="I7" s="142">
        <f>'PK Imports'!I7+'NP Imports'!I7+'NPK Imports'!I7</f>
        <v>48.746300000000005</v>
      </c>
      <c r="J7" s="142">
        <f>'PK Imports'!J7+'NP Imports'!J7+'NPK Imports'!J7</f>
        <v>59.548140000000004</v>
      </c>
      <c r="K7" s="142">
        <f>'PK Imports'!K7+'NP Imports'!K7+'NPK Imports'!K7</f>
        <v>52.653300000000009</v>
      </c>
      <c r="L7" s="142">
        <f>'PK Imports'!L7+'NP Imports'!L7+'NPK Imports'!L7</f>
        <v>73.370999999999995</v>
      </c>
      <c r="M7" s="142">
        <f>'PK Imports'!M7+'NP Imports'!M7+'NPK Imports'!M7</f>
        <v>108.68811999999997</v>
      </c>
      <c r="N7" s="142">
        <f>'PK Imports'!N7+'NP Imports'!N7+'NPK Imports'!N7</f>
        <v>51.417000000000009</v>
      </c>
      <c r="O7" s="142">
        <f>'PK Imports'!O7+'NP Imports'!O7+'NPK Imports'!O7</f>
        <v>63.22799999999998</v>
      </c>
      <c r="P7" s="142">
        <f>'PK Imports'!P7+'NP Imports'!P7+'NPK Imports'!P7</f>
        <v>47.23</v>
      </c>
      <c r="Q7" s="142">
        <f>'PK Imports'!Q7+'NP Imports'!Q7+'NPK Imports'!Q7</f>
        <v>59.031999999999996</v>
      </c>
      <c r="R7" s="142">
        <f>'PK Imports'!R7+'NP Imports'!R7+'NPK Imports'!R7</f>
        <v>50.733000000000011</v>
      </c>
      <c r="S7" s="142">
        <f>'PK Imports'!S7+'NP Imports'!S7+'NPK Imports'!S7</f>
        <v>63.441556000000006</v>
      </c>
      <c r="T7" s="142">
        <f>'PK Imports'!T7+'NP Imports'!T7+'NPK Imports'!T7</f>
        <v>59.114739999999998</v>
      </c>
      <c r="U7" s="142">
        <f>'PK Imports'!U7+'NP Imports'!U7+'NPK Imports'!U7</f>
        <v>69.158269999999987</v>
      </c>
      <c r="V7" s="142">
        <f>'PK Imports'!V7+'NP Imports'!V7+'NPK Imports'!V7</f>
        <v>62.074700000000007</v>
      </c>
      <c r="W7" s="142">
        <f>'PK Imports'!W7+'NP Imports'!W7+'NPK Imports'!W7</f>
        <v>46.664142000000005</v>
      </c>
      <c r="X7" s="142">
        <f>'PK Imports'!X7+'NP Imports'!X7+'NPK Imports'!X7</f>
        <v>59.791339999999998</v>
      </c>
      <c r="Y7" s="142">
        <f>'PK Imports'!Y7+'NP Imports'!Y7+'NPK Imports'!Y7</f>
        <v>46.045260299999995</v>
      </c>
      <c r="Z7" s="142">
        <f>'PK Imports'!Z7+'NP Imports'!Z7+'NPK Imports'!Z7</f>
        <v>37.25018</v>
      </c>
      <c r="AA7" s="142">
        <f>'PK Imports'!AA7+'NP Imports'!AA7+'NPK Imports'!AA7</f>
        <v>39.51</v>
      </c>
      <c r="AB7" s="142">
        <f>'PK Imports'!AB7+'NP Imports'!AB7+'NPK Imports'!AB7</f>
        <v>25.189999999999998</v>
      </c>
      <c r="AC7" s="142">
        <f>'PK Imports'!AC7+'NP Imports'!AC7+'NPK Imports'!AC7</f>
        <v>27.186694071553344</v>
      </c>
      <c r="AD7" s="142">
        <f>'PK Imports'!AD7+'NP Imports'!AD7+'NPK Imports'!AD7</f>
        <v>27.678271932015839</v>
      </c>
      <c r="AE7" s="142">
        <f>'PK Imports'!AE7+'NP Imports'!AE7+'NPK Imports'!AE7</f>
        <v>28.136943168706221</v>
      </c>
      <c r="AF7" s="142">
        <f>'PK Imports'!AF7+'NP Imports'!AF7+'NPK Imports'!AF7</f>
        <v>28.593291631671008</v>
      </c>
      <c r="AG7" s="142">
        <f>'PK Imports'!AG7+'NP Imports'!AG7+'NPK Imports'!AG7</f>
        <v>29.064049944665005</v>
      </c>
    </row>
    <row r="8" spans="1:43" x14ac:dyDescent="0.2">
      <c r="A8" s="133" t="str">
        <f t="shared" si="0"/>
        <v>DAPBelgium</v>
      </c>
      <c r="B8" s="129" t="s">
        <v>254</v>
      </c>
      <c r="C8" s="129" t="s">
        <v>255</v>
      </c>
      <c r="D8" s="129" t="s">
        <v>42</v>
      </c>
      <c r="E8" s="142">
        <f>'PK Imports'!E8+'NP Imports'!E8+'NPK Imports'!E8</f>
        <v>304.82482000000005</v>
      </c>
      <c r="F8" s="142">
        <f>'PK Imports'!F8+'NP Imports'!F8+'NPK Imports'!F8</f>
        <v>359.92261000000002</v>
      </c>
      <c r="G8" s="142">
        <f>'PK Imports'!G8+'NP Imports'!G8+'NPK Imports'!G8</f>
        <v>266.31431000000003</v>
      </c>
      <c r="H8" s="142">
        <f>'PK Imports'!H8+'NP Imports'!H8+'NPK Imports'!H8</f>
        <v>271.54282999999998</v>
      </c>
      <c r="I8" s="142">
        <f>'PK Imports'!I8+'NP Imports'!I8+'NPK Imports'!I8</f>
        <v>243.01313999999999</v>
      </c>
      <c r="J8" s="142">
        <f>'PK Imports'!J8+'NP Imports'!J8+'NPK Imports'!J8</f>
        <v>201.29523</v>
      </c>
      <c r="K8" s="142">
        <f>'PK Imports'!K8+'NP Imports'!K8+'NPK Imports'!K8</f>
        <v>212.29160000000002</v>
      </c>
      <c r="L8" s="142">
        <f>'PK Imports'!L8+'NP Imports'!L8+'NPK Imports'!L8</f>
        <v>243.44429000000008</v>
      </c>
      <c r="M8" s="142">
        <f>'PK Imports'!M8+'NP Imports'!M8+'NPK Imports'!M8</f>
        <v>236.48153999999994</v>
      </c>
      <c r="N8" s="142">
        <f>'PK Imports'!N8+'NP Imports'!N8+'NPK Imports'!N8</f>
        <v>147.14733000000001</v>
      </c>
      <c r="O8" s="142">
        <f>'PK Imports'!O8+'NP Imports'!O8+'NPK Imports'!O8</f>
        <v>272.42570999999998</v>
      </c>
      <c r="P8" s="142">
        <f>'PK Imports'!P8+'NP Imports'!P8+'NPK Imports'!P8</f>
        <v>302.27459000000005</v>
      </c>
      <c r="Q8" s="142">
        <f>'PK Imports'!Q8+'NP Imports'!Q8+'NPK Imports'!Q8</f>
        <v>364.87558999999999</v>
      </c>
      <c r="R8" s="142">
        <f>'PK Imports'!R8+'NP Imports'!R8+'NPK Imports'!R8</f>
        <v>465.63303999999999</v>
      </c>
      <c r="S8" s="142">
        <f>'PK Imports'!S8+'NP Imports'!S8+'NPK Imports'!S8</f>
        <v>525.351</v>
      </c>
      <c r="T8" s="142">
        <f>'PK Imports'!T8+'NP Imports'!T8+'NPK Imports'!T8</f>
        <v>457.56530999999995</v>
      </c>
      <c r="U8" s="142">
        <f>'PK Imports'!U8+'NP Imports'!U8+'NPK Imports'!U8</f>
        <v>259.40217999999999</v>
      </c>
      <c r="V8" s="142">
        <f>'PK Imports'!V8+'NP Imports'!V8+'NPK Imports'!V8</f>
        <v>326.57279999999997</v>
      </c>
      <c r="W8" s="142">
        <f>'PK Imports'!W8+'NP Imports'!W8+'NPK Imports'!W8</f>
        <v>357.68203499999993</v>
      </c>
      <c r="X8" s="142">
        <f>'PK Imports'!X8+'NP Imports'!X8+'NPK Imports'!X8</f>
        <v>299.97785999999996</v>
      </c>
      <c r="Y8" s="142">
        <f>'PK Imports'!Y8+'NP Imports'!Y8+'NPK Imports'!Y8</f>
        <v>208.60563580000002</v>
      </c>
      <c r="Z8" s="142">
        <f>'PK Imports'!Z8+'NP Imports'!Z8+'NPK Imports'!Z8</f>
        <v>237.99149</v>
      </c>
      <c r="AA8" s="142">
        <f>'PK Imports'!AA8+'NP Imports'!AA8+'NPK Imports'!AA8</f>
        <v>218.42000000000002</v>
      </c>
      <c r="AB8" s="142">
        <f>'PK Imports'!AB8+'NP Imports'!AB8+'NPK Imports'!AB8</f>
        <v>162.33999999999997</v>
      </c>
      <c r="AC8" s="142">
        <f>'PK Imports'!AC8+'NP Imports'!AC8+'NPK Imports'!AC8</f>
        <v>203.29072789386174</v>
      </c>
      <c r="AD8" s="142">
        <f>'PK Imports'!AD8+'NP Imports'!AD8+'NPK Imports'!AD8</f>
        <v>203.29072789386174</v>
      </c>
      <c r="AE8" s="142">
        <f>'PK Imports'!AE8+'NP Imports'!AE8+'NPK Imports'!AE8</f>
        <v>203.29072789386174</v>
      </c>
      <c r="AF8" s="142">
        <f>'PK Imports'!AF8+'NP Imports'!AF8+'NPK Imports'!AF8</f>
        <v>203.29072789386174</v>
      </c>
      <c r="AG8" s="142">
        <f>'PK Imports'!AG8+'NP Imports'!AG8+'NPK Imports'!AG8</f>
        <v>203.29072789386174</v>
      </c>
    </row>
    <row r="9" spans="1:43" x14ac:dyDescent="0.2">
      <c r="A9" s="133" t="str">
        <f t="shared" si="0"/>
        <v>DAPCyprus</v>
      </c>
      <c r="B9" s="129" t="s">
        <v>254</v>
      </c>
      <c r="C9" s="129" t="s">
        <v>255</v>
      </c>
      <c r="D9" s="129" t="s">
        <v>44</v>
      </c>
      <c r="E9" s="142">
        <f>'PK Imports'!E9+'NP Imports'!E9+'NPK Imports'!E9</f>
        <v>60.349499999999992</v>
      </c>
      <c r="F9" s="142">
        <f>'PK Imports'!F9+'NP Imports'!F9+'NPK Imports'!F9</f>
        <v>68.453499999999991</v>
      </c>
      <c r="G9" s="142">
        <f>'PK Imports'!G9+'NP Imports'!G9+'NPK Imports'!G9</f>
        <v>55.394900000000007</v>
      </c>
      <c r="H9" s="142">
        <f>'PK Imports'!H9+'NP Imports'!H9+'NPK Imports'!H9</f>
        <v>57.868000000000002</v>
      </c>
      <c r="I9" s="142">
        <f>'PK Imports'!I9+'NP Imports'!I9+'NPK Imports'!I9</f>
        <v>51.185799999999993</v>
      </c>
      <c r="J9" s="142">
        <f>'PK Imports'!J9+'NP Imports'!J9+'NPK Imports'!J9</f>
        <v>49.989999999999995</v>
      </c>
      <c r="K9" s="142">
        <f>'PK Imports'!K9+'NP Imports'!K9+'NPK Imports'!K9</f>
        <v>60.241900000000001</v>
      </c>
      <c r="L9" s="142">
        <f>'PK Imports'!L9+'NP Imports'!L9+'NPK Imports'!L9</f>
        <v>40.926099999999998</v>
      </c>
      <c r="M9" s="142">
        <f>'PK Imports'!M9+'NP Imports'!M9+'NPK Imports'!M9</f>
        <v>28.297999999999998</v>
      </c>
      <c r="N9" s="142">
        <f>'PK Imports'!N9+'NP Imports'!N9+'NPK Imports'!N9</f>
        <v>39.78</v>
      </c>
      <c r="O9" s="142">
        <f>'PK Imports'!O9+'NP Imports'!O9+'NPK Imports'!O9</f>
        <v>40.891400000000004</v>
      </c>
      <c r="P9" s="142">
        <f>'PK Imports'!P9+'NP Imports'!P9+'NPK Imports'!P9</f>
        <v>24.941000000000003</v>
      </c>
      <c r="Q9" s="142">
        <f>'PK Imports'!Q9+'NP Imports'!Q9+'NPK Imports'!Q9</f>
        <v>37.716999999999999</v>
      </c>
      <c r="R9" s="142">
        <f>'PK Imports'!R9+'NP Imports'!R9+'NPK Imports'!R9</f>
        <v>25.572999999999997</v>
      </c>
      <c r="S9" s="142">
        <f>'PK Imports'!S9+'NP Imports'!S9+'NPK Imports'!S9</f>
        <v>21.453000000000003</v>
      </c>
      <c r="T9" s="142">
        <f>'PK Imports'!T9+'NP Imports'!T9+'NPK Imports'!T9</f>
        <v>27.999089999999999</v>
      </c>
      <c r="U9" s="142">
        <f>'PK Imports'!U9+'NP Imports'!U9+'NPK Imports'!U9</f>
        <v>27.011459999999996</v>
      </c>
      <c r="V9" s="142">
        <f>'PK Imports'!V9+'NP Imports'!V9+'NPK Imports'!V9</f>
        <v>25.924459999999993</v>
      </c>
      <c r="W9" s="142">
        <f>'PK Imports'!W9+'NP Imports'!W9+'NPK Imports'!W9</f>
        <v>31.965390027615019</v>
      </c>
      <c r="X9" s="142">
        <f>'PK Imports'!X9+'NP Imports'!X9+'NPK Imports'!X9</f>
        <v>53.789349999999992</v>
      </c>
      <c r="Y9" s="142">
        <f>'PK Imports'!Y9+'NP Imports'!Y9+'NPK Imports'!Y9</f>
        <v>47.13111</v>
      </c>
      <c r="Z9" s="142">
        <f>'PK Imports'!Z9+'NP Imports'!Z9+'NPK Imports'!Z9</f>
        <v>30.840969999999999</v>
      </c>
      <c r="AA9" s="142">
        <f>'PK Imports'!AA9+'NP Imports'!AA9+'NPK Imports'!AA9</f>
        <v>18.770000000000003</v>
      </c>
      <c r="AB9" s="142">
        <f>'PK Imports'!AB9+'NP Imports'!AB9+'NPK Imports'!AB9</f>
        <v>30.739999999999995</v>
      </c>
      <c r="AC9" s="142">
        <f>'PK Imports'!AC9+'NP Imports'!AC9+'NPK Imports'!AC9</f>
        <v>30.739999999999995</v>
      </c>
      <c r="AD9" s="142">
        <f>'PK Imports'!AD9+'NP Imports'!AD9+'NPK Imports'!AD9</f>
        <v>30.739999999999995</v>
      </c>
      <c r="AE9" s="142">
        <f>'PK Imports'!AE9+'NP Imports'!AE9+'NPK Imports'!AE9</f>
        <v>30.739999999999995</v>
      </c>
      <c r="AF9" s="142">
        <f>'PK Imports'!AF9+'NP Imports'!AF9+'NPK Imports'!AF9</f>
        <v>30.739999999999995</v>
      </c>
      <c r="AG9" s="142">
        <f>'PK Imports'!AG9+'NP Imports'!AG9+'NPK Imports'!AG9</f>
        <v>30.739999999999995</v>
      </c>
    </row>
    <row r="10" spans="1:43" x14ac:dyDescent="0.2">
      <c r="A10" s="133" t="str">
        <f t="shared" si="0"/>
        <v>DAPDenmark</v>
      </c>
      <c r="B10" s="129" t="s">
        <v>254</v>
      </c>
      <c r="C10" s="129" t="s">
        <v>255</v>
      </c>
      <c r="D10" s="129" t="s">
        <v>46</v>
      </c>
      <c r="E10" s="142">
        <f>'PK Imports'!E10+'NP Imports'!E10+'NPK Imports'!E10</f>
        <v>239.56629999999996</v>
      </c>
      <c r="F10" s="142">
        <f>'PK Imports'!F10+'NP Imports'!F10+'NPK Imports'!F10</f>
        <v>254.94092900000004</v>
      </c>
      <c r="G10" s="142">
        <f>'PK Imports'!G10+'NP Imports'!G10+'NPK Imports'!G10</f>
        <v>180.04687000000001</v>
      </c>
      <c r="H10" s="142">
        <f>'PK Imports'!H10+'NP Imports'!H10+'NPK Imports'!H10</f>
        <v>251.37480000000005</v>
      </c>
      <c r="I10" s="142">
        <f>'PK Imports'!I10+'NP Imports'!I10+'NPK Imports'!I10</f>
        <v>325.40359999999998</v>
      </c>
      <c r="J10" s="142">
        <f>'PK Imports'!J10+'NP Imports'!J10+'NPK Imports'!J10</f>
        <v>339.29025000000121</v>
      </c>
      <c r="K10" s="142">
        <f>'PK Imports'!K10+'NP Imports'!K10+'NPK Imports'!K10</f>
        <v>278.87089200000008</v>
      </c>
      <c r="L10" s="142">
        <f>'PK Imports'!L10+'NP Imports'!L10+'NPK Imports'!L10</f>
        <v>289.17941000001537</v>
      </c>
      <c r="M10" s="142">
        <f>'PK Imports'!M10+'NP Imports'!M10+'NPK Imports'!M10</f>
        <v>282.53299999999911</v>
      </c>
      <c r="N10" s="142">
        <f>'PK Imports'!N10+'NP Imports'!N10+'NPK Imports'!N10</f>
        <v>76.210100000002171</v>
      </c>
      <c r="O10" s="142">
        <f>'PK Imports'!O10+'NP Imports'!O10+'NPK Imports'!O10</f>
        <v>137.54045000001051</v>
      </c>
      <c r="P10" s="142">
        <f>'PK Imports'!P10+'NP Imports'!P10+'NPK Imports'!P10</f>
        <v>215.34004999999141</v>
      </c>
      <c r="Q10" s="142">
        <f>'PK Imports'!Q10+'NP Imports'!Q10+'NPK Imports'!Q10</f>
        <v>239.78775000000235</v>
      </c>
      <c r="R10" s="142">
        <f>'PK Imports'!R10+'NP Imports'!R10+'NPK Imports'!R10</f>
        <v>231.44020000000341</v>
      </c>
      <c r="S10" s="142">
        <f>'PK Imports'!S10+'NP Imports'!S10+'NPK Imports'!S10</f>
        <v>241.39558000000022</v>
      </c>
      <c r="T10" s="142">
        <f>'PK Imports'!T10+'NP Imports'!T10+'NPK Imports'!T10</f>
        <v>150.76333000000417</v>
      </c>
      <c r="U10" s="142">
        <f>'PK Imports'!U10+'NP Imports'!U10+'NPK Imports'!U10</f>
        <v>195.12324199999938</v>
      </c>
      <c r="V10" s="142">
        <f>'PK Imports'!V10+'NP Imports'!V10+'NPK Imports'!V10</f>
        <v>205.24185999999938</v>
      </c>
      <c r="W10" s="142">
        <f>'PK Imports'!W10+'NP Imports'!W10+'NPK Imports'!W10</f>
        <v>191.2335886268352</v>
      </c>
      <c r="X10" s="142">
        <f>'PK Imports'!X10+'NP Imports'!X10+'NPK Imports'!X10</f>
        <v>218.44484</v>
      </c>
      <c r="Y10" s="142">
        <f>'PK Imports'!Y10+'NP Imports'!Y10+'NPK Imports'!Y10</f>
        <v>343.23760000000004</v>
      </c>
      <c r="Z10" s="142">
        <f>'PK Imports'!Z10+'NP Imports'!Z10+'NPK Imports'!Z10</f>
        <v>264.92092999999994</v>
      </c>
      <c r="AA10" s="142">
        <f>'PK Imports'!AA10+'NP Imports'!AA10+'NPK Imports'!AA10</f>
        <v>198.26000000000005</v>
      </c>
      <c r="AB10" s="142">
        <f>'PK Imports'!AB10+'NP Imports'!AB10+'NPK Imports'!AB10</f>
        <v>192.96999999999994</v>
      </c>
      <c r="AC10" s="142">
        <f>'PK Imports'!AC10+'NP Imports'!AC10+'NPK Imports'!AC10</f>
        <v>216.62410497981151</v>
      </c>
      <c r="AD10" s="142">
        <f>'PK Imports'!AD10+'NP Imports'!AD10+'NPK Imports'!AD10</f>
        <v>216.62410497981151</v>
      </c>
      <c r="AE10" s="142">
        <f>'PK Imports'!AE10+'NP Imports'!AE10+'NPK Imports'!AE10</f>
        <v>216.62410497981151</v>
      </c>
      <c r="AF10" s="142">
        <f>'PK Imports'!AF10+'NP Imports'!AF10+'NPK Imports'!AF10</f>
        <v>216.62410497981151</v>
      </c>
      <c r="AG10" s="142">
        <f>'PK Imports'!AG10+'NP Imports'!AG10+'NPK Imports'!AG10</f>
        <v>216.62410497981151</v>
      </c>
    </row>
    <row r="11" spans="1:43" x14ac:dyDescent="0.2">
      <c r="A11" s="133" t="str">
        <f t="shared" si="0"/>
        <v>DAPFinland</v>
      </c>
      <c r="B11" s="129" t="s">
        <v>254</v>
      </c>
      <c r="C11" s="129" t="s">
        <v>255</v>
      </c>
      <c r="D11" s="129" t="s">
        <v>49</v>
      </c>
      <c r="E11" s="142">
        <f>'PK Imports'!E11+'NP Imports'!E11+'NPK Imports'!E11</f>
        <v>72.615100000000012</v>
      </c>
      <c r="F11" s="142">
        <f>'PK Imports'!F11+'NP Imports'!F11+'NPK Imports'!F11</f>
        <v>48.702649999999984</v>
      </c>
      <c r="G11" s="142">
        <f>'PK Imports'!G11+'NP Imports'!G11+'NPK Imports'!G11</f>
        <v>34.363100000000003</v>
      </c>
      <c r="H11" s="142">
        <f>'PK Imports'!H11+'NP Imports'!H11+'NPK Imports'!H11</f>
        <v>66.297999999999988</v>
      </c>
      <c r="I11" s="142">
        <f>'PK Imports'!I11+'NP Imports'!I11+'NPK Imports'!I11</f>
        <v>38.95779000000001</v>
      </c>
      <c r="J11" s="142">
        <f>'PK Imports'!J11+'NP Imports'!J11+'NPK Imports'!J11</f>
        <v>35.743970000000004</v>
      </c>
      <c r="K11" s="142">
        <f>'PK Imports'!K11+'NP Imports'!K11+'NPK Imports'!K11</f>
        <v>28.546289999999999</v>
      </c>
      <c r="L11" s="142">
        <f>'PK Imports'!L11+'NP Imports'!L11+'NPK Imports'!L11</f>
        <v>24.857199999999999</v>
      </c>
      <c r="M11" s="142">
        <f>'PK Imports'!M11+'NP Imports'!M11+'NPK Imports'!M11</f>
        <v>43.151799999999987</v>
      </c>
      <c r="N11" s="142">
        <f>'PK Imports'!N11+'NP Imports'!N11+'NPK Imports'!N11</f>
        <v>41.4861</v>
      </c>
      <c r="O11" s="142">
        <f>'PK Imports'!O11+'NP Imports'!O11+'NPK Imports'!O11</f>
        <v>44.527210000000004</v>
      </c>
      <c r="P11" s="142">
        <f>'PK Imports'!P11+'NP Imports'!P11+'NPK Imports'!P11</f>
        <v>46.193652999999998</v>
      </c>
      <c r="Q11" s="142">
        <f>'PK Imports'!Q11+'NP Imports'!Q11+'NPK Imports'!Q11</f>
        <v>54.939975999999994</v>
      </c>
      <c r="R11" s="142">
        <f>'PK Imports'!R11+'NP Imports'!R11+'NPK Imports'!R11</f>
        <v>39.16678000000001</v>
      </c>
      <c r="S11" s="142">
        <f>'PK Imports'!S11+'NP Imports'!S11+'NPK Imports'!S11</f>
        <v>74.685257000000021</v>
      </c>
      <c r="T11" s="142">
        <f>'PK Imports'!T11+'NP Imports'!T11+'NPK Imports'!T11</f>
        <v>65.043699999999987</v>
      </c>
      <c r="U11" s="142">
        <f>'PK Imports'!U11+'NP Imports'!U11+'NPK Imports'!U11</f>
        <v>67.53034000000001</v>
      </c>
      <c r="V11" s="142">
        <f>'PK Imports'!V11+'NP Imports'!V11+'NPK Imports'!V11</f>
        <v>66.343239999999994</v>
      </c>
      <c r="W11" s="142">
        <f>'PK Imports'!W11+'NP Imports'!W11+'NPK Imports'!W11</f>
        <v>103.35433800000001</v>
      </c>
      <c r="X11" s="142">
        <f>'PK Imports'!X11+'NP Imports'!X11+'NPK Imports'!X11</f>
        <v>25.954149999999995</v>
      </c>
      <c r="Y11" s="142">
        <f>'PK Imports'!Y11+'NP Imports'!Y11+'NPK Imports'!Y11</f>
        <v>28.056667499999996</v>
      </c>
      <c r="Z11" s="142">
        <f>'PK Imports'!Z11+'NP Imports'!Z11+'NPK Imports'!Z11</f>
        <v>47.48424</v>
      </c>
      <c r="AA11" s="142">
        <f>'PK Imports'!AA11+'NP Imports'!AA11+'NPK Imports'!AA11</f>
        <v>74.550000000000011</v>
      </c>
      <c r="AB11" s="142">
        <f>'PK Imports'!AB11+'NP Imports'!AB11+'NPK Imports'!AB11</f>
        <v>35.809999999999995</v>
      </c>
      <c r="AC11" s="142">
        <f>'PK Imports'!AC11+'NP Imports'!AC11+'NPK Imports'!AC11</f>
        <v>26.712174068942907</v>
      </c>
      <c r="AD11" s="142">
        <f>'PK Imports'!AD11+'NP Imports'!AD11+'NPK Imports'!AD11</f>
        <v>26.712174068942907</v>
      </c>
      <c r="AE11" s="142">
        <f>'PK Imports'!AE11+'NP Imports'!AE11+'NPK Imports'!AE11</f>
        <v>26.712174068942907</v>
      </c>
      <c r="AF11" s="142">
        <f>'PK Imports'!AF11+'NP Imports'!AF11+'NPK Imports'!AF11</f>
        <v>26.712174068942907</v>
      </c>
      <c r="AG11" s="142">
        <f>'PK Imports'!AG11+'NP Imports'!AG11+'NPK Imports'!AG11</f>
        <v>26.712174068942907</v>
      </c>
    </row>
    <row r="12" spans="1:43" x14ac:dyDescent="0.2">
      <c r="A12" s="133" t="str">
        <f t="shared" si="0"/>
        <v>DAPFrance</v>
      </c>
      <c r="B12" s="129" t="s">
        <v>254</v>
      </c>
      <c r="C12" s="129" t="s">
        <v>255</v>
      </c>
      <c r="D12" s="129" t="s">
        <v>31</v>
      </c>
      <c r="E12" s="142">
        <f>'PK Imports'!E12+'NP Imports'!E12+'NPK Imports'!E12</f>
        <v>948.17771500000015</v>
      </c>
      <c r="F12" s="142">
        <f>'PK Imports'!F12+'NP Imports'!F12+'NPK Imports'!F12</f>
        <v>709.278683</v>
      </c>
      <c r="G12" s="142">
        <f>'PK Imports'!G12+'NP Imports'!G12+'NPK Imports'!G12</f>
        <v>709.41928800000005</v>
      </c>
      <c r="H12" s="142">
        <f>'PK Imports'!H12+'NP Imports'!H12+'NPK Imports'!H12</f>
        <v>778.83570999999984</v>
      </c>
      <c r="I12" s="142">
        <f>'PK Imports'!I12+'NP Imports'!I12+'NPK Imports'!I12</f>
        <v>728.14000099999998</v>
      </c>
      <c r="J12" s="142">
        <f>'PK Imports'!J12+'NP Imports'!J12+'NPK Imports'!J12</f>
        <v>732.42264999999998</v>
      </c>
      <c r="K12" s="142">
        <f>'PK Imports'!K12+'NP Imports'!K12+'NPK Imports'!K12</f>
        <v>603.75937500000009</v>
      </c>
      <c r="L12" s="142">
        <f>'PK Imports'!L12+'NP Imports'!L12+'NPK Imports'!L12</f>
        <v>695.71305099999995</v>
      </c>
      <c r="M12" s="142">
        <f>'PK Imports'!M12+'NP Imports'!M12+'NPK Imports'!M12</f>
        <v>866.72260000000017</v>
      </c>
      <c r="N12" s="142">
        <f>'PK Imports'!N12+'NP Imports'!N12+'NPK Imports'!N12</f>
        <v>447.24189100000001</v>
      </c>
      <c r="O12" s="142">
        <f>'PK Imports'!O12+'NP Imports'!O12+'NPK Imports'!O12</f>
        <v>633.04866099999992</v>
      </c>
      <c r="P12" s="142">
        <f>'PK Imports'!P12+'NP Imports'!P12+'NPK Imports'!P12</f>
        <v>708.89311500000008</v>
      </c>
      <c r="Q12" s="142">
        <f>'PK Imports'!Q12+'NP Imports'!Q12+'NPK Imports'!Q12</f>
        <v>620.74624899999992</v>
      </c>
      <c r="R12" s="142">
        <f>'PK Imports'!R12+'NP Imports'!R12+'NPK Imports'!R12</f>
        <v>655.2270920000002</v>
      </c>
      <c r="S12" s="142">
        <f>'PK Imports'!S12+'NP Imports'!S12+'NPK Imports'!S12</f>
        <v>733.03922000000011</v>
      </c>
      <c r="T12" s="142">
        <f>'PK Imports'!T12+'NP Imports'!T12+'NPK Imports'!T12</f>
        <v>658.70654999999999</v>
      </c>
      <c r="U12" s="142">
        <f>'PK Imports'!U12+'NP Imports'!U12+'NPK Imports'!U12</f>
        <v>497.96638899999994</v>
      </c>
      <c r="V12" s="142">
        <f>'PK Imports'!V12+'NP Imports'!V12+'NPK Imports'!V12</f>
        <v>573.91164000000003</v>
      </c>
      <c r="W12" s="142">
        <f>'PK Imports'!W12+'NP Imports'!W12+'NPK Imports'!W12</f>
        <v>643.34153832835977</v>
      </c>
      <c r="X12" s="142">
        <f>'PK Imports'!X12+'NP Imports'!X12+'NPK Imports'!X12</f>
        <v>618.66606000000002</v>
      </c>
      <c r="Y12" s="142">
        <f>'PK Imports'!Y12+'NP Imports'!Y12+'NPK Imports'!Y12</f>
        <v>710.50533500000006</v>
      </c>
      <c r="Z12" s="142">
        <f>'PK Imports'!Z12+'NP Imports'!Z12+'NPK Imports'!Z12</f>
        <v>651.84553000000005</v>
      </c>
      <c r="AA12" s="142">
        <f>'PK Imports'!AA12+'NP Imports'!AA12+'NPK Imports'!AA12</f>
        <v>623.45000000000005</v>
      </c>
      <c r="AB12" s="142">
        <f>'PK Imports'!AB12+'NP Imports'!AB12+'NPK Imports'!AB12</f>
        <v>548.06000000000006</v>
      </c>
      <c r="AC12" s="142">
        <f>'PK Imports'!AC12+'NP Imports'!AC12+'NPK Imports'!AC12</f>
        <v>604.86292662140272</v>
      </c>
      <c r="AD12" s="142">
        <f>'PK Imports'!AD12+'NP Imports'!AD12+'NPK Imports'!AD12</f>
        <v>676.49384031519776</v>
      </c>
      <c r="AE12" s="142">
        <f>'PK Imports'!AE12+'NP Imports'!AE12+'NPK Imports'!AE12</f>
        <v>668.52501453564037</v>
      </c>
      <c r="AF12" s="142">
        <f>'PK Imports'!AF12+'NP Imports'!AF12+'NPK Imports'!AF12</f>
        <v>660.8645121250272</v>
      </c>
      <c r="AG12" s="142">
        <f>'PK Imports'!AG12+'NP Imports'!AG12+'NPK Imports'!AG12</f>
        <v>653.1793885215377</v>
      </c>
    </row>
    <row r="13" spans="1:43" x14ac:dyDescent="0.2">
      <c r="A13" s="133" t="str">
        <f t="shared" si="0"/>
        <v>DAPGermany</v>
      </c>
      <c r="B13" s="129" t="s">
        <v>254</v>
      </c>
      <c r="C13" s="129" t="s">
        <v>255</v>
      </c>
      <c r="D13" s="129" t="s">
        <v>32</v>
      </c>
      <c r="E13" s="142">
        <f>'PK Imports'!E13+'NP Imports'!E13+'NPK Imports'!E13</f>
        <v>1439.2252099999998</v>
      </c>
      <c r="F13" s="142">
        <f>'PK Imports'!F13+'NP Imports'!F13+'NPK Imports'!F13</f>
        <v>1042.3991799999999</v>
      </c>
      <c r="G13" s="142">
        <f>'PK Imports'!G13+'NP Imports'!G13+'NPK Imports'!G13</f>
        <v>1097.0392950000003</v>
      </c>
      <c r="H13" s="142">
        <f>'PK Imports'!H13+'NP Imports'!H13+'NPK Imports'!H13</f>
        <v>1241.3585009999999</v>
      </c>
      <c r="I13" s="142">
        <f>'PK Imports'!I13+'NP Imports'!I13+'NPK Imports'!I13</f>
        <v>1172.7954259999997</v>
      </c>
      <c r="J13" s="142">
        <f>'PK Imports'!J13+'NP Imports'!J13+'NPK Imports'!J13</f>
        <v>1164.9753369999999</v>
      </c>
      <c r="K13" s="142">
        <f>'PK Imports'!K13+'NP Imports'!K13+'NPK Imports'!K13</f>
        <v>726.92255599999999</v>
      </c>
      <c r="L13" s="142">
        <f>'PK Imports'!L13+'NP Imports'!L13+'NPK Imports'!L13</f>
        <v>845.57171100000005</v>
      </c>
      <c r="M13" s="142">
        <f>'PK Imports'!M13+'NP Imports'!M13+'NPK Imports'!M13</f>
        <v>801.51173399999982</v>
      </c>
      <c r="N13" s="142">
        <f>'PK Imports'!N13+'NP Imports'!N13+'NPK Imports'!N13</f>
        <v>201.49277000000009</v>
      </c>
      <c r="O13" s="142">
        <f>'PK Imports'!O13+'NP Imports'!O13+'NPK Imports'!O13</f>
        <v>787.21921599999973</v>
      </c>
      <c r="P13" s="142">
        <f>'PK Imports'!P13+'NP Imports'!P13+'NPK Imports'!P13</f>
        <v>730.77187200000003</v>
      </c>
      <c r="Q13" s="142">
        <f>'PK Imports'!Q13+'NP Imports'!Q13+'NPK Imports'!Q13</f>
        <v>575.63920600000006</v>
      </c>
      <c r="R13" s="142">
        <f>'PK Imports'!R13+'NP Imports'!R13+'NPK Imports'!R13</f>
        <v>620.5230959999999</v>
      </c>
      <c r="S13" s="142">
        <f>'PK Imports'!S13+'NP Imports'!S13+'NPK Imports'!S13</f>
        <v>680.68284900000003</v>
      </c>
      <c r="T13" s="142">
        <f>'PK Imports'!T13+'NP Imports'!T13+'NPK Imports'!T13</f>
        <v>633.33055000000002</v>
      </c>
      <c r="U13" s="142">
        <f>'PK Imports'!U13+'NP Imports'!U13+'NPK Imports'!U13</f>
        <v>629.36303500000008</v>
      </c>
      <c r="V13" s="142">
        <f>'PK Imports'!V13+'NP Imports'!V13+'NPK Imports'!V13</f>
        <v>662.98953500000016</v>
      </c>
      <c r="W13" s="142">
        <f>'PK Imports'!W13+'NP Imports'!W13+'NPK Imports'!W13</f>
        <v>471.52516500000007</v>
      </c>
      <c r="X13" s="142">
        <f>'PK Imports'!X13+'NP Imports'!X13+'NPK Imports'!X13</f>
        <v>525.45254</v>
      </c>
      <c r="Y13" s="142">
        <f>'PK Imports'!Y13+'NP Imports'!Y13+'NPK Imports'!Y13</f>
        <v>518.0758998</v>
      </c>
      <c r="Z13" s="142">
        <f>'PK Imports'!Z13+'NP Imports'!Z13+'NPK Imports'!Z13</f>
        <v>485.08613000000008</v>
      </c>
      <c r="AA13" s="142">
        <f>'PK Imports'!AA13+'NP Imports'!AA13+'NPK Imports'!AA13</f>
        <v>440.09</v>
      </c>
      <c r="AB13" s="142">
        <f>'PK Imports'!AB13+'NP Imports'!AB13+'NPK Imports'!AB13</f>
        <v>396.05</v>
      </c>
      <c r="AC13" s="142">
        <f>'PK Imports'!AC13+'NP Imports'!AC13+'NPK Imports'!AC13</f>
        <v>447.37660852996356</v>
      </c>
      <c r="AD13" s="142">
        <f>'PK Imports'!AD13+'NP Imports'!AD13+'NPK Imports'!AD13</f>
        <v>440.26444502593512</v>
      </c>
      <c r="AE13" s="142">
        <f>'PK Imports'!AE13+'NP Imports'!AE13+'NPK Imports'!AE13</f>
        <v>434.05023346326089</v>
      </c>
      <c r="AF13" s="142">
        <f>'PK Imports'!AF13+'NP Imports'!AF13+'NPK Imports'!AF13</f>
        <v>428.2541996633924</v>
      </c>
      <c r="AG13" s="142">
        <f>'PK Imports'!AG13+'NP Imports'!AG13+'NPK Imports'!AG13</f>
        <v>422.47085938175462</v>
      </c>
    </row>
    <row r="14" spans="1:43" x14ac:dyDescent="0.2">
      <c r="A14" s="133" t="str">
        <f t="shared" si="0"/>
        <v>DAPGreece</v>
      </c>
      <c r="B14" s="129" t="s">
        <v>254</v>
      </c>
      <c r="C14" s="129" t="s">
        <v>255</v>
      </c>
      <c r="D14" s="129" t="s">
        <v>33</v>
      </c>
      <c r="E14" s="142">
        <f>'PK Imports'!E14+'NP Imports'!E14+'NPK Imports'!E14</f>
        <v>157.53080900000003</v>
      </c>
      <c r="F14" s="142">
        <f>'PK Imports'!F14+'NP Imports'!F14+'NPK Imports'!F14</f>
        <v>225.68230999999997</v>
      </c>
      <c r="G14" s="142">
        <f>'PK Imports'!G14+'NP Imports'!G14+'NPK Imports'!G14</f>
        <v>154.46653000000001</v>
      </c>
      <c r="H14" s="142">
        <f>'PK Imports'!H14+'NP Imports'!H14+'NPK Imports'!H14</f>
        <v>203.83510000000001</v>
      </c>
      <c r="I14" s="142">
        <f>'PK Imports'!I14+'NP Imports'!I14+'NPK Imports'!I14</f>
        <v>241.23364000000007</v>
      </c>
      <c r="J14" s="142">
        <f>'PK Imports'!J14+'NP Imports'!J14+'NPK Imports'!J14</f>
        <v>213.50147999999999</v>
      </c>
      <c r="K14" s="142">
        <f>'PK Imports'!K14+'NP Imports'!K14+'NPK Imports'!K14</f>
        <v>233.27571999999995</v>
      </c>
      <c r="L14" s="142">
        <f>'PK Imports'!L14+'NP Imports'!L14+'NPK Imports'!L14</f>
        <v>201.38569000000004</v>
      </c>
      <c r="M14" s="142">
        <f>'PK Imports'!M14+'NP Imports'!M14+'NPK Imports'!M14</f>
        <v>265.31849999999997</v>
      </c>
      <c r="N14" s="142">
        <f>'PK Imports'!N14+'NP Imports'!N14+'NPK Imports'!N14</f>
        <v>133.56628000000001</v>
      </c>
      <c r="O14" s="142">
        <f>'PK Imports'!O14+'NP Imports'!O14+'NPK Imports'!O14</f>
        <v>208.03903199999996</v>
      </c>
      <c r="P14" s="142">
        <f>'PK Imports'!P14+'NP Imports'!P14+'NPK Imports'!P14</f>
        <v>167.67892000000001</v>
      </c>
      <c r="Q14" s="142">
        <f>'PK Imports'!Q14+'NP Imports'!Q14+'NPK Imports'!Q14</f>
        <v>140.65058600000066</v>
      </c>
      <c r="R14" s="142">
        <f>'PK Imports'!R14+'NP Imports'!R14+'NPK Imports'!R14</f>
        <v>296.15543000000002</v>
      </c>
      <c r="S14" s="142">
        <f>'PK Imports'!S14+'NP Imports'!S14+'NPK Imports'!S14</f>
        <v>235.69716</v>
      </c>
      <c r="T14" s="142">
        <f>'PK Imports'!T14+'NP Imports'!T14+'NPK Imports'!T14</f>
        <v>212.35469000000001</v>
      </c>
      <c r="U14" s="142">
        <f>'PK Imports'!U14+'NP Imports'!U14+'NPK Imports'!U14</f>
        <v>209.84712000000002</v>
      </c>
      <c r="V14" s="142">
        <f>'PK Imports'!V14+'NP Imports'!V14+'NPK Imports'!V14</f>
        <v>200.27435</v>
      </c>
      <c r="W14" s="142">
        <f>'PK Imports'!W14+'NP Imports'!W14+'NPK Imports'!W14</f>
        <v>216.798022</v>
      </c>
      <c r="X14" s="142">
        <f>'PK Imports'!X14+'NP Imports'!X14+'NPK Imports'!X14</f>
        <v>196.71325000000002</v>
      </c>
      <c r="Y14" s="142">
        <f>'PK Imports'!Y14+'NP Imports'!Y14+'NPK Imports'!Y14</f>
        <v>205.68971349999998</v>
      </c>
      <c r="Z14" s="142">
        <f>'PK Imports'!Z14+'NP Imports'!Z14+'NPK Imports'!Z14</f>
        <v>186.89681000000002</v>
      </c>
      <c r="AA14" s="142">
        <f>'PK Imports'!AA14+'NP Imports'!AA14+'NPK Imports'!AA14</f>
        <v>168.28000000000003</v>
      </c>
      <c r="AB14" s="142">
        <f>'PK Imports'!AB14+'NP Imports'!AB14+'NPK Imports'!AB14</f>
        <v>127.52</v>
      </c>
      <c r="AC14" s="142">
        <f>'PK Imports'!AC14+'NP Imports'!AC14+'NPK Imports'!AC14</f>
        <v>146.44720401763317</v>
      </c>
      <c r="AD14" s="142">
        <f>'PK Imports'!AD14+'NP Imports'!AD14+'NPK Imports'!AD14</f>
        <v>165.3744080352663</v>
      </c>
      <c r="AE14" s="142">
        <f>'PK Imports'!AE14+'NP Imports'!AE14+'NPK Imports'!AE14</f>
        <v>165.3744080352663</v>
      </c>
      <c r="AF14" s="142">
        <f>'PK Imports'!AF14+'NP Imports'!AF14+'NPK Imports'!AF14</f>
        <v>165.3744080352663</v>
      </c>
      <c r="AG14" s="142">
        <f>'PK Imports'!AG14+'NP Imports'!AG14+'NPK Imports'!AG14</f>
        <v>165.3744080352663</v>
      </c>
    </row>
    <row r="15" spans="1:43" x14ac:dyDescent="0.2">
      <c r="A15" s="133" t="str">
        <f t="shared" si="0"/>
        <v>DAPIceland</v>
      </c>
      <c r="B15" s="129" t="s">
        <v>254</v>
      </c>
      <c r="C15" s="129" t="s">
        <v>255</v>
      </c>
      <c r="D15" s="129" t="s">
        <v>34</v>
      </c>
      <c r="E15" s="142">
        <f>'PK Imports'!E15+'NP Imports'!E15+'NPK Imports'!E15</f>
        <v>11.251175</v>
      </c>
      <c r="F15" s="142">
        <f>'PK Imports'!F15+'NP Imports'!F15+'NPK Imports'!F15</f>
        <v>9.3059059999999985</v>
      </c>
      <c r="G15" s="142">
        <f>'PK Imports'!G15+'NP Imports'!G15+'NPK Imports'!G15</f>
        <v>15.783835000000002</v>
      </c>
      <c r="H15" s="142">
        <f>'PK Imports'!H15+'NP Imports'!H15+'NPK Imports'!H15</f>
        <v>18.285952999999999</v>
      </c>
      <c r="I15" s="142">
        <f>'PK Imports'!I15+'NP Imports'!I15+'NPK Imports'!I15</f>
        <v>27.344678000000002</v>
      </c>
      <c r="J15" s="142">
        <f>'PK Imports'!J15+'NP Imports'!J15+'NPK Imports'!J15</f>
        <v>34.575361999999998</v>
      </c>
      <c r="K15" s="142">
        <f>'PK Imports'!K15+'NP Imports'!K15+'NPK Imports'!K15</f>
        <v>54.944299000000001</v>
      </c>
      <c r="L15" s="142">
        <f>'PK Imports'!L15+'NP Imports'!L15+'NPK Imports'!L15</f>
        <v>52.079746</v>
      </c>
      <c r="M15" s="142">
        <f>'PK Imports'!M15+'NP Imports'!M15+'NPK Imports'!M15</f>
        <v>46.443811000000004</v>
      </c>
      <c r="N15" s="142">
        <f>'PK Imports'!N15+'NP Imports'!N15+'NPK Imports'!N15</f>
        <v>29.288039000000001</v>
      </c>
      <c r="O15" s="142">
        <f>'PK Imports'!O15+'NP Imports'!O15+'NPK Imports'!O15</f>
        <v>40.260943000000005</v>
      </c>
      <c r="P15" s="142">
        <f>'PK Imports'!P15+'NP Imports'!P15+'NPK Imports'!P15</f>
        <v>40.155467999999999</v>
      </c>
      <c r="Q15" s="142">
        <f>'PK Imports'!Q15+'NP Imports'!Q15+'NPK Imports'!Q15</f>
        <v>41.140140000000002</v>
      </c>
      <c r="R15" s="142">
        <f>'PK Imports'!R15+'NP Imports'!R15+'NPK Imports'!R15</f>
        <v>40.570538999999997</v>
      </c>
      <c r="S15" s="142">
        <f>'PK Imports'!S15+'NP Imports'!S15+'NPK Imports'!S15</f>
        <v>48.098829000000002</v>
      </c>
      <c r="T15" s="142">
        <f>'PK Imports'!T15+'NP Imports'!T15+'NPK Imports'!T15</f>
        <v>41.844346000000002</v>
      </c>
      <c r="U15" s="142">
        <f>'PK Imports'!U15+'NP Imports'!U15+'NPK Imports'!U15</f>
        <v>39.361378000000002</v>
      </c>
      <c r="V15" s="142">
        <f>'PK Imports'!V15+'NP Imports'!V15+'NPK Imports'!V15</f>
        <v>46.211137000000008</v>
      </c>
      <c r="W15" s="142">
        <f>'PK Imports'!W15+'NP Imports'!W15+'NPK Imports'!W15</f>
        <v>44.261842588404612</v>
      </c>
      <c r="X15" s="142">
        <f>'PK Imports'!X15+'NP Imports'!X15+'NPK Imports'!X15</f>
        <v>39.965019999999996</v>
      </c>
      <c r="Y15" s="142">
        <f>'PK Imports'!Y15+'NP Imports'!Y15+'NPK Imports'!Y15</f>
        <v>28.914919999999999</v>
      </c>
      <c r="Z15" s="142">
        <f>'PK Imports'!Z15+'NP Imports'!Z15+'NPK Imports'!Z15</f>
        <v>33.839680000000001</v>
      </c>
      <c r="AA15" s="142">
        <f>'PK Imports'!AA15+'NP Imports'!AA15+'NPK Imports'!AA15</f>
        <v>25.86</v>
      </c>
      <c r="AB15" s="142">
        <f>'PK Imports'!AB15+'NP Imports'!AB15+'NPK Imports'!AB15</f>
        <v>24.550000000000004</v>
      </c>
      <c r="AC15" s="142">
        <f>'PK Imports'!AC15+'NP Imports'!AC15+'NPK Imports'!AC15</f>
        <v>24.550000000000004</v>
      </c>
      <c r="AD15" s="142">
        <f>'PK Imports'!AD15+'NP Imports'!AD15+'NPK Imports'!AD15</f>
        <v>24.550000000000004</v>
      </c>
      <c r="AE15" s="142">
        <f>'PK Imports'!AE15+'NP Imports'!AE15+'NPK Imports'!AE15</f>
        <v>24.550000000000004</v>
      </c>
      <c r="AF15" s="142">
        <f>'PK Imports'!AF15+'NP Imports'!AF15+'NPK Imports'!AF15</f>
        <v>24.550000000000004</v>
      </c>
      <c r="AG15" s="142">
        <f>'PK Imports'!AG15+'NP Imports'!AG15+'NPK Imports'!AG15</f>
        <v>24.550000000000004</v>
      </c>
    </row>
    <row r="16" spans="1:43" x14ac:dyDescent="0.2">
      <c r="A16" s="133" t="str">
        <f t="shared" si="0"/>
        <v>DAPIreland</v>
      </c>
      <c r="B16" s="129" t="s">
        <v>254</v>
      </c>
      <c r="C16" s="129" t="s">
        <v>255</v>
      </c>
      <c r="D16" s="129" t="s">
        <v>256</v>
      </c>
      <c r="E16" s="142">
        <f>'PK Imports'!E16+'NP Imports'!E16+'NPK Imports'!E16</f>
        <v>608.59300000000007</v>
      </c>
      <c r="F16" s="142">
        <f>'PK Imports'!F16+'NP Imports'!F16+'NPK Imports'!F16</f>
        <v>591.83200000000011</v>
      </c>
      <c r="G16" s="142">
        <f>'PK Imports'!G16+'NP Imports'!G16+'NPK Imports'!G16</f>
        <v>483.62489999999997</v>
      </c>
      <c r="H16" s="142">
        <f>'PK Imports'!H16+'NP Imports'!H16+'NPK Imports'!H16</f>
        <v>503.21449999999999</v>
      </c>
      <c r="I16" s="142">
        <f>'PK Imports'!I16+'NP Imports'!I16+'NPK Imports'!I16</f>
        <v>616.72479999999996</v>
      </c>
      <c r="J16" s="142">
        <f>'PK Imports'!J16+'NP Imports'!J16+'NPK Imports'!J16</f>
        <v>541.0652</v>
      </c>
      <c r="K16" s="142">
        <f>'PK Imports'!K16+'NP Imports'!K16+'NPK Imports'!K16</f>
        <v>567.46073899999999</v>
      </c>
      <c r="L16" s="142">
        <f>'PK Imports'!L16+'NP Imports'!L16+'NPK Imports'!L16</f>
        <v>449.455714</v>
      </c>
      <c r="M16" s="142">
        <f>'PK Imports'!M16+'NP Imports'!M16+'NPK Imports'!M16</f>
        <v>328.06699999999995</v>
      </c>
      <c r="N16" s="142">
        <f>'PK Imports'!N16+'NP Imports'!N16+'NPK Imports'!N16</f>
        <v>197.290288</v>
      </c>
      <c r="O16" s="142">
        <f>'PK Imports'!O16+'NP Imports'!O16+'NPK Imports'!O16</f>
        <v>409.44571799999994</v>
      </c>
      <c r="P16" s="142">
        <f>'PK Imports'!P16+'NP Imports'!P16+'NPK Imports'!P16</f>
        <v>307.69947000000002</v>
      </c>
      <c r="Q16" s="142">
        <f>'PK Imports'!Q16+'NP Imports'!Q16+'NPK Imports'!Q16</f>
        <v>252.92947000000001</v>
      </c>
      <c r="R16" s="142">
        <f>'PK Imports'!R16+'NP Imports'!R16+'NPK Imports'!R16</f>
        <v>318.60677700000207</v>
      </c>
      <c r="S16" s="142">
        <f>'PK Imports'!S16+'NP Imports'!S16+'NPK Imports'!S16</f>
        <v>253.42091699999995</v>
      </c>
      <c r="T16" s="142">
        <f>'PK Imports'!T16+'NP Imports'!T16+'NPK Imports'!T16</f>
        <v>245.14309599999999</v>
      </c>
      <c r="U16" s="142">
        <f>'PK Imports'!U16+'NP Imports'!U16+'NPK Imports'!U16</f>
        <v>221.24385500000005</v>
      </c>
      <c r="V16" s="142">
        <f>'PK Imports'!V16+'NP Imports'!V16+'NPK Imports'!V16</f>
        <v>283.46249999999998</v>
      </c>
      <c r="W16" s="142">
        <f>'PK Imports'!W16+'NP Imports'!W16+'NPK Imports'!W16</f>
        <v>299.0168485498599</v>
      </c>
      <c r="X16" s="142">
        <f>'PK Imports'!X16+'NP Imports'!X16+'NPK Imports'!X16</f>
        <v>225.69044</v>
      </c>
      <c r="Y16" s="142">
        <f>'PK Imports'!Y16+'NP Imports'!Y16+'NPK Imports'!Y16</f>
        <v>328.94996940000004</v>
      </c>
      <c r="Z16" s="142">
        <f>'PK Imports'!Z16+'NP Imports'!Z16+'NPK Imports'!Z16</f>
        <v>372.87605000000002</v>
      </c>
      <c r="AA16" s="142">
        <f>'PK Imports'!AA16+'NP Imports'!AA16+'NPK Imports'!AA16</f>
        <v>401.09999999999997</v>
      </c>
      <c r="AB16" s="142">
        <f>'PK Imports'!AB16+'NP Imports'!AB16+'NPK Imports'!AB16</f>
        <v>277.14000000000004</v>
      </c>
      <c r="AC16" s="142">
        <f>'PK Imports'!AC16+'NP Imports'!AC16+'NPK Imports'!AC16</f>
        <v>297.14000000000004</v>
      </c>
      <c r="AD16" s="142">
        <f>'PK Imports'!AD16+'NP Imports'!AD16+'NPK Imports'!AD16</f>
        <v>347.14000000000004</v>
      </c>
      <c r="AE16" s="142">
        <f>'PK Imports'!AE16+'NP Imports'!AE16+'NPK Imports'!AE16</f>
        <v>347.14000000000004</v>
      </c>
      <c r="AF16" s="142">
        <f>'PK Imports'!AF16+'NP Imports'!AF16+'NPK Imports'!AF16</f>
        <v>347.14000000000004</v>
      </c>
      <c r="AG16" s="142">
        <f>'PK Imports'!AG16+'NP Imports'!AG16+'NPK Imports'!AG16</f>
        <v>347.14000000000004</v>
      </c>
    </row>
    <row r="17" spans="1:33" x14ac:dyDescent="0.2">
      <c r="A17" s="133" t="str">
        <f t="shared" si="0"/>
        <v>DAPItaly</v>
      </c>
      <c r="B17" s="129" t="s">
        <v>254</v>
      </c>
      <c r="C17" s="129" t="s">
        <v>255</v>
      </c>
      <c r="D17" s="129" t="s">
        <v>35</v>
      </c>
      <c r="E17" s="142">
        <f>'PK Imports'!E17+'NP Imports'!E17+'NPK Imports'!E17</f>
        <v>613.40170300000011</v>
      </c>
      <c r="F17" s="142">
        <f>'PK Imports'!F17+'NP Imports'!F17+'NPK Imports'!F17</f>
        <v>436.89939600000002</v>
      </c>
      <c r="G17" s="142">
        <f>'PK Imports'!G17+'NP Imports'!G17+'NPK Imports'!G17</f>
        <v>500.38666000000001</v>
      </c>
      <c r="H17" s="142">
        <f>'PK Imports'!H17+'NP Imports'!H17+'NPK Imports'!H17</f>
        <v>467.84030200000007</v>
      </c>
      <c r="I17" s="142">
        <f>'PK Imports'!I17+'NP Imports'!I17+'NPK Imports'!I17</f>
        <v>425.22425999999996</v>
      </c>
      <c r="J17" s="142">
        <f>'PK Imports'!J17+'NP Imports'!J17+'NPK Imports'!J17</f>
        <v>371.98460000000006</v>
      </c>
      <c r="K17" s="142">
        <f>'PK Imports'!K17+'NP Imports'!K17+'NPK Imports'!K17</f>
        <v>347.81799999999998</v>
      </c>
      <c r="L17" s="142">
        <f>'PK Imports'!L17+'NP Imports'!L17+'NPK Imports'!L17</f>
        <v>335.80705999999998</v>
      </c>
      <c r="M17" s="142">
        <f>'PK Imports'!M17+'NP Imports'!M17+'NPK Imports'!M17</f>
        <v>317.95957999999996</v>
      </c>
      <c r="N17" s="142">
        <f>'PK Imports'!N17+'NP Imports'!N17+'NPK Imports'!N17</f>
        <v>208.22229200000004</v>
      </c>
      <c r="O17" s="142">
        <f>'PK Imports'!O17+'NP Imports'!O17+'NPK Imports'!O17</f>
        <v>354.39180999999991</v>
      </c>
      <c r="P17" s="142">
        <f>'PK Imports'!P17+'NP Imports'!P17+'NPK Imports'!P17</f>
        <v>248.63474500000476</v>
      </c>
      <c r="Q17" s="142">
        <f>'PK Imports'!Q17+'NP Imports'!Q17+'NPK Imports'!Q17</f>
        <v>234.70555000000007</v>
      </c>
      <c r="R17" s="142">
        <f>'PK Imports'!R17+'NP Imports'!R17+'NPK Imports'!R17</f>
        <v>236.25833800000004</v>
      </c>
      <c r="S17" s="142">
        <f>'PK Imports'!S17+'NP Imports'!S17+'NPK Imports'!S17</f>
        <v>262.59331200000008</v>
      </c>
      <c r="T17" s="142">
        <f>'PK Imports'!T17+'NP Imports'!T17+'NPK Imports'!T17</f>
        <v>336.77227999999997</v>
      </c>
      <c r="U17" s="142">
        <f>'PK Imports'!U17+'NP Imports'!U17+'NPK Imports'!U17</f>
        <v>230.00159600000003</v>
      </c>
      <c r="V17" s="142">
        <f>'PK Imports'!V17+'NP Imports'!V17+'NPK Imports'!V17</f>
        <v>222.45746999999997</v>
      </c>
      <c r="W17" s="142">
        <f>'PK Imports'!W17+'NP Imports'!W17+'NPK Imports'!W17</f>
        <v>234.24021621841621</v>
      </c>
      <c r="X17" s="142">
        <f>'PK Imports'!X17+'NP Imports'!X17+'NPK Imports'!X17</f>
        <v>187.29704999999998</v>
      </c>
      <c r="Y17" s="142">
        <f>'PK Imports'!Y17+'NP Imports'!Y17+'NPK Imports'!Y17</f>
        <v>190.20292859999998</v>
      </c>
      <c r="Z17" s="142">
        <f>'PK Imports'!Z17+'NP Imports'!Z17+'NPK Imports'!Z17</f>
        <v>200.09995000000001</v>
      </c>
      <c r="AA17" s="142">
        <f>'PK Imports'!AA17+'NP Imports'!AA17+'NPK Imports'!AA17</f>
        <v>161.92000000000002</v>
      </c>
      <c r="AB17" s="142">
        <f>'PK Imports'!AB17+'NP Imports'!AB17+'NPK Imports'!AB17</f>
        <v>183.89</v>
      </c>
      <c r="AC17" s="142">
        <f>'PK Imports'!AC17+'NP Imports'!AC17+'NPK Imports'!AC17</f>
        <v>203.62432681017768</v>
      </c>
      <c r="AD17" s="142">
        <f>'PK Imports'!AD17+'NP Imports'!AD17+'NPK Imports'!AD17</f>
        <v>211.78137372209636</v>
      </c>
      <c r="AE17" s="142">
        <f>'PK Imports'!AE17+'NP Imports'!AE17+'NPK Imports'!AE17</f>
        <v>209.1642569018741</v>
      </c>
      <c r="AF17" s="142">
        <f>'PK Imports'!AF17+'NP Imports'!AF17+'NPK Imports'!AF17</f>
        <v>206.65890121201784</v>
      </c>
      <c r="AG17" s="142">
        <f>'PK Imports'!AG17+'NP Imports'!AG17+'NPK Imports'!AG17</f>
        <v>204.11663791981158</v>
      </c>
    </row>
    <row r="18" spans="1:33" x14ac:dyDescent="0.2">
      <c r="A18" s="133"/>
      <c r="B18" s="129" t="s">
        <v>254</v>
      </c>
      <c r="C18" s="129" t="s">
        <v>255</v>
      </c>
      <c r="D18" s="129" t="s">
        <v>36</v>
      </c>
      <c r="E18" s="142">
        <f>'PK Imports'!E18+'NP Imports'!E18+'NPK Imports'!E18</f>
        <v>25.066000000000003</v>
      </c>
      <c r="F18" s="142">
        <f>'PK Imports'!F18+'NP Imports'!F18+'NPK Imports'!F18</f>
        <v>23.320999999999998</v>
      </c>
      <c r="G18" s="142">
        <f>'PK Imports'!G18+'NP Imports'!G18+'NPK Imports'!G18</f>
        <v>12.765000000000001</v>
      </c>
      <c r="H18" s="142">
        <f>'PK Imports'!H18+'NP Imports'!H18+'NPK Imports'!H18</f>
        <v>35.447000000000003</v>
      </c>
      <c r="I18" s="142">
        <f>'PK Imports'!I18+'NP Imports'!I18+'NPK Imports'!I18</f>
        <v>31.911000000000001</v>
      </c>
      <c r="J18" s="142">
        <f>'PK Imports'!J18+'NP Imports'!J18+'NPK Imports'!J18</f>
        <v>26.039000000000001</v>
      </c>
      <c r="K18" s="142">
        <f>'PK Imports'!K18+'NP Imports'!K18+'NPK Imports'!K18</f>
        <v>24.959000000000003</v>
      </c>
      <c r="L18" s="142">
        <f>'PK Imports'!L18+'NP Imports'!L18+'NPK Imports'!L18</f>
        <v>28.393999999999998</v>
      </c>
      <c r="M18" s="142">
        <f>'PK Imports'!M18+'NP Imports'!M18+'NPK Imports'!M18</f>
        <v>17.544</v>
      </c>
      <c r="N18" s="142">
        <f>'PK Imports'!N18+'NP Imports'!N18+'NPK Imports'!N18</f>
        <v>6.1349999999999998</v>
      </c>
      <c r="O18" s="142">
        <f>'PK Imports'!O18+'NP Imports'!O18+'NPK Imports'!O18</f>
        <v>13.170999999999999</v>
      </c>
      <c r="P18" s="142">
        <f>'PK Imports'!P18+'NP Imports'!P18+'NPK Imports'!P18</f>
        <v>29.497</v>
      </c>
      <c r="Q18" s="142">
        <f>'PK Imports'!Q18+'NP Imports'!Q18+'NPK Imports'!Q18</f>
        <v>10.122999999999999</v>
      </c>
      <c r="R18" s="142">
        <f>'PK Imports'!R18+'NP Imports'!R18+'NPK Imports'!R18</f>
        <v>16.135999999999999</v>
      </c>
      <c r="S18" s="142">
        <f>'PK Imports'!S18+'NP Imports'!S18+'NPK Imports'!S18</f>
        <v>13.885999999999999</v>
      </c>
      <c r="T18" s="142">
        <f>'PK Imports'!T18+'NP Imports'!T18+'NPK Imports'!T18</f>
        <v>11.722000000000001</v>
      </c>
      <c r="U18" s="142">
        <f>'PK Imports'!U18+'NP Imports'!U18+'NPK Imports'!U18</f>
        <v>12.691000000000001</v>
      </c>
      <c r="V18" s="142">
        <f>'PK Imports'!V18+'NP Imports'!V18+'NPK Imports'!V18</f>
        <v>13.919</v>
      </c>
      <c r="W18" s="142">
        <f>'PK Imports'!W18+'NP Imports'!W18+'NPK Imports'!W18</f>
        <v>10.732285999999998</v>
      </c>
      <c r="X18" s="142">
        <f>'PK Imports'!X18+'NP Imports'!X18+'NPK Imports'!X18</f>
        <v>16.139650000000003</v>
      </c>
      <c r="Y18" s="142">
        <f>'PK Imports'!Y18+'NP Imports'!Y18+'NPK Imports'!Y18</f>
        <v>11.570649999999997</v>
      </c>
      <c r="Z18" s="142">
        <f>'PK Imports'!Z18+'NP Imports'!Z18+'NPK Imports'!Z18</f>
        <v>8.5328499999999998</v>
      </c>
      <c r="AA18" s="142">
        <f>'PK Imports'!AA18+'NP Imports'!AA18+'NPK Imports'!AA18</f>
        <v>0</v>
      </c>
      <c r="AB18" s="142">
        <f>'PK Imports'!AB18+'NP Imports'!AB18+'NPK Imports'!AB18</f>
        <v>0</v>
      </c>
      <c r="AC18" s="142">
        <f>'PK Imports'!AC18+'NP Imports'!AC18+'NPK Imports'!AC18</f>
        <v>0</v>
      </c>
      <c r="AD18" s="142">
        <f>'PK Imports'!AD18+'NP Imports'!AD18+'NPK Imports'!AD18</f>
        <v>0</v>
      </c>
      <c r="AE18" s="142">
        <f>'PK Imports'!AE18+'NP Imports'!AE18+'NPK Imports'!AE18</f>
        <v>0</v>
      </c>
      <c r="AF18" s="142">
        <f>'PK Imports'!AF18+'NP Imports'!AF18+'NPK Imports'!AF18</f>
        <v>0</v>
      </c>
      <c r="AG18" s="142">
        <f>'PK Imports'!AG18+'NP Imports'!AG18+'NPK Imports'!AG18</f>
        <v>0</v>
      </c>
    </row>
    <row r="19" spans="1:33" x14ac:dyDescent="0.2">
      <c r="A19" s="133" t="str">
        <f t="shared" ref="A19:A82" si="1">CONCATENATE("DAP",D19)</f>
        <v>DAPMalta</v>
      </c>
      <c r="B19" s="129" t="s">
        <v>254</v>
      </c>
      <c r="C19" s="129" t="s">
        <v>255</v>
      </c>
      <c r="D19" s="129" t="s">
        <v>50</v>
      </c>
      <c r="E19" s="142">
        <f>'PK Imports'!E19+'NP Imports'!E19+'NPK Imports'!E19</f>
        <v>0.90200000000000014</v>
      </c>
      <c r="F19" s="142">
        <f>'PK Imports'!F19+'NP Imports'!F19+'NPK Imports'!F19</f>
        <v>0.67200000000000004</v>
      </c>
      <c r="G19" s="142">
        <f>'PK Imports'!G19+'NP Imports'!G19+'NPK Imports'!G19</f>
        <v>0.92600000000000005</v>
      </c>
      <c r="H19" s="142">
        <f>'PK Imports'!H19+'NP Imports'!H19+'NPK Imports'!H19</f>
        <v>1.0459999999999998</v>
      </c>
      <c r="I19" s="142">
        <f>'PK Imports'!I19+'NP Imports'!I19+'NPK Imports'!I19</f>
        <v>1.4139999999999997</v>
      </c>
      <c r="J19" s="142">
        <f>'PK Imports'!J19+'NP Imports'!J19+'NPK Imports'!J19</f>
        <v>0.67200000000000015</v>
      </c>
      <c r="K19" s="142">
        <f>'PK Imports'!K19+'NP Imports'!K19+'NPK Imports'!K19</f>
        <v>0.6070000000000001</v>
      </c>
      <c r="L19" s="142">
        <f>'PK Imports'!L19+'NP Imports'!L19+'NPK Imports'!L19</f>
        <v>0.82400000000000018</v>
      </c>
      <c r="M19" s="142">
        <f>'PK Imports'!M19+'NP Imports'!M19+'NPK Imports'!M19</f>
        <v>0.72799999999999998</v>
      </c>
      <c r="N19" s="142">
        <f>'PK Imports'!N19+'NP Imports'!N19+'NPK Imports'!N19</f>
        <v>0.43900000000000006</v>
      </c>
      <c r="O19" s="142">
        <f>'PK Imports'!O19+'NP Imports'!O19+'NPK Imports'!O19</f>
        <v>0.37500000000000011</v>
      </c>
      <c r="P19" s="142">
        <f>'PK Imports'!P19+'NP Imports'!P19+'NPK Imports'!P19</f>
        <v>0.39200000000000002</v>
      </c>
      <c r="Q19" s="142">
        <f>'PK Imports'!Q19+'NP Imports'!Q19+'NPK Imports'!Q19</f>
        <v>0.40900000000000003</v>
      </c>
      <c r="R19" s="142">
        <f>'PK Imports'!R19+'NP Imports'!R19+'NPK Imports'!R19</f>
        <v>0.38200000000000001</v>
      </c>
      <c r="S19" s="142">
        <f>'PK Imports'!S19+'NP Imports'!S19+'NPK Imports'!S19</f>
        <v>0.35600000000000004</v>
      </c>
      <c r="T19" s="142">
        <f>'PK Imports'!T19+'NP Imports'!T19+'NPK Imports'!T19</f>
        <v>0.40200000000000002</v>
      </c>
      <c r="U19" s="142">
        <f>'PK Imports'!U19+'NP Imports'!U19+'NPK Imports'!U19</f>
        <v>0.72800000000000009</v>
      </c>
      <c r="V19" s="142">
        <f>'PK Imports'!V19+'NP Imports'!V19+'NPK Imports'!V19</f>
        <v>0.12200000000000001</v>
      </c>
      <c r="W19" s="142">
        <f>'PK Imports'!W19+'NP Imports'!W19+'NPK Imports'!W19</f>
        <v>0.68408100000000005</v>
      </c>
      <c r="X19" s="142">
        <f>'PK Imports'!X19+'NP Imports'!X19+'NPK Imports'!X19</f>
        <v>0.62342000000000009</v>
      </c>
      <c r="Y19" s="142">
        <f>'PK Imports'!Y19+'NP Imports'!Y19+'NPK Imports'!Y19</f>
        <v>2.14215</v>
      </c>
      <c r="Z19" s="142">
        <f>'PK Imports'!Z19+'NP Imports'!Z19+'NPK Imports'!Z19</f>
        <v>0.44536000000000003</v>
      </c>
      <c r="AA19" s="142">
        <f>'PK Imports'!AA19+'NP Imports'!AA19+'NPK Imports'!AA19</f>
        <v>0.48000000000000009</v>
      </c>
      <c r="AB19" s="142">
        <f>'PK Imports'!AB19+'NP Imports'!AB19+'NPK Imports'!AB19</f>
        <v>0.36000000000000004</v>
      </c>
      <c r="AC19" s="142">
        <f>'PK Imports'!AC19+'NP Imports'!AC19+'NPK Imports'!AC19</f>
        <v>0.36000000000000004</v>
      </c>
      <c r="AD19" s="142">
        <f>'PK Imports'!AD19+'NP Imports'!AD19+'NPK Imports'!AD19</f>
        <v>0.36000000000000004</v>
      </c>
      <c r="AE19" s="142">
        <f>'PK Imports'!AE19+'NP Imports'!AE19+'NPK Imports'!AE19</f>
        <v>0.36000000000000004</v>
      </c>
      <c r="AF19" s="142">
        <f>'PK Imports'!AF19+'NP Imports'!AF19+'NPK Imports'!AF19</f>
        <v>0.36000000000000004</v>
      </c>
      <c r="AG19" s="142">
        <f>'PK Imports'!AG19+'NP Imports'!AG19+'NPK Imports'!AG19</f>
        <v>0.36000000000000004</v>
      </c>
    </row>
    <row r="20" spans="1:33" x14ac:dyDescent="0.2">
      <c r="A20" s="133" t="str">
        <f t="shared" si="1"/>
        <v>DAPNetherlands</v>
      </c>
      <c r="B20" s="129" t="s">
        <v>254</v>
      </c>
      <c r="C20" s="129" t="s">
        <v>255</v>
      </c>
      <c r="D20" s="129" t="s">
        <v>51</v>
      </c>
      <c r="E20" s="142">
        <f>'PK Imports'!E20+'NP Imports'!E20+'NPK Imports'!E20</f>
        <v>406.25054000000006</v>
      </c>
      <c r="F20" s="142">
        <f>'PK Imports'!F20+'NP Imports'!F20+'NPK Imports'!F20</f>
        <v>354.0616</v>
      </c>
      <c r="G20" s="142">
        <f>'PK Imports'!G20+'NP Imports'!G20+'NPK Imports'!G20</f>
        <v>228.20266000000004</v>
      </c>
      <c r="H20" s="142">
        <f>'PK Imports'!H20+'NP Imports'!H20+'NPK Imports'!H20</f>
        <v>284.44475</v>
      </c>
      <c r="I20" s="142">
        <f>'PK Imports'!I20+'NP Imports'!I20+'NPK Imports'!I20</f>
        <v>279.83619999999996</v>
      </c>
      <c r="J20" s="142">
        <f>'PK Imports'!J20+'NP Imports'!J20+'NPK Imports'!J20</f>
        <v>360.38495999999998</v>
      </c>
      <c r="K20" s="142">
        <f>'PK Imports'!K20+'NP Imports'!K20+'NPK Imports'!K20</f>
        <v>246.78522999999996</v>
      </c>
      <c r="L20" s="142">
        <f>'PK Imports'!L20+'NP Imports'!L20+'NPK Imports'!L20</f>
        <v>311.50697000000002</v>
      </c>
      <c r="M20" s="142">
        <f>'PK Imports'!M20+'NP Imports'!M20+'NPK Imports'!M20</f>
        <v>299.97519999999997</v>
      </c>
      <c r="N20" s="142">
        <f>'PK Imports'!N20+'NP Imports'!N20+'NPK Imports'!N20</f>
        <v>113.09802000000002</v>
      </c>
      <c r="O20" s="142">
        <f>'PK Imports'!O20+'NP Imports'!O20+'NPK Imports'!O20</f>
        <v>228.85739300000006</v>
      </c>
      <c r="P20" s="142">
        <f>'PK Imports'!P20+'NP Imports'!P20+'NPK Imports'!P20</f>
        <v>206.11645700000008</v>
      </c>
      <c r="Q20" s="142">
        <f>'PK Imports'!Q20+'NP Imports'!Q20+'NPK Imports'!Q20</f>
        <v>230.55785099999997</v>
      </c>
      <c r="R20" s="142">
        <f>'PK Imports'!R20+'NP Imports'!R20+'NPK Imports'!R20</f>
        <v>216.80667899999997</v>
      </c>
      <c r="S20" s="142">
        <f>'PK Imports'!S20+'NP Imports'!S20+'NPK Imports'!S20</f>
        <v>228.89686699999999</v>
      </c>
      <c r="T20" s="142">
        <f>'PK Imports'!T20+'NP Imports'!T20+'NPK Imports'!T20</f>
        <v>168.84486799999996</v>
      </c>
      <c r="U20" s="142">
        <f>'PK Imports'!U20+'NP Imports'!U20+'NPK Imports'!U20</f>
        <v>185.06560999999999</v>
      </c>
      <c r="V20" s="142">
        <f>'PK Imports'!V20+'NP Imports'!V20+'NPK Imports'!V20</f>
        <v>208.72352000000001</v>
      </c>
      <c r="W20" s="142">
        <f>'PK Imports'!W20+'NP Imports'!W20+'NPK Imports'!W20</f>
        <v>235.94746700000007</v>
      </c>
      <c r="X20" s="142">
        <f>'PK Imports'!X20+'NP Imports'!X20+'NPK Imports'!X20</f>
        <v>236.85731999999993</v>
      </c>
      <c r="Y20" s="142">
        <f>'PK Imports'!Y20+'NP Imports'!Y20+'NPK Imports'!Y20</f>
        <v>239.17705179999999</v>
      </c>
      <c r="Z20" s="142">
        <f>'PK Imports'!Z20+'NP Imports'!Z20+'NPK Imports'!Z20</f>
        <v>294.24597999999997</v>
      </c>
      <c r="AA20" s="142">
        <f>'PK Imports'!AA20+'NP Imports'!AA20+'NPK Imports'!AA20</f>
        <v>188.62</v>
      </c>
      <c r="AB20" s="142">
        <f>'PK Imports'!AB20+'NP Imports'!AB20+'NPK Imports'!AB20</f>
        <v>154.51</v>
      </c>
      <c r="AC20" s="142">
        <f>'PK Imports'!AC20+'NP Imports'!AC20+'NPK Imports'!AC20</f>
        <v>154.51</v>
      </c>
      <c r="AD20" s="142">
        <f>'PK Imports'!AD20+'NP Imports'!AD20+'NPK Imports'!AD20</f>
        <v>154.51</v>
      </c>
      <c r="AE20" s="142">
        <f>'PK Imports'!AE20+'NP Imports'!AE20+'NPK Imports'!AE20</f>
        <v>154.51</v>
      </c>
      <c r="AF20" s="142">
        <f>'PK Imports'!AF20+'NP Imports'!AF20+'NPK Imports'!AF20</f>
        <v>154.51</v>
      </c>
      <c r="AG20" s="142">
        <f>'PK Imports'!AG20+'NP Imports'!AG20+'NPK Imports'!AG20</f>
        <v>154.51</v>
      </c>
    </row>
    <row r="21" spans="1:33" x14ac:dyDescent="0.2">
      <c r="A21" s="133" t="str">
        <f t="shared" si="1"/>
        <v>DAPNorway</v>
      </c>
      <c r="B21" s="129" t="s">
        <v>254</v>
      </c>
      <c r="C21" s="129" t="s">
        <v>255</v>
      </c>
      <c r="D21" s="129" t="s">
        <v>52</v>
      </c>
      <c r="E21" s="142">
        <f>'PK Imports'!E21+'NP Imports'!E21+'NPK Imports'!E21</f>
        <v>64.027084000000002</v>
      </c>
      <c r="F21" s="142">
        <f>'PK Imports'!F21+'NP Imports'!F21+'NPK Imports'!F21</f>
        <v>34.152597</v>
      </c>
      <c r="G21" s="142">
        <f>'PK Imports'!G21+'NP Imports'!G21+'NPK Imports'!G21</f>
        <v>81.994317999999993</v>
      </c>
      <c r="H21" s="142">
        <f>'PK Imports'!H21+'NP Imports'!H21+'NPK Imports'!H21</f>
        <v>66.551132999999993</v>
      </c>
      <c r="I21" s="142">
        <f>'PK Imports'!I21+'NP Imports'!I21+'NPK Imports'!I21</f>
        <v>50.445784000000003</v>
      </c>
      <c r="J21" s="142">
        <f>'PK Imports'!J21+'NP Imports'!J21+'NPK Imports'!J21</f>
        <v>53.747726999999998</v>
      </c>
      <c r="K21" s="142">
        <f>'PK Imports'!K21+'NP Imports'!K21+'NPK Imports'!K21</f>
        <v>45.956586000000001</v>
      </c>
      <c r="L21" s="142">
        <f>'PK Imports'!L21+'NP Imports'!L21+'NPK Imports'!L21</f>
        <v>39.233133000000002</v>
      </c>
      <c r="M21" s="142">
        <f>'PK Imports'!M21+'NP Imports'!M21+'NPK Imports'!M21</f>
        <v>15.360375000000001</v>
      </c>
      <c r="N21" s="142">
        <f>'PK Imports'!N21+'NP Imports'!N21+'NPK Imports'!N21</f>
        <v>14.880305000000002</v>
      </c>
      <c r="O21" s="142">
        <f>'PK Imports'!O21+'NP Imports'!O21+'NPK Imports'!O21</f>
        <v>9.446530000000001</v>
      </c>
      <c r="P21" s="142">
        <f>'PK Imports'!P21+'NP Imports'!P21+'NPK Imports'!P21</f>
        <v>28.365506</v>
      </c>
      <c r="Q21" s="142">
        <f>'PK Imports'!Q21+'NP Imports'!Q21+'NPK Imports'!Q21</f>
        <v>24.497580999999997</v>
      </c>
      <c r="R21" s="142">
        <f>'PK Imports'!R21+'NP Imports'!R21+'NPK Imports'!R21</f>
        <v>24.386913</v>
      </c>
      <c r="S21" s="142">
        <f>'PK Imports'!S21+'NP Imports'!S21+'NPK Imports'!S21</f>
        <v>27.672128999999998</v>
      </c>
      <c r="T21" s="142">
        <f>'PK Imports'!T21+'NP Imports'!T21+'NPK Imports'!T21</f>
        <v>24.870064000000003</v>
      </c>
      <c r="U21" s="142">
        <f>'PK Imports'!U21+'NP Imports'!U21+'NPK Imports'!U21</f>
        <v>35.451914000000002</v>
      </c>
      <c r="V21" s="142">
        <f>'PK Imports'!V21+'NP Imports'!V21+'NPK Imports'!V21</f>
        <v>37.716481999999999</v>
      </c>
      <c r="W21" s="142">
        <f>'PK Imports'!W21+'NP Imports'!W21+'NPK Imports'!W21</f>
        <v>37.196909052846571</v>
      </c>
      <c r="X21" s="142">
        <f>'PK Imports'!X21+'NP Imports'!X21+'NPK Imports'!X21</f>
        <v>33.144110000000005</v>
      </c>
      <c r="Y21" s="142">
        <f>'PK Imports'!Y21+'NP Imports'!Y21+'NPK Imports'!Y21</f>
        <v>47.093429999999991</v>
      </c>
      <c r="Z21" s="142">
        <f>'PK Imports'!Z21+'NP Imports'!Z21+'NPK Imports'!Z21</f>
        <v>54.248750000000001</v>
      </c>
      <c r="AA21" s="142">
        <f>'PK Imports'!AA21+'NP Imports'!AA21+'NPK Imports'!AA21</f>
        <v>8.4300000000000015</v>
      </c>
      <c r="AB21" s="142">
        <f>'PK Imports'!AB21+'NP Imports'!AB21+'NPK Imports'!AB21</f>
        <v>5.2299999999999986</v>
      </c>
      <c r="AC21" s="142">
        <f>'PK Imports'!AC21+'NP Imports'!AC21+'NPK Imports'!AC21</f>
        <v>5.2299999999999986</v>
      </c>
      <c r="AD21" s="142">
        <f>'PK Imports'!AD21+'NP Imports'!AD21+'NPK Imports'!AD21</f>
        <v>5.2299999999999986</v>
      </c>
      <c r="AE21" s="142">
        <f>'PK Imports'!AE21+'NP Imports'!AE21+'NPK Imports'!AE21</f>
        <v>5.2299999999999986</v>
      </c>
      <c r="AF21" s="142">
        <f>'PK Imports'!AF21+'NP Imports'!AF21+'NPK Imports'!AF21</f>
        <v>5.2299999999999986</v>
      </c>
      <c r="AG21" s="142">
        <f>'PK Imports'!AG21+'NP Imports'!AG21+'NPK Imports'!AG21</f>
        <v>5.2299999999999986</v>
      </c>
    </row>
    <row r="22" spans="1:33" x14ac:dyDescent="0.2">
      <c r="A22" s="133" t="str">
        <f t="shared" si="1"/>
        <v>DAPPortugal</v>
      </c>
      <c r="B22" s="129" t="s">
        <v>254</v>
      </c>
      <c r="C22" s="129" t="s">
        <v>255</v>
      </c>
      <c r="D22" s="129" t="s">
        <v>53</v>
      </c>
      <c r="E22" s="142">
        <f>'PK Imports'!E22+'NP Imports'!E22+'NPK Imports'!E22</f>
        <v>162.71399999999997</v>
      </c>
      <c r="F22" s="142">
        <f>'PK Imports'!F22+'NP Imports'!F22+'NPK Imports'!F22</f>
        <v>124.85620000000002</v>
      </c>
      <c r="G22" s="142">
        <f>'PK Imports'!G22+'NP Imports'!G22+'NPK Imports'!G22</f>
        <v>135.72200000000001</v>
      </c>
      <c r="H22" s="142">
        <f>'PK Imports'!H22+'NP Imports'!H22+'NPK Imports'!H22</f>
        <v>131.3741</v>
      </c>
      <c r="I22" s="142">
        <f>'PK Imports'!I22+'NP Imports'!I22+'NPK Imports'!I22</f>
        <v>106.18500000000002</v>
      </c>
      <c r="J22" s="142">
        <f>'PK Imports'!J22+'NP Imports'!J22+'NPK Imports'!J22</f>
        <v>107.93000000000002</v>
      </c>
      <c r="K22" s="142">
        <f>'PK Imports'!K22+'NP Imports'!K22+'NPK Imports'!K22</f>
        <v>108.0245</v>
      </c>
      <c r="L22" s="142">
        <f>'PK Imports'!L22+'NP Imports'!L22+'NPK Imports'!L22</f>
        <v>131.30920000000003</v>
      </c>
      <c r="M22" s="142">
        <f>'PK Imports'!M22+'NP Imports'!M22+'NPK Imports'!M22</f>
        <v>108.406875</v>
      </c>
      <c r="N22" s="142">
        <f>'PK Imports'!N22+'NP Imports'!N22+'NPK Imports'!N22</f>
        <v>91.576999999999998</v>
      </c>
      <c r="O22" s="142">
        <f>'PK Imports'!O22+'NP Imports'!O22+'NPK Imports'!O22</f>
        <v>123.3344</v>
      </c>
      <c r="P22" s="142">
        <f>'PK Imports'!P22+'NP Imports'!P22+'NPK Imports'!P22</f>
        <v>63.231999999999999</v>
      </c>
      <c r="Q22" s="142">
        <f>'PK Imports'!Q22+'NP Imports'!Q22+'NPK Imports'!Q22</f>
        <v>61.300000000000004</v>
      </c>
      <c r="R22" s="142">
        <f>'PK Imports'!R22+'NP Imports'!R22+'NPK Imports'!R22</f>
        <v>130.83149999999998</v>
      </c>
      <c r="S22" s="142">
        <f>'PK Imports'!S22+'NP Imports'!S22+'NPK Imports'!S22</f>
        <v>133.67899999999997</v>
      </c>
      <c r="T22" s="142">
        <f>'PK Imports'!T22+'NP Imports'!T22+'NPK Imports'!T22</f>
        <v>125.303</v>
      </c>
      <c r="U22" s="142">
        <f>'PK Imports'!U22+'NP Imports'!U22+'NPK Imports'!U22</f>
        <v>130.822</v>
      </c>
      <c r="V22" s="142">
        <f>'PK Imports'!V22+'NP Imports'!V22+'NPK Imports'!V22</f>
        <v>120.78</v>
      </c>
      <c r="W22" s="142">
        <f>'PK Imports'!W22+'NP Imports'!W22+'NPK Imports'!W22</f>
        <v>128.66422600000001</v>
      </c>
      <c r="X22" s="142">
        <f>'PK Imports'!X22+'NP Imports'!X22+'NPK Imports'!X22</f>
        <v>163.39006000000003</v>
      </c>
      <c r="Y22" s="142">
        <f>'PK Imports'!Y22+'NP Imports'!Y22+'NPK Imports'!Y22</f>
        <v>272.63875000000007</v>
      </c>
      <c r="Z22" s="142">
        <f>'PK Imports'!Z22+'NP Imports'!Z22+'NPK Imports'!Z22</f>
        <v>256.03192000000007</v>
      </c>
      <c r="AA22" s="142">
        <f>'PK Imports'!AA22+'NP Imports'!AA22+'NPK Imports'!AA22</f>
        <v>232.50000000000014</v>
      </c>
      <c r="AB22" s="142">
        <f>'PK Imports'!AB22+'NP Imports'!AB22+'NPK Imports'!AB22</f>
        <v>295.33000000000033</v>
      </c>
      <c r="AC22" s="142">
        <f>'PK Imports'!AC22+'NP Imports'!AC22+'NPK Imports'!AC22</f>
        <v>295.33000000000033</v>
      </c>
      <c r="AD22" s="142">
        <f>'PK Imports'!AD22+'NP Imports'!AD22+'NPK Imports'!AD22</f>
        <v>295.33000000000033</v>
      </c>
      <c r="AE22" s="142">
        <f>'PK Imports'!AE22+'NP Imports'!AE22+'NPK Imports'!AE22</f>
        <v>295.33000000000033</v>
      </c>
      <c r="AF22" s="142">
        <f>'PK Imports'!AF22+'NP Imports'!AF22+'NPK Imports'!AF22</f>
        <v>295.33000000000033</v>
      </c>
      <c r="AG22" s="142">
        <f>'PK Imports'!AG22+'NP Imports'!AG22+'NPK Imports'!AG22</f>
        <v>295.33000000000033</v>
      </c>
    </row>
    <row r="23" spans="1:33" x14ac:dyDescent="0.2">
      <c r="A23" s="133" t="str">
        <f t="shared" si="1"/>
        <v>DAPSpain</v>
      </c>
      <c r="B23" s="129" t="s">
        <v>254</v>
      </c>
      <c r="C23" s="129" t="s">
        <v>255</v>
      </c>
      <c r="D23" s="129" t="s">
        <v>54</v>
      </c>
      <c r="E23" s="142">
        <f>'PK Imports'!E23+'NP Imports'!E23+'NPK Imports'!E23</f>
        <v>902.48668099999998</v>
      </c>
      <c r="F23" s="142">
        <f>'PK Imports'!F23+'NP Imports'!F23+'NPK Imports'!F23</f>
        <v>870.65884500000004</v>
      </c>
      <c r="G23" s="142">
        <f>'PK Imports'!G23+'NP Imports'!G23+'NPK Imports'!G23</f>
        <v>835.80234999999993</v>
      </c>
      <c r="H23" s="142">
        <f>'PK Imports'!H23+'NP Imports'!H23+'NPK Imports'!H23</f>
        <v>800.05070000000023</v>
      </c>
      <c r="I23" s="142">
        <f>'PK Imports'!I23+'NP Imports'!I23+'NPK Imports'!I23</f>
        <v>741.1336399999999</v>
      </c>
      <c r="J23" s="142">
        <f>'PK Imports'!J23+'NP Imports'!J23+'NPK Imports'!J23</f>
        <v>631.65934000000004</v>
      </c>
      <c r="K23" s="142">
        <f>'PK Imports'!K23+'NP Imports'!K23+'NPK Imports'!K23</f>
        <v>580.78530999999998</v>
      </c>
      <c r="L23" s="142">
        <f>'PK Imports'!L23+'NP Imports'!L23+'NPK Imports'!L23</f>
        <v>768.60581999999988</v>
      </c>
      <c r="M23" s="142">
        <f>'PK Imports'!M23+'NP Imports'!M23+'NPK Imports'!M23</f>
        <v>593.19391000000007</v>
      </c>
      <c r="N23" s="142">
        <f>'PK Imports'!N23+'NP Imports'!N23+'NPK Imports'!N23</f>
        <v>165.14154999999997</v>
      </c>
      <c r="O23" s="142">
        <f>'PK Imports'!O23+'NP Imports'!O23+'NPK Imports'!O23</f>
        <v>473.19969299999991</v>
      </c>
      <c r="P23" s="142">
        <f>'PK Imports'!P23+'NP Imports'!P23+'NPK Imports'!P23</f>
        <v>585.09454200000005</v>
      </c>
      <c r="Q23" s="142">
        <f>'PK Imports'!Q23+'NP Imports'!Q23+'NPK Imports'!Q23</f>
        <v>620.35710000000017</v>
      </c>
      <c r="R23" s="142">
        <f>'PK Imports'!R23+'NP Imports'!R23+'NPK Imports'!R23</f>
        <v>670.16799999999978</v>
      </c>
      <c r="S23" s="142">
        <f>'PK Imports'!S23+'NP Imports'!S23+'NPK Imports'!S23</f>
        <v>654.11550999999997</v>
      </c>
      <c r="T23" s="142">
        <f>'PK Imports'!T23+'NP Imports'!T23+'NPK Imports'!T23</f>
        <v>688.02079000000003</v>
      </c>
      <c r="U23" s="142">
        <f>'PK Imports'!U23+'NP Imports'!U23+'NPK Imports'!U23</f>
        <v>650.84440999999993</v>
      </c>
      <c r="V23" s="142">
        <f>'PK Imports'!V23+'NP Imports'!V23+'NPK Imports'!V23</f>
        <v>770.06148999999982</v>
      </c>
      <c r="W23" s="142">
        <f>'PK Imports'!W23+'NP Imports'!W23+'NPK Imports'!W23</f>
        <v>834.40090899999996</v>
      </c>
      <c r="X23" s="142">
        <f>'PK Imports'!X23+'NP Imports'!X23+'NPK Imports'!X23</f>
        <v>812.51265999999987</v>
      </c>
      <c r="Y23" s="142">
        <f>'PK Imports'!Y23+'NP Imports'!Y23+'NPK Imports'!Y23</f>
        <v>701.26225299999987</v>
      </c>
      <c r="Z23" s="142">
        <f>'PK Imports'!Z23+'NP Imports'!Z23+'NPK Imports'!Z23</f>
        <v>797.51477999999997</v>
      </c>
      <c r="AA23" s="142">
        <f>'PK Imports'!AA23+'NP Imports'!AA23+'NPK Imports'!AA23</f>
        <v>601.68999999999994</v>
      </c>
      <c r="AB23" s="142">
        <f>'PK Imports'!AB23+'NP Imports'!AB23+'NPK Imports'!AB23</f>
        <v>543.37000000000012</v>
      </c>
      <c r="AC23" s="142">
        <f>'PK Imports'!AC23+'NP Imports'!AC23+'NPK Imports'!AC23</f>
        <v>610.80316174365487</v>
      </c>
      <c r="AD23" s="142">
        <f>'PK Imports'!AD23+'NP Imports'!AD23+'NPK Imports'!AD23</f>
        <v>654.2401429954175</v>
      </c>
      <c r="AE23" s="142">
        <f>'PK Imports'!AE23+'NP Imports'!AE23+'NPK Imports'!AE23</f>
        <v>651.23591811495908</v>
      </c>
      <c r="AF23" s="142">
        <f>'PK Imports'!AF23+'NP Imports'!AF23+'NPK Imports'!AF23</f>
        <v>648.51072808269453</v>
      </c>
      <c r="AG23" s="142">
        <f>'PK Imports'!AG23+'NP Imports'!AG23+'NPK Imports'!AG23</f>
        <v>645.71244063922836</v>
      </c>
    </row>
    <row r="24" spans="1:33" x14ac:dyDescent="0.2">
      <c r="A24" s="133" t="str">
        <f t="shared" si="1"/>
        <v>DAPSweden</v>
      </c>
      <c r="B24" s="129" t="s">
        <v>254</v>
      </c>
      <c r="C24" s="129" t="s">
        <v>255</v>
      </c>
      <c r="D24" s="129" t="s">
        <v>55</v>
      </c>
      <c r="E24" s="142">
        <f>'PK Imports'!E24+'NP Imports'!E24+'NPK Imports'!E24</f>
        <v>142.299442</v>
      </c>
      <c r="F24" s="142">
        <f>'PK Imports'!F24+'NP Imports'!F24+'NPK Imports'!F24</f>
        <v>207.29753499999998</v>
      </c>
      <c r="G24" s="142">
        <f>'PK Imports'!G24+'NP Imports'!G24+'NPK Imports'!G24</f>
        <v>160.39774999999997</v>
      </c>
      <c r="H24" s="142">
        <f>'PK Imports'!H24+'NP Imports'!H24+'NPK Imports'!H24</f>
        <v>191.87630000000001</v>
      </c>
      <c r="I24" s="142">
        <f>'PK Imports'!I24+'NP Imports'!I24+'NPK Imports'!I24</f>
        <v>184.48900000000003</v>
      </c>
      <c r="J24" s="142">
        <f>'PK Imports'!J24+'NP Imports'!J24+'NPK Imports'!J24</f>
        <v>134.14855</v>
      </c>
      <c r="K24" s="142">
        <f>'PK Imports'!K24+'NP Imports'!K24+'NPK Imports'!K24</f>
        <v>150.11189999999999</v>
      </c>
      <c r="L24" s="142">
        <f>'PK Imports'!L24+'NP Imports'!L24+'NPK Imports'!L24</f>
        <v>239.61189999999999</v>
      </c>
      <c r="M24" s="142">
        <f>'PK Imports'!M24+'NP Imports'!M24+'NPK Imports'!M24</f>
        <v>472.59700000000004</v>
      </c>
      <c r="N24" s="142">
        <f>'PK Imports'!N24+'NP Imports'!N24+'NPK Imports'!N24</f>
        <v>98.889650000000003</v>
      </c>
      <c r="O24" s="142">
        <f>'PK Imports'!O24+'NP Imports'!O24+'NPK Imports'!O24</f>
        <v>294.42099999999999</v>
      </c>
      <c r="P24" s="142">
        <f>'PK Imports'!P24+'NP Imports'!P24+'NPK Imports'!P24</f>
        <v>320.42299999999994</v>
      </c>
      <c r="Q24" s="142">
        <f>'PK Imports'!Q24+'NP Imports'!Q24+'NPK Imports'!Q24</f>
        <v>290.28300000000002</v>
      </c>
      <c r="R24" s="142">
        <f>'PK Imports'!R24+'NP Imports'!R24+'NPK Imports'!R24</f>
        <v>309.46300000000002</v>
      </c>
      <c r="S24" s="142">
        <f>'PK Imports'!S24+'NP Imports'!S24+'NPK Imports'!S24</f>
        <v>452.34972999999991</v>
      </c>
      <c r="T24" s="142">
        <f>'PK Imports'!T24+'NP Imports'!T24+'NPK Imports'!T24</f>
        <v>277.09104999999994</v>
      </c>
      <c r="U24" s="142">
        <f>'PK Imports'!U24+'NP Imports'!U24+'NPK Imports'!U24</f>
        <v>324.33700000000005</v>
      </c>
      <c r="V24" s="142">
        <f>'PK Imports'!V24+'NP Imports'!V24+'NPK Imports'!V24</f>
        <v>349.18838</v>
      </c>
      <c r="W24" s="142">
        <f>'PK Imports'!W24+'NP Imports'!W24+'NPK Imports'!W24</f>
        <v>328.86793699999998</v>
      </c>
      <c r="X24" s="142">
        <f>'PK Imports'!X24+'NP Imports'!X24+'NPK Imports'!X24</f>
        <v>287.46954000000005</v>
      </c>
      <c r="Y24" s="142">
        <f>'PK Imports'!Y24+'NP Imports'!Y24+'NPK Imports'!Y24</f>
        <v>284.36750799999993</v>
      </c>
      <c r="Z24" s="142">
        <f>'PK Imports'!Z24+'NP Imports'!Z24+'NPK Imports'!Z24</f>
        <v>253.06112999999999</v>
      </c>
      <c r="AA24" s="142">
        <f>'PK Imports'!AA24+'NP Imports'!AA24+'NPK Imports'!AA24</f>
        <v>200.86000000000004</v>
      </c>
      <c r="AB24" s="142">
        <f>'PK Imports'!AB24+'NP Imports'!AB24+'NPK Imports'!AB24</f>
        <v>226.13000000000002</v>
      </c>
      <c r="AC24" s="142">
        <f>'PK Imports'!AC24+'NP Imports'!AC24+'NPK Imports'!AC24</f>
        <v>226.13000000000002</v>
      </c>
      <c r="AD24" s="142">
        <f>'PK Imports'!AD24+'NP Imports'!AD24+'NPK Imports'!AD24</f>
        <v>226.13000000000002</v>
      </c>
      <c r="AE24" s="142">
        <f>'PK Imports'!AE24+'NP Imports'!AE24+'NPK Imports'!AE24</f>
        <v>226.13000000000002</v>
      </c>
      <c r="AF24" s="142">
        <f>'PK Imports'!AF24+'NP Imports'!AF24+'NPK Imports'!AF24</f>
        <v>226.13000000000002</v>
      </c>
      <c r="AG24" s="142">
        <f>'PK Imports'!AG24+'NP Imports'!AG24+'NPK Imports'!AG24</f>
        <v>226.13000000000002</v>
      </c>
    </row>
    <row r="25" spans="1:33" x14ac:dyDescent="0.2">
      <c r="A25" s="133" t="str">
        <f t="shared" si="1"/>
        <v>DAPSwitzerland</v>
      </c>
      <c r="B25" s="129" t="s">
        <v>254</v>
      </c>
      <c r="C25" s="129" t="s">
        <v>255</v>
      </c>
      <c r="D25" s="129" t="s">
        <v>56</v>
      </c>
      <c r="E25" s="142">
        <f>'PK Imports'!E25+'NP Imports'!E25+'NPK Imports'!E25</f>
        <v>65.500610000000009</v>
      </c>
      <c r="F25" s="142">
        <f>'PK Imports'!F25+'NP Imports'!F25+'NPK Imports'!F25</f>
        <v>63.640779999999985</v>
      </c>
      <c r="G25" s="142">
        <f>'PK Imports'!G25+'NP Imports'!G25+'NPK Imports'!G25</f>
        <v>70.407353999999998</v>
      </c>
      <c r="H25" s="142">
        <f>'PK Imports'!H25+'NP Imports'!H25+'NPK Imports'!H25</f>
        <v>66.821324000000004</v>
      </c>
      <c r="I25" s="142">
        <f>'PK Imports'!I25+'NP Imports'!I25+'NPK Imports'!I25</f>
        <v>64.257384999999999</v>
      </c>
      <c r="J25" s="142">
        <f>'PK Imports'!J25+'NP Imports'!J25+'NPK Imports'!J25</f>
        <v>62.617489000000006</v>
      </c>
      <c r="K25" s="142">
        <f>'PK Imports'!K25+'NP Imports'!K25+'NPK Imports'!K25</f>
        <v>62.928802000000005</v>
      </c>
      <c r="L25" s="142">
        <f>'PK Imports'!L25+'NP Imports'!L25+'NPK Imports'!L25</f>
        <v>68.591003000000001</v>
      </c>
      <c r="M25" s="142">
        <f>'PK Imports'!M25+'NP Imports'!M25+'NPK Imports'!M25</f>
        <v>60.08354700000001</v>
      </c>
      <c r="N25" s="142">
        <f>'PK Imports'!N25+'NP Imports'!N25+'NPK Imports'!N25</f>
        <v>27.311343000000001</v>
      </c>
      <c r="O25" s="142">
        <f>'PK Imports'!O25+'NP Imports'!O25+'NPK Imports'!O25</f>
        <v>52.126217999999994</v>
      </c>
      <c r="P25" s="142">
        <f>'PK Imports'!P25+'NP Imports'!P25+'NPK Imports'!P25</f>
        <v>49.608210999999997</v>
      </c>
      <c r="Q25" s="142">
        <f>'PK Imports'!Q25+'NP Imports'!Q25+'NPK Imports'!Q25</f>
        <v>56.411664000000002</v>
      </c>
      <c r="R25" s="142">
        <f>'PK Imports'!R25+'NP Imports'!R25+'NPK Imports'!R25</f>
        <v>46.262855000000002</v>
      </c>
      <c r="S25" s="142">
        <f>'PK Imports'!S25+'NP Imports'!S25+'NPK Imports'!S25</f>
        <v>49.87778800000001</v>
      </c>
      <c r="T25" s="142">
        <f>'PK Imports'!T25+'NP Imports'!T25+'NPK Imports'!T25</f>
        <v>53.435105999999998</v>
      </c>
      <c r="U25" s="142">
        <f>'PK Imports'!U25+'NP Imports'!U25+'NPK Imports'!U25</f>
        <v>46.303305999999999</v>
      </c>
      <c r="V25" s="142">
        <f>'PK Imports'!V25+'NP Imports'!V25+'NPK Imports'!V25</f>
        <v>53.411002000000011</v>
      </c>
      <c r="W25" s="142">
        <f>'PK Imports'!W25+'NP Imports'!W25+'NPK Imports'!W25</f>
        <v>57.265373554724171</v>
      </c>
      <c r="X25" s="142">
        <f>'PK Imports'!X25+'NP Imports'!X25+'NPK Imports'!X25</f>
        <v>48.858809999999998</v>
      </c>
      <c r="Y25" s="142">
        <f>'PK Imports'!Y25+'NP Imports'!Y25+'NPK Imports'!Y25</f>
        <v>48.561738699999992</v>
      </c>
      <c r="Z25" s="142">
        <f>'PK Imports'!Z25+'NP Imports'!Z25+'NPK Imports'!Z25</f>
        <v>54.73181000000001</v>
      </c>
      <c r="AA25" s="142">
        <f>'PK Imports'!AA25+'NP Imports'!AA25+'NPK Imports'!AA25</f>
        <v>38.290000000000006</v>
      </c>
      <c r="AB25" s="142">
        <f>'PK Imports'!AB25+'NP Imports'!AB25+'NPK Imports'!AB25</f>
        <v>62.959999999999987</v>
      </c>
      <c r="AC25" s="142">
        <f>'PK Imports'!AC25+'NP Imports'!AC25+'NPK Imports'!AC25</f>
        <v>62.959999999999987</v>
      </c>
      <c r="AD25" s="142">
        <f>'PK Imports'!AD25+'NP Imports'!AD25+'NPK Imports'!AD25</f>
        <v>62.959999999999987</v>
      </c>
      <c r="AE25" s="142">
        <f>'PK Imports'!AE25+'NP Imports'!AE25+'NPK Imports'!AE25</f>
        <v>62.959999999999987</v>
      </c>
      <c r="AF25" s="142">
        <f>'PK Imports'!AF25+'NP Imports'!AF25+'NPK Imports'!AF25</f>
        <v>62.959999999999987</v>
      </c>
      <c r="AG25" s="142">
        <f>'PK Imports'!AG25+'NP Imports'!AG25+'NPK Imports'!AG25</f>
        <v>62.959999999999987</v>
      </c>
    </row>
    <row r="26" spans="1:33" x14ac:dyDescent="0.2">
      <c r="A26" s="133" t="str">
        <f t="shared" si="1"/>
        <v>DAPUnited Kingdom</v>
      </c>
      <c r="B26" s="129" t="s">
        <v>254</v>
      </c>
      <c r="C26" s="129" t="s">
        <v>255</v>
      </c>
      <c r="D26" s="129" t="s">
        <v>57</v>
      </c>
      <c r="E26" s="142">
        <f>'PK Imports'!E26+'NP Imports'!E26+'NPK Imports'!E26</f>
        <v>588.32958000000008</v>
      </c>
      <c r="F26" s="142">
        <f>'PK Imports'!F26+'NP Imports'!F26+'NPK Imports'!F26</f>
        <v>564.74210000000005</v>
      </c>
      <c r="G26" s="142">
        <f>'PK Imports'!G26+'NP Imports'!G26+'NPK Imports'!G26</f>
        <v>641.00979900000016</v>
      </c>
      <c r="H26" s="142">
        <f>'PK Imports'!H26+'NP Imports'!H26+'NPK Imports'!H26</f>
        <v>862.60811999999987</v>
      </c>
      <c r="I26" s="142">
        <f>'PK Imports'!I26+'NP Imports'!I26+'NPK Imports'!I26</f>
        <v>725.7828760000001</v>
      </c>
      <c r="J26" s="142">
        <f>'PK Imports'!J26+'NP Imports'!J26+'NPK Imports'!J26</f>
        <v>586.18435000000011</v>
      </c>
      <c r="K26" s="142">
        <f>'PK Imports'!K26+'NP Imports'!K26+'NPK Imports'!K26</f>
        <v>579.44135000000006</v>
      </c>
      <c r="L26" s="142">
        <f>'PK Imports'!L26+'NP Imports'!L26+'NPK Imports'!L26</f>
        <v>549.19709999999986</v>
      </c>
      <c r="M26" s="142">
        <f>'PK Imports'!M26+'NP Imports'!M26+'NPK Imports'!M26</f>
        <v>550.92580800000007</v>
      </c>
      <c r="N26" s="142">
        <f>'PK Imports'!N26+'NP Imports'!N26+'NPK Imports'!N26</f>
        <v>354.40192900000005</v>
      </c>
      <c r="O26" s="142">
        <f>'PK Imports'!O26+'NP Imports'!O26+'NPK Imports'!O26</f>
        <v>647.61433</v>
      </c>
      <c r="P26" s="142">
        <f>'PK Imports'!P26+'NP Imports'!P26+'NPK Imports'!P26</f>
        <v>526.68714</v>
      </c>
      <c r="Q26" s="142">
        <f>'PK Imports'!Q26+'NP Imports'!Q26+'NPK Imports'!Q26</f>
        <v>488.04344399999991</v>
      </c>
      <c r="R26" s="142">
        <f>'PK Imports'!R26+'NP Imports'!R26+'NPK Imports'!R26</f>
        <v>511.49964799999998</v>
      </c>
      <c r="S26" s="142">
        <f>'PK Imports'!S26+'NP Imports'!S26+'NPK Imports'!S26</f>
        <v>588.58443099999988</v>
      </c>
      <c r="T26" s="142">
        <f>'PK Imports'!T26+'NP Imports'!T26+'NPK Imports'!T26</f>
        <v>416.40948899999989</v>
      </c>
      <c r="U26" s="142">
        <f>'PK Imports'!U26+'NP Imports'!U26+'NPK Imports'!U26</f>
        <v>453.87417699999992</v>
      </c>
      <c r="V26" s="142">
        <f>'PK Imports'!V26+'NP Imports'!V26+'NPK Imports'!V26</f>
        <v>470.43364000000008</v>
      </c>
      <c r="W26" s="142">
        <f>'PK Imports'!W26+'NP Imports'!W26+'NPK Imports'!W26</f>
        <v>504.69434918201279</v>
      </c>
      <c r="X26" s="142">
        <f>'PK Imports'!X26+'NP Imports'!X26+'NPK Imports'!X26</f>
        <v>465.42683999999997</v>
      </c>
      <c r="Y26" s="142">
        <f>'PK Imports'!Y26+'NP Imports'!Y26+'NPK Imports'!Y26</f>
        <v>483.35702639999994</v>
      </c>
      <c r="Z26" s="142">
        <f>'PK Imports'!Z26+'NP Imports'!Z26+'NPK Imports'!Z26</f>
        <v>380.15841999999992</v>
      </c>
      <c r="AA26" s="142">
        <f>'PK Imports'!AA26+'NP Imports'!AA26+'NPK Imports'!AA26</f>
        <v>296.45999999999998</v>
      </c>
      <c r="AB26" s="142">
        <f>'PK Imports'!AB26+'NP Imports'!AB26+'NPK Imports'!AB26</f>
        <v>279.30000000000007</v>
      </c>
      <c r="AC26" s="142">
        <f>'PK Imports'!AC26+'NP Imports'!AC26+'NPK Imports'!AC26</f>
        <v>277.64739162389094</v>
      </c>
      <c r="AD26" s="142">
        <f>'PK Imports'!AD26+'NP Imports'!AD26+'NPK Imports'!AD26</f>
        <v>275.72211882074873</v>
      </c>
      <c r="AE26" s="142">
        <f>'PK Imports'!AE26+'NP Imports'!AE26+'NPK Imports'!AE26</f>
        <v>274.18474169534062</v>
      </c>
      <c r="AF26" s="142">
        <f>'PK Imports'!AF26+'NP Imports'!AF26+'NPK Imports'!AF26</f>
        <v>272.85019914526674</v>
      </c>
      <c r="AG26" s="142">
        <f>'PK Imports'!AG26+'NP Imports'!AG26+'NPK Imports'!AG26</f>
        <v>271.50657413976103</v>
      </c>
    </row>
    <row r="27" spans="1:33" s="133" customFormat="1" x14ac:dyDescent="0.2">
      <c r="A27" s="139" t="str">
        <f t="shared" si="1"/>
        <v>DAPEast Europe Total</v>
      </c>
      <c r="B27" s="140" t="s">
        <v>58</v>
      </c>
      <c r="C27" s="140" t="s">
        <v>58</v>
      </c>
      <c r="D27" s="140" t="s">
        <v>58</v>
      </c>
      <c r="E27" s="141">
        <f>'PK Imports'!E27+'NP Imports'!E27+'NPK Imports'!E27</f>
        <v>549.96704600000101</v>
      </c>
      <c r="F27" s="141">
        <f>'PK Imports'!F27+'NP Imports'!F27+'NPK Imports'!F27</f>
        <v>731.02745799999843</v>
      </c>
      <c r="G27" s="141">
        <f>'PK Imports'!G27+'NP Imports'!G27+'NPK Imports'!G27</f>
        <v>826.54676799999993</v>
      </c>
      <c r="H27" s="141">
        <f>'PK Imports'!H27+'NP Imports'!H27+'NPK Imports'!H27</f>
        <v>1052.2980170000001</v>
      </c>
      <c r="I27" s="141">
        <f>'PK Imports'!I27+'NP Imports'!I27+'NPK Imports'!I27</f>
        <v>1102.264541</v>
      </c>
      <c r="J27" s="141">
        <f>'PK Imports'!J27+'NP Imports'!J27+'NPK Imports'!J27</f>
        <v>1179.9443470000001</v>
      </c>
      <c r="K27" s="141">
        <f>'PK Imports'!K27+'NP Imports'!K27+'NPK Imports'!K27</f>
        <v>1326.835462</v>
      </c>
      <c r="L27" s="141">
        <f>'PK Imports'!L27+'NP Imports'!L27+'NPK Imports'!L27</f>
        <v>1651.752665</v>
      </c>
      <c r="M27" s="141">
        <f>'PK Imports'!M27+'NP Imports'!M27+'NPK Imports'!M27</f>
        <v>1470.2178900000001</v>
      </c>
      <c r="N27" s="141">
        <f>'PK Imports'!N27+'NP Imports'!N27+'NPK Imports'!N27</f>
        <v>1375.832932</v>
      </c>
      <c r="O27" s="141">
        <f>'PK Imports'!O27+'NP Imports'!O27+'NPK Imports'!O27</f>
        <v>1947.3686739999998</v>
      </c>
      <c r="P27" s="141">
        <f>'PK Imports'!P27+'NP Imports'!P27+'NPK Imports'!P27</f>
        <v>2327.8486359999997</v>
      </c>
      <c r="Q27" s="141">
        <f>'PK Imports'!Q27+'NP Imports'!Q27+'NPK Imports'!Q27</f>
        <v>2412.4619980000002</v>
      </c>
      <c r="R27" s="141">
        <f>'PK Imports'!R27+'NP Imports'!R27+'NPK Imports'!R27</f>
        <v>2551.6539229999998</v>
      </c>
      <c r="S27" s="141">
        <f>'PK Imports'!S27+'NP Imports'!S27+'NPK Imports'!S27</f>
        <v>2855.2825560000001</v>
      </c>
      <c r="T27" s="141">
        <f>'PK Imports'!T27+'NP Imports'!T27+'NPK Imports'!T27</f>
        <v>3099.5132949999997</v>
      </c>
      <c r="U27" s="141">
        <f>'PK Imports'!U27+'NP Imports'!U27+'NPK Imports'!U27</f>
        <v>3862.3520339999991</v>
      </c>
      <c r="V27" s="141">
        <f>'PK Imports'!V27+'NP Imports'!V27+'NPK Imports'!V27</f>
        <v>4740.5744231152958</v>
      </c>
      <c r="W27" s="141">
        <f>'PK Imports'!W27+'NP Imports'!W27+'NPK Imports'!W27</f>
        <v>4189.91626652573</v>
      </c>
      <c r="X27" s="141">
        <f>'PK Imports'!X27+'NP Imports'!X27+'NPK Imports'!X27</f>
        <v>4317.1644200000001</v>
      </c>
      <c r="Y27" s="141">
        <f>'PK Imports'!Y27+'NP Imports'!Y27+'NPK Imports'!Y27</f>
        <v>4592.9233690000001</v>
      </c>
      <c r="Z27" s="141">
        <f>'PK Imports'!Z27+'NP Imports'!Z27+'NPK Imports'!Z27</f>
        <v>4812.7174956492872</v>
      </c>
      <c r="AA27" s="141">
        <f>'PK Imports'!AA27+'NP Imports'!AA27+'NPK Imports'!AA27</f>
        <v>3497.24</v>
      </c>
      <c r="AB27" s="141">
        <f>'PK Imports'!AB27+'NP Imports'!AB27+'NPK Imports'!AB27</f>
        <v>3084.21</v>
      </c>
      <c r="AC27" s="141">
        <f>'PK Imports'!AC27+'NP Imports'!AC27+'NPK Imports'!AC27</f>
        <v>3312.8430630907387</v>
      </c>
      <c r="AD27" s="141">
        <f>'PK Imports'!AD27+'NP Imports'!AD27+'NPK Imports'!AD27</f>
        <v>3475.8624166007457</v>
      </c>
      <c r="AE27" s="141">
        <f>'PK Imports'!AE27+'NP Imports'!AE27+'NPK Imports'!AE27</f>
        <v>3562.3608552553806</v>
      </c>
      <c r="AF27" s="141">
        <f>'PK Imports'!AF27+'NP Imports'!AF27+'NPK Imports'!AF27</f>
        <v>3651.098807365046</v>
      </c>
      <c r="AG27" s="141">
        <f>'PK Imports'!AG27+'NP Imports'!AG27+'NPK Imports'!AG27</f>
        <v>3696.8387402018056</v>
      </c>
    </row>
    <row r="28" spans="1:33" x14ac:dyDescent="0.2">
      <c r="A28" s="133" t="str">
        <f t="shared" si="1"/>
        <v>DAPAlbania</v>
      </c>
      <c r="B28" s="129" t="s">
        <v>254</v>
      </c>
      <c r="C28" s="129" t="s">
        <v>257</v>
      </c>
      <c r="D28" s="129" t="s">
        <v>59</v>
      </c>
      <c r="E28" s="142">
        <f>'PK Imports'!E28+'NP Imports'!E28+'NPK Imports'!E28</f>
        <v>2.4693709999999998</v>
      </c>
      <c r="F28" s="142">
        <f>'PK Imports'!F28+'NP Imports'!F28+'NPK Imports'!F28</f>
        <v>0.135162</v>
      </c>
      <c r="G28" s="142">
        <f>'PK Imports'!G28+'NP Imports'!G28+'NPK Imports'!G28</f>
        <v>0.11604</v>
      </c>
      <c r="H28" s="142">
        <f>'PK Imports'!H28+'NP Imports'!H28+'NPK Imports'!H28</f>
        <v>0.49623799999999996</v>
      </c>
      <c r="I28" s="142">
        <f>'PK Imports'!I28+'NP Imports'!I28+'NPK Imports'!I28</f>
        <v>1.5006599999999999</v>
      </c>
      <c r="J28" s="142">
        <f>'PK Imports'!J28+'NP Imports'!J28+'NPK Imports'!J28</f>
        <v>3.4258949999999997</v>
      </c>
      <c r="K28" s="142">
        <f>'PK Imports'!K28+'NP Imports'!K28+'NPK Imports'!K28</f>
        <v>5.1276299999999999</v>
      </c>
      <c r="L28" s="142">
        <f>'PK Imports'!L28+'NP Imports'!L28+'NPK Imports'!L28</f>
        <v>10.007047</v>
      </c>
      <c r="M28" s="142">
        <f>'PK Imports'!M28+'NP Imports'!M28+'NPK Imports'!M28</f>
        <v>11.500395000000001</v>
      </c>
      <c r="N28" s="142">
        <f>'PK Imports'!N28+'NP Imports'!N28+'NPK Imports'!N28</f>
        <v>4.814406</v>
      </c>
      <c r="O28" s="142">
        <f>'PK Imports'!O28+'NP Imports'!O28+'NPK Imports'!O28</f>
        <v>10.458964999999999</v>
      </c>
      <c r="P28" s="142">
        <f>'PK Imports'!P28+'NP Imports'!P28+'NPK Imports'!P28</f>
        <v>14.672819</v>
      </c>
      <c r="Q28" s="142">
        <f>'PK Imports'!Q28+'NP Imports'!Q28+'NPK Imports'!Q28</f>
        <v>10.864519</v>
      </c>
      <c r="R28" s="142">
        <f>'PK Imports'!R28+'NP Imports'!R28+'NPK Imports'!R28</f>
        <v>9.6526069999999997</v>
      </c>
      <c r="S28" s="142">
        <f>'PK Imports'!S28+'NP Imports'!S28+'NPK Imports'!S28</f>
        <v>7.7559559999999994</v>
      </c>
      <c r="T28" s="142">
        <f>'PK Imports'!T28+'NP Imports'!T28+'NPK Imports'!T28</f>
        <v>12.639002</v>
      </c>
      <c r="U28" s="142">
        <f>'PK Imports'!U28+'NP Imports'!U28+'NPK Imports'!U28</f>
        <v>18.41432</v>
      </c>
      <c r="V28" s="142">
        <f>'PK Imports'!V28+'NP Imports'!V28+'NPK Imports'!V28</f>
        <v>12.301976999999999</v>
      </c>
      <c r="W28" s="142">
        <f>'PK Imports'!W28+'NP Imports'!W28+'NPK Imports'!W28</f>
        <v>15.248325716021791</v>
      </c>
      <c r="X28" s="142">
        <f>'PK Imports'!X28+'NP Imports'!X28+'NPK Imports'!X28</f>
        <v>26.39772</v>
      </c>
      <c r="Y28" s="142">
        <f>'PK Imports'!Y28+'NP Imports'!Y28+'NPK Imports'!Y28</f>
        <v>29.059750000000001</v>
      </c>
      <c r="Z28" s="142">
        <f>'PK Imports'!Z28+'NP Imports'!Z28+'NPK Imports'!Z28</f>
        <v>31.715499999999999</v>
      </c>
      <c r="AA28" s="142">
        <f>'PK Imports'!AA28+'NP Imports'!AA28+'NPK Imports'!AA28</f>
        <v>13.46</v>
      </c>
      <c r="AB28" s="142">
        <f>'PK Imports'!AB28+'NP Imports'!AB28+'NPK Imports'!AB28</f>
        <v>17.800000000000004</v>
      </c>
      <c r="AC28" s="142">
        <f>'PK Imports'!AC28+'NP Imports'!AC28+'NPK Imports'!AC28</f>
        <v>17.800000000000004</v>
      </c>
      <c r="AD28" s="142">
        <f>'PK Imports'!AD28+'NP Imports'!AD28+'NPK Imports'!AD28</f>
        <v>17.800000000000004</v>
      </c>
      <c r="AE28" s="142">
        <f>'PK Imports'!AE28+'NP Imports'!AE28+'NPK Imports'!AE28</f>
        <v>17.800000000000004</v>
      </c>
      <c r="AF28" s="142">
        <f>'PK Imports'!AF28+'NP Imports'!AF28+'NPK Imports'!AF28</f>
        <v>17.800000000000004</v>
      </c>
      <c r="AG28" s="142">
        <f>'PK Imports'!AG28+'NP Imports'!AG28+'NPK Imports'!AG28</f>
        <v>17.800000000000004</v>
      </c>
    </row>
    <row r="29" spans="1:33" x14ac:dyDescent="0.2">
      <c r="A29" s="133" t="str">
        <f t="shared" si="1"/>
        <v>DAPBosnia &amp; Herzegovina</v>
      </c>
      <c r="B29" s="129" t="s">
        <v>254</v>
      </c>
      <c r="C29" s="129" t="s">
        <v>257</v>
      </c>
      <c r="D29" s="129" t="s">
        <v>60</v>
      </c>
      <c r="E29" s="142">
        <f>'PK Imports'!E29+'NP Imports'!E29+'NPK Imports'!E29</f>
        <v>19.41</v>
      </c>
      <c r="F29" s="142">
        <f>'PK Imports'!F29+'NP Imports'!F29+'NPK Imports'!F29</f>
        <v>17.873999999999999</v>
      </c>
      <c r="G29" s="142">
        <f>'PK Imports'!G29+'NP Imports'!G29+'NPK Imports'!G29</f>
        <v>66.578000000000003</v>
      </c>
      <c r="H29" s="142">
        <f>'PK Imports'!H29+'NP Imports'!H29+'NPK Imports'!H29</f>
        <v>23.273002999999999</v>
      </c>
      <c r="I29" s="142">
        <f>'PK Imports'!I29+'NP Imports'!I29+'NPK Imports'!I29</f>
        <v>86.949584999999999</v>
      </c>
      <c r="J29" s="142">
        <f>'PK Imports'!J29+'NP Imports'!J29+'NPK Imports'!J29</f>
        <v>77.270657</v>
      </c>
      <c r="K29" s="142">
        <f>'PK Imports'!K29+'NP Imports'!K29+'NPK Imports'!K29</f>
        <v>67.09830199999999</v>
      </c>
      <c r="L29" s="142">
        <f>'PK Imports'!L29+'NP Imports'!L29+'NPK Imports'!L29</f>
        <v>82.410336000000001</v>
      </c>
      <c r="M29" s="142">
        <f>'PK Imports'!M29+'NP Imports'!M29+'NPK Imports'!M29</f>
        <v>57.696947000000002</v>
      </c>
      <c r="N29" s="142">
        <f>'PK Imports'!N29+'NP Imports'!N29+'NPK Imports'!N29</f>
        <v>30.171258999999999</v>
      </c>
      <c r="O29" s="142">
        <f>'PK Imports'!O29+'NP Imports'!O29+'NPK Imports'!O29</f>
        <v>64.641175000000004</v>
      </c>
      <c r="P29" s="142">
        <f>'PK Imports'!P29+'NP Imports'!P29+'NPK Imports'!P29</f>
        <v>59.151070999999995</v>
      </c>
      <c r="Q29" s="142">
        <f>'PK Imports'!Q29+'NP Imports'!Q29+'NPK Imports'!Q29</f>
        <v>60.885373999999999</v>
      </c>
      <c r="R29" s="142">
        <f>'PK Imports'!R29+'NP Imports'!R29+'NPK Imports'!R29</f>
        <v>50.027695999999999</v>
      </c>
      <c r="S29" s="142">
        <f>'PK Imports'!S29+'NP Imports'!S29+'NPK Imports'!S29</f>
        <v>47.954481000000001</v>
      </c>
      <c r="T29" s="142">
        <f>'PK Imports'!T29+'NP Imports'!T29+'NPK Imports'!T29</f>
        <v>55.149915999999997</v>
      </c>
      <c r="U29" s="142">
        <f>'PK Imports'!U29+'NP Imports'!U29+'NPK Imports'!U29</f>
        <v>61.712206999999999</v>
      </c>
      <c r="V29" s="142">
        <f>'PK Imports'!V29+'NP Imports'!V29+'NPK Imports'!V29</f>
        <v>60.533253999999999</v>
      </c>
      <c r="W29" s="142">
        <f>'PK Imports'!W29+'NP Imports'!W29+'NPK Imports'!W29</f>
        <v>48.216812999999995</v>
      </c>
      <c r="X29" s="142">
        <f>'PK Imports'!X29+'NP Imports'!X29+'NPK Imports'!X29</f>
        <v>55.089129999999997</v>
      </c>
      <c r="Y29" s="142">
        <f>'PK Imports'!Y29+'NP Imports'!Y29+'NPK Imports'!Y29</f>
        <v>61.166039999999995</v>
      </c>
      <c r="Z29" s="142">
        <f>'PK Imports'!Z29+'NP Imports'!Z29+'NPK Imports'!Z29</f>
        <v>37.433979999999991</v>
      </c>
      <c r="AA29" s="142">
        <f>'PK Imports'!AA29+'NP Imports'!AA29+'NPK Imports'!AA29</f>
        <v>0</v>
      </c>
      <c r="AB29" s="142">
        <f>'PK Imports'!AB29+'NP Imports'!AB29+'NPK Imports'!AB29</f>
        <v>0</v>
      </c>
      <c r="AC29" s="142">
        <f>'PK Imports'!AC29+'NP Imports'!AC29+'NPK Imports'!AC29</f>
        <v>0</v>
      </c>
      <c r="AD29" s="142">
        <f>'PK Imports'!AD29+'NP Imports'!AD29+'NPK Imports'!AD29</f>
        <v>0</v>
      </c>
      <c r="AE29" s="142">
        <f>'PK Imports'!AE29+'NP Imports'!AE29+'NPK Imports'!AE29</f>
        <v>0</v>
      </c>
      <c r="AF29" s="142">
        <f>'PK Imports'!AF29+'NP Imports'!AF29+'NPK Imports'!AF29</f>
        <v>0</v>
      </c>
      <c r="AG29" s="142">
        <f>'PK Imports'!AG29+'NP Imports'!AG29+'NPK Imports'!AG29</f>
        <v>0</v>
      </c>
    </row>
    <row r="30" spans="1:33" x14ac:dyDescent="0.2">
      <c r="A30" s="133" t="str">
        <f t="shared" si="1"/>
        <v>DAPBulgaria</v>
      </c>
      <c r="B30" s="129" t="s">
        <v>254</v>
      </c>
      <c r="C30" s="129" t="s">
        <v>257</v>
      </c>
      <c r="D30" s="129" t="s">
        <v>61</v>
      </c>
      <c r="E30" s="142">
        <f>'PK Imports'!E30+'NP Imports'!E30+'NPK Imports'!E30</f>
        <v>0.877</v>
      </c>
      <c r="F30" s="142">
        <f>'PK Imports'!F30+'NP Imports'!F30+'NPK Imports'!F30</f>
        <v>2.8970000000000002</v>
      </c>
      <c r="G30" s="142">
        <f>'PK Imports'!G30+'NP Imports'!G30+'NPK Imports'!G30</f>
        <v>5.0910000000000002</v>
      </c>
      <c r="H30" s="142">
        <f>'PK Imports'!H30+'NP Imports'!H30+'NPK Imports'!H30</f>
        <v>10.119099999999996</v>
      </c>
      <c r="I30" s="142">
        <f>'PK Imports'!I30+'NP Imports'!I30+'NPK Imports'!I30</f>
        <v>12.747000000000002</v>
      </c>
      <c r="J30" s="142">
        <f>'PK Imports'!J30+'NP Imports'!J30+'NPK Imports'!J30</f>
        <v>18.8596</v>
      </c>
      <c r="K30" s="142">
        <f>'PK Imports'!K30+'NP Imports'!K30+'NPK Imports'!K30</f>
        <v>27.1402</v>
      </c>
      <c r="L30" s="142">
        <f>'PK Imports'!L30+'NP Imports'!L30+'NPK Imports'!L30</f>
        <v>29.621600000000001</v>
      </c>
      <c r="M30" s="142">
        <f>'PK Imports'!M30+'NP Imports'!M30+'NPK Imports'!M30</f>
        <v>58.790000000000006</v>
      </c>
      <c r="N30" s="142">
        <f>'PK Imports'!N30+'NP Imports'!N30+'NPK Imports'!N30</f>
        <v>37.137</v>
      </c>
      <c r="O30" s="142">
        <f>'PK Imports'!O30+'NP Imports'!O30+'NPK Imports'!O30</f>
        <v>86.607050000000015</v>
      </c>
      <c r="P30" s="142">
        <f>'PK Imports'!P30+'NP Imports'!P30+'NPK Imports'!P30</f>
        <v>156.76490000000001</v>
      </c>
      <c r="Q30" s="142">
        <f>'PK Imports'!Q30+'NP Imports'!Q30+'NPK Imports'!Q30</f>
        <v>163.70589999999999</v>
      </c>
      <c r="R30" s="142">
        <f>'PK Imports'!R30+'NP Imports'!R30+'NPK Imports'!R30</f>
        <v>153.56731400000001</v>
      </c>
      <c r="S30" s="142">
        <f>'PK Imports'!S30+'NP Imports'!S30+'NPK Imports'!S30</f>
        <v>152.92623000000003</v>
      </c>
      <c r="T30" s="142">
        <f>'PK Imports'!T30+'NP Imports'!T30+'NPK Imports'!T30</f>
        <v>209.85391000000001</v>
      </c>
      <c r="U30" s="142">
        <f>'PK Imports'!U30+'NP Imports'!U30+'NPK Imports'!U30</f>
        <v>201.61581000000001</v>
      </c>
      <c r="V30" s="142">
        <f>'PK Imports'!V30+'NP Imports'!V30+'NPK Imports'!V30</f>
        <v>255.05623999999997</v>
      </c>
      <c r="W30" s="142">
        <f>'PK Imports'!W30+'NP Imports'!W30+'NPK Imports'!W30</f>
        <v>217.33506501266044</v>
      </c>
      <c r="X30" s="142">
        <f>'PK Imports'!X30+'NP Imports'!X30+'NPK Imports'!X30</f>
        <v>221.7021</v>
      </c>
      <c r="Y30" s="142">
        <f>'PK Imports'!Y30+'NP Imports'!Y30+'NPK Imports'!Y30</f>
        <v>223.96647999999999</v>
      </c>
      <c r="Z30" s="142">
        <f>'PK Imports'!Z30+'NP Imports'!Z30+'NPK Imports'!Z30</f>
        <v>226.08183</v>
      </c>
      <c r="AA30" s="142">
        <f>'PK Imports'!AA30+'NP Imports'!AA30+'NPK Imports'!AA30</f>
        <v>331.4799999999999</v>
      </c>
      <c r="AB30" s="142">
        <f>'PK Imports'!AB30+'NP Imports'!AB30+'NPK Imports'!AB30</f>
        <v>203.45</v>
      </c>
      <c r="AC30" s="142">
        <f>'PK Imports'!AC30+'NP Imports'!AC30+'NPK Imports'!AC30</f>
        <v>203.60768696978278</v>
      </c>
      <c r="AD30" s="142">
        <f>'PK Imports'!AD30+'NP Imports'!AD30+'NPK Imports'!AD30</f>
        <v>203.77902168574337</v>
      </c>
      <c r="AE30" s="142">
        <f>'PK Imports'!AE30+'NP Imports'!AE30+'NPK Imports'!AE30</f>
        <v>203.94259074657384</v>
      </c>
      <c r="AF30" s="142">
        <f>'PK Imports'!AF30+'NP Imports'!AF30+'NPK Imports'!AF30</f>
        <v>204.10447667876335</v>
      </c>
      <c r="AG30" s="142">
        <f>'PK Imports'!AG30+'NP Imports'!AG30+'NPK Imports'!AG30</f>
        <v>204.2677828647482</v>
      </c>
    </row>
    <row r="31" spans="1:33" x14ac:dyDescent="0.2">
      <c r="A31" s="133" t="str">
        <f t="shared" si="1"/>
        <v>DAPCroatia</v>
      </c>
      <c r="B31" s="129" t="s">
        <v>254</v>
      </c>
      <c r="C31" s="129" t="s">
        <v>257</v>
      </c>
      <c r="D31" s="129" t="s">
        <v>62</v>
      </c>
      <c r="E31" s="142">
        <f>'PK Imports'!E31+'NP Imports'!E31+'NPK Imports'!E31</f>
        <v>1.8660000000000001</v>
      </c>
      <c r="F31" s="142">
        <f>'PK Imports'!F31+'NP Imports'!F31+'NPK Imports'!F31</f>
        <v>19.888000000000005</v>
      </c>
      <c r="G31" s="142">
        <f>'PK Imports'!G31+'NP Imports'!G31+'NPK Imports'!G31</f>
        <v>19.382999999999996</v>
      </c>
      <c r="H31" s="142">
        <f>'PK Imports'!H31+'NP Imports'!H31+'NPK Imports'!H31</f>
        <v>66.644999999999996</v>
      </c>
      <c r="I31" s="142">
        <f>'PK Imports'!I31+'NP Imports'!I31+'NPK Imports'!I31</f>
        <v>80.002999999999986</v>
      </c>
      <c r="J31" s="142">
        <f>'PK Imports'!J31+'NP Imports'!J31+'NPK Imports'!J31</f>
        <v>40.905000000000001</v>
      </c>
      <c r="K31" s="142">
        <f>'PK Imports'!K31+'NP Imports'!K31+'NPK Imports'!K31</f>
        <v>34.397926999999996</v>
      </c>
      <c r="L31" s="142">
        <f>'PK Imports'!L31+'NP Imports'!L31+'NPK Imports'!L31</f>
        <v>30.784981999999992</v>
      </c>
      <c r="M31" s="142">
        <f>'PK Imports'!M31+'NP Imports'!M31+'NPK Imports'!M31</f>
        <v>7.2502049999999993</v>
      </c>
      <c r="N31" s="142">
        <f>'PK Imports'!N31+'NP Imports'!N31+'NPK Imports'!N31</f>
        <v>28.361999999999995</v>
      </c>
      <c r="O31" s="142">
        <f>'PK Imports'!O31+'NP Imports'!O31+'NPK Imports'!O31</f>
        <v>46.433243000000004</v>
      </c>
      <c r="P31" s="142">
        <f>'PK Imports'!P31+'NP Imports'!P31+'NPK Imports'!P31</f>
        <v>30.795999999999999</v>
      </c>
      <c r="Q31" s="142">
        <f>'PK Imports'!Q31+'NP Imports'!Q31+'NPK Imports'!Q31</f>
        <v>49.811</v>
      </c>
      <c r="R31" s="142">
        <f>'PK Imports'!R31+'NP Imports'!R31+'NPK Imports'!R31</f>
        <v>30.558750000000003</v>
      </c>
      <c r="S31" s="142">
        <f>'PK Imports'!S31+'NP Imports'!S31+'NPK Imports'!S31</f>
        <v>28.391000000000002</v>
      </c>
      <c r="T31" s="142">
        <f>'PK Imports'!T31+'NP Imports'!T31+'NPK Imports'!T31</f>
        <v>50.676000000000002</v>
      </c>
      <c r="U31" s="142">
        <f>'PK Imports'!U31+'NP Imports'!U31+'NPK Imports'!U31</f>
        <v>64.272700000000015</v>
      </c>
      <c r="V31" s="142">
        <f>'PK Imports'!V31+'NP Imports'!V31+'NPK Imports'!V31</f>
        <v>55.211500000000008</v>
      </c>
      <c r="W31" s="142">
        <f>'PK Imports'!W31+'NP Imports'!W31+'NPK Imports'!W31</f>
        <v>59.873704031069906</v>
      </c>
      <c r="X31" s="142">
        <f>'PK Imports'!X31+'NP Imports'!X31+'NPK Imports'!X31</f>
        <v>65.65791999999999</v>
      </c>
      <c r="Y31" s="142">
        <f>'PK Imports'!Y31+'NP Imports'!Y31+'NPK Imports'!Y31</f>
        <v>80.549686200000011</v>
      </c>
      <c r="Z31" s="142">
        <f>'PK Imports'!Z31+'NP Imports'!Z31+'NPK Imports'!Z31</f>
        <v>105.73018999999999</v>
      </c>
      <c r="AA31" s="142">
        <f>'PK Imports'!AA31+'NP Imports'!AA31+'NPK Imports'!AA31</f>
        <v>138.91000000000003</v>
      </c>
      <c r="AB31" s="142">
        <f>'PK Imports'!AB31+'NP Imports'!AB31+'NPK Imports'!AB31</f>
        <v>133.22999999999999</v>
      </c>
      <c r="AC31" s="142">
        <f>'PK Imports'!AC31+'NP Imports'!AC31+'NPK Imports'!AC31</f>
        <v>133.22999999999999</v>
      </c>
      <c r="AD31" s="142">
        <f>'PK Imports'!AD31+'NP Imports'!AD31+'NPK Imports'!AD31</f>
        <v>133.22999999999999</v>
      </c>
      <c r="AE31" s="142">
        <f>'PK Imports'!AE31+'NP Imports'!AE31+'NPK Imports'!AE31</f>
        <v>133.22999999999999</v>
      </c>
      <c r="AF31" s="142">
        <f>'PK Imports'!AF31+'NP Imports'!AF31+'NPK Imports'!AF31</f>
        <v>133.22999999999999</v>
      </c>
      <c r="AG31" s="142">
        <f>'PK Imports'!AG31+'NP Imports'!AG31+'NPK Imports'!AG31</f>
        <v>133.22999999999999</v>
      </c>
    </row>
    <row r="32" spans="1:33" x14ac:dyDescent="0.2">
      <c r="A32" s="133" t="str">
        <f t="shared" si="1"/>
        <v>DAPCzech Republic</v>
      </c>
      <c r="B32" s="129" t="s">
        <v>254</v>
      </c>
      <c r="C32" s="129" t="s">
        <v>257</v>
      </c>
      <c r="D32" s="129" t="s">
        <v>63</v>
      </c>
      <c r="E32" s="142">
        <f>'PK Imports'!E32+'NP Imports'!E32+'NPK Imports'!E32</f>
        <v>22.613</v>
      </c>
      <c r="F32" s="142">
        <f>'PK Imports'!F32+'NP Imports'!F32+'NPK Imports'!F32</f>
        <v>17.974</v>
      </c>
      <c r="G32" s="142">
        <f>'PK Imports'!G32+'NP Imports'!G32+'NPK Imports'!G32</f>
        <v>30.917862</v>
      </c>
      <c r="H32" s="142">
        <f>'PK Imports'!H32+'NP Imports'!H32+'NPK Imports'!H32</f>
        <v>30.700600000000001</v>
      </c>
      <c r="I32" s="142">
        <f>'PK Imports'!I32+'NP Imports'!I32+'NPK Imports'!I32</f>
        <v>28.043199999999992</v>
      </c>
      <c r="J32" s="142">
        <f>'PK Imports'!J32+'NP Imports'!J32+'NPK Imports'!J32</f>
        <v>35.7042</v>
      </c>
      <c r="K32" s="142">
        <f>'PK Imports'!K32+'NP Imports'!K32+'NPK Imports'!K32</f>
        <v>33.573599999999999</v>
      </c>
      <c r="L32" s="142">
        <f>'PK Imports'!L32+'NP Imports'!L32+'NPK Imports'!L32</f>
        <v>61.003000000000007</v>
      </c>
      <c r="M32" s="142">
        <f>'PK Imports'!M32+'NP Imports'!M32+'NPK Imports'!M32</f>
        <v>80.16040000000001</v>
      </c>
      <c r="N32" s="142">
        <f>'PK Imports'!N32+'NP Imports'!N32+'NPK Imports'!N32</f>
        <v>27.263299999999997</v>
      </c>
      <c r="O32" s="142">
        <f>'PK Imports'!O32+'NP Imports'!O32+'NPK Imports'!O32</f>
        <v>62.7209</v>
      </c>
      <c r="P32" s="142">
        <f>'PK Imports'!P32+'NP Imports'!P32+'NPK Imports'!P32</f>
        <v>75.071400000000011</v>
      </c>
      <c r="Q32" s="142">
        <f>'PK Imports'!Q32+'NP Imports'!Q32+'NPK Imports'!Q32</f>
        <v>90.473399999999998</v>
      </c>
      <c r="R32" s="142">
        <f>'PK Imports'!R32+'NP Imports'!R32+'NPK Imports'!R32</f>
        <v>89.36099999999999</v>
      </c>
      <c r="S32" s="142">
        <f>'PK Imports'!S32+'NP Imports'!S32+'NPK Imports'!S32</f>
        <v>116.38082000000001</v>
      </c>
      <c r="T32" s="142">
        <f>'PK Imports'!T32+'NP Imports'!T32+'NPK Imports'!T32</f>
        <v>122.28382000000002</v>
      </c>
      <c r="U32" s="142">
        <f>'PK Imports'!U32+'NP Imports'!U32+'NPK Imports'!U32</f>
        <v>124.98871000000001</v>
      </c>
      <c r="V32" s="142">
        <f>'PK Imports'!V32+'NP Imports'!V32+'NPK Imports'!V32</f>
        <v>115.81436000000001</v>
      </c>
      <c r="W32" s="142">
        <f>'PK Imports'!W32+'NP Imports'!W32+'NPK Imports'!W32</f>
        <v>129.033995</v>
      </c>
      <c r="X32" s="142">
        <f>'PK Imports'!X32+'NP Imports'!X32+'NPK Imports'!X32</f>
        <v>121.11939000000001</v>
      </c>
      <c r="Y32" s="142">
        <f>'PK Imports'!Y32+'NP Imports'!Y32+'NPK Imports'!Y32</f>
        <v>117.9733121</v>
      </c>
      <c r="Z32" s="142">
        <f>'PK Imports'!Z32+'NP Imports'!Z32+'NPK Imports'!Z32</f>
        <v>119.11240768382196</v>
      </c>
      <c r="AA32" s="142">
        <f>'PK Imports'!AA32+'NP Imports'!AA32+'NPK Imports'!AA32</f>
        <v>115.42</v>
      </c>
      <c r="AB32" s="142">
        <f>'PK Imports'!AB32+'NP Imports'!AB32+'NPK Imports'!AB32</f>
        <v>99.8</v>
      </c>
      <c r="AC32" s="142">
        <f>'PK Imports'!AC32+'NP Imports'!AC32+'NPK Imports'!AC32</f>
        <v>99.8</v>
      </c>
      <c r="AD32" s="142">
        <f>'PK Imports'!AD32+'NP Imports'!AD32+'NPK Imports'!AD32</f>
        <v>99.8</v>
      </c>
      <c r="AE32" s="142">
        <f>'PK Imports'!AE32+'NP Imports'!AE32+'NPK Imports'!AE32</f>
        <v>99.8</v>
      </c>
      <c r="AF32" s="142">
        <f>'PK Imports'!AF32+'NP Imports'!AF32+'NPK Imports'!AF32</f>
        <v>99.8</v>
      </c>
      <c r="AG32" s="142">
        <f>'PK Imports'!AG32+'NP Imports'!AG32+'NPK Imports'!AG32</f>
        <v>99.8</v>
      </c>
    </row>
    <row r="33" spans="1:33" x14ac:dyDescent="0.2">
      <c r="A33" s="133" t="str">
        <f t="shared" si="1"/>
        <v>DAPEstonia</v>
      </c>
      <c r="B33" s="129" t="s">
        <v>254</v>
      </c>
      <c r="C33" s="129" t="s">
        <v>257</v>
      </c>
      <c r="D33" s="129" t="s">
        <v>64</v>
      </c>
      <c r="E33" s="142">
        <f>'PK Imports'!E33+'NP Imports'!E33+'NPK Imports'!E33</f>
        <v>29.712</v>
      </c>
      <c r="F33" s="142">
        <f>'PK Imports'!F33+'NP Imports'!F33+'NPK Imports'!F33</f>
        <v>28.536000000000001</v>
      </c>
      <c r="G33" s="142">
        <f>'PK Imports'!G33+'NP Imports'!G33+'NPK Imports'!G33</f>
        <v>23.378</v>
      </c>
      <c r="H33" s="142">
        <f>'PK Imports'!H33+'NP Imports'!H33+'NPK Imports'!H33</f>
        <v>41.275999999999996</v>
      </c>
      <c r="I33" s="142">
        <f>'PK Imports'!I33+'NP Imports'!I33+'NPK Imports'!I33</f>
        <v>30.631</v>
      </c>
      <c r="J33" s="142">
        <f>'PK Imports'!J33+'NP Imports'!J33+'NPK Imports'!J33</f>
        <v>44.266000000000005</v>
      </c>
      <c r="K33" s="142">
        <f>'PK Imports'!K33+'NP Imports'!K33+'NPK Imports'!K33</f>
        <v>44.031999999999996</v>
      </c>
      <c r="L33" s="142">
        <f>'PK Imports'!L33+'NP Imports'!L33+'NPK Imports'!L33</f>
        <v>32.283000000000001</v>
      </c>
      <c r="M33" s="142">
        <f>'PK Imports'!M33+'NP Imports'!M33+'NPK Imports'!M33</f>
        <v>41.644000000000005</v>
      </c>
      <c r="N33" s="142">
        <f>'PK Imports'!N33+'NP Imports'!N33+'NPK Imports'!N33</f>
        <v>33.753999999999998</v>
      </c>
      <c r="O33" s="142">
        <f>'PK Imports'!O33+'NP Imports'!O33+'NPK Imports'!O33</f>
        <v>51.89</v>
      </c>
      <c r="P33" s="142">
        <f>'PK Imports'!P33+'NP Imports'!P33+'NPK Imports'!P33</f>
        <v>57.061</v>
      </c>
      <c r="Q33" s="142">
        <f>'PK Imports'!Q33+'NP Imports'!Q33+'NPK Imports'!Q33</f>
        <v>78.687999999999988</v>
      </c>
      <c r="R33" s="142">
        <f>'PK Imports'!R33+'NP Imports'!R33+'NPK Imports'!R33</f>
        <v>79.807999999999993</v>
      </c>
      <c r="S33" s="142">
        <f>'PK Imports'!S33+'NP Imports'!S33+'NPK Imports'!S33</f>
        <v>65.171999999999997</v>
      </c>
      <c r="T33" s="142">
        <f>'PK Imports'!T33+'NP Imports'!T33+'NPK Imports'!T33</f>
        <v>64.403999999999996</v>
      </c>
      <c r="U33" s="142">
        <f>'PK Imports'!U33+'NP Imports'!U33+'NPK Imports'!U33</f>
        <v>52.731000000000002</v>
      </c>
      <c r="V33" s="142">
        <f>'PK Imports'!V33+'NP Imports'!V33+'NPK Imports'!V33</f>
        <v>64.963999999999999</v>
      </c>
      <c r="W33" s="142">
        <f>'PK Imports'!W33+'NP Imports'!W33+'NPK Imports'!W33</f>
        <v>62.834220999999999</v>
      </c>
      <c r="X33" s="142">
        <f>'PK Imports'!X33+'NP Imports'!X33+'NPK Imports'!X33</f>
        <v>68.324709999999996</v>
      </c>
      <c r="Y33" s="142">
        <f>'PK Imports'!Y33+'NP Imports'!Y33+'NPK Imports'!Y33</f>
        <v>124.70239000000001</v>
      </c>
      <c r="Z33" s="142">
        <f>'PK Imports'!Z33+'NP Imports'!Z33+'NPK Imports'!Z33</f>
        <v>118.17645</v>
      </c>
      <c r="AA33" s="142">
        <f>'PK Imports'!AA33+'NP Imports'!AA33+'NPK Imports'!AA33</f>
        <v>123.62</v>
      </c>
      <c r="AB33" s="142">
        <f>'PK Imports'!AB33+'NP Imports'!AB33+'NPK Imports'!AB33</f>
        <v>87.52</v>
      </c>
      <c r="AC33" s="142">
        <f>'PK Imports'!AC33+'NP Imports'!AC33+'NPK Imports'!AC33</f>
        <v>87.52</v>
      </c>
      <c r="AD33" s="142">
        <f>'PK Imports'!AD33+'NP Imports'!AD33+'NPK Imports'!AD33</f>
        <v>87.52</v>
      </c>
      <c r="AE33" s="142">
        <f>'PK Imports'!AE33+'NP Imports'!AE33+'NPK Imports'!AE33</f>
        <v>87.52</v>
      </c>
      <c r="AF33" s="142">
        <f>'PK Imports'!AF33+'NP Imports'!AF33+'NPK Imports'!AF33</f>
        <v>87.52</v>
      </c>
      <c r="AG33" s="142">
        <f>'PK Imports'!AG33+'NP Imports'!AG33+'NPK Imports'!AG33</f>
        <v>87.52</v>
      </c>
    </row>
    <row r="34" spans="1:33" x14ac:dyDescent="0.2">
      <c r="A34" s="133" t="str">
        <f t="shared" si="1"/>
        <v>DAPGeorgia</v>
      </c>
      <c r="B34" s="129" t="s">
        <v>254</v>
      </c>
      <c r="C34" s="129" t="s">
        <v>257</v>
      </c>
      <c r="D34" s="129" t="s">
        <v>65</v>
      </c>
      <c r="E34" s="142">
        <f>'PK Imports'!E34+'NP Imports'!E34+'NPK Imports'!E34</f>
        <v>3.0000000000000001E-3</v>
      </c>
      <c r="F34" s="142">
        <f>'PK Imports'!F34+'NP Imports'!F34+'NPK Imports'!F34</f>
        <v>8.4499999999999992E-3</v>
      </c>
      <c r="G34" s="142">
        <f>'PK Imports'!G34+'NP Imports'!G34+'NPK Imports'!G34</f>
        <v>1.4999999999999999E-4</v>
      </c>
      <c r="H34" s="142">
        <f>'PK Imports'!H34+'NP Imports'!H34+'NPK Imports'!H34</f>
        <v>0.44736300000000001</v>
      </c>
      <c r="I34" s="142">
        <f>'PK Imports'!I34+'NP Imports'!I34+'NPK Imports'!I34</f>
        <v>3.9787000000000003</v>
      </c>
      <c r="J34" s="142">
        <f>'PK Imports'!J34+'NP Imports'!J34+'NPK Imports'!J34</f>
        <v>1.8742749999999999</v>
      </c>
      <c r="K34" s="142">
        <f>'PK Imports'!K34+'NP Imports'!K34+'NPK Imports'!K34</f>
        <v>2.4692099999999999</v>
      </c>
      <c r="L34" s="142">
        <f>'PK Imports'!L34+'NP Imports'!L34+'NPK Imports'!L34</f>
        <v>4.3300800000000006</v>
      </c>
      <c r="M34" s="142">
        <f>'PK Imports'!M34+'NP Imports'!M34+'NPK Imports'!M34</f>
        <v>2.3274089999999998</v>
      </c>
      <c r="N34" s="142">
        <f>'PK Imports'!N34+'NP Imports'!N34+'NPK Imports'!N34</f>
        <v>3.8841070000000002</v>
      </c>
      <c r="O34" s="142">
        <f>'PK Imports'!O34+'NP Imports'!O34+'NPK Imports'!O34</f>
        <v>4.0371709999999998</v>
      </c>
      <c r="P34" s="142">
        <f>'PK Imports'!P34+'NP Imports'!P34+'NPK Imports'!P34</f>
        <v>8.4520689999999998</v>
      </c>
      <c r="Q34" s="142">
        <f>'PK Imports'!Q34+'NP Imports'!Q34+'NPK Imports'!Q34</f>
        <v>14.826122</v>
      </c>
      <c r="R34" s="142">
        <f>'PK Imports'!R34+'NP Imports'!R34+'NPK Imports'!R34</f>
        <v>32.555216999999999</v>
      </c>
      <c r="S34" s="142">
        <f>'PK Imports'!S34+'NP Imports'!S34+'NPK Imports'!S34</f>
        <v>26.266432999999999</v>
      </c>
      <c r="T34" s="142">
        <f>'PK Imports'!T34+'NP Imports'!T34+'NPK Imports'!T34</f>
        <v>20.158442000000001</v>
      </c>
      <c r="U34" s="142">
        <f>'PK Imports'!U34+'NP Imports'!U34+'NPK Imports'!U34</f>
        <v>24.828130000000002</v>
      </c>
      <c r="V34" s="142">
        <f>'PK Imports'!V34+'NP Imports'!V34+'NPK Imports'!V34</f>
        <v>18.14631</v>
      </c>
      <c r="W34" s="142">
        <f>'PK Imports'!W34+'NP Imports'!W34+'NPK Imports'!W34</f>
        <v>17.286988000000001</v>
      </c>
      <c r="X34" s="142">
        <f>'PK Imports'!X34+'NP Imports'!X34+'NPK Imports'!X34</f>
        <v>20.403980000000004</v>
      </c>
      <c r="Y34" s="142">
        <f>'PK Imports'!Y34+'NP Imports'!Y34+'NPK Imports'!Y34</f>
        <v>22.801295199999998</v>
      </c>
      <c r="Z34" s="142">
        <f>'PK Imports'!Z34+'NP Imports'!Z34+'NPK Imports'!Z34</f>
        <v>23.0876491403953</v>
      </c>
      <c r="AA34" s="142">
        <f>'PK Imports'!AA34+'NP Imports'!AA34+'NPK Imports'!AA34</f>
        <v>19.170000000000002</v>
      </c>
      <c r="AB34" s="142">
        <f>'PK Imports'!AB34+'NP Imports'!AB34+'NPK Imports'!AB34</f>
        <v>18.520000000000003</v>
      </c>
      <c r="AC34" s="142">
        <f>'PK Imports'!AC34+'NP Imports'!AC34+'NPK Imports'!AC34</f>
        <v>18.520000000000003</v>
      </c>
      <c r="AD34" s="142">
        <f>'PK Imports'!AD34+'NP Imports'!AD34+'NPK Imports'!AD34</f>
        <v>18.520000000000003</v>
      </c>
      <c r="AE34" s="142">
        <f>'PK Imports'!AE34+'NP Imports'!AE34+'NPK Imports'!AE34</f>
        <v>18.520000000000003</v>
      </c>
      <c r="AF34" s="142">
        <f>'PK Imports'!AF34+'NP Imports'!AF34+'NPK Imports'!AF34</f>
        <v>18.520000000000003</v>
      </c>
      <c r="AG34" s="142">
        <f>'PK Imports'!AG34+'NP Imports'!AG34+'NPK Imports'!AG34</f>
        <v>18.520000000000003</v>
      </c>
    </row>
    <row r="35" spans="1:33" x14ac:dyDescent="0.2">
      <c r="A35" s="133" t="str">
        <f t="shared" si="1"/>
        <v>DAPHungary</v>
      </c>
      <c r="B35" s="129" t="s">
        <v>254</v>
      </c>
      <c r="C35" s="129" t="s">
        <v>257</v>
      </c>
      <c r="D35" s="129" t="s">
        <v>66</v>
      </c>
      <c r="E35" s="142">
        <f>'PK Imports'!E35+'NP Imports'!E35+'NPK Imports'!E35</f>
        <v>72.864999999999995</v>
      </c>
      <c r="F35" s="142">
        <f>'PK Imports'!F35+'NP Imports'!F35+'NPK Imports'!F35</f>
        <v>103.71620299999998</v>
      </c>
      <c r="G35" s="142">
        <f>'PK Imports'!G35+'NP Imports'!G35+'NPK Imports'!G35</f>
        <v>123.1634</v>
      </c>
      <c r="H35" s="142">
        <f>'PK Imports'!H35+'NP Imports'!H35+'NPK Imports'!H35</f>
        <v>169.39072499999997</v>
      </c>
      <c r="I35" s="142">
        <f>'PK Imports'!I35+'NP Imports'!I35+'NPK Imports'!I35</f>
        <v>184.16930000000002</v>
      </c>
      <c r="J35" s="142">
        <f>'PK Imports'!J35+'NP Imports'!J35+'NPK Imports'!J35</f>
        <v>166.05099999999999</v>
      </c>
      <c r="K35" s="142">
        <f>'PK Imports'!K35+'NP Imports'!K35+'NPK Imports'!K35</f>
        <v>146.43891600000001</v>
      </c>
      <c r="L35" s="142">
        <f>'PK Imports'!L35+'NP Imports'!L35+'NPK Imports'!L35</f>
        <v>218.01101999999997</v>
      </c>
      <c r="M35" s="142">
        <f>'PK Imports'!M35+'NP Imports'!M35+'NPK Imports'!M35</f>
        <v>197.03300000000002</v>
      </c>
      <c r="N35" s="142">
        <f>'PK Imports'!N35+'NP Imports'!N35+'NPK Imports'!N35</f>
        <v>99.117899999999992</v>
      </c>
      <c r="O35" s="142">
        <f>'PK Imports'!O35+'NP Imports'!O35+'NPK Imports'!O35</f>
        <v>158.85731400000003</v>
      </c>
      <c r="P35" s="142">
        <f>'PK Imports'!P35+'NP Imports'!P35+'NPK Imports'!P35</f>
        <v>194.41199999999998</v>
      </c>
      <c r="Q35" s="142">
        <f>'PK Imports'!Q35+'NP Imports'!Q35+'NPK Imports'!Q35</f>
        <v>226.13600000000002</v>
      </c>
      <c r="R35" s="142">
        <f>'PK Imports'!R35+'NP Imports'!R35+'NPK Imports'!R35</f>
        <v>245.11469999999994</v>
      </c>
      <c r="S35" s="142">
        <f>'PK Imports'!S35+'NP Imports'!S35+'NPK Imports'!S35</f>
        <v>242.30066999999997</v>
      </c>
      <c r="T35" s="142">
        <f>'PK Imports'!T35+'NP Imports'!T35+'NPK Imports'!T35</f>
        <v>260.12738999999988</v>
      </c>
      <c r="U35" s="142">
        <f>'PK Imports'!U35+'NP Imports'!U35+'NPK Imports'!U35</f>
        <v>263.42466999999999</v>
      </c>
      <c r="V35" s="142">
        <f>'PK Imports'!V35+'NP Imports'!V35+'NPK Imports'!V35</f>
        <v>383.24026999999995</v>
      </c>
      <c r="W35" s="142">
        <f>'PK Imports'!W35+'NP Imports'!W35+'NPK Imports'!W35</f>
        <v>287.17447400114003</v>
      </c>
      <c r="X35" s="142">
        <f>'PK Imports'!X35+'NP Imports'!X35+'NPK Imports'!X35</f>
        <v>319.33352999999994</v>
      </c>
      <c r="Y35" s="142">
        <f>'PK Imports'!Y35+'NP Imports'!Y35+'NPK Imports'!Y35</f>
        <v>329.83823000000007</v>
      </c>
      <c r="Z35" s="142">
        <f>'PK Imports'!Z35+'NP Imports'!Z35+'NPK Imports'!Z35</f>
        <v>280.32205237846313</v>
      </c>
      <c r="AA35" s="142">
        <f>'PK Imports'!AA35+'NP Imports'!AA35+'NPK Imports'!AA35</f>
        <v>258.38</v>
      </c>
      <c r="AB35" s="142">
        <f>'PK Imports'!AB35+'NP Imports'!AB35+'NPK Imports'!AB35</f>
        <v>112.52999999999997</v>
      </c>
      <c r="AC35" s="142">
        <f>'PK Imports'!AC35+'NP Imports'!AC35+'NPK Imports'!AC35</f>
        <v>111.55635138627861</v>
      </c>
      <c r="AD35" s="142">
        <f>'PK Imports'!AD35+'NP Imports'!AD35+'NPK Imports'!AD35</f>
        <v>110.47346329972012</v>
      </c>
      <c r="AE35" s="142">
        <f>'PK Imports'!AE35+'NP Imports'!AE35+'NPK Imports'!AE35</f>
        <v>109.55725246470028</v>
      </c>
      <c r="AF35" s="142">
        <f>'PK Imports'!AF35+'NP Imports'!AF35+'NPK Imports'!AF35</f>
        <v>108.72187692997343</v>
      </c>
      <c r="AG35" s="142">
        <f>'PK Imports'!AG35+'NP Imports'!AG35+'NPK Imports'!AG35</f>
        <v>107.92761578326233</v>
      </c>
    </row>
    <row r="36" spans="1:33" x14ac:dyDescent="0.2">
      <c r="A36" s="133" t="str">
        <f t="shared" si="1"/>
        <v>DAPLatvia</v>
      </c>
      <c r="B36" s="129" t="s">
        <v>254</v>
      </c>
      <c r="C36" s="129" t="s">
        <v>257</v>
      </c>
      <c r="D36" s="129" t="s">
        <v>67</v>
      </c>
      <c r="E36" s="142">
        <f>'PK Imports'!E36+'NP Imports'!E36+'NPK Imports'!E36</f>
        <v>36.131</v>
      </c>
      <c r="F36" s="142">
        <f>'PK Imports'!F36+'NP Imports'!F36+'NPK Imports'!F36</f>
        <v>35.594999999999999</v>
      </c>
      <c r="G36" s="142">
        <f>'PK Imports'!G36+'NP Imports'!G36+'NPK Imports'!G36</f>
        <v>24.051000000000002</v>
      </c>
      <c r="H36" s="142">
        <f>'PK Imports'!H36+'NP Imports'!H36+'NPK Imports'!H36</f>
        <v>27.57</v>
      </c>
      <c r="I36" s="142">
        <f>'PK Imports'!I36+'NP Imports'!I36+'NPK Imports'!I36</f>
        <v>30.813000000000002</v>
      </c>
      <c r="J36" s="142">
        <f>'PK Imports'!J36+'NP Imports'!J36+'NPK Imports'!J36</f>
        <v>38.317999999999998</v>
      </c>
      <c r="K36" s="142">
        <f>'PK Imports'!K36+'NP Imports'!K36+'NPK Imports'!K36</f>
        <v>39.478999999999999</v>
      </c>
      <c r="L36" s="142">
        <f>'PK Imports'!L36+'NP Imports'!L36+'NPK Imports'!L36</f>
        <v>31.167999999999999</v>
      </c>
      <c r="M36" s="142">
        <f>'PK Imports'!M36+'NP Imports'!M36+'NPK Imports'!M36</f>
        <v>25.160999999999998</v>
      </c>
      <c r="N36" s="142">
        <f>'PK Imports'!N36+'NP Imports'!N36+'NPK Imports'!N36</f>
        <v>24.417999999999999</v>
      </c>
      <c r="O36" s="142">
        <f>'PK Imports'!O36+'NP Imports'!O36+'NPK Imports'!O36</f>
        <v>47.030999999999999</v>
      </c>
      <c r="P36" s="142">
        <f>'PK Imports'!P36+'NP Imports'!P36+'NPK Imports'!P36</f>
        <v>49.455000000000005</v>
      </c>
      <c r="Q36" s="142">
        <f>'PK Imports'!Q36+'NP Imports'!Q36+'NPK Imports'!Q36</f>
        <v>70.606999999999999</v>
      </c>
      <c r="R36" s="142">
        <f>'PK Imports'!R36+'NP Imports'!R36+'NPK Imports'!R36</f>
        <v>48.853999999999999</v>
      </c>
      <c r="S36" s="142">
        <f>'PK Imports'!S36+'NP Imports'!S36+'NPK Imports'!S36</f>
        <v>72.207999999999998</v>
      </c>
      <c r="T36" s="142">
        <f>'PK Imports'!T36+'NP Imports'!T36+'NPK Imports'!T36</f>
        <v>83.102000000000004</v>
      </c>
      <c r="U36" s="142">
        <f>'PK Imports'!U36+'NP Imports'!U36+'NPK Imports'!U36</f>
        <v>50.165999999999997</v>
      </c>
      <c r="V36" s="142">
        <f>'PK Imports'!V36+'NP Imports'!V36+'NPK Imports'!V36</f>
        <v>50.896000000000001</v>
      </c>
      <c r="W36" s="142">
        <f>'PK Imports'!W36+'NP Imports'!W36+'NPK Imports'!W36</f>
        <v>70.557206000000008</v>
      </c>
      <c r="X36" s="142">
        <f>'PK Imports'!X36+'NP Imports'!X36+'NPK Imports'!X36</f>
        <v>50.670480000000005</v>
      </c>
      <c r="Y36" s="142">
        <f>'PK Imports'!Y36+'NP Imports'!Y36+'NPK Imports'!Y36</f>
        <v>39.633019999999995</v>
      </c>
      <c r="Z36" s="142">
        <f>'PK Imports'!Z36+'NP Imports'!Z36+'NPK Imports'!Z36</f>
        <v>46.455179999999999</v>
      </c>
      <c r="AA36" s="142">
        <f>'PK Imports'!AA36+'NP Imports'!AA36+'NPK Imports'!AA36</f>
        <v>124.66</v>
      </c>
      <c r="AB36" s="142">
        <f>'PK Imports'!AB36+'NP Imports'!AB36+'NPK Imports'!AB36</f>
        <v>137.59</v>
      </c>
      <c r="AC36" s="142">
        <f>'PK Imports'!AC36+'NP Imports'!AC36+'NPK Imports'!AC36</f>
        <v>137.59</v>
      </c>
      <c r="AD36" s="142">
        <f>'PK Imports'!AD36+'NP Imports'!AD36+'NPK Imports'!AD36</f>
        <v>137.59</v>
      </c>
      <c r="AE36" s="142">
        <f>'PK Imports'!AE36+'NP Imports'!AE36+'NPK Imports'!AE36</f>
        <v>137.59</v>
      </c>
      <c r="AF36" s="142">
        <f>'PK Imports'!AF36+'NP Imports'!AF36+'NPK Imports'!AF36</f>
        <v>137.59</v>
      </c>
      <c r="AG36" s="142">
        <f>'PK Imports'!AG36+'NP Imports'!AG36+'NPK Imports'!AG36</f>
        <v>137.59</v>
      </c>
    </row>
    <row r="37" spans="1:33" x14ac:dyDescent="0.2">
      <c r="A37" s="133" t="str">
        <f t="shared" si="1"/>
        <v>DAPLithuania</v>
      </c>
      <c r="B37" s="129" t="s">
        <v>254</v>
      </c>
      <c r="C37" s="129" t="s">
        <v>257</v>
      </c>
      <c r="D37" s="129" t="s">
        <v>68</v>
      </c>
      <c r="E37" s="142">
        <f>'PK Imports'!E37+'NP Imports'!E37+'NPK Imports'!E37</f>
        <v>17.122</v>
      </c>
      <c r="F37" s="142">
        <f>'PK Imports'!F37+'NP Imports'!F37+'NPK Imports'!F37</f>
        <v>12.791270000000001</v>
      </c>
      <c r="G37" s="142">
        <f>'PK Imports'!G37+'NP Imports'!G37+'NPK Imports'!G37</f>
        <v>24.805184999999998</v>
      </c>
      <c r="H37" s="142">
        <f>'PK Imports'!H37+'NP Imports'!H37+'NPK Imports'!H37</f>
        <v>31.794539999999998</v>
      </c>
      <c r="I37" s="142">
        <f>'PK Imports'!I37+'NP Imports'!I37+'NPK Imports'!I37</f>
        <v>48.309200000000004</v>
      </c>
      <c r="J37" s="142">
        <f>'PK Imports'!J37+'NP Imports'!J37+'NPK Imports'!J37</f>
        <v>70.012999999999991</v>
      </c>
      <c r="K37" s="142">
        <f>'PK Imports'!K37+'NP Imports'!K37+'NPK Imports'!K37</f>
        <v>22.644999999999996</v>
      </c>
      <c r="L37" s="142">
        <f>'PK Imports'!L37+'NP Imports'!L37+'NPK Imports'!L37</f>
        <v>33.617400000000004</v>
      </c>
      <c r="M37" s="142">
        <f>'PK Imports'!M37+'NP Imports'!M37+'NPK Imports'!M37</f>
        <v>46.281700000000001</v>
      </c>
      <c r="N37" s="142">
        <f>'PK Imports'!N37+'NP Imports'!N37+'NPK Imports'!N37</f>
        <v>26.410899999999998</v>
      </c>
      <c r="O37" s="142">
        <f>'PK Imports'!O37+'NP Imports'!O37+'NPK Imports'!O37</f>
        <v>53.597499999999997</v>
      </c>
      <c r="P37" s="142">
        <f>'PK Imports'!P37+'NP Imports'!P37+'NPK Imports'!P37</f>
        <v>65.422399999999996</v>
      </c>
      <c r="Q37" s="142">
        <f>'PK Imports'!Q37+'NP Imports'!Q37+'NPK Imports'!Q37</f>
        <v>75.234399999999994</v>
      </c>
      <c r="R37" s="142">
        <f>'PK Imports'!R37+'NP Imports'!R37+'NPK Imports'!R37</f>
        <v>45.816600000000001</v>
      </c>
      <c r="S37" s="142">
        <f>'PK Imports'!S37+'NP Imports'!S37+'NPK Imports'!S37</f>
        <v>61.963999999999999</v>
      </c>
      <c r="T37" s="142">
        <f>'PK Imports'!T37+'NP Imports'!T37+'NPK Imports'!T37</f>
        <v>78.842250000000007</v>
      </c>
      <c r="U37" s="142">
        <f>'PK Imports'!U37+'NP Imports'!U37+'NPK Imports'!U37</f>
        <v>65.282129999999995</v>
      </c>
      <c r="V37" s="142">
        <f>'PK Imports'!V37+'NP Imports'!V37+'NPK Imports'!V37</f>
        <v>70.646180000000001</v>
      </c>
      <c r="W37" s="142">
        <f>'PK Imports'!W37+'NP Imports'!W37+'NPK Imports'!W37</f>
        <v>72.503275000000002</v>
      </c>
      <c r="X37" s="142">
        <f>'PK Imports'!X37+'NP Imports'!X37+'NPK Imports'!X37</f>
        <v>67.229989999999987</v>
      </c>
      <c r="Y37" s="142">
        <f>'PK Imports'!Y37+'NP Imports'!Y37+'NPK Imports'!Y37</f>
        <v>96.758471200000002</v>
      </c>
      <c r="Z37" s="142">
        <f>'PK Imports'!Z37+'NP Imports'!Z37+'NPK Imports'!Z37</f>
        <v>88.17747</v>
      </c>
      <c r="AA37" s="142">
        <f>'PK Imports'!AA37+'NP Imports'!AA37+'NPK Imports'!AA37</f>
        <v>188.11000000000007</v>
      </c>
      <c r="AB37" s="142">
        <f>'PK Imports'!AB37+'NP Imports'!AB37+'NPK Imports'!AB37</f>
        <v>127.34</v>
      </c>
      <c r="AC37" s="142">
        <f>'PK Imports'!AC37+'NP Imports'!AC37+'NPK Imports'!AC37</f>
        <v>128.7405262984046</v>
      </c>
      <c r="AD37" s="142">
        <f>'PK Imports'!AD37+'NP Imports'!AD37+'NPK Imports'!AD37</f>
        <v>128.7405262984046</v>
      </c>
      <c r="AE37" s="142">
        <f>'PK Imports'!AE37+'NP Imports'!AE37+'NPK Imports'!AE37</f>
        <v>128.7405262984046</v>
      </c>
      <c r="AF37" s="142">
        <f>'PK Imports'!AF37+'NP Imports'!AF37+'NPK Imports'!AF37</f>
        <v>128.7405262984046</v>
      </c>
      <c r="AG37" s="142">
        <f>'PK Imports'!AG37+'NP Imports'!AG37+'NPK Imports'!AG37</f>
        <v>128.7405262984046</v>
      </c>
    </row>
    <row r="38" spans="1:33" x14ac:dyDescent="0.2">
      <c r="A38" s="133" t="str">
        <f t="shared" si="1"/>
        <v>DAPMacedonia</v>
      </c>
      <c r="B38" s="129" t="s">
        <v>254</v>
      </c>
      <c r="C38" s="129" t="s">
        <v>257</v>
      </c>
      <c r="D38" s="129" t="s">
        <v>69</v>
      </c>
      <c r="E38" s="142">
        <f>'PK Imports'!E38+'NP Imports'!E38+'NPK Imports'!E38</f>
        <v>8.3896399999999982</v>
      </c>
      <c r="F38" s="142">
        <f>'PK Imports'!F38+'NP Imports'!F38+'NPK Imports'!F38</f>
        <v>3.1673430000000002</v>
      </c>
      <c r="G38" s="142">
        <f>'PK Imports'!G38+'NP Imports'!G38+'NPK Imports'!G38</f>
        <v>10.495191999999999</v>
      </c>
      <c r="H38" s="142">
        <f>'PK Imports'!H38+'NP Imports'!H38+'NPK Imports'!H38</f>
        <v>15.772808999999999</v>
      </c>
      <c r="I38" s="142">
        <f>'PK Imports'!I38+'NP Imports'!I38+'NPK Imports'!I38</f>
        <v>23.324597000000001</v>
      </c>
      <c r="J38" s="142">
        <f>'PK Imports'!J38+'NP Imports'!J38+'NPK Imports'!J38</f>
        <v>35.643625</v>
      </c>
      <c r="K38" s="142">
        <f>'PK Imports'!K38+'NP Imports'!K38+'NPK Imports'!K38</f>
        <v>27.222312000000002</v>
      </c>
      <c r="L38" s="142">
        <f>'PK Imports'!L38+'NP Imports'!L38+'NPK Imports'!L38</f>
        <v>30.468600000000002</v>
      </c>
      <c r="M38" s="142">
        <f>'PK Imports'!M38+'NP Imports'!M38+'NPK Imports'!M38</f>
        <v>28.826773000000003</v>
      </c>
      <c r="N38" s="142">
        <f>'PK Imports'!N38+'NP Imports'!N38+'NPK Imports'!N38</f>
        <v>24.051364</v>
      </c>
      <c r="O38" s="142">
        <f>'PK Imports'!O38+'NP Imports'!O38+'NPK Imports'!O38</f>
        <v>32.873322000000002</v>
      </c>
      <c r="P38" s="142">
        <f>'PK Imports'!P38+'NP Imports'!P38+'NPK Imports'!P38</f>
        <v>32.814517000000002</v>
      </c>
      <c r="Q38" s="142">
        <f>'PK Imports'!Q38+'NP Imports'!Q38+'NPK Imports'!Q38</f>
        <v>28.363735999999999</v>
      </c>
      <c r="R38" s="142">
        <f>'PK Imports'!R38+'NP Imports'!R38+'NPK Imports'!R38</f>
        <v>31.333087000000003</v>
      </c>
      <c r="S38" s="142">
        <f>'PK Imports'!S38+'NP Imports'!S38+'NPK Imports'!S38</f>
        <v>28.733422000000001</v>
      </c>
      <c r="T38" s="142">
        <f>'PK Imports'!T38+'NP Imports'!T38+'NPK Imports'!T38</f>
        <v>26.354630999999998</v>
      </c>
      <c r="U38" s="142">
        <f>'PK Imports'!U38+'NP Imports'!U38+'NPK Imports'!U38</f>
        <v>29.685389000000001</v>
      </c>
      <c r="V38" s="142">
        <f>'PK Imports'!V38+'NP Imports'!V38+'NPK Imports'!V38</f>
        <v>24.854037000000002</v>
      </c>
      <c r="W38" s="142">
        <f>'PK Imports'!W38+'NP Imports'!W38+'NPK Imports'!W38</f>
        <v>23.209055019747066</v>
      </c>
      <c r="X38" s="142">
        <f>'PK Imports'!X38+'NP Imports'!X38+'NPK Imports'!X38</f>
        <v>24.705229999999997</v>
      </c>
      <c r="Y38" s="142">
        <f>'PK Imports'!Y38+'NP Imports'!Y38+'NPK Imports'!Y38</f>
        <v>26.181760000000004</v>
      </c>
      <c r="Z38" s="142">
        <f>'PK Imports'!Z38+'NP Imports'!Z38+'NPK Imports'!Z38</f>
        <v>18.407680000000006</v>
      </c>
      <c r="AA38" s="142">
        <f>'PK Imports'!AA38+'NP Imports'!AA38+'NPK Imports'!AA38</f>
        <v>18.549999999999997</v>
      </c>
      <c r="AB38" s="142">
        <f>'PK Imports'!AB38+'NP Imports'!AB38+'NPK Imports'!AB38</f>
        <v>21.6</v>
      </c>
      <c r="AC38" s="142">
        <f>'PK Imports'!AC38+'NP Imports'!AC38+'NPK Imports'!AC38</f>
        <v>21.6</v>
      </c>
      <c r="AD38" s="142">
        <f>'PK Imports'!AD38+'NP Imports'!AD38+'NPK Imports'!AD38</f>
        <v>21.6</v>
      </c>
      <c r="AE38" s="142">
        <f>'PK Imports'!AE38+'NP Imports'!AE38+'NPK Imports'!AE38</f>
        <v>21.6</v>
      </c>
      <c r="AF38" s="142">
        <f>'PK Imports'!AF38+'NP Imports'!AF38+'NPK Imports'!AF38</f>
        <v>21.6</v>
      </c>
      <c r="AG38" s="142">
        <f>'PK Imports'!AG38+'NP Imports'!AG38+'NPK Imports'!AG38</f>
        <v>21.6</v>
      </c>
    </row>
    <row r="39" spans="1:33" x14ac:dyDescent="0.2">
      <c r="A39" s="133" t="str">
        <f t="shared" si="1"/>
        <v>DAPMoldova</v>
      </c>
      <c r="B39" s="129" t="s">
        <v>254</v>
      </c>
      <c r="C39" s="129" t="s">
        <v>257</v>
      </c>
      <c r="D39" s="129" t="s">
        <v>70</v>
      </c>
      <c r="E39" s="142">
        <f>'PK Imports'!E39+'NP Imports'!E39+'NPK Imports'!E39</f>
        <v>0.157499</v>
      </c>
      <c r="F39" s="142">
        <f>'PK Imports'!F39+'NP Imports'!F39+'NPK Imports'!F39</f>
        <v>1.5302440000000002</v>
      </c>
      <c r="G39" s="142">
        <f>'PK Imports'!G39+'NP Imports'!G39+'NPK Imports'!G39</f>
        <v>2.9477180000000001</v>
      </c>
      <c r="H39" s="142">
        <f>'PK Imports'!H39+'NP Imports'!H39+'NPK Imports'!H39</f>
        <v>5.9532480000000003</v>
      </c>
      <c r="I39" s="142">
        <f>'PK Imports'!I39+'NP Imports'!I39+'NPK Imports'!I39</f>
        <v>9.018104000000001</v>
      </c>
      <c r="J39" s="142">
        <f>'PK Imports'!J39+'NP Imports'!J39+'NPK Imports'!J39</f>
        <v>14.213967</v>
      </c>
      <c r="K39" s="142">
        <f>'PK Imports'!K39+'NP Imports'!K39+'NPK Imports'!K39</f>
        <v>12.012255</v>
      </c>
      <c r="L39" s="142">
        <f>'PK Imports'!L39+'NP Imports'!L39+'NPK Imports'!L39</f>
        <v>15.256728000000001</v>
      </c>
      <c r="M39" s="142">
        <f>'PK Imports'!M39+'NP Imports'!M39+'NPK Imports'!M39</f>
        <v>9.683205000000001</v>
      </c>
      <c r="N39" s="142">
        <f>'PK Imports'!N39+'NP Imports'!N39+'NPK Imports'!N39</f>
        <v>9.7684479999999994</v>
      </c>
      <c r="O39" s="142">
        <f>'PK Imports'!O39+'NP Imports'!O39+'NPK Imports'!O39</f>
        <v>17.193830000000002</v>
      </c>
      <c r="P39" s="142">
        <f>'PK Imports'!P39+'NP Imports'!P39+'NPK Imports'!P39</f>
        <v>29.161308000000002</v>
      </c>
      <c r="Q39" s="142">
        <f>'PK Imports'!Q39+'NP Imports'!Q39+'NPK Imports'!Q39</f>
        <v>24.260717</v>
      </c>
      <c r="R39" s="142">
        <f>'PK Imports'!R39+'NP Imports'!R39+'NPK Imports'!R39</f>
        <v>32.393366</v>
      </c>
      <c r="S39" s="142">
        <f>'PK Imports'!S39+'NP Imports'!S39+'NPK Imports'!S39</f>
        <v>36.172666</v>
      </c>
      <c r="T39" s="142">
        <f>'PK Imports'!T39+'NP Imports'!T39+'NPK Imports'!T39</f>
        <v>31.130623999999997</v>
      </c>
      <c r="U39" s="142">
        <f>'PK Imports'!U39+'NP Imports'!U39+'NPK Imports'!U39</f>
        <v>41.333756000000001</v>
      </c>
      <c r="V39" s="142">
        <f>'PK Imports'!V39+'NP Imports'!V39+'NPK Imports'!V39</f>
        <v>59.419615</v>
      </c>
      <c r="W39" s="142">
        <f>'PK Imports'!W39+'NP Imports'!W39+'NPK Imports'!W39</f>
        <v>73.500912999999997</v>
      </c>
      <c r="X39" s="142">
        <f>'PK Imports'!X39+'NP Imports'!X39+'NPK Imports'!X39</f>
        <v>104.30449999999999</v>
      </c>
      <c r="Y39" s="142">
        <f>'PK Imports'!Y39+'NP Imports'!Y39+'NPK Imports'!Y39</f>
        <v>82.63566999999999</v>
      </c>
      <c r="Z39" s="142">
        <f>'PK Imports'!Z39+'NP Imports'!Z39+'NPK Imports'!Z39</f>
        <v>109.40841160291185</v>
      </c>
      <c r="AA39" s="142">
        <f>'PK Imports'!AA39+'NP Imports'!AA39+'NPK Imports'!AA39</f>
        <v>82.779999999999973</v>
      </c>
      <c r="AB39" s="142">
        <f>'PK Imports'!AB39+'NP Imports'!AB39+'NPK Imports'!AB39</f>
        <v>103.34999999999998</v>
      </c>
      <c r="AC39" s="142">
        <f>'PK Imports'!AC39+'NP Imports'!AC39+'NPK Imports'!AC39</f>
        <v>103.34999999999998</v>
      </c>
      <c r="AD39" s="142">
        <f>'PK Imports'!AD39+'NP Imports'!AD39+'NPK Imports'!AD39</f>
        <v>103.34999999999998</v>
      </c>
      <c r="AE39" s="142">
        <f>'PK Imports'!AE39+'NP Imports'!AE39+'NPK Imports'!AE39</f>
        <v>103.34999999999998</v>
      </c>
      <c r="AF39" s="142">
        <f>'PK Imports'!AF39+'NP Imports'!AF39+'NPK Imports'!AF39</f>
        <v>103.34999999999998</v>
      </c>
      <c r="AG39" s="142">
        <f>'PK Imports'!AG39+'NP Imports'!AG39+'NPK Imports'!AG39</f>
        <v>103.34999999999998</v>
      </c>
    </row>
    <row r="40" spans="1:33" x14ac:dyDescent="0.2">
      <c r="A40" s="133" t="str">
        <f t="shared" si="1"/>
        <v>DAPMontenegro</v>
      </c>
      <c r="B40" s="129" t="s">
        <v>254</v>
      </c>
      <c r="C40" s="129" t="s">
        <v>257</v>
      </c>
      <c r="D40" s="129" t="s">
        <v>71</v>
      </c>
      <c r="E40" s="142">
        <f>'PK Imports'!E40+'NP Imports'!E40+'NPK Imports'!E40</f>
        <v>0</v>
      </c>
      <c r="F40" s="142">
        <f>'PK Imports'!F40+'NP Imports'!F40+'NPK Imports'!F40</f>
        <v>0</v>
      </c>
      <c r="G40" s="142">
        <f>'PK Imports'!G40+'NP Imports'!G40+'NPK Imports'!G40</f>
        <v>0</v>
      </c>
      <c r="H40" s="142">
        <f>'PK Imports'!H40+'NP Imports'!H40+'NPK Imports'!H40</f>
        <v>0</v>
      </c>
      <c r="I40" s="142">
        <f>'PK Imports'!I40+'NP Imports'!I40+'NPK Imports'!I40</f>
        <v>0</v>
      </c>
      <c r="J40" s="142">
        <f>'PK Imports'!J40+'NP Imports'!J40+'NPK Imports'!J40</f>
        <v>1.4999999999999999E-2</v>
      </c>
      <c r="K40" s="142">
        <f>'PK Imports'!K40+'NP Imports'!K40+'NPK Imports'!K40</f>
        <v>0.26600000000000001</v>
      </c>
      <c r="L40" s="142">
        <f>'PK Imports'!L40+'NP Imports'!L40+'NPK Imports'!L40</f>
        <v>0.66600000000000004</v>
      </c>
      <c r="M40" s="142">
        <f>'PK Imports'!M40+'NP Imports'!M40+'NPK Imports'!M40</f>
        <v>0.93400000000000005</v>
      </c>
      <c r="N40" s="142">
        <f>'PK Imports'!N40+'NP Imports'!N40+'NPK Imports'!N40</f>
        <v>0.46400000000000008</v>
      </c>
      <c r="O40" s="142">
        <f>'PK Imports'!O40+'NP Imports'!O40+'NPK Imports'!O40</f>
        <v>1.0609999999999999</v>
      </c>
      <c r="P40" s="142">
        <f>'PK Imports'!P40+'NP Imports'!P40+'NPK Imports'!P40</f>
        <v>1.0630000000000002</v>
      </c>
      <c r="Q40" s="142">
        <f>'PK Imports'!Q40+'NP Imports'!Q40+'NPK Imports'!Q40</f>
        <v>1.103</v>
      </c>
      <c r="R40" s="142">
        <f>'PK Imports'!R40+'NP Imports'!R40+'NPK Imports'!R40</f>
        <v>1.2839999999999998</v>
      </c>
      <c r="S40" s="142">
        <f>'PK Imports'!S40+'NP Imports'!S40+'NPK Imports'!S40</f>
        <v>0.88500000000000001</v>
      </c>
      <c r="T40" s="142">
        <f>'PK Imports'!T40+'NP Imports'!T40+'NPK Imports'!T40</f>
        <v>1.4360000000000002</v>
      </c>
      <c r="U40" s="142">
        <f>'PK Imports'!U40+'NP Imports'!U40+'NPK Imports'!U40</f>
        <v>2.02</v>
      </c>
      <c r="V40" s="142">
        <f>'PK Imports'!V40+'NP Imports'!V40+'NPK Imports'!V40</f>
        <v>3.222299</v>
      </c>
      <c r="W40" s="142">
        <f>'PK Imports'!W40+'NP Imports'!W40+'NPK Imports'!W40</f>
        <v>3.117995080790553</v>
      </c>
      <c r="X40" s="142">
        <f>'PK Imports'!X40+'NP Imports'!X40+'NPK Imports'!X40</f>
        <v>0</v>
      </c>
      <c r="Y40" s="142">
        <f>'PK Imports'!Y40+'NP Imports'!Y40+'NPK Imports'!Y40</f>
        <v>0</v>
      </c>
      <c r="Z40" s="142">
        <f>'PK Imports'!Z40+'NP Imports'!Z40+'NPK Imports'!Z40</f>
        <v>0</v>
      </c>
      <c r="AA40" s="142">
        <f>'PK Imports'!AA40+'NP Imports'!AA40+'NPK Imports'!AA40</f>
        <v>2.84</v>
      </c>
      <c r="AB40" s="142">
        <f>'PK Imports'!AB40+'NP Imports'!AB40+'NPK Imports'!AB40</f>
        <v>3.7800000000000002</v>
      </c>
      <c r="AC40" s="142">
        <f>'PK Imports'!AC40+'NP Imports'!AC40+'NPK Imports'!AC40</f>
        <v>3.7800000000000002</v>
      </c>
      <c r="AD40" s="142">
        <f>'PK Imports'!AD40+'NP Imports'!AD40+'NPK Imports'!AD40</f>
        <v>3.7800000000000002</v>
      </c>
      <c r="AE40" s="142">
        <f>'PK Imports'!AE40+'NP Imports'!AE40+'NPK Imports'!AE40</f>
        <v>3.7800000000000002</v>
      </c>
      <c r="AF40" s="142">
        <f>'PK Imports'!AF40+'NP Imports'!AF40+'NPK Imports'!AF40</f>
        <v>3.7800000000000002</v>
      </c>
      <c r="AG40" s="142">
        <f>'PK Imports'!AG40+'NP Imports'!AG40+'NPK Imports'!AG40</f>
        <v>3.7800000000000002</v>
      </c>
    </row>
    <row r="41" spans="1:33" x14ac:dyDescent="0.2">
      <c r="A41" s="133" t="str">
        <f t="shared" si="1"/>
        <v>DAPPoland</v>
      </c>
      <c r="B41" s="129" t="s">
        <v>254</v>
      </c>
      <c r="C41" s="129" t="s">
        <v>257</v>
      </c>
      <c r="D41" s="129" t="s">
        <v>72</v>
      </c>
      <c r="E41" s="142">
        <f>'PK Imports'!E41+'NP Imports'!E41+'NPK Imports'!E41</f>
        <v>143.94641800000002</v>
      </c>
      <c r="F41" s="142">
        <f>'PK Imports'!F41+'NP Imports'!F41+'NPK Imports'!F41</f>
        <v>185.6344</v>
      </c>
      <c r="G41" s="142">
        <f>'PK Imports'!G41+'NP Imports'!G41+'NPK Imports'!G41</f>
        <v>186.94364100000001</v>
      </c>
      <c r="H41" s="142">
        <f>'PK Imports'!H41+'NP Imports'!H41+'NPK Imports'!H41</f>
        <v>217.48757700000002</v>
      </c>
      <c r="I41" s="142">
        <f>'PK Imports'!I41+'NP Imports'!I41+'NPK Imports'!I41</f>
        <v>171.55504999999999</v>
      </c>
      <c r="J41" s="142">
        <f>'PK Imports'!J41+'NP Imports'!J41+'NPK Imports'!J41</f>
        <v>166.39670000000001</v>
      </c>
      <c r="K41" s="142">
        <f>'PK Imports'!K41+'NP Imports'!K41+'NPK Imports'!K41</f>
        <v>213.26820000000004</v>
      </c>
      <c r="L41" s="142">
        <f>'PK Imports'!L41+'NP Imports'!L41+'NPK Imports'!L41</f>
        <v>255.07731999999999</v>
      </c>
      <c r="M41" s="142">
        <f>'PK Imports'!M41+'NP Imports'!M41+'NPK Imports'!M41</f>
        <v>183.99982</v>
      </c>
      <c r="N41" s="142">
        <f>'PK Imports'!N41+'NP Imports'!N41+'NPK Imports'!N41</f>
        <v>235.62139999999999</v>
      </c>
      <c r="O41" s="142">
        <f>'PK Imports'!O41+'NP Imports'!O41+'NPK Imports'!O41</f>
        <v>258.60021000000006</v>
      </c>
      <c r="P41" s="142">
        <f>'PK Imports'!P41+'NP Imports'!P41+'NPK Imports'!P41</f>
        <v>237.05529999999999</v>
      </c>
      <c r="Q41" s="142">
        <f>'PK Imports'!Q41+'NP Imports'!Q41+'NPK Imports'!Q41</f>
        <v>232.62030000000001</v>
      </c>
      <c r="R41" s="142">
        <f>'PK Imports'!R41+'NP Imports'!R41+'NPK Imports'!R41</f>
        <v>437.90035</v>
      </c>
      <c r="S41" s="142">
        <f>'PK Imports'!S41+'NP Imports'!S41+'NPK Imports'!S41</f>
        <v>628.14240000000018</v>
      </c>
      <c r="T41" s="142">
        <f>'PK Imports'!T41+'NP Imports'!T41+'NPK Imports'!T41</f>
        <v>553.47808999999995</v>
      </c>
      <c r="U41" s="142">
        <f>'PK Imports'!U41+'NP Imports'!U41+'NPK Imports'!U41</f>
        <v>657.0835499999996</v>
      </c>
      <c r="V41" s="142">
        <f>'PK Imports'!V41+'NP Imports'!V41+'NPK Imports'!V41</f>
        <v>753.08679000000018</v>
      </c>
      <c r="W41" s="142">
        <f>'PK Imports'!W41+'NP Imports'!W41+'NPK Imports'!W41</f>
        <v>833.2088510000001</v>
      </c>
      <c r="X41" s="142">
        <f>'PK Imports'!X41+'NP Imports'!X41+'NPK Imports'!X41</f>
        <v>699.68425999999999</v>
      </c>
      <c r="Y41" s="142">
        <f>'PK Imports'!Y41+'NP Imports'!Y41+'NPK Imports'!Y41</f>
        <v>788.86451190000014</v>
      </c>
      <c r="Z41" s="142">
        <f>'PK Imports'!Z41+'NP Imports'!Z41+'NPK Imports'!Z41</f>
        <v>905.13283984369536</v>
      </c>
      <c r="AA41" s="142">
        <f>'PK Imports'!AA41+'NP Imports'!AA41+'NPK Imports'!AA41</f>
        <v>454.05000000000007</v>
      </c>
      <c r="AB41" s="142">
        <f>'PK Imports'!AB41+'NP Imports'!AB41+'NPK Imports'!AB41</f>
        <v>444.78999999999996</v>
      </c>
      <c r="AC41" s="142">
        <f>'PK Imports'!AC41+'NP Imports'!AC41+'NPK Imports'!AC41</f>
        <v>534.88973050879054</v>
      </c>
      <c r="AD41" s="142">
        <f>'PK Imports'!AD41+'NP Imports'!AD41+'NPK Imports'!AD41</f>
        <v>581.74351475562048</v>
      </c>
      <c r="AE41" s="142">
        <f>'PK Imports'!AE41+'NP Imports'!AE41+'NPK Imports'!AE41</f>
        <v>596.79970673662751</v>
      </c>
      <c r="AF41" s="142">
        <f>'PK Imports'!AF41+'NP Imports'!AF41+'NPK Imports'!AF41</f>
        <v>612.21910430367632</v>
      </c>
      <c r="AG41" s="142">
        <f>'PK Imports'!AG41+'NP Imports'!AG41+'NPK Imports'!AG41</f>
        <v>628.27396944964767</v>
      </c>
    </row>
    <row r="42" spans="1:33" x14ac:dyDescent="0.2">
      <c r="A42" s="133" t="str">
        <f t="shared" si="1"/>
        <v>DAPRomania</v>
      </c>
      <c r="B42" s="129" t="s">
        <v>254</v>
      </c>
      <c r="C42" s="129" t="s">
        <v>257</v>
      </c>
      <c r="D42" s="129" t="s">
        <v>73</v>
      </c>
      <c r="E42" s="142">
        <f>'PK Imports'!E42+'NP Imports'!E42+'NPK Imports'!E42</f>
        <v>12.522</v>
      </c>
      <c r="F42" s="142">
        <f>'PK Imports'!F42+'NP Imports'!F42+'NPK Imports'!F42</f>
        <v>15.321</v>
      </c>
      <c r="G42" s="142">
        <f>'PK Imports'!G42+'NP Imports'!G42+'NPK Imports'!G42</f>
        <v>10.99</v>
      </c>
      <c r="H42" s="142">
        <f>'PK Imports'!H42+'NP Imports'!H42+'NPK Imports'!H42</f>
        <v>25.126999999999999</v>
      </c>
      <c r="I42" s="142">
        <f>'PK Imports'!I42+'NP Imports'!I42+'NPK Imports'!I42</f>
        <v>45.939</v>
      </c>
      <c r="J42" s="142">
        <f>'PK Imports'!J42+'NP Imports'!J42+'NPK Imports'!J42</f>
        <v>91.116919999999993</v>
      </c>
      <c r="K42" s="142">
        <f>'PK Imports'!K42+'NP Imports'!K42+'NPK Imports'!K42</f>
        <v>90.182000000000002</v>
      </c>
      <c r="L42" s="142">
        <f>'PK Imports'!L42+'NP Imports'!L42+'NPK Imports'!L42</f>
        <v>122.70411999999999</v>
      </c>
      <c r="M42" s="142">
        <f>'PK Imports'!M42+'NP Imports'!M42+'NPK Imports'!M42</f>
        <v>103.60000000000001</v>
      </c>
      <c r="N42" s="142">
        <f>'PK Imports'!N42+'NP Imports'!N42+'NPK Imports'!N42</f>
        <v>58.006118000000001</v>
      </c>
      <c r="O42" s="142">
        <f>'PK Imports'!O42+'NP Imports'!O42+'NPK Imports'!O42</f>
        <v>96.34</v>
      </c>
      <c r="P42" s="142">
        <f>'PK Imports'!P42+'NP Imports'!P42+'NPK Imports'!P42</f>
        <v>175.44350900000001</v>
      </c>
      <c r="Q42" s="142">
        <f>'PK Imports'!Q42+'NP Imports'!Q42+'NPK Imports'!Q42</f>
        <v>159.52040799999997</v>
      </c>
      <c r="R42" s="142">
        <f>'PK Imports'!R42+'NP Imports'!R42+'NPK Imports'!R42</f>
        <v>132.67959999999999</v>
      </c>
      <c r="S42" s="142">
        <f>'PK Imports'!S42+'NP Imports'!S42+'NPK Imports'!S42</f>
        <v>159.26</v>
      </c>
      <c r="T42" s="142">
        <f>'PK Imports'!T42+'NP Imports'!T42+'NPK Imports'!T42</f>
        <v>203.80800000000002</v>
      </c>
      <c r="U42" s="142">
        <f>'PK Imports'!U42+'NP Imports'!U42+'NPK Imports'!U42</f>
        <v>192.91499999999999</v>
      </c>
      <c r="V42" s="142">
        <f>'PK Imports'!V42+'NP Imports'!V42+'NPK Imports'!V42</f>
        <v>272.238</v>
      </c>
      <c r="W42" s="142">
        <f>'PK Imports'!W42+'NP Imports'!W42+'NPK Imports'!W42</f>
        <v>340.77011699999997</v>
      </c>
      <c r="X42" s="142">
        <f>'PK Imports'!X42+'NP Imports'!X42+'NPK Imports'!X42</f>
        <v>445.94898999999998</v>
      </c>
      <c r="Y42" s="142">
        <f>'PK Imports'!Y42+'NP Imports'!Y42+'NPK Imports'!Y42</f>
        <v>439.32970999999992</v>
      </c>
      <c r="Z42" s="142">
        <f>'PK Imports'!Z42+'NP Imports'!Z42+'NPK Imports'!Z42</f>
        <v>575.99433500000009</v>
      </c>
      <c r="AA42" s="142">
        <f>'PK Imports'!AA42+'NP Imports'!AA42+'NPK Imports'!AA42</f>
        <v>822.38000000000011</v>
      </c>
      <c r="AB42" s="142">
        <f>'PK Imports'!AB42+'NP Imports'!AB42+'NPK Imports'!AB42</f>
        <v>542.24</v>
      </c>
      <c r="AC42" s="142">
        <f>'PK Imports'!AC42+'NP Imports'!AC42+'NPK Imports'!AC42</f>
        <v>572.5268721593759</v>
      </c>
      <c r="AD42" s="142">
        <f>'PK Imports'!AD42+'NP Imports'!AD42+'NPK Imports'!AD42</f>
        <v>619.75914756431621</v>
      </c>
      <c r="AE42" s="142">
        <f>'PK Imports'!AE42+'NP Imports'!AE42+'NPK Imports'!AE42</f>
        <v>621.40058723967672</v>
      </c>
      <c r="AF42" s="142">
        <f>'PK Imports'!AF42+'NP Imports'!AF42+'NPK Imports'!AF42</f>
        <v>623.01849141643584</v>
      </c>
      <c r="AG42" s="142">
        <f>'PK Imports'!AG42+'NP Imports'!AG42+'NPK Imports'!AG42</f>
        <v>624.65479086340247</v>
      </c>
    </row>
    <row r="43" spans="1:33" x14ac:dyDescent="0.2">
      <c r="A43" s="133" t="str">
        <f t="shared" si="1"/>
        <v>DAPSerbia</v>
      </c>
      <c r="B43" s="129" t="s">
        <v>254</v>
      </c>
      <c r="C43" s="129" t="s">
        <v>257</v>
      </c>
      <c r="D43" s="129" t="s">
        <v>74</v>
      </c>
      <c r="E43" s="142">
        <f>'PK Imports'!E43+'NP Imports'!E43+'NPK Imports'!E43</f>
        <v>21.125945000000002</v>
      </c>
      <c r="F43" s="142">
        <f>'PK Imports'!F43+'NP Imports'!F43+'NPK Imports'!F43</f>
        <v>108.14118599999999</v>
      </c>
      <c r="G43" s="142">
        <f>'PK Imports'!G43+'NP Imports'!G43+'NPK Imports'!G43</f>
        <v>48.244565000000001</v>
      </c>
      <c r="H43" s="142">
        <f>'PK Imports'!H43+'NP Imports'!H43+'NPK Imports'!H43</f>
        <v>81.228816999999992</v>
      </c>
      <c r="I43" s="142">
        <f>'PK Imports'!I43+'NP Imports'!I43+'NPK Imports'!I43</f>
        <v>56.779726999999994</v>
      </c>
      <c r="J43" s="142">
        <f>'PK Imports'!J43+'NP Imports'!J43+'NPK Imports'!J43</f>
        <v>38.313380000000002</v>
      </c>
      <c r="K43" s="142">
        <f>'PK Imports'!K43+'NP Imports'!K43+'NPK Imports'!K43</f>
        <v>102.43691700000001</v>
      </c>
      <c r="L43" s="142">
        <f>'PK Imports'!L43+'NP Imports'!L43+'NPK Imports'!L43</f>
        <v>137.53420600000001</v>
      </c>
      <c r="M43" s="142">
        <f>'PK Imports'!M43+'NP Imports'!M43+'NPK Imports'!M43</f>
        <v>72.454614000000007</v>
      </c>
      <c r="N43" s="142">
        <f>'PK Imports'!N43+'NP Imports'!N43+'NPK Imports'!N43</f>
        <v>115.890165</v>
      </c>
      <c r="O43" s="142">
        <f>'PK Imports'!O43+'NP Imports'!O43+'NPK Imports'!O43</f>
        <v>115.47922899999999</v>
      </c>
      <c r="P43" s="142">
        <f>'PK Imports'!P43+'NP Imports'!P43+'NPK Imports'!P43</f>
        <v>133.52008999999998</v>
      </c>
      <c r="Q43" s="142">
        <f>'PK Imports'!Q43+'NP Imports'!Q43+'NPK Imports'!Q43</f>
        <v>181.71141200000002</v>
      </c>
      <c r="R43" s="142">
        <f>'PK Imports'!R43+'NP Imports'!R43+'NPK Imports'!R43</f>
        <v>88.967424999999977</v>
      </c>
      <c r="S43" s="142">
        <f>'PK Imports'!S43+'NP Imports'!S43+'NPK Imports'!S43</f>
        <v>190.099333</v>
      </c>
      <c r="T43" s="142">
        <f>'PK Imports'!T43+'NP Imports'!T43+'NPK Imports'!T43</f>
        <v>159.89353499999999</v>
      </c>
      <c r="U43" s="142">
        <f>'PK Imports'!U43+'NP Imports'!U43+'NPK Imports'!U43</f>
        <v>221.10261500000001</v>
      </c>
      <c r="V43" s="142">
        <f>'PK Imports'!V43+'NP Imports'!V43+'NPK Imports'!V43</f>
        <v>145.652828</v>
      </c>
      <c r="W43" s="142">
        <f>'PK Imports'!W43+'NP Imports'!W43+'NPK Imports'!W43</f>
        <v>151.641096</v>
      </c>
      <c r="X43" s="142">
        <f>'PK Imports'!X43+'NP Imports'!X43+'NPK Imports'!X43</f>
        <v>162.43307999999999</v>
      </c>
      <c r="Y43" s="142">
        <f>'PK Imports'!Y43+'NP Imports'!Y43+'NPK Imports'!Y43</f>
        <v>339.35737300000005</v>
      </c>
      <c r="Z43" s="142">
        <f>'PK Imports'!Z43+'NP Imports'!Z43+'NPK Imports'!Z43</f>
        <v>325.33855</v>
      </c>
      <c r="AA43" s="142">
        <f>'PK Imports'!AA43+'NP Imports'!AA43+'NPK Imports'!AA43</f>
        <v>223.38000000000002</v>
      </c>
      <c r="AB43" s="142">
        <f>'PK Imports'!AB43+'NP Imports'!AB43+'NPK Imports'!AB43</f>
        <v>199.36999999999998</v>
      </c>
      <c r="AC43" s="142">
        <f>'PK Imports'!AC43+'NP Imports'!AC43+'NPK Imports'!AC43</f>
        <v>196.15501507006059</v>
      </c>
      <c r="AD43" s="142">
        <f>'PK Imports'!AD43+'NP Imports'!AD43+'NPK Imports'!AD43</f>
        <v>192.45850518940367</v>
      </c>
      <c r="AE43" s="142">
        <f>'PK Imports'!AE43+'NP Imports'!AE43+'NPK Imports'!AE43</f>
        <v>189.32110166032041</v>
      </c>
      <c r="AF43" s="142">
        <f>'PK Imports'!AF43+'NP Imports'!AF43+'NPK Imports'!AF43</f>
        <v>186.4271864390434</v>
      </c>
      <c r="AG43" s="142">
        <f>'PK Imports'!AG43+'NP Imports'!AG43+'NPK Imports'!AG43</f>
        <v>183.62946153292779</v>
      </c>
    </row>
    <row r="44" spans="1:33" x14ac:dyDescent="0.2">
      <c r="A44" s="133" t="str">
        <f t="shared" si="1"/>
        <v>DAPSlovakia</v>
      </c>
      <c r="B44" s="129" t="s">
        <v>254</v>
      </c>
      <c r="C44" s="129" t="s">
        <v>257</v>
      </c>
      <c r="D44" s="129" t="s">
        <v>75</v>
      </c>
      <c r="E44" s="142">
        <f>'PK Imports'!E44+'NP Imports'!E44+'NPK Imports'!E44</f>
        <v>10.844076999999999</v>
      </c>
      <c r="F44" s="142">
        <f>'PK Imports'!F44+'NP Imports'!F44+'NPK Imports'!F44</f>
        <v>5.7860000000000005</v>
      </c>
      <c r="G44" s="142">
        <f>'PK Imports'!G44+'NP Imports'!G44+'NPK Imports'!G44</f>
        <v>2.9965999999999999</v>
      </c>
      <c r="H44" s="142">
        <f>'PK Imports'!H44+'NP Imports'!H44+'NPK Imports'!H44</f>
        <v>3.5226999999999995</v>
      </c>
      <c r="I44" s="142">
        <f>'PK Imports'!I44+'NP Imports'!I44+'NPK Imports'!I44</f>
        <v>10.719899999999999</v>
      </c>
      <c r="J44" s="142">
        <f>'PK Imports'!J44+'NP Imports'!J44+'NPK Imports'!J44</f>
        <v>10.938499999999998</v>
      </c>
      <c r="K44" s="142">
        <f>'PK Imports'!K44+'NP Imports'!K44+'NPK Imports'!K44</f>
        <v>17.372999999999998</v>
      </c>
      <c r="L44" s="142">
        <f>'PK Imports'!L44+'NP Imports'!L44+'NPK Imports'!L44</f>
        <v>36.238000000000007</v>
      </c>
      <c r="M44" s="142">
        <f>'PK Imports'!M44+'NP Imports'!M44+'NPK Imports'!M44</f>
        <v>44.843000000000004</v>
      </c>
      <c r="N44" s="142">
        <f>'PK Imports'!N44+'NP Imports'!N44+'NPK Imports'!N44</f>
        <v>17.984399999999997</v>
      </c>
      <c r="O44" s="142">
        <f>'PK Imports'!O44+'NP Imports'!O44+'NPK Imports'!O44</f>
        <v>36.618599999999986</v>
      </c>
      <c r="P44" s="142">
        <f>'PK Imports'!P44+'NP Imports'!P44+'NPK Imports'!P44</f>
        <v>39.167100000000005</v>
      </c>
      <c r="Q44" s="142">
        <f>'PK Imports'!Q44+'NP Imports'!Q44+'NPK Imports'!Q44</f>
        <v>42.777099999999997</v>
      </c>
      <c r="R44" s="142">
        <f>'PK Imports'!R44+'NP Imports'!R44+'NPK Imports'!R44</f>
        <v>71.102000000000018</v>
      </c>
      <c r="S44" s="142">
        <f>'PK Imports'!S44+'NP Imports'!S44+'NPK Imports'!S44</f>
        <v>95.640000000000015</v>
      </c>
      <c r="T44" s="142">
        <f>'PK Imports'!T44+'NP Imports'!T44+'NPK Imports'!T44</f>
        <v>99.624960000000002</v>
      </c>
      <c r="U44" s="142">
        <f>'PK Imports'!U44+'NP Imports'!U44+'NPK Imports'!U44</f>
        <v>108.51798999999998</v>
      </c>
      <c r="V44" s="142">
        <f>'PK Imports'!V44+'NP Imports'!V44+'NPK Imports'!V44</f>
        <v>100.37157999999998</v>
      </c>
      <c r="W44" s="142">
        <f>'PK Imports'!W44+'NP Imports'!W44+'NPK Imports'!W44</f>
        <v>100.70798599999999</v>
      </c>
      <c r="X44" s="142">
        <f>'PK Imports'!X44+'NP Imports'!X44+'NPK Imports'!X44</f>
        <v>88.964659999999981</v>
      </c>
      <c r="Y44" s="142">
        <f>'PK Imports'!Y44+'NP Imports'!Y44+'NPK Imports'!Y44</f>
        <v>98.779969999999992</v>
      </c>
      <c r="Z44" s="142">
        <f>'PK Imports'!Z44+'NP Imports'!Z44+'NPK Imports'!Z44</f>
        <v>110.166</v>
      </c>
      <c r="AA44" s="142">
        <f>'PK Imports'!AA44+'NP Imports'!AA44+'NPK Imports'!AA44</f>
        <v>92.68</v>
      </c>
      <c r="AB44" s="142">
        <f>'PK Imports'!AB44+'NP Imports'!AB44+'NPK Imports'!AB44</f>
        <v>84.36999999999999</v>
      </c>
      <c r="AC44" s="142">
        <f>'PK Imports'!AC44+'NP Imports'!AC44+'NPK Imports'!AC44</f>
        <v>84.36999999999999</v>
      </c>
      <c r="AD44" s="142">
        <f>'PK Imports'!AD44+'NP Imports'!AD44+'NPK Imports'!AD44</f>
        <v>84.36999999999999</v>
      </c>
      <c r="AE44" s="142">
        <f>'PK Imports'!AE44+'NP Imports'!AE44+'NPK Imports'!AE44</f>
        <v>84.36999999999999</v>
      </c>
      <c r="AF44" s="142">
        <f>'PK Imports'!AF44+'NP Imports'!AF44+'NPK Imports'!AF44</f>
        <v>84.36999999999999</v>
      </c>
      <c r="AG44" s="142">
        <f>'PK Imports'!AG44+'NP Imports'!AG44+'NPK Imports'!AG44</f>
        <v>84.36999999999999</v>
      </c>
    </row>
    <row r="45" spans="1:33" x14ac:dyDescent="0.2">
      <c r="A45" s="133" t="str">
        <f t="shared" si="1"/>
        <v>DAPSlovenia</v>
      </c>
      <c r="B45" s="129" t="s">
        <v>254</v>
      </c>
      <c r="C45" s="129" t="s">
        <v>257</v>
      </c>
      <c r="D45" s="129" t="s">
        <v>76</v>
      </c>
      <c r="E45" s="142">
        <f>'PK Imports'!E45+'NP Imports'!E45+'NPK Imports'!E45</f>
        <v>111.65100000000002</v>
      </c>
      <c r="F45" s="142">
        <f>'PK Imports'!F45+'NP Imports'!F45+'NPK Imports'!F45</f>
        <v>98.664000000000016</v>
      </c>
      <c r="G45" s="142">
        <f>'PK Imports'!G45+'NP Imports'!G45+'NPK Imports'!G45</f>
        <v>100.15300000000001</v>
      </c>
      <c r="H45" s="142">
        <f>'PK Imports'!H45+'NP Imports'!H45+'NPK Imports'!H45</f>
        <v>87.039000000000001</v>
      </c>
      <c r="I45" s="142">
        <f>'PK Imports'!I45+'NP Imports'!I45+'NPK Imports'!I45</f>
        <v>87.862999999999985</v>
      </c>
      <c r="J45" s="142">
        <f>'PK Imports'!J45+'NP Imports'!J45+'NPK Imports'!J45</f>
        <v>80.169000000000011</v>
      </c>
      <c r="K45" s="142">
        <f>'PK Imports'!K45+'NP Imports'!K45+'NPK Imports'!K45</f>
        <v>79.366</v>
      </c>
      <c r="L45" s="142">
        <f>'PK Imports'!L45+'NP Imports'!L45+'NPK Imports'!L45</f>
        <v>103.681</v>
      </c>
      <c r="M45" s="142">
        <f>'PK Imports'!M45+'NP Imports'!M45+'NPK Imports'!M45</f>
        <v>91.921000000000006</v>
      </c>
      <c r="N45" s="142">
        <f>'PK Imports'!N45+'NP Imports'!N45+'NPK Imports'!N45</f>
        <v>51.14800000000001</v>
      </c>
      <c r="O45" s="142">
        <f>'PK Imports'!O45+'NP Imports'!O45+'NPK Imports'!O45</f>
        <v>90.925999999999988</v>
      </c>
      <c r="P45" s="142">
        <f>'PK Imports'!P45+'NP Imports'!P45+'NPK Imports'!P45</f>
        <v>72.507199999999983</v>
      </c>
      <c r="Q45" s="142">
        <f>'PK Imports'!Q45+'NP Imports'!Q45+'NPK Imports'!Q45</f>
        <v>79.588200000000015</v>
      </c>
      <c r="R45" s="142">
        <f>'PK Imports'!R45+'NP Imports'!R45+'NPK Imports'!R45</f>
        <v>59.929999999999993</v>
      </c>
      <c r="S45" s="142">
        <f>'PK Imports'!S45+'NP Imports'!S45+'NPK Imports'!S45</f>
        <v>65.942000000000007</v>
      </c>
      <c r="T45" s="142">
        <f>'PK Imports'!T45+'NP Imports'!T45+'NPK Imports'!T45</f>
        <v>66.629000000000019</v>
      </c>
      <c r="U45" s="142">
        <f>'PK Imports'!U45+'NP Imports'!U45+'NPK Imports'!U45</f>
        <v>94.289999999999992</v>
      </c>
      <c r="V45" s="142">
        <f>'PK Imports'!V45+'NP Imports'!V45+'NPK Imports'!V45</f>
        <v>70.987599999999986</v>
      </c>
      <c r="W45" s="142">
        <f>'PK Imports'!W45+'NP Imports'!W45+'NPK Imports'!W45</f>
        <v>61.181648999999993</v>
      </c>
      <c r="X45" s="142">
        <f>'PK Imports'!X45+'NP Imports'!X45+'NPK Imports'!X45</f>
        <v>71.14385</v>
      </c>
      <c r="Y45" s="142">
        <f>'PK Imports'!Y45+'NP Imports'!Y45+'NPK Imports'!Y45</f>
        <v>112.96279</v>
      </c>
      <c r="Z45" s="142">
        <f>'PK Imports'!Z45+'NP Imports'!Z45+'NPK Imports'!Z45</f>
        <v>133.26489000000001</v>
      </c>
      <c r="AA45" s="142">
        <f>'PK Imports'!AA45+'NP Imports'!AA45+'NPK Imports'!AA45</f>
        <v>53.93</v>
      </c>
      <c r="AB45" s="142">
        <f>'PK Imports'!AB45+'NP Imports'!AB45+'NPK Imports'!AB45</f>
        <v>111.98</v>
      </c>
      <c r="AC45" s="142">
        <f>'PK Imports'!AC45+'NP Imports'!AC45+'NPK Imports'!AC45</f>
        <v>111.98</v>
      </c>
      <c r="AD45" s="142">
        <f>'PK Imports'!AD45+'NP Imports'!AD45+'NPK Imports'!AD45</f>
        <v>111.98</v>
      </c>
      <c r="AE45" s="142">
        <f>'PK Imports'!AE45+'NP Imports'!AE45+'NPK Imports'!AE45</f>
        <v>111.98</v>
      </c>
      <c r="AF45" s="142">
        <f>'PK Imports'!AF45+'NP Imports'!AF45+'NPK Imports'!AF45</f>
        <v>111.98</v>
      </c>
      <c r="AG45" s="142">
        <f>'PK Imports'!AG45+'NP Imports'!AG45+'NPK Imports'!AG45</f>
        <v>111.98</v>
      </c>
    </row>
    <row r="46" spans="1:33" x14ac:dyDescent="0.2">
      <c r="A46" s="133" t="str">
        <f t="shared" si="1"/>
        <v>DAPUkraine</v>
      </c>
      <c r="B46" s="129" t="s">
        <v>254</v>
      </c>
      <c r="C46" s="129" t="s">
        <v>257</v>
      </c>
      <c r="D46" s="129" t="s">
        <v>77</v>
      </c>
      <c r="E46" s="142">
        <f>'PK Imports'!E46+'NP Imports'!E46+'NPK Imports'!E46</f>
        <v>38.262096000000938</v>
      </c>
      <c r="F46" s="142">
        <f>'PK Imports'!F46+'NP Imports'!F46+'NPK Imports'!F46</f>
        <v>73.368199999998652</v>
      </c>
      <c r="G46" s="142">
        <f>'PK Imports'!G46+'NP Imports'!G46+'NPK Imports'!G46</f>
        <v>146.29241500000001</v>
      </c>
      <c r="H46" s="142">
        <f>'PK Imports'!H46+'NP Imports'!H46+'NPK Imports'!H46</f>
        <v>214.454297</v>
      </c>
      <c r="I46" s="142">
        <f>'PK Imports'!I46+'NP Imports'!I46+'NPK Imports'!I46</f>
        <v>189.92051800000002</v>
      </c>
      <c r="J46" s="142">
        <f>'PK Imports'!J46+'NP Imports'!J46+'NPK Imports'!J46</f>
        <v>246.44962799999999</v>
      </c>
      <c r="K46" s="142">
        <f>'PK Imports'!K46+'NP Imports'!K46+'NPK Imports'!K46</f>
        <v>362.30699300000003</v>
      </c>
      <c r="L46" s="142">
        <f>'PK Imports'!L46+'NP Imports'!L46+'NPK Imports'!L46</f>
        <v>416.8902260000001</v>
      </c>
      <c r="M46" s="142">
        <f>'PK Imports'!M46+'NP Imports'!M46+'NPK Imports'!M46</f>
        <v>406.11042200000009</v>
      </c>
      <c r="N46" s="142">
        <f>'PK Imports'!N46+'NP Imports'!N46+'NPK Imports'!N46</f>
        <v>547.56616500000007</v>
      </c>
      <c r="O46" s="142">
        <f>'PK Imports'!O46+'NP Imports'!O46+'NPK Imports'!O46</f>
        <v>712.0021650000001</v>
      </c>
      <c r="P46" s="142">
        <f>'PK Imports'!P46+'NP Imports'!P46+'NPK Imports'!P46</f>
        <v>895.85795300000007</v>
      </c>
      <c r="Q46" s="142">
        <f>'PK Imports'!Q46+'NP Imports'!Q46+'NPK Imports'!Q46</f>
        <v>821.28541000000007</v>
      </c>
      <c r="R46" s="142">
        <f>'PK Imports'!R46+'NP Imports'!R46+'NPK Imports'!R46</f>
        <v>910.74821099999997</v>
      </c>
      <c r="S46" s="142">
        <f>'PK Imports'!S46+'NP Imports'!S46+'NPK Imports'!S46</f>
        <v>829.08814500000005</v>
      </c>
      <c r="T46" s="142">
        <f>'PK Imports'!T46+'NP Imports'!T46+'NPK Imports'!T46</f>
        <v>999.92172499999992</v>
      </c>
      <c r="U46" s="142">
        <f>'PK Imports'!U46+'NP Imports'!U46+'NPK Imports'!U46</f>
        <v>1587.9680569999996</v>
      </c>
      <c r="V46" s="142">
        <f>'PK Imports'!V46+'NP Imports'!V46+'NPK Imports'!V46</f>
        <v>2223.9315831152958</v>
      </c>
      <c r="W46" s="142">
        <f>'PK Imports'!W46+'NP Imports'!W46+'NPK Imports'!W46</f>
        <v>1622.5145376643</v>
      </c>
      <c r="X46" s="142">
        <f>'PK Imports'!X46+'NP Imports'!X46+'NPK Imports'!X46</f>
        <v>1704.0509000000002</v>
      </c>
      <c r="Y46" s="142">
        <f>'PK Imports'!Y46+'NP Imports'!Y46+'NPK Imports'!Y46</f>
        <v>1578.3629094000003</v>
      </c>
      <c r="Z46" s="142">
        <f>'PK Imports'!Z46+'NP Imports'!Z46+'NPK Imports'!Z46</f>
        <v>1558.7120800000005</v>
      </c>
      <c r="AA46" s="142">
        <f>'PK Imports'!AA46+'NP Imports'!AA46+'NPK Imports'!AA46</f>
        <v>433.43999999999994</v>
      </c>
      <c r="AB46" s="142">
        <f>'PK Imports'!AB46+'NP Imports'!AB46+'NPK Imports'!AB46</f>
        <v>634.95000000000005</v>
      </c>
      <c r="AC46" s="142">
        <f>'PK Imports'!AC46+'NP Imports'!AC46+'NPK Imports'!AC46</f>
        <v>745.82688069804601</v>
      </c>
      <c r="AD46" s="142">
        <f>'PK Imports'!AD46+'NP Imports'!AD46+'NPK Imports'!AD46</f>
        <v>819.36823780753753</v>
      </c>
      <c r="AE46" s="142">
        <f>'PK Imports'!AE46+'NP Imports'!AE46+'NPK Imports'!AE46</f>
        <v>893.05909010907749</v>
      </c>
      <c r="AF46" s="142">
        <f>'PK Imports'!AF46+'NP Imports'!AF46+'NPK Imports'!AF46</f>
        <v>968.3271452987492</v>
      </c>
      <c r="AG46" s="142">
        <f>'PK Imports'!AG46+'NP Imports'!AG46+'NPK Imports'!AG46</f>
        <v>999.80459340941229</v>
      </c>
    </row>
    <row r="47" spans="1:33" s="133" customFormat="1" x14ac:dyDescent="0.2">
      <c r="A47" s="139" t="str">
        <f t="shared" si="1"/>
        <v>DAPCIS Total</v>
      </c>
      <c r="B47" s="140" t="s">
        <v>78</v>
      </c>
      <c r="C47" s="140" t="s">
        <v>78</v>
      </c>
      <c r="D47" s="140" t="s">
        <v>78</v>
      </c>
      <c r="E47" s="141">
        <f>'PK Imports'!E47+'NP Imports'!E47+'NPK Imports'!E47</f>
        <v>16.870862000000002</v>
      </c>
      <c r="F47" s="141">
        <f>'PK Imports'!F47+'NP Imports'!F47+'NPK Imports'!F47</f>
        <v>14.528104999999998</v>
      </c>
      <c r="G47" s="141">
        <f>'PK Imports'!G47+'NP Imports'!G47+'NPK Imports'!G47</f>
        <v>31.667350999999996</v>
      </c>
      <c r="H47" s="141">
        <f>'PK Imports'!H47+'NP Imports'!H47+'NPK Imports'!H47</f>
        <v>29.092821999999991</v>
      </c>
      <c r="I47" s="141">
        <f>'PK Imports'!I47+'NP Imports'!I47+'NPK Imports'!I47</f>
        <v>43.987923999999992</v>
      </c>
      <c r="J47" s="141">
        <f>'PK Imports'!J47+'NP Imports'!J47+'NPK Imports'!J47</f>
        <v>21.604690000000002</v>
      </c>
      <c r="K47" s="141">
        <f>'PK Imports'!K47+'NP Imports'!K47+'NPK Imports'!K47</f>
        <v>96.163654999999991</v>
      </c>
      <c r="L47" s="141">
        <f>'PK Imports'!L47+'NP Imports'!L47+'NPK Imports'!L47</f>
        <v>79.929857999999996</v>
      </c>
      <c r="M47" s="141">
        <f>'PK Imports'!M47+'NP Imports'!M47+'NPK Imports'!M47</f>
        <v>81.061417000000006</v>
      </c>
      <c r="N47" s="141">
        <f>'PK Imports'!N47+'NP Imports'!N47+'NPK Imports'!N47</f>
        <v>82.399775000000005</v>
      </c>
      <c r="O47" s="141">
        <f>'PK Imports'!O47+'NP Imports'!O47+'NPK Imports'!O47</f>
        <v>96.780481999999992</v>
      </c>
      <c r="P47" s="141">
        <f>'PK Imports'!P47+'NP Imports'!P47+'NPK Imports'!P47</f>
        <v>81.261214999999993</v>
      </c>
      <c r="Q47" s="141">
        <f>'PK Imports'!Q47+'NP Imports'!Q47+'NPK Imports'!Q47</f>
        <v>84.821962999999997</v>
      </c>
      <c r="R47" s="141">
        <f>'PK Imports'!R47+'NP Imports'!R47+'NPK Imports'!R47</f>
        <v>95.124994000000015</v>
      </c>
      <c r="S47" s="141">
        <f>'PK Imports'!S47+'NP Imports'!S47+'NPK Imports'!S47</f>
        <v>103.47190000000001</v>
      </c>
      <c r="T47" s="141">
        <f>'PK Imports'!T47+'NP Imports'!T47+'NPK Imports'!T47</f>
        <v>48.810729000000002</v>
      </c>
      <c r="U47" s="141">
        <f>'PK Imports'!U47+'NP Imports'!U47+'NPK Imports'!U47</f>
        <v>80.123574000000005</v>
      </c>
      <c r="V47" s="141">
        <f>'PK Imports'!V47+'NP Imports'!V47+'NPK Imports'!V47</f>
        <v>102.81209699999999</v>
      </c>
      <c r="W47" s="141">
        <f>'PK Imports'!W47+'NP Imports'!W47+'NPK Imports'!W47</f>
        <v>135.54595666018491</v>
      </c>
      <c r="X47" s="141">
        <f>'PK Imports'!X47+'NP Imports'!X47+'NPK Imports'!X47</f>
        <v>177.31660999999997</v>
      </c>
      <c r="Y47" s="141">
        <f>'PK Imports'!Y47+'NP Imports'!Y47+'NPK Imports'!Y47</f>
        <v>210.34576930000003</v>
      </c>
      <c r="Z47" s="141">
        <f>'PK Imports'!Z47+'NP Imports'!Z47+'NPK Imports'!Z47</f>
        <v>221.76140000000001</v>
      </c>
      <c r="AA47" s="141">
        <f>'PK Imports'!AA47+'NP Imports'!AA47+'NPK Imports'!AA47</f>
        <v>150.93</v>
      </c>
      <c r="AB47" s="141">
        <f>'PK Imports'!AB47+'NP Imports'!AB47+'NPK Imports'!AB47</f>
        <v>184.98</v>
      </c>
      <c r="AC47" s="141">
        <f>'PK Imports'!AC47+'NP Imports'!AC47+'NPK Imports'!AC47</f>
        <v>264.66671400177336</v>
      </c>
      <c r="AD47" s="141">
        <f>'PK Imports'!AD47+'NP Imports'!AD47+'NPK Imports'!AD47</f>
        <v>184.00551331066674</v>
      </c>
      <c r="AE47" s="141">
        <f>'PK Imports'!AE47+'NP Imports'!AE47+'NPK Imports'!AE47</f>
        <v>183.34794134005341</v>
      </c>
      <c r="AF47" s="141">
        <f>'PK Imports'!AF47+'NP Imports'!AF47+'NPK Imports'!AF47</f>
        <v>182.55139834091221</v>
      </c>
      <c r="AG47" s="141">
        <f>'PK Imports'!AG47+'NP Imports'!AG47+'NPK Imports'!AG47</f>
        <v>181.74881957601806</v>
      </c>
    </row>
    <row r="48" spans="1:33" x14ac:dyDescent="0.2">
      <c r="A48" s="133" t="str">
        <f t="shared" si="1"/>
        <v>DAPArmenia</v>
      </c>
      <c r="B48" s="129" t="s">
        <v>254</v>
      </c>
      <c r="C48" s="129" t="s">
        <v>258</v>
      </c>
      <c r="D48" s="129" t="s">
        <v>79</v>
      </c>
      <c r="E48" s="142">
        <f>'PK Imports'!E48+'NP Imports'!E48+'NPK Imports'!E48</f>
        <v>0</v>
      </c>
      <c r="F48" s="142">
        <f>'PK Imports'!F48+'NP Imports'!F48+'NPK Imports'!F48</f>
        <v>0.127</v>
      </c>
      <c r="G48" s="142">
        <f>'PK Imports'!G48+'NP Imports'!G48+'NPK Imports'!G48</f>
        <v>3.3374000000000001E-2</v>
      </c>
      <c r="H48" s="142">
        <f>'PK Imports'!H48+'NP Imports'!H48+'NPK Imports'!H48</f>
        <v>4.1150000000000006E-2</v>
      </c>
      <c r="I48" s="142">
        <f>'PK Imports'!I48+'NP Imports'!I48+'NPK Imports'!I48</f>
        <v>1.1025E-2</v>
      </c>
      <c r="J48" s="142">
        <f>'PK Imports'!J48+'NP Imports'!J48+'NPK Imports'!J48</f>
        <v>0.22189999999999999</v>
      </c>
      <c r="K48" s="142">
        <f>'PK Imports'!K48+'NP Imports'!K48+'NPK Imports'!K48</f>
        <v>9.1200000000000005E-4</v>
      </c>
      <c r="L48" s="142">
        <f>'PK Imports'!L48+'NP Imports'!L48+'NPK Imports'!L48</f>
        <v>0.19999700000000001</v>
      </c>
      <c r="M48" s="142">
        <f>'PK Imports'!M48+'NP Imports'!M48+'NPK Imports'!M48</f>
        <v>0.147508</v>
      </c>
      <c r="N48" s="142">
        <f>'PK Imports'!N48+'NP Imports'!N48+'NPK Imports'!N48</f>
        <v>0.48918799999999996</v>
      </c>
      <c r="O48" s="142">
        <f>'PK Imports'!O48+'NP Imports'!O48+'NPK Imports'!O48</f>
        <v>1.6672359999999999</v>
      </c>
      <c r="P48" s="142">
        <f>'PK Imports'!P48+'NP Imports'!P48+'NPK Imports'!P48</f>
        <v>0.39887899999999998</v>
      </c>
      <c r="Q48" s="142">
        <f>'PK Imports'!Q48+'NP Imports'!Q48+'NPK Imports'!Q48</f>
        <v>1.5459570000000002</v>
      </c>
      <c r="R48" s="142">
        <f>'PK Imports'!R48+'NP Imports'!R48+'NPK Imports'!R48</f>
        <v>1.3129</v>
      </c>
      <c r="S48" s="142">
        <f>'PK Imports'!S48+'NP Imports'!S48+'NPK Imports'!S48</f>
        <v>1.1311820000000001</v>
      </c>
      <c r="T48" s="142">
        <f>'PK Imports'!T48+'NP Imports'!T48+'NPK Imports'!T48</f>
        <v>0.76053599999999999</v>
      </c>
      <c r="U48" s="142">
        <f>'PK Imports'!U48+'NP Imports'!U48+'NPK Imports'!U48</f>
        <v>1.4166620000000001</v>
      </c>
      <c r="V48" s="142">
        <f>'PK Imports'!V48+'NP Imports'!V48+'NPK Imports'!V48</f>
        <v>1.9493850000000001</v>
      </c>
      <c r="W48" s="142">
        <f>'PK Imports'!W48+'NP Imports'!W48+'NPK Imports'!W48</f>
        <v>2.6007800000000003</v>
      </c>
      <c r="X48" s="142">
        <f>'PK Imports'!X48+'NP Imports'!X48+'NPK Imports'!X48</f>
        <v>2.9531000000000009</v>
      </c>
      <c r="Y48" s="142">
        <f>'PK Imports'!Y48+'NP Imports'!Y48+'NPK Imports'!Y48</f>
        <v>4.0732299999999997</v>
      </c>
      <c r="Z48" s="142">
        <f>'PK Imports'!Z48+'NP Imports'!Z48+'NPK Imports'!Z48</f>
        <v>3.7984400000000003</v>
      </c>
      <c r="AA48" s="142">
        <f>'PK Imports'!AA48+'NP Imports'!AA48+'NPK Imports'!AA48</f>
        <v>1.8300000000000005</v>
      </c>
      <c r="AB48" s="142">
        <f>'PK Imports'!AB48+'NP Imports'!AB48+'NPK Imports'!AB48</f>
        <v>2.92</v>
      </c>
      <c r="AC48" s="142">
        <f>'PK Imports'!AC48+'NP Imports'!AC48+'NPK Imports'!AC48</f>
        <v>2.92</v>
      </c>
      <c r="AD48" s="142">
        <f>'PK Imports'!AD48+'NP Imports'!AD48+'NPK Imports'!AD48</f>
        <v>2.92</v>
      </c>
      <c r="AE48" s="142">
        <f>'PK Imports'!AE48+'NP Imports'!AE48+'NPK Imports'!AE48</f>
        <v>2.92</v>
      </c>
      <c r="AF48" s="142">
        <f>'PK Imports'!AF48+'NP Imports'!AF48+'NPK Imports'!AF48</f>
        <v>2.92</v>
      </c>
      <c r="AG48" s="142">
        <f>'PK Imports'!AG48+'NP Imports'!AG48+'NPK Imports'!AG48</f>
        <v>2.92</v>
      </c>
    </row>
    <row r="49" spans="1:33" x14ac:dyDescent="0.2">
      <c r="A49" s="133" t="str">
        <f t="shared" si="1"/>
        <v>DAPAzerbaijan</v>
      </c>
      <c r="B49" s="129" t="s">
        <v>254</v>
      </c>
      <c r="C49" s="129" t="s">
        <v>258</v>
      </c>
      <c r="D49" s="129" t="s">
        <v>80</v>
      </c>
      <c r="E49" s="142">
        <f>'PK Imports'!E49+'NP Imports'!E49+'NPK Imports'!E49</f>
        <v>5.7614990000000006</v>
      </c>
      <c r="F49" s="142">
        <f>'PK Imports'!F49+'NP Imports'!F49+'NPK Imports'!F49</f>
        <v>0.37042900000000001</v>
      </c>
      <c r="G49" s="142">
        <f>'PK Imports'!G49+'NP Imports'!G49+'NPK Imports'!G49</f>
        <v>0.37717000000000001</v>
      </c>
      <c r="H49" s="142">
        <f>'PK Imports'!H49+'NP Imports'!H49+'NPK Imports'!H49</f>
        <v>1.188199</v>
      </c>
      <c r="I49" s="142">
        <f>'PK Imports'!I49+'NP Imports'!I49+'NPK Imports'!I49</f>
        <v>1.3820759999999999</v>
      </c>
      <c r="J49" s="142">
        <f>'PK Imports'!J49+'NP Imports'!J49+'NPK Imports'!J49</f>
        <v>2.4917369999999996</v>
      </c>
      <c r="K49" s="142">
        <f>'PK Imports'!K49+'NP Imports'!K49+'NPK Imports'!K49</f>
        <v>2.5969470000000001</v>
      </c>
      <c r="L49" s="142">
        <f>'PK Imports'!L49+'NP Imports'!L49+'NPK Imports'!L49</f>
        <v>3.2983560000000001</v>
      </c>
      <c r="M49" s="142">
        <f>'PK Imports'!M49+'NP Imports'!M49+'NPK Imports'!M49</f>
        <v>3.9644779999999997</v>
      </c>
      <c r="N49" s="142">
        <f>'PK Imports'!N49+'NP Imports'!N49+'NPK Imports'!N49</f>
        <v>6.5602410000000004</v>
      </c>
      <c r="O49" s="142">
        <f>'PK Imports'!O49+'NP Imports'!O49+'NPK Imports'!O49</f>
        <v>11.235471999999998</v>
      </c>
      <c r="P49" s="142">
        <f>'PK Imports'!P49+'NP Imports'!P49+'NPK Imports'!P49</f>
        <v>11.71852</v>
      </c>
      <c r="Q49" s="142">
        <f>'PK Imports'!Q49+'NP Imports'!Q49+'NPK Imports'!Q49</f>
        <v>15.252181000000002</v>
      </c>
      <c r="R49" s="142">
        <f>'PK Imports'!R49+'NP Imports'!R49+'NPK Imports'!R49</f>
        <v>10.696147000000002</v>
      </c>
      <c r="S49" s="142">
        <f>'PK Imports'!S49+'NP Imports'!S49+'NPK Imports'!S49</f>
        <v>16.511553999999997</v>
      </c>
      <c r="T49" s="142">
        <f>'PK Imports'!T49+'NP Imports'!T49+'NPK Imports'!T49</f>
        <v>11.785590000000003</v>
      </c>
      <c r="U49" s="142">
        <f>'PK Imports'!U49+'NP Imports'!U49+'NPK Imports'!U49</f>
        <v>26.088755000000003</v>
      </c>
      <c r="V49" s="142">
        <f>'PK Imports'!V49+'NP Imports'!V49+'NPK Imports'!V49</f>
        <v>14.895289999999999</v>
      </c>
      <c r="W49" s="142">
        <f>'PK Imports'!W49+'NP Imports'!W49+'NPK Imports'!W49</f>
        <v>17.819615814022846</v>
      </c>
      <c r="X49" s="142">
        <f>'PK Imports'!X49+'NP Imports'!X49+'NPK Imports'!X49</f>
        <v>63.855659999999993</v>
      </c>
      <c r="Y49" s="142">
        <f>'PK Imports'!Y49+'NP Imports'!Y49+'NPK Imports'!Y49</f>
        <v>40.943933299999998</v>
      </c>
      <c r="Z49" s="142">
        <f>'PK Imports'!Z49+'NP Imports'!Z49+'NPK Imports'!Z49</f>
        <v>23.102439999999998</v>
      </c>
      <c r="AA49" s="142">
        <f>'PK Imports'!AA49+'NP Imports'!AA49+'NPK Imports'!AA49</f>
        <v>35.11</v>
      </c>
      <c r="AB49" s="142">
        <f>'PK Imports'!AB49+'NP Imports'!AB49+'NPK Imports'!AB49</f>
        <v>36.47</v>
      </c>
      <c r="AC49" s="142">
        <f>'PK Imports'!AC49+'NP Imports'!AC49+'NPK Imports'!AC49</f>
        <v>36.47</v>
      </c>
      <c r="AD49" s="142">
        <f>'PK Imports'!AD49+'NP Imports'!AD49+'NPK Imports'!AD49</f>
        <v>36.47</v>
      </c>
      <c r="AE49" s="142">
        <f>'PK Imports'!AE49+'NP Imports'!AE49+'NPK Imports'!AE49</f>
        <v>36.47</v>
      </c>
      <c r="AF49" s="142">
        <f>'PK Imports'!AF49+'NP Imports'!AF49+'NPK Imports'!AF49</f>
        <v>36.47</v>
      </c>
      <c r="AG49" s="142">
        <f>'PK Imports'!AG49+'NP Imports'!AG49+'NPK Imports'!AG49</f>
        <v>36.47</v>
      </c>
    </row>
    <row r="50" spans="1:33" x14ac:dyDescent="0.2">
      <c r="A50" s="133" t="str">
        <f t="shared" si="1"/>
        <v>DAPBelarus</v>
      </c>
      <c r="B50" s="129" t="s">
        <v>254</v>
      </c>
      <c r="C50" s="129" t="s">
        <v>258</v>
      </c>
      <c r="D50" s="129" t="s">
        <v>81</v>
      </c>
      <c r="E50" s="142">
        <f>'PK Imports'!E50+'NP Imports'!E50+'NPK Imports'!E50</f>
        <v>5.87744</v>
      </c>
      <c r="F50" s="142">
        <f>'PK Imports'!F50+'NP Imports'!F50+'NPK Imports'!F50</f>
        <v>4.9591139999999996</v>
      </c>
      <c r="G50" s="142">
        <f>'PK Imports'!G50+'NP Imports'!G50+'NPK Imports'!G50</f>
        <v>20.373657000000001</v>
      </c>
      <c r="H50" s="142">
        <f>'PK Imports'!H50+'NP Imports'!H50+'NPK Imports'!H50</f>
        <v>16.095140000000001</v>
      </c>
      <c r="I50" s="142">
        <f>'PK Imports'!I50+'NP Imports'!I50+'NPK Imports'!I50</f>
        <v>19.369539</v>
      </c>
      <c r="J50" s="142">
        <f>'PK Imports'!J50+'NP Imports'!J50+'NPK Imports'!J50</f>
        <v>3.9020300000000003</v>
      </c>
      <c r="K50" s="142">
        <f>'PK Imports'!K50+'NP Imports'!K50+'NPK Imports'!K50</f>
        <v>48.630996000000003</v>
      </c>
      <c r="L50" s="142">
        <f>'PK Imports'!L50+'NP Imports'!L50+'NPK Imports'!L50</f>
        <v>26.743781999999996</v>
      </c>
      <c r="M50" s="142">
        <f>'PK Imports'!M50+'NP Imports'!M50+'NPK Imports'!M50</f>
        <v>44.135356000000002</v>
      </c>
      <c r="N50" s="142">
        <f>'PK Imports'!N50+'NP Imports'!N50+'NPK Imports'!N50</f>
        <v>44.519856000000004</v>
      </c>
      <c r="O50" s="142">
        <f>'PK Imports'!O50+'NP Imports'!O50+'NPK Imports'!O50</f>
        <v>62.6631</v>
      </c>
      <c r="P50" s="142">
        <f>'PK Imports'!P50+'NP Imports'!P50+'NPK Imports'!P50</f>
        <v>41.782009000000002</v>
      </c>
      <c r="Q50" s="142">
        <f>'PK Imports'!Q50+'NP Imports'!Q50+'NPK Imports'!Q50</f>
        <v>43.010977000000004</v>
      </c>
      <c r="R50" s="142">
        <f>'PK Imports'!R50+'NP Imports'!R50+'NPK Imports'!R50</f>
        <v>46.495719000000001</v>
      </c>
      <c r="S50" s="142">
        <f>'PK Imports'!S50+'NP Imports'!S50+'NPK Imports'!S50</f>
        <v>47.726283999999993</v>
      </c>
      <c r="T50" s="142">
        <f>'PK Imports'!T50+'NP Imports'!T50+'NPK Imports'!T50</f>
        <v>3.7687200000000001</v>
      </c>
      <c r="U50" s="142">
        <f>'PK Imports'!U50+'NP Imports'!U50+'NPK Imports'!U50</f>
        <v>1.425878</v>
      </c>
      <c r="V50" s="142">
        <f>'PK Imports'!V50+'NP Imports'!V50+'NPK Imports'!V50</f>
        <v>0.24794099999999999</v>
      </c>
      <c r="W50" s="142">
        <f>'PK Imports'!W50+'NP Imports'!W50+'NPK Imports'!W50</f>
        <v>2.2419660816764275</v>
      </c>
      <c r="X50" s="142">
        <f>'PK Imports'!X50+'NP Imports'!X50+'NPK Imports'!X50</f>
        <v>2.5845100000000003</v>
      </c>
      <c r="Y50" s="142">
        <f>'PK Imports'!Y50+'NP Imports'!Y50+'NPK Imports'!Y50</f>
        <v>3.4908244000000002</v>
      </c>
      <c r="Z50" s="142">
        <f>'PK Imports'!Z50+'NP Imports'!Z50+'NPK Imports'!Z50</f>
        <v>3.32653</v>
      </c>
      <c r="AA50" s="142">
        <f>'PK Imports'!AA50+'NP Imports'!AA50+'NPK Imports'!AA50</f>
        <v>25.950000000000003</v>
      </c>
      <c r="AB50" s="142">
        <f>'PK Imports'!AB50+'NP Imports'!AB50+'NPK Imports'!AB50</f>
        <v>41.36</v>
      </c>
      <c r="AC50" s="142">
        <f>'PK Imports'!AC50+'NP Imports'!AC50+'NPK Imports'!AC50</f>
        <v>40.459734105091712</v>
      </c>
      <c r="AD50" s="142">
        <f>'PK Imports'!AD50+'NP Imports'!AD50+'NPK Imports'!AD50</f>
        <v>39.55450542913772</v>
      </c>
      <c r="AE50" s="142">
        <f>'PK Imports'!AE50+'NP Imports'!AE50+'NPK Imports'!AE50</f>
        <v>38.653117425335552</v>
      </c>
      <c r="AF50" s="142">
        <f>'PK Imports'!AF50+'NP Imports'!AF50+'NPK Imports'!AF50</f>
        <v>37.752993230683821</v>
      </c>
      <c r="AG50" s="142">
        <f>'PK Imports'!AG50+'NP Imports'!AG50+'NPK Imports'!AG50</f>
        <v>36.852869036031805</v>
      </c>
    </row>
    <row r="51" spans="1:33" x14ac:dyDescent="0.2">
      <c r="A51" s="133" t="str">
        <f t="shared" si="1"/>
        <v>DAPKazakhstan</v>
      </c>
      <c r="B51" s="129" t="s">
        <v>254</v>
      </c>
      <c r="C51" s="129" t="s">
        <v>258</v>
      </c>
      <c r="D51" s="129" t="s">
        <v>82</v>
      </c>
      <c r="E51" s="142">
        <f>'PK Imports'!E51+'NP Imports'!E51+'NPK Imports'!E51</f>
        <v>1.090158</v>
      </c>
      <c r="F51" s="142">
        <f>'PK Imports'!F51+'NP Imports'!F51+'NPK Imports'!F51</f>
        <v>1.3829750000000001</v>
      </c>
      <c r="G51" s="142">
        <f>'PK Imports'!G51+'NP Imports'!G51+'NPK Imports'!G51</f>
        <v>1.2551539999999999</v>
      </c>
      <c r="H51" s="142">
        <f>'PK Imports'!H51+'NP Imports'!H51+'NPK Imports'!H51</f>
        <v>0.32641400000000004</v>
      </c>
      <c r="I51" s="142">
        <f>'PK Imports'!I51+'NP Imports'!I51+'NPK Imports'!I51</f>
        <v>1.1950000000000001</v>
      </c>
      <c r="J51" s="142">
        <f>'PK Imports'!J51+'NP Imports'!J51+'NPK Imports'!J51</f>
        <v>0.94200000000000006</v>
      </c>
      <c r="K51" s="142">
        <f>'PK Imports'!K51+'NP Imports'!K51+'NPK Imports'!K51</f>
        <v>9.3520000000000003</v>
      </c>
      <c r="L51" s="142">
        <f>'PK Imports'!L51+'NP Imports'!L51+'NPK Imports'!L51</f>
        <v>26.012449999999998</v>
      </c>
      <c r="M51" s="142">
        <f>'PK Imports'!M51+'NP Imports'!M51+'NPK Imports'!M51</f>
        <v>9.2749999999999986</v>
      </c>
      <c r="N51" s="142">
        <f>'PK Imports'!N51+'NP Imports'!N51+'NPK Imports'!N51</f>
        <v>11.838000000000001</v>
      </c>
      <c r="O51" s="142">
        <f>'PK Imports'!O51+'NP Imports'!O51+'NPK Imports'!O51</f>
        <v>8.167860000000001</v>
      </c>
      <c r="P51" s="142">
        <f>'PK Imports'!P51+'NP Imports'!P51+'NPK Imports'!P51</f>
        <v>11.330000000000002</v>
      </c>
      <c r="Q51" s="142">
        <f>'PK Imports'!Q51+'NP Imports'!Q51+'NPK Imports'!Q51</f>
        <v>9.06</v>
      </c>
      <c r="R51" s="142">
        <f>'PK Imports'!R51+'NP Imports'!R51+'NPK Imports'!R51</f>
        <v>4.3239999999999998</v>
      </c>
      <c r="S51" s="142">
        <f>'PK Imports'!S51+'NP Imports'!S51+'NPK Imports'!S51</f>
        <v>9.8656000000000006</v>
      </c>
      <c r="T51" s="142">
        <f>'PK Imports'!T51+'NP Imports'!T51+'NPK Imports'!T51</f>
        <v>9.6642599999999987</v>
      </c>
      <c r="U51" s="142">
        <f>'PK Imports'!U51+'NP Imports'!U51+'NPK Imports'!U51</f>
        <v>13.237349999999999</v>
      </c>
      <c r="V51" s="142">
        <f>'PK Imports'!V51+'NP Imports'!V51+'NPK Imports'!V51</f>
        <v>12.714980000000001</v>
      </c>
      <c r="W51" s="142">
        <f>'PK Imports'!W51+'NP Imports'!W51+'NPK Imports'!W51</f>
        <v>18.34396718</v>
      </c>
      <c r="X51" s="142">
        <f>'PK Imports'!X51+'NP Imports'!X51+'NPK Imports'!X51</f>
        <v>60.628650000000007</v>
      </c>
      <c r="Y51" s="142">
        <f>'PK Imports'!Y51+'NP Imports'!Y51+'NPK Imports'!Y51</f>
        <v>112.54840430000002</v>
      </c>
      <c r="Z51" s="142">
        <f>'PK Imports'!Z51+'NP Imports'!Z51+'NPK Imports'!Z51</f>
        <v>139.97275999999999</v>
      </c>
      <c r="AA51" s="142">
        <f>'PK Imports'!AA51+'NP Imports'!AA51+'NPK Imports'!AA51</f>
        <v>62.28</v>
      </c>
      <c r="AB51" s="142">
        <f>'PK Imports'!AB51+'NP Imports'!AB51+'NPK Imports'!AB51</f>
        <v>86.1</v>
      </c>
      <c r="AC51" s="142">
        <f>'PK Imports'!AC51+'NP Imports'!AC51+'NPK Imports'!AC51</f>
        <v>86.1</v>
      </c>
      <c r="AD51" s="142">
        <f>'PK Imports'!AD51+'NP Imports'!AD51+'NPK Imports'!AD51</f>
        <v>86.1</v>
      </c>
      <c r="AE51" s="142">
        <f>'PK Imports'!AE51+'NP Imports'!AE51+'NPK Imports'!AE51</f>
        <v>86.1</v>
      </c>
      <c r="AF51" s="142">
        <f>'PK Imports'!AF51+'NP Imports'!AF51+'NPK Imports'!AF51</f>
        <v>86.1</v>
      </c>
      <c r="AG51" s="142">
        <f>'PK Imports'!AG51+'NP Imports'!AG51+'NPK Imports'!AG51</f>
        <v>86.1</v>
      </c>
    </row>
    <row r="52" spans="1:33" x14ac:dyDescent="0.2">
      <c r="A52" s="133" t="str">
        <f t="shared" si="1"/>
        <v>DAPKyrgyzstan</v>
      </c>
      <c r="B52" s="129" t="s">
        <v>254</v>
      </c>
      <c r="C52" s="129" t="s">
        <v>258</v>
      </c>
      <c r="D52" s="129" t="s">
        <v>83</v>
      </c>
      <c r="E52" s="142">
        <f>'PK Imports'!E52+'NP Imports'!E52+'NPK Imports'!E52</f>
        <v>0.53328700000000007</v>
      </c>
      <c r="F52" s="142">
        <f>'PK Imports'!F52+'NP Imports'!F52+'NPK Imports'!F52</f>
        <v>0.30957400000000002</v>
      </c>
      <c r="G52" s="142">
        <f>'PK Imports'!G52+'NP Imports'!G52+'NPK Imports'!G52</f>
        <v>0.44789800000000002</v>
      </c>
      <c r="H52" s="142">
        <f>'PK Imports'!H52+'NP Imports'!H52+'NPK Imports'!H52</f>
        <v>0.22207399999999999</v>
      </c>
      <c r="I52" s="142">
        <f>'PK Imports'!I52+'NP Imports'!I52+'NPK Imports'!I52</f>
        <v>0.71199999999999997</v>
      </c>
      <c r="J52" s="142">
        <f>'PK Imports'!J52+'NP Imports'!J52+'NPK Imports'!J52</f>
        <v>0.13450000000000001</v>
      </c>
      <c r="K52" s="142">
        <f>'PK Imports'!K52+'NP Imports'!K52+'NPK Imports'!K52</f>
        <v>3.0255209999999999</v>
      </c>
      <c r="L52" s="142">
        <f>'PK Imports'!L52+'NP Imports'!L52+'NPK Imports'!L52</f>
        <v>2.4678420000000001</v>
      </c>
      <c r="M52" s="142">
        <f>'PK Imports'!M52+'NP Imports'!M52+'NPK Imports'!M52</f>
        <v>0.85372700000000001</v>
      </c>
      <c r="N52" s="142">
        <f>'PK Imports'!N52+'NP Imports'!N52+'NPK Imports'!N52</f>
        <v>4.2599999999999999E-2</v>
      </c>
      <c r="O52" s="142">
        <f>'PK Imports'!O52+'NP Imports'!O52+'NPK Imports'!O52</f>
        <v>1.913025</v>
      </c>
      <c r="P52" s="142">
        <f>'PK Imports'!P52+'NP Imports'!P52+'NPK Imports'!P52</f>
        <v>3.148463</v>
      </c>
      <c r="Q52" s="142">
        <f>'PK Imports'!Q52+'NP Imports'!Q52+'NPK Imports'!Q52</f>
        <v>5.6760070000000002</v>
      </c>
      <c r="R52" s="142">
        <f>'PK Imports'!R52+'NP Imports'!R52+'NPK Imports'!R52</f>
        <v>8.7264300000000006</v>
      </c>
      <c r="S52" s="142">
        <f>'PK Imports'!S52+'NP Imports'!S52+'NPK Imports'!S52</f>
        <v>0</v>
      </c>
      <c r="T52" s="142">
        <f>'PK Imports'!T52+'NP Imports'!T52+'NPK Imports'!T52</f>
        <v>0.700268</v>
      </c>
      <c r="U52" s="142">
        <f>'PK Imports'!U52+'NP Imports'!U52+'NPK Imports'!U52</f>
        <v>4.914282</v>
      </c>
      <c r="V52" s="142">
        <f>'PK Imports'!V52+'NP Imports'!V52+'NPK Imports'!V52</f>
        <v>6.1652120000000004</v>
      </c>
      <c r="W52" s="142">
        <f>'PK Imports'!W52+'NP Imports'!W52+'NPK Imports'!W52</f>
        <v>17.433256999999998</v>
      </c>
      <c r="X52" s="142">
        <f>'PK Imports'!X52+'NP Imports'!X52+'NPK Imports'!X52</f>
        <v>11.765719999999998</v>
      </c>
      <c r="Y52" s="142">
        <f>'PK Imports'!Y52+'NP Imports'!Y52+'NPK Imports'!Y52</f>
        <v>12.553409999999996</v>
      </c>
      <c r="Z52" s="142">
        <f>'PK Imports'!Z52+'NP Imports'!Z52+'NPK Imports'!Z52</f>
        <v>13.257210000000001</v>
      </c>
      <c r="AA52" s="142">
        <f>'PK Imports'!AA52+'NP Imports'!AA52+'NPK Imports'!AA52</f>
        <v>8.8699999999999992</v>
      </c>
      <c r="AB52" s="142">
        <f>'PK Imports'!AB52+'NP Imports'!AB52+'NPK Imports'!AB52</f>
        <v>8.66</v>
      </c>
      <c r="AC52" s="142">
        <f>'PK Imports'!AC52+'NP Imports'!AC52+'NPK Imports'!AC52</f>
        <v>8.66</v>
      </c>
      <c r="AD52" s="142">
        <f>'PK Imports'!AD52+'NP Imports'!AD52+'NPK Imports'!AD52</f>
        <v>8.66</v>
      </c>
      <c r="AE52" s="142">
        <f>'PK Imports'!AE52+'NP Imports'!AE52+'NPK Imports'!AE52</f>
        <v>8.66</v>
      </c>
      <c r="AF52" s="142">
        <f>'PK Imports'!AF52+'NP Imports'!AF52+'NPK Imports'!AF52</f>
        <v>8.66</v>
      </c>
      <c r="AG52" s="142">
        <f>'PK Imports'!AG52+'NP Imports'!AG52+'NPK Imports'!AG52</f>
        <v>8.66</v>
      </c>
    </row>
    <row r="53" spans="1:33" x14ac:dyDescent="0.2">
      <c r="A53" s="133" t="str">
        <f t="shared" si="1"/>
        <v>DAPRussia</v>
      </c>
      <c r="B53" s="129" t="s">
        <v>254</v>
      </c>
      <c r="C53" s="129" t="s">
        <v>258</v>
      </c>
      <c r="D53" s="129" t="s">
        <v>84</v>
      </c>
      <c r="E53" s="142">
        <f>'PK Imports'!E53+'NP Imports'!E53+'NPK Imports'!E53</f>
        <v>3.5904829999999994</v>
      </c>
      <c r="F53" s="142">
        <f>'PK Imports'!F53+'NP Imports'!F53+'NPK Imports'!F53</f>
        <v>7.3023129999999998</v>
      </c>
      <c r="G53" s="142">
        <f>'PK Imports'!G53+'NP Imports'!G53+'NPK Imports'!G53</f>
        <v>7.2040480000000011</v>
      </c>
      <c r="H53" s="142">
        <f>'PK Imports'!H53+'NP Imports'!H53+'NPK Imports'!H53</f>
        <v>9.3730879999999992</v>
      </c>
      <c r="I53" s="142">
        <f>'PK Imports'!I53+'NP Imports'!I53+'NPK Imports'!I53</f>
        <v>17.054652999999998</v>
      </c>
      <c r="J53" s="142">
        <f>'PK Imports'!J53+'NP Imports'!J53+'NPK Imports'!J53</f>
        <v>12.999634</v>
      </c>
      <c r="K53" s="142">
        <f>'PK Imports'!K53+'NP Imports'!K53+'NPK Imports'!K53</f>
        <v>19.286219000000003</v>
      </c>
      <c r="L53" s="142">
        <f>'PK Imports'!L53+'NP Imports'!L53+'NPK Imports'!L53</f>
        <v>19.305710999999995</v>
      </c>
      <c r="M53" s="142">
        <f>'PK Imports'!M53+'NP Imports'!M53+'NPK Imports'!M53</f>
        <v>21.484509000000003</v>
      </c>
      <c r="N53" s="142">
        <f>'PK Imports'!N53+'NP Imports'!N53+'NPK Imports'!N53</f>
        <v>8.7823590000000014</v>
      </c>
      <c r="O53" s="142">
        <f>'PK Imports'!O53+'NP Imports'!O53+'NPK Imports'!O53</f>
        <v>10.706414000000002</v>
      </c>
      <c r="P53" s="142">
        <f>'PK Imports'!P53+'NP Imports'!P53+'NPK Imports'!P53</f>
        <v>12.285763999999999</v>
      </c>
      <c r="Q53" s="142">
        <f>'PK Imports'!Q53+'NP Imports'!Q53+'NPK Imports'!Q53</f>
        <v>7.9079409999999983</v>
      </c>
      <c r="R53" s="142">
        <f>'PK Imports'!R53+'NP Imports'!R53+'NPK Imports'!R53</f>
        <v>17.291381000000001</v>
      </c>
      <c r="S53" s="142">
        <f>'PK Imports'!S53+'NP Imports'!S53+'NPK Imports'!S53</f>
        <v>18.963832999999997</v>
      </c>
      <c r="T53" s="142">
        <f>'PK Imports'!T53+'NP Imports'!T53+'NPK Imports'!T53</f>
        <v>17.586553000000002</v>
      </c>
      <c r="U53" s="142">
        <f>'PK Imports'!U53+'NP Imports'!U53+'NPK Imports'!U53</f>
        <v>23.813563000000002</v>
      </c>
      <c r="V53" s="142">
        <f>'PK Imports'!V53+'NP Imports'!V53+'NPK Imports'!V53</f>
        <v>49.817684</v>
      </c>
      <c r="W53" s="142">
        <f>'PK Imports'!W53+'NP Imports'!W53+'NPK Imports'!W53</f>
        <v>66.091419281800341</v>
      </c>
      <c r="X53" s="142">
        <f>'PK Imports'!X53+'NP Imports'!X53+'NPK Imports'!X53</f>
        <v>27.236720000000002</v>
      </c>
      <c r="Y53" s="142">
        <f>'PK Imports'!Y53+'NP Imports'!Y53+'NPK Imports'!Y53</f>
        <v>21.480587299999996</v>
      </c>
      <c r="Z53" s="142">
        <f>'PK Imports'!Z53+'NP Imports'!Z53+'NPK Imports'!Z53</f>
        <v>28.279580000000003</v>
      </c>
      <c r="AA53" s="142">
        <f>'PK Imports'!AA53+'NP Imports'!AA53+'NPK Imports'!AA53</f>
        <v>14.42</v>
      </c>
      <c r="AB53" s="142">
        <f>'PK Imports'!AB53+'NP Imports'!AB53+'NPK Imports'!AB53</f>
        <v>5.5100000000000007</v>
      </c>
      <c r="AC53" s="142">
        <f>'PK Imports'!AC53+'NP Imports'!AC53+'NPK Imports'!AC53</f>
        <v>6.096683222431583</v>
      </c>
      <c r="AD53" s="142">
        <f>'PK Imports'!AD53+'NP Imports'!AD53+'NPK Imports'!AD53</f>
        <v>6.3403446363055593</v>
      </c>
      <c r="AE53" s="142">
        <f>'PK Imports'!AE53+'NP Imports'!AE53+'NPK Imports'!AE53</f>
        <v>6.5838285009149793</v>
      </c>
      <c r="AF53" s="142">
        <f>'PK Imports'!AF53+'NP Imports'!AF53+'NPK Imports'!AF53</f>
        <v>6.6870834908111192</v>
      </c>
      <c r="AG53" s="142">
        <f>'PK Imports'!AG53+'NP Imports'!AG53+'NPK Imports'!AG53</f>
        <v>6.7842930372739296</v>
      </c>
    </row>
    <row r="54" spans="1:33" x14ac:dyDescent="0.2">
      <c r="A54" s="133" t="str">
        <f t="shared" si="1"/>
        <v>DAPTajikistan</v>
      </c>
      <c r="B54" s="129" t="s">
        <v>254</v>
      </c>
      <c r="C54" s="129" t="s">
        <v>258</v>
      </c>
      <c r="D54" s="129" t="s">
        <v>85</v>
      </c>
      <c r="E54" s="142">
        <f>'PK Imports'!E54+'NP Imports'!E54+'NPK Imports'!E54</f>
        <v>0</v>
      </c>
      <c r="F54" s="142">
        <f>'PK Imports'!F54+'NP Imports'!F54+'NPK Imports'!F54</f>
        <v>1.874E-2</v>
      </c>
      <c r="G54" s="142">
        <f>'PK Imports'!G54+'NP Imports'!G54+'NPK Imports'!G54</f>
        <v>1.9313</v>
      </c>
      <c r="H54" s="142">
        <f>'PK Imports'!H54+'NP Imports'!H54+'NPK Imports'!H54</f>
        <v>1.7444</v>
      </c>
      <c r="I54" s="142">
        <f>'PK Imports'!I54+'NP Imports'!I54+'NPK Imports'!I54</f>
        <v>4.1520000000000001</v>
      </c>
      <c r="J54" s="142">
        <f>'PK Imports'!J54+'NP Imports'!J54+'NPK Imports'!J54</f>
        <v>0.76883999999999997</v>
      </c>
      <c r="K54" s="142">
        <f>'PK Imports'!K54+'NP Imports'!K54+'NPK Imports'!K54</f>
        <v>13.041</v>
      </c>
      <c r="L54" s="142">
        <f>'PK Imports'!L54+'NP Imports'!L54+'NPK Imports'!L54</f>
        <v>1.623</v>
      </c>
      <c r="M54" s="142">
        <f>'PK Imports'!M54+'NP Imports'!M54+'NPK Imports'!M54</f>
        <v>0.99680000000000002</v>
      </c>
      <c r="N54" s="142">
        <f>'PK Imports'!N54+'NP Imports'!N54+'NPK Imports'!N54</f>
        <v>9.9695309999999999</v>
      </c>
      <c r="O54" s="142">
        <f>'PK Imports'!O54+'NP Imports'!O54+'NPK Imports'!O54</f>
        <v>0</v>
      </c>
      <c r="P54" s="142">
        <f>'PK Imports'!P54+'NP Imports'!P54+'NPK Imports'!P54</f>
        <v>0.16800000000000001</v>
      </c>
      <c r="Q54" s="142">
        <f>'PK Imports'!Q54+'NP Imports'!Q54+'NPK Imports'!Q54</f>
        <v>2.153</v>
      </c>
      <c r="R54" s="142">
        <f>'PK Imports'!R54+'NP Imports'!R54+'NPK Imports'!R54</f>
        <v>5.849119</v>
      </c>
      <c r="S54" s="142">
        <f>'PK Imports'!S54+'NP Imports'!S54+'NPK Imports'!S54</f>
        <v>8.6259389999999989</v>
      </c>
      <c r="T54" s="142">
        <f>'PK Imports'!T54+'NP Imports'!T54+'NPK Imports'!T54</f>
        <v>4.0099</v>
      </c>
      <c r="U54" s="142">
        <f>'PK Imports'!U54+'NP Imports'!U54+'NPK Imports'!U54</f>
        <v>8.6552120000000006</v>
      </c>
      <c r="V54" s="142">
        <f>'PK Imports'!V54+'NP Imports'!V54+'NPK Imports'!V54</f>
        <v>15.578995000000001</v>
      </c>
      <c r="W54" s="142">
        <f>'PK Imports'!W54+'NP Imports'!W54+'NPK Imports'!W54</f>
        <v>9.6687892645682592</v>
      </c>
      <c r="X54" s="142">
        <f>'PK Imports'!X54+'NP Imports'!X54+'NPK Imports'!X54</f>
        <v>6.1257899999999994</v>
      </c>
      <c r="Y54" s="142">
        <f>'PK Imports'!Y54+'NP Imports'!Y54+'NPK Imports'!Y54</f>
        <v>12.973359999999996</v>
      </c>
      <c r="Z54" s="142">
        <f>'PK Imports'!Z54+'NP Imports'!Z54+'NPK Imports'!Z54</f>
        <v>5.4579600000000008</v>
      </c>
      <c r="AA54" s="142">
        <f>'PK Imports'!AA54+'NP Imports'!AA54+'NPK Imports'!AA54</f>
        <v>0.08</v>
      </c>
      <c r="AB54" s="142">
        <f>'PK Imports'!AB54+'NP Imports'!AB54+'NPK Imports'!AB54</f>
        <v>0.01</v>
      </c>
      <c r="AC54" s="142">
        <f>'PK Imports'!AC54+'NP Imports'!AC54+'NPK Imports'!AC54</f>
        <v>1.0296674250080651E-2</v>
      </c>
      <c r="AD54" s="142">
        <f>'PK Imports'!AD54+'NP Imports'!AD54+'NPK Imports'!AD54</f>
        <v>1.0663245223456743E-2</v>
      </c>
      <c r="AE54" s="142">
        <f>'PK Imports'!AE54+'NP Imports'!AE54+'NPK Imports'!AE54</f>
        <v>1.0995413802866729E-2</v>
      </c>
      <c r="AF54" s="142">
        <f>'PK Imports'!AF54+'NP Imports'!AF54+'NPK Imports'!AF54</f>
        <v>1.1321619417295922E-2</v>
      </c>
      <c r="AG54" s="142">
        <f>'PK Imports'!AG54+'NP Imports'!AG54+'NPK Imports'!AG54</f>
        <v>1.1657502712328401E-2</v>
      </c>
    </row>
    <row r="55" spans="1:33" x14ac:dyDescent="0.2">
      <c r="A55" s="133" t="str">
        <f t="shared" si="1"/>
        <v>DAPTurkmenistan</v>
      </c>
      <c r="B55" s="129" t="s">
        <v>254</v>
      </c>
      <c r="C55" s="129" t="s">
        <v>258</v>
      </c>
      <c r="D55" s="129" t="s">
        <v>86</v>
      </c>
      <c r="E55" s="142">
        <f>'PK Imports'!E55+'NP Imports'!E55+'NPK Imports'!E55</f>
        <v>1.1995E-2</v>
      </c>
      <c r="F55" s="142">
        <f>'PK Imports'!F55+'NP Imports'!F55+'NPK Imports'!F55</f>
        <v>1.5559999999999999E-2</v>
      </c>
      <c r="G55" s="142">
        <f>'PK Imports'!G55+'NP Imports'!G55+'NPK Imports'!G55</f>
        <v>2.4E-2</v>
      </c>
      <c r="H55" s="142">
        <f>'PK Imports'!H55+'NP Imports'!H55+'NPK Imports'!H55</f>
        <v>2.2856999999999999E-2</v>
      </c>
      <c r="I55" s="142">
        <f>'PK Imports'!I55+'NP Imports'!I55+'NPK Imports'!I55</f>
        <v>2.7490000000000001E-2</v>
      </c>
      <c r="J55" s="142">
        <f>'PK Imports'!J55+'NP Imports'!J55+'NPK Imports'!J55</f>
        <v>2.0240000000000002E-3</v>
      </c>
      <c r="K55" s="142">
        <f>'PK Imports'!K55+'NP Imports'!K55+'NPK Imports'!K55</f>
        <v>3.0000000000000001E-3</v>
      </c>
      <c r="L55" s="142">
        <f>'PK Imports'!L55+'NP Imports'!L55+'NPK Imports'!L55</f>
        <v>7.2000000000000005E-4</v>
      </c>
      <c r="M55" s="142">
        <f>'PK Imports'!M55+'NP Imports'!M55+'NPK Imports'!M55</f>
        <v>3.8999999999999999E-5</v>
      </c>
      <c r="N55" s="142">
        <f>'PK Imports'!N55+'NP Imports'!N55+'NPK Imports'!N55</f>
        <v>0.02</v>
      </c>
      <c r="O55" s="142">
        <f>'PK Imports'!O55+'NP Imports'!O55+'NPK Imports'!O55</f>
        <v>0.1027</v>
      </c>
      <c r="P55" s="142">
        <f>'PK Imports'!P55+'NP Imports'!P55+'NPK Imports'!P55</f>
        <v>4.0079999999999998E-2</v>
      </c>
      <c r="Q55" s="142">
        <f>'PK Imports'!Q55+'NP Imports'!Q55+'NPK Imports'!Q55</f>
        <v>1.1899999999999999E-2</v>
      </c>
      <c r="R55" s="142">
        <f>'PK Imports'!R55+'NP Imports'!R55+'NPK Imports'!R55</f>
        <v>3.1209000000000001E-2</v>
      </c>
      <c r="S55" s="142">
        <f>'PK Imports'!S55+'NP Imports'!S55+'NPK Imports'!S55</f>
        <v>5.6314000000000003E-2</v>
      </c>
      <c r="T55" s="142">
        <f>'PK Imports'!T55+'NP Imports'!T55+'NPK Imports'!T55</f>
        <v>9.0789999999999996E-2</v>
      </c>
      <c r="U55" s="142">
        <f>'PK Imports'!U55+'NP Imports'!U55+'NPK Imports'!U55</f>
        <v>0.13145800000000002</v>
      </c>
      <c r="V55" s="142">
        <f>'PK Imports'!V55+'NP Imports'!V55+'NPK Imports'!V55</f>
        <v>0.32900600000000002</v>
      </c>
      <c r="W55" s="142">
        <f>'PK Imports'!W55+'NP Imports'!W55+'NPK Imports'!W55</f>
        <v>9.5803003239468693E-2</v>
      </c>
      <c r="X55" s="142">
        <f>'PK Imports'!X55+'NP Imports'!X55+'NPK Imports'!X55</f>
        <v>0.40387000000000001</v>
      </c>
      <c r="Y55" s="142">
        <f>'PK Imports'!Y55+'NP Imports'!Y55+'NPK Imports'!Y55</f>
        <v>0.28447</v>
      </c>
      <c r="Z55" s="142">
        <f>'PK Imports'!Z55+'NP Imports'!Z55+'NPK Imports'!Z55</f>
        <v>0.45564000000000004</v>
      </c>
      <c r="AA55" s="142">
        <f>'PK Imports'!AA55+'NP Imports'!AA55+'NPK Imports'!AA55</f>
        <v>0.25</v>
      </c>
      <c r="AB55" s="142">
        <f>'PK Imports'!AB55+'NP Imports'!AB55+'NPK Imports'!AB55</f>
        <v>0.24</v>
      </c>
      <c r="AC55" s="142">
        <f>'PK Imports'!AC55+'NP Imports'!AC55+'NPK Imports'!AC55</f>
        <v>0.24</v>
      </c>
      <c r="AD55" s="142">
        <f>'PK Imports'!AD55+'NP Imports'!AD55+'NPK Imports'!AD55</f>
        <v>0.24</v>
      </c>
      <c r="AE55" s="142">
        <f>'PK Imports'!AE55+'NP Imports'!AE55+'NPK Imports'!AE55</f>
        <v>0.24</v>
      </c>
      <c r="AF55" s="142">
        <f>'PK Imports'!AF55+'NP Imports'!AF55+'NPK Imports'!AF55</f>
        <v>0.24</v>
      </c>
      <c r="AG55" s="142">
        <f>'PK Imports'!AG55+'NP Imports'!AG55+'NPK Imports'!AG55</f>
        <v>0.24</v>
      </c>
    </row>
    <row r="56" spans="1:33" x14ac:dyDescent="0.2">
      <c r="A56" s="133" t="str">
        <f t="shared" si="1"/>
        <v>DAPUzbekistan</v>
      </c>
      <c r="B56" s="129" t="s">
        <v>254</v>
      </c>
      <c r="C56" s="129" t="s">
        <v>258</v>
      </c>
      <c r="D56" s="129" t="s">
        <v>87</v>
      </c>
      <c r="E56" s="142">
        <f>'PK Imports'!E56+'NP Imports'!E56+'NPK Imports'!E56</f>
        <v>6.0000000000000001E-3</v>
      </c>
      <c r="F56" s="142">
        <f>'PK Imports'!F56+'NP Imports'!F56+'NPK Imports'!F56</f>
        <v>4.24E-2</v>
      </c>
      <c r="G56" s="142">
        <f>'PK Imports'!G56+'NP Imports'!G56+'NPK Imports'!G56</f>
        <v>2.0749999999999998E-2</v>
      </c>
      <c r="H56" s="142">
        <f>'PK Imports'!H56+'NP Imports'!H56+'NPK Imports'!H56</f>
        <v>7.9499999999999987E-2</v>
      </c>
      <c r="I56" s="142">
        <f>'PK Imports'!I56+'NP Imports'!I56+'NPK Imports'!I56</f>
        <v>8.4141000000000007E-2</v>
      </c>
      <c r="J56" s="142">
        <f>'PK Imports'!J56+'NP Imports'!J56+'NPK Imports'!J56</f>
        <v>0.14202499999999998</v>
      </c>
      <c r="K56" s="142">
        <f>'PK Imports'!K56+'NP Imports'!K56+'NPK Imports'!K56</f>
        <v>0.22706000000000004</v>
      </c>
      <c r="L56" s="142">
        <f>'PK Imports'!L56+'NP Imports'!L56+'NPK Imports'!L56</f>
        <v>0.27800000000000002</v>
      </c>
      <c r="M56" s="142">
        <f>'PK Imports'!M56+'NP Imports'!M56+'NPK Imports'!M56</f>
        <v>0.20400000000000001</v>
      </c>
      <c r="N56" s="142">
        <f>'PK Imports'!N56+'NP Imports'!N56+'NPK Imports'!N56</f>
        <v>0.17800000000000002</v>
      </c>
      <c r="O56" s="142">
        <f>'PK Imports'!O56+'NP Imports'!O56+'NPK Imports'!O56</f>
        <v>0.32467500000000005</v>
      </c>
      <c r="P56" s="142">
        <f>'PK Imports'!P56+'NP Imports'!P56+'NPK Imports'!P56</f>
        <v>0.38950000000000001</v>
      </c>
      <c r="Q56" s="142">
        <f>'PK Imports'!Q56+'NP Imports'!Q56+'NPK Imports'!Q56</f>
        <v>0.20400000000000001</v>
      </c>
      <c r="R56" s="142">
        <f>'PK Imports'!R56+'NP Imports'!R56+'NPK Imports'!R56</f>
        <v>0.39808900000000003</v>
      </c>
      <c r="S56" s="142">
        <f>'PK Imports'!S56+'NP Imports'!S56+'NPK Imports'!S56</f>
        <v>0.591194</v>
      </c>
      <c r="T56" s="142">
        <f>'PK Imports'!T56+'NP Imports'!T56+'NPK Imports'!T56</f>
        <v>0.44411200000000001</v>
      </c>
      <c r="U56" s="142">
        <f>'PK Imports'!U56+'NP Imports'!U56+'NPK Imports'!U56</f>
        <v>0.44041400000000008</v>
      </c>
      <c r="V56" s="142">
        <f>'PK Imports'!V56+'NP Imports'!V56+'NPK Imports'!V56</f>
        <v>1.113604</v>
      </c>
      <c r="W56" s="142">
        <f>'PK Imports'!W56+'NP Imports'!W56+'NPK Imports'!W56</f>
        <v>1.2503590348775691</v>
      </c>
      <c r="X56" s="142">
        <f>'PK Imports'!X56+'NP Imports'!X56+'NPK Imports'!X56</f>
        <v>1.7625899999999999</v>
      </c>
      <c r="Y56" s="142">
        <f>'PK Imports'!Y56+'NP Imports'!Y56+'NPK Imports'!Y56</f>
        <v>1.9975499999999999</v>
      </c>
      <c r="Z56" s="142">
        <f>'PK Imports'!Z56+'NP Imports'!Z56+'NPK Imports'!Z56</f>
        <v>4.1108400000000005</v>
      </c>
      <c r="AA56" s="142">
        <f>'PK Imports'!AA56+'NP Imports'!AA56+'NPK Imports'!AA56</f>
        <v>2.14</v>
      </c>
      <c r="AB56" s="142">
        <f>'PK Imports'!AB56+'NP Imports'!AB56+'NPK Imports'!AB56</f>
        <v>3.7100000000000009</v>
      </c>
      <c r="AC56" s="142">
        <f>'PK Imports'!AC56+'NP Imports'!AC56+'NPK Imports'!AC56</f>
        <v>3.7100000000000009</v>
      </c>
      <c r="AD56" s="142">
        <f>'PK Imports'!AD56+'NP Imports'!AD56+'NPK Imports'!AD56</f>
        <v>3.7100000000000009</v>
      </c>
      <c r="AE56" s="142">
        <f>'PK Imports'!AE56+'NP Imports'!AE56+'NPK Imports'!AE56</f>
        <v>3.7100000000000009</v>
      </c>
      <c r="AF56" s="142">
        <f>'PK Imports'!AF56+'NP Imports'!AF56+'NPK Imports'!AF56</f>
        <v>3.7100000000000009</v>
      </c>
      <c r="AG56" s="142">
        <f>'PK Imports'!AG56+'NP Imports'!AG56+'NPK Imports'!AG56</f>
        <v>3.7100000000000009</v>
      </c>
    </row>
    <row r="57" spans="1:33" s="133" customFormat="1" x14ac:dyDescent="0.2">
      <c r="A57" s="136" t="str">
        <f t="shared" si="1"/>
        <v>DAPAfrica Total</v>
      </c>
      <c r="B57" s="137" t="s">
        <v>88</v>
      </c>
      <c r="C57" s="137" t="s">
        <v>88</v>
      </c>
      <c r="D57" s="137" t="s">
        <v>88</v>
      </c>
      <c r="E57" s="138">
        <f>'PK Imports'!E57+'NP Imports'!E57+'NPK Imports'!E57</f>
        <v>927.90670599999987</v>
      </c>
      <c r="F57" s="138">
        <f>'PK Imports'!F57+'NP Imports'!F57+'NPK Imports'!F57</f>
        <v>973.28273200000001</v>
      </c>
      <c r="G57" s="138">
        <f>'PK Imports'!G57+'NP Imports'!G57+'NPK Imports'!G57</f>
        <v>1163.5897579999998</v>
      </c>
      <c r="H57" s="138">
        <f>'PK Imports'!H57+'NP Imports'!H57+'NPK Imports'!H57</f>
        <v>969.29726299999993</v>
      </c>
      <c r="I57" s="138">
        <f>'PK Imports'!I57+'NP Imports'!I57+'NPK Imports'!I57</f>
        <v>1316.2347210000003</v>
      </c>
      <c r="J57" s="138">
        <f>'PK Imports'!J57+'NP Imports'!J57+'NPK Imports'!J57</f>
        <v>1316.7569920000005</v>
      </c>
      <c r="K57" s="138">
        <f>'PK Imports'!K57+'NP Imports'!K57+'NPK Imports'!K57</f>
        <v>1489.8510090000002</v>
      </c>
      <c r="L57" s="138">
        <f>'PK Imports'!L57+'NP Imports'!L57+'NPK Imports'!L57</f>
        <v>1322.9866649999997</v>
      </c>
      <c r="M57" s="138">
        <f>'PK Imports'!M57+'NP Imports'!M57+'NPK Imports'!M57</f>
        <v>1301.8075179999998</v>
      </c>
      <c r="N57" s="138">
        <f>'PK Imports'!N57+'NP Imports'!N57+'NPK Imports'!N57</f>
        <v>1121.0655099999999</v>
      </c>
      <c r="O57" s="138">
        <f>'PK Imports'!O57+'NP Imports'!O57+'NPK Imports'!O57</f>
        <v>1413.4728570000002</v>
      </c>
      <c r="P57" s="138">
        <f>'PK Imports'!P57+'NP Imports'!P57+'NPK Imports'!P57</f>
        <v>1346.2334910000002</v>
      </c>
      <c r="Q57" s="138">
        <f>'PK Imports'!Q57+'NP Imports'!Q57+'NPK Imports'!Q57</f>
        <v>1738.2052940000003</v>
      </c>
      <c r="R57" s="138">
        <f>'PK Imports'!R57+'NP Imports'!R57+'NPK Imports'!R57</f>
        <v>2038.446504</v>
      </c>
      <c r="S57" s="138">
        <f>'PK Imports'!S57+'NP Imports'!S57+'NPK Imports'!S57</f>
        <v>1813.1814060000004</v>
      </c>
      <c r="T57" s="138">
        <f>'PK Imports'!T57+'NP Imports'!T57+'NPK Imports'!T57</f>
        <v>1912.718586</v>
      </c>
      <c r="U57" s="138">
        <f>'PK Imports'!U57+'NP Imports'!U57+'NPK Imports'!U57</f>
        <v>2500.3634730000003</v>
      </c>
      <c r="V57" s="138">
        <f>'PK Imports'!V57+'NP Imports'!V57+'NPK Imports'!V57</f>
        <v>3183.9527820000003</v>
      </c>
      <c r="W57" s="138">
        <f>'PK Imports'!W57+'NP Imports'!W57+'NPK Imports'!W57</f>
        <v>2475.250131495698</v>
      </c>
      <c r="X57" s="138">
        <f>'PK Imports'!X57+'NP Imports'!X57+'NPK Imports'!X57</f>
        <v>2491.60862</v>
      </c>
      <c r="Y57" s="138">
        <f>'PK Imports'!Y57+'NP Imports'!Y57+'NPK Imports'!Y57</f>
        <v>2828.194567536163</v>
      </c>
      <c r="Z57" s="138">
        <f>'PK Imports'!Z57+'NP Imports'!Z57+'NPK Imports'!Z57</f>
        <v>2352.040024207397</v>
      </c>
      <c r="AA57" s="138">
        <f>'PK Imports'!AA57+'NP Imports'!AA57+'NPK Imports'!AA57</f>
        <v>2442.5</v>
      </c>
      <c r="AB57" s="138">
        <f>'PK Imports'!AB57+'NP Imports'!AB57+'NPK Imports'!AB57</f>
        <v>2482.7600000000002</v>
      </c>
      <c r="AC57" s="138">
        <f>'PK Imports'!AC57+'NP Imports'!AC57+'NPK Imports'!AC57</f>
        <v>2577.042290200312</v>
      </c>
      <c r="AD57" s="138">
        <f>'PK Imports'!AD57+'NP Imports'!AD57+'NPK Imports'!AD57</f>
        <v>2626.1747380029842</v>
      </c>
      <c r="AE57" s="138">
        <f>'PK Imports'!AE57+'NP Imports'!AE57+'NPK Imports'!AE57</f>
        <v>2673.8160968909365</v>
      </c>
      <c r="AF57" s="138">
        <f>'PK Imports'!AF57+'NP Imports'!AF57+'NPK Imports'!AF57</f>
        <v>2721.8874220906937</v>
      </c>
      <c r="AG57" s="138">
        <f>'PK Imports'!AG57+'NP Imports'!AG57+'NPK Imports'!AG57</f>
        <v>2771.4886959483511</v>
      </c>
    </row>
    <row r="58" spans="1:33" s="133" customFormat="1" x14ac:dyDescent="0.2">
      <c r="A58" s="139" t="str">
        <f t="shared" si="1"/>
        <v>DAPNorth Africa Total</v>
      </c>
      <c r="B58" s="140" t="s">
        <v>89</v>
      </c>
      <c r="C58" s="140" t="s">
        <v>89</v>
      </c>
      <c r="D58" s="140" t="s">
        <v>89</v>
      </c>
      <c r="E58" s="141">
        <f>'PK Imports'!E58+'NP Imports'!E58+'NPK Imports'!E58</f>
        <v>42.557737000000003</v>
      </c>
      <c r="F58" s="141">
        <f>'PK Imports'!F58+'NP Imports'!F58+'NPK Imports'!F58</f>
        <v>25.194264999999998</v>
      </c>
      <c r="G58" s="141">
        <f>'PK Imports'!G58+'NP Imports'!G58+'NPK Imports'!G58</f>
        <v>64.905972999999989</v>
      </c>
      <c r="H58" s="141">
        <f>'PK Imports'!H58+'NP Imports'!H58+'NPK Imports'!H58</f>
        <v>68.455044000000015</v>
      </c>
      <c r="I58" s="141">
        <f>'PK Imports'!I58+'NP Imports'!I58+'NPK Imports'!I58</f>
        <v>76.451697999999993</v>
      </c>
      <c r="J58" s="141">
        <f>'PK Imports'!J58+'NP Imports'!J58+'NPK Imports'!J58</f>
        <v>64.407607999999982</v>
      </c>
      <c r="K58" s="141">
        <f>'PK Imports'!K58+'NP Imports'!K58+'NPK Imports'!K58</f>
        <v>82.408683999999994</v>
      </c>
      <c r="L58" s="141">
        <f>'PK Imports'!L58+'NP Imports'!L58+'NPK Imports'!L58</f>
        <v>87.428757000000004</v>
      </c>
      <c r="M58" s="141">
        <f>'PK Imports'!M58+'NP Imports'!M58+'NPK Imports'!M58</f>
        <v>62.160653999999994</v>
      </c>
      <c r="N58" s="141">
        <f>'PK Imports'!N58+'NP Imports'!N58+'NPK Imports'!N58</f>
        <v>80.234266999999988</v>
      </c>
      <c r="O58" s="141">
        <f>'PK Imports'!O58+'NP Imports'!O58+'NPK Imports'!O58</f>
        <v>141.68477000000001</v>
      </c>
      <c r="P58" s="141">
        <f>'PK Imports'!P58+'NP Imports'!P58+'NPK Imports'!P58</f>
        <v>138.172752</v>
      </c>
      <c r="Q58" s="141">
        <f>'PK Imports'!Q58+'NP Imports'!Q58+'NPK Imports'!Q58</f>
        <v>169.86251399999998</v>
      </c>
      <c r="R58" s="141">
        <f>'PK Imports'!R58+'NP Imports'!R58+'NPK Imports'!R58</f>
        <v>181.66451899999998</v>
      </c>
      <c r="S58" s="141">
        <f>'PK Imports'!S58+'NP Imports'!S58+'NPK Imports'!S58</f>
        <v>142.60987200000002</v>
      </c>
      <c r="T58" s="141">
        <f>'PK Imports'!T58+'NP Imports'!T58+'NPK Imports'!T58</f>
        <v>143.52758</v>
      </c>
      <c r="U58" s="141">
        <f>'PK Imports'!U58+'NP Imports'!U58+'NPK Imports'!U58</f>
        <v>114.23917799999998</v>
      </c>
      <c r="V58" s="141">
        <f>'PK Imports'!V58+'NP Imports'!V58+'NPK Imports'!V58</f>
        <v>120.19440800000001</v>
      </c>
      <c r="W58" s="141">
        <f>'PK Imports'!W58+'NP Imports'!W58+'NPK Imports'!W58</f>
        <v>119.10507742571727</v>
      </c>
      <c r="X58" s="141">
        <f>'PK Imports'!X58+'NP Imports'!X58+'NPK Imports'!X58</f>
        <v>150.79491000000002</v>
      </c>
      <c r="Y58" s="141">
        <f>'PK Imports'!Y58+'NP Imports'!Y58+'NPK Imports'!Y58</f>
        <v>162.30282510000001</v>
      </c>
      <c r="Z58" s="141">
        <f>'PK Imports'!Z58+'NP Imports'!Z58+'NPK Imports'!Z58</f>
        <v>125.76918000000001</v>
      </c>
      <c r="AA58" s="141">
        <f>'PK Imports'!AA58+'NP Imports'!AA58+'NPK Imports'!AA58</f>
        <v>245.64</v>
      </c>
      <c r="AB58" s="141">
        <f>'PK Imports'!AB58+'NP Imports'!AB58+'NPK Imports'!AB58</f>
        <v>213.64999999999998</v>
      </c>
      <c r="AC58" s="141">
        <f>'PK Imports'!AC58+'NP Imports'!AC58+'NPK Imports'!AC58</f>
        <v>214.5761410709415</v>
      </c>
      <c r="AD58" s="141">
        <f>'PK Imports'!AD58+'NP Imports'!AD58+'NPK Imports'!AD58</f>
        <v>215.68050606280286</v>
      </c>
      <c r="AE58" s="141">
        <f>'PK Imports'!AE58+'NP Imports'!AE58+'NPK Imports'!AE58</f>
        <v>216.65268250058526</v>
      </c>
      <c r="AF58" s="141">
        <f>'PK Imports'!AF58+'NP Imports'!AF58+'NPK Imports'!AF58</f>
        <v>217.5805825358768</v>
      </c>
      <c r="AG58" s="141">
        <f>'PK Imports'!AG58+'NP Imports'!AG58+'NPK Imports'!AG58</f>
        <v>218.508482571168</v>
      </c>
    </row>
    <row r="59" spans="1:33" x14ac:dyDescent="0.2">
      <c r="A59" s="133" t="str">
        <f t="shared" si="1"/>
        <v>DAPAlgeria</v>
      </c>
      <c r="B59" s="129" t="s">
        <v>259</v>
      </c>
      <c r="C59" s="129" t="s">
        <v>260</v>
      </c>
      <c r="D59" s="129" t="s">
        <v>90</v>
      </c>
      <c r="E59" s="142">
        <f>'PK Imports'!E59+'NP Imports'!E59+'NPK Imports'!E59</f>
        <v>9.629665000000001</v>
      </c>
      <c r="F59" s="142">
        <f>'PK Imports'!F59+'NP Imports'!F59+'NPK Imports'!F59</f>
        <v>3.7608380000000001</v>
      </c>
      <c r="G59" s="142">
        <f>'PK Imports'!G59+'NP Imports'!G59+'NPK Imports'!G59</f>
        <v>8.2451760000000007</v>
      </c>
      <c r="H59" s="142">
        <f>'PK Imports'!H59+'NP Imports'!H59+'NPK Imports'!H59</f>
        <v>20.570706000000001</v>
      </c>
      <c r="I59" s="142">
        <f>'PK Imports'!I59+'NP Imports'!I59+'NPK Imports'!I59</f>
        <v>23.677303000000002</v>
      </c>
      <c r="J59" s="142">
        <f>'PK Imports'!J59+'NP Imports'!J59+'NPK Imports'!J59</f>
        <v>32.793182000000002</v>
      </c>
      <c r="K59" s="142">
        <f>'PK Imports'!K59+'NP Imports'!K59+'NPK Imports'!K59</f>
        <v>34.565694999999998</v>
      </c>
      <c r="L59" s="142">
        <f>'PK Imports'!L59+'NP Imports'!L59+'NPK Imports'!L59</f>
        <v>41.850630000000002</v>
      </c>
      <c r="M59" s="142">
        <f>'PK Imports'!M59+'NP Imports'!M59+'NPK Imports'!M59</f>
        <v>39.340782999999995</v>
      </c>
      <c r="N59" s="142">
        <f>'PK Imports'!N59+'NP Imports'!N59+'NPK Imports'!N59</f>
        <v>57.510202999999997</v>
      </c>
      <c r="O59" s="142">
        <f>'PK Imports'!O59+'NP Imports'!O59+'NPK Imports'!O59</f>
        <v>83.930774000000014</v>
      </c>
      <c r="P59" s="142">
        <f>'PK Imports'!P59+'NP Imports'!P59+'NPK Imports'!P59</f>
        <v>68.583723000000006</v>
      </c>
      <c r="Q59" s="142">
        <f>'PK Imports'!Q59+'NP Imports'!Q59+'NPK Imports'!Q59</f>
        <v>93.622430999999992</v>
      </c>
      <c r="R59" s="142">
        <f>'PK Imports'!R59+'NP Imports'!R59+'NPK Imports'!R59</f>
        <v>101.27627</v>
      </c>
      <c r="S59" s="142">
        <f>'PK Imports'!S59+'NP Imports'!S59+'NPK Imports'!S59</f>
        <v>115.55912900000003</v>
      </c>
      <c r="T59" s="142">
        <f>'PK Imports'!T59+'NP Imports'!T59+'NPK Imports'!T59</f>
        <v>104.44050100000001</v>
      </c>
      <c r="U59" s="142">
        <f>'PK Imports'!U59+'NP Imports'!U59+'NPK Imports'!U59</f>
        <v>79.384157999999985</v>
      </c>
      <c r="V59" s="142">
        <f>'PK Imports'!V59+'NP Imports'!V59+'NPK Imports'!V59</f>
        <v>81.216588999999999</v>
      </c>
      <c r="W59" s="142">
        <f>'PK Imports'!W59+'NP Imports'!W59+'NPK Imports'!W59</f>
        <v>80.304104328788696</v>
      </c>
      <c r="X59" s="142">
        <f>'PK Imports'!X59+'NP Imports'!X59+'NPK Imports'!X59</f>
        <v>103.98859999999999</v>
      </c>
      <c r="Y59" s="142">
        <f>'PK Imports'!Y59+'NP Imports'!Y59+'NPK Imports'!Y59</f>
        <v>106.90530999999999</v>
      </c>
      <c r="Z59" s="142">
        <f>'PK Imports'!Z59+'NP Imports'!Z59+'NPK Imports'!Z59</f>
        <v>63.610210000000002</v>
      </c>
      <c r="AA59" s="142">
        <f>'PK Imports'!AA59+'NP Imports'!AA59+'NPK Imports'!AA59</f>
        <v>26.07</v>
      </c>
      <c r="AB59" s="142">
        <f>'PK Imports'!AB59+'NP Imports'!AB59+'NPK Imports'!AB59</f>
        <v>69.41</v>
      </c>
      <c r="AC59" s="142">
        <f>'PK Imports'!AC59+'NP Imports'!AC59+'NPK Imports'!AC59</f>
        <v>69.41</v>
      </c>
      <c r="AD59" s="142">
        <f>'PK Imports'!AD59+'NP Imports'!AD59+'NPK Imports'!AD59</f>
        <v>69.41</v>
      </c>
      <c r="AE59" s="142">
        <f>'PK Imports'!AE59+'NP Imports'!AE59+'NPK Imports'!AE59</f>
        <v>69.41</v>
      </c>
      <c r="AF59" s="142">
        <f>'PK Imports'!AF59+'NP Imports'!AF59+'NPK Imports'!AF59</f>
        <v>69.41</v>
      </c>
      <c r="AG59" s="142">
        <f>'PK Imports'!AG59+'NP Imports'!AG59+'NPK Imports'!AG59</f>
        <v>69.41</v>
      </c>
    </row>
    <row r="60" spans="1:33" x14ac:dyDescent="0.2">
      <c r="A60" s="133" t="str">
        <f t="shared" si="1"/>
        <v>DAPEgypt</v>
      </c>
      <c r="B60" s="129" t="s">
        <v>259</v>
      </c>
      <c r="C60" s="129" t="s">
        <v>260</v>
      </c>
      <c r="D60" s="129" t="s">
        <v>91</v>
      </c>
      <c r="E60" s="142">
        <f>'PK Imports'!E60+'NP Imports'!E60+'NPK Imports'!E60</f>
        <v>7.4859999999999989</v>
      </c>
      <c r="F60" s="142">
        <f>'PK Imports'!F60+'NP Imports'!F60+'NPK Imports'!F60</f>
        <v>10.075804999999997</v>
      </c>
      <c r="G60" s="142">
        <f>'PK Imports'!G60+'NP Imports'!G60+'NPK Imports'!G60</f>
        <v>10.583</v>
      </c>
      <c r="H60" s="142">
        <f>'PK Imports'!H60+'NP Imports'!H60+'NPK Imports'!H60</f>
        <v>6.9830239999999995</v>
      </c>
      <c r="I60" s="142">
        <f>'PK Imports'!I60+'NP Imports'!I60+'NPK Imports'!I60</f>
        <v>9.5428689999999996</v>
      </c>
      <c r="J60" s="142">
        <f>'PK Imports'!J60+'NP Imports'!J60+'NPK Imports'!J60</f>
        <v>6.6533310000000006</v>
      </c>
      <c r="K60" s="142">
        <f>'PK Imports'!K60+'NP Imports'!K60+'NPK Imports'!K60</f>
        <v>3.3798870000000001</v>
      </c>
      <c r="L60" s="142">
        <f>'PK Imports'!L60+'NP Imports'!L60+'NPK Imports'!L60</f>
        <v>6.7245699999999999</v>
      </c>
      <c r="M60" s="142">
        <f>'PK Imports'!M60+'NP Imports'!M60+'NPK Imports'!M60</f>
        <v>3.7609280000000003</v>
      </c>
      <c r="N60" s="142">
        <f>'PK Imports'!N60+'NP Imports'!N60+'NPK Imports'!N60</f>
        <v>6.0017819999999995</v>
      </c>
      <c r="O60" s="142">
        <f>'PK Imports'!O60+'NP Imports'!O60+'NPK Imports'!O60</f>
        <v>7.2149789999999996</v>
      </c>
      <c r="P60" s="142">
        <f>'PK Imports'!P60+'NP Imports'!P60+'NPK Imports'!P60</f>
        <v>5.3471239999999991</v>
      </c>
      <c r="Q60" s="142">
        <f>'PK Imports'!Q60+'NP Imports'!Q60+'NPK Imports'!Q60</f>
        <v>7.2698169999999998</v>
      </c>
      <c r="R60" s="142">
        <f>'PK Imports'!R60+'NP Imports'!R60+'NPK Imports'!R60</f>
        <v>3.5753430000000006</v>
      </c>
      <c r="S60" s="142">
        <f>'PK Imports'!S60+'NP Imports'!S60+'NPK Imports'!S60</f>
        <v>6.1629209999999999</v>
      </c>
      <c r="T60" s="142">
        <f>'PK Imports'!T60+'NP Imports'!T60+'NPK Imports'!T60</f>
        <v>13.097565000000001</v>
      </c>
      <c r="U60" s="142">
        <f>'PK Imports'!U60+'NP Imports'!U60+'NPK Imports'!U60</f>
        <v>15.884005999999998</v>
      </c>
      <c r="V60" s="142">
        <f>'PK Imports'!V60+'NP Imports'!V60+'NPK Imports'!V60</f>
        <v>19.177165999999996</v>
      </c>
      <c r="W60" s="142">
        <f>'PK Imports'!W60+'NP Imports'!W60+'NPK Imports'!W60</f>
        <v>23.627384999999997</v>
      </c>
      <c r="X60" s="142">
        <f>'PK Imports'!X60+'NP Imports'!X60+'NPK Imports'!X60</f>
        <v>22.620180000000005</v>
      </c>
      <c r="Y60" s="142">
        <f>'PK Imports'!Y60+'NP Imports'!Y60+'NPK Imports'!Y60</f>
        <v>26.793385899999997</v>
      </c>
      <c r="Z60" s="142">
        <f>'PK Imports'!Z60+'NP Imports'!Z60+'NPK Imports'!Z60</f>
        <v>35.636789999999998</v>
      </c>
      <c r="AA60" s="142">
        <f>'PK Imports'!AA60+'NP Imports'!AA60+'NPK Imports'!AA60</f>
        <v>199.94</v>
      </c>
      <c r="AB60" s="142">
        <f>'PK Imports'!AB60+'NP Imports'!AB60+'NPK Imports'!AB60</f>
        <v>115.29999999999998</v>
      </c>
      <c r="AC60" s="142">
        <f>'PK Imports'!AC60+'NP Imports'!AC60+'NPK Imports'!AC60</f>
        <v>116.22614107094154</v>
      </c>
      <c r="AD60" s="142">
        <f>'PK Imports'!AD60+'NP Imports'!AD60+'NPK Imports'!AD60</f>
        <v>117.33050606280285</v>
      </c>
      <c r="AE60" s="142">
        <f>'PK Imports'!AE60+'NP Imports'!AE60+'NPK Imports'!AE60</f>
        <v>118.30268250058525</v>
      </c>
      <c r="AF60" s="142">
        <f>'PK Imports'!AF60+'NP Imports'!AF60+'NPK Imports'!AF60</f>
        <v>119.23058253587682</v>
      </c>
      <c r="AG60" s="142">
        <f>'PK Imports'!AG60+'NP Imports'!AG60+'NPK Imports'!AG60</f>
        <v>120.15848257116802</v>
      </c>
    </row>
    <row r="61" spans="1:33" x14ac:dyDescent="0.2">
      <c r="A61" s="133" t="str">
        <f t="shared" si="1"/>
        <v>DAPLibya</v>
      </c>
      <c r="B61" s="129" t="s">
        <v>259</v>
      </c>
      <c r="C61" s="129" t="s">
        <v>260</v>
      </c>
      <c r="D61" s="129" t="s">
        <v>92</v>
      </c>
      <c r="E61" s="142">
        <f>'PK Imports'!E61+'NP Imports'!E61+'NPK Imports'!E61</f>
        <v>8.9999999999999993E-3</v>
      </c>
      <c r="F61" s="142">
        <f>'PK Imports'!F61+'NP Imports'!F61+'NPK Imports'!F61</f>
        <v>0</v>
      </c>
      <c r="G61" s="142">
        <f>'PK Imports'!G61+'NP Imports'!G61+'NPK Imports'!G61</f>
        <v>21.093</v>
      </c>
      <c r="H61" s="142">
        <f>'PK Imports'!H61+'NP Imports'!H61+'NPK Imports'!H61</f>
        <v>0.56500000000000006</v>
      </c>
      <c r="I61" s="142">
        <f>'PK Imports'!I61+'NP Imports'!I61+'NPK Imports'!I61</f>
        <v>11.216999999999999</v>
      </c>
      <c r="J61" s="142">
        <f>'PK Imports'!J61+'NP Imports'!J61+'NPK Imports'!J61</f>
        <v>0.40300000000000002</v>
      </c>
      <c r="K61" s="142">
        <f>'PK Imports'!K61+'NP Imports'!K61+'NPK Imports'!K61</f>
        <v>0.69500000000000006</v>
      </c>
      <c r="L61" s="142">
        <f>'PK Imports'!L61+'NP Imports'!L61+'NPK Imports'!L61</f>
        <v>8.4593000000000007</v>
      </c>
      <c r="M61" s="142">
        <f>'PK Imports'!M61+'NP Imports'!M61+'NPK Imports'!M61</f>
        <v>1.6408</v>
      </c>
      <c r="N61" s="142">
        <f>'PK Imports'!N61+'NP Imports'!N61+'NPK Imports'!N61</f>
        <v>1.2112799999999999</v>
      </c>
      <c r="O61" s="142">
        <f>'PK Imports'!O61+'NP Imports'!O61+'NPK Imports'!O61</f>
        <v>1.8702000000000001</v>
      </c>
      <c r="P61" s="142">
        <f>'PK Imports'!P61+'NP Imports'!P61+'NPK Imports'!P61</f>
        <v>0.05</v>
      </c>
      <c r="Q61" s="142">
        <f>'PK Imports'!Q61+'NP Imports'!Q61+'NPK Imports'!Q61</f>
        <v>3.5289909999999995</v>
      </c>
      <c r="R61" s="142">
        <f>'PK Imports'!R61+'NP Imports'!R61+'NPK Imports'!R61</f>
        <v>3.2662140000000002</v>
      </c>
      <c r="S61" s="142">
        <f>'PK Imports'!S61+'NP Imports'!S61+'NPK Imports'!S61</f>
        <v>2.4280449999999996</v>
      </c>
      <c r="T61" s="142">
        <f>'PK Imports'!T61+'NP Imports'!T61+'NPK Imports'!T61</f>
        <v>2.3612000000000002</v>
      </c>
      <c r="U61" s="142">
        <f>'PK Imports'!U61+'NP Imports'!U61+'NPK Imports'!U61</f>
        <v>0.95912699999999995</v>
      </c>
      <c r="V61" s="142">
        <f>'PK Imports'!V61+'NP Imports'!V61+'NPK Imports'!V61</f>
        <v>1.2442779999999996</v>
      </c>
      <c r="W61" s="142">
        <f>'PK Imports'!W61+'NP Imports'!W61+'NPK Imports'!W61</f>
        <v>3.5780800804811528</v>
      </c>
      <c r="X61" s="142">
        <f>'PK Imports'!X61+'NP Imports'!X61+'NPK Imports'!X61</f>
        <v>3.8831600000000006</v>
      </c>
      <c r="Y61" s="142">
        <f>'PK Imports'!Y61+'NP Imports'!Y61+'NPK Imports'!Y61</f>
        <v>5.78186</v>
      </c>
      <c r="Z61" s="142">
        <f>'PK Imports'!Z61+'NP Imports'!Z61+'NPK Imports'!Z61</f>
        <v>5.8637699999999988</v>
      </c>
      <c r="AA61" s="142">
        <f>'PK Imports'!AA61+'NP Imports'!AA61+'NPK Imports'!AA61</f>
        <v>0</v>
      </c>
      <c r="AB61" s="142">
        <f>'PK Imports'!AB61+'NP Imports'!AB61+'NPK Imports'!AB61</f>
        <v>0</v>
      </c>
      <c r="AC61" s="142">
        <f>'PK Imports'!AC61+'NP Imports'!AC61+'NPK Imports'!AC61</f>
        <v>0</v>
      </c>
      <c r="AD61" s="142">
        <f>'PK Imports'!AD61+'NP Imports'!AD61+'NPK Imports'!AD61</f>
        <v>0</v>
      </c>
      <c r="AE61" s="142">
        <f>'PK Imports'!AE61+'NP Imports'!AE61+'NPK Imports'!AE61</f>
        <v>0</v>
      </c>
      <c r="AF61" s="142">
        <f>'PK Imports'!AF61+'NP Imports'!AF61+'NPK Imports'!AF61</f>
        <v>0</v>
      </c>
      <c r="AG61" s="142">
        <f>'PK Imports'!AG61+'NP Imports'!AG61+'NPK Imports'!AG61</f>
        <v>0</v>
      </c>
    </row>
    <row r="62" spans="1:33" x14ac:dyDescent="0.2">
      <c r="A62" s="133" t="str">
        <f t="shared" si="1"/>
        <v>DAPMorocco</v>
      </c>
      <c r="B62" s="129" t="s">
        <v>259</v>
      </c>
      <c r="C62" s="129" t="s">
        <v>260</v>
      </c>
      <c r="D62" s="129" t="s">
        <v>93</v>
      </c>
      <c r="E62" s="142">
        <f>'PK Imports'!E62+'NP Imports'!E62+'NPK Imports'!E62</f>
        <v>24.113</v>
      </c>
      <c r="F62" s="142">
        <f>'PK Imports'!F62+'NP Imports'!F62+'NPK Imports'!F62</f>
        <v>10.037055000000001</v>
      </c>
      <c r="G62" s="142">
        <f>'PK Imports'!G62+'NP Imports'!G62+'NPK Imports'!G62</f>
        <v>23.273696999999999</v>
      </c>
      <c r="H62" s="142">
        <f>'PK Imports'!H62+'NP Imports'!H62+'NPK Imports'!H62</f>
        <v>34.103282999999998</v>
      </c>
      <c r="I62" s="142">
        <f>'PK Imports'!I62+'NP Imports'!I62+'NPK Imports'!I62</f>
        <v>28.801352000000001</v>
      </c>
      <c r="J62" s="142">
        <f>'PK Imports'!J62+'NP Imports'!J62+'NPK Imports'!J62</f>
        <v>20.908135000000001</v>
      </c>
      <c r="K62" s="142">
        <f>'PK Imports'!K62+'NP Imports'!K62+'NPK Imports'!K62</f>
        <v>40.755810999999994</v>
      </c>
      <c r="L62" s="142">
        <f>'PK Imports'!L62+'NP Imports'!L62+'NPK Imports'!L62</f>
        <v>25.561791000000003</v>
      </c>
      <c r="M62" s="142">
        <f>'PK Imports'!M62+'NP Imports'!M62+'NPK Imports'!M62</f>
        <v>11.543658999999998</v>
      </c>
      <c r="N62" s="142">
        <f>'PK Imports'!N62+'NP Imports'!N62+'NPK Imports'!N62</f>
        <v>10.13489</v>
      </c>
      <c r="O62" s="142">
        <f>'PK Imports'!O62+'NP Imports'!O62+'NPK Imports'!O62</f>
        <v>26.328781000000003</v>
      </c>
      <c r="P62" s="142">
        <f>'PK Imports'!P62+'NP Imports'!P62+'NPK Imports'!P62</f>
        <v>46.393104000000008</v>
      </c>
      <c r="Q62" s="142">
        <f>'PK Imports'!Q62+'NP Imports'!Q62+'NPK Imports'!Q62</f>
        <v>59.299344999999995</v>
      </c>
      <c r="R62" s="142">
        <f>'PK Imports'!R62+'NP Imports'!R62+'NPK Imports'!R62</f>
        <v>67.571888000000001</v>
      </c>
      <c r="S62" s="142">
        <f>'PK Imports'!S62+'NP Imports'!S62+'NPK Imports'!S62</f>
        <v>12.212750000000002</v>
      </c>
      <c r="T62" s="142">
        <f>'PK Imports'!T62+'NP Imports'!T62+'NPK Imports'!T62</f>
        <v>12.002075000000001</v>
      </c>
      <c r="U62" s="142">
        <f>'PK Imports'!U62+'NP Imports'!U62+'NPK Imports'!U62</f>
        <v>15.956768</v>
      </c>
      <c r="V62" s="142">
        <f>'PK Imports'!V62+'NP Imports'!V62+'NPK Imports'!V62</f>
        <v>10.974064000000002</v>
      </c>
      <c r="W62" s="142">
        <f>'PK Imports'!W62+'NP Imports'!W62+'NPK Imports'!W62</f>
        <v>11.264628016447425</v>
      </c>
      <c r="X62" s="142">
        <f>'PK Imports'!X62+'NP Imports'!X62+'NPK Imports'!X62</f>
        <v>14.151389999999999</v>
      </c>
      <c r="Y62" s="142">
        <f>'PK Imports'!Y62+'NP Imports'!Y62+'NPK Imports'!Y62</f>
        <v>15.5840166</v>
      </c>
      <c r="Z62" s="142">
        <f>'PK Imports'!Z62+'NP Imports'!Z62+'NPK Imports'!Z62</f>
        <v>13.741330000000001</v>
      </c>
      <c r="AA62" s="142">
        <f>'PK Imports'!AA62+'NP Imports'!AA62+'NPK Imports'!AA62</f>
        <v>12.169999999999995</v>
      </c>
      <c r="AB62" s="142">
        <f>'PK Imports'!AB62+'NP Imports'!AB62+'NPK Imports'!AB62</f>
        <v>16.14</v>
      </c>
      <c r="AC62" s="142">
        <f>'PK Imports'!AC62+'NP Imports'!AC62+'NPK Imports'!AC62</f>
        <v>16.14</v>
      </c>
      <c r="AD62" s="142">
        <f>'PK Imports'!AD62+'NP Imports'!AD62+'NPK Imports'!AD62</f>
        <v>16.14</v>
      </c>
      <c r="AE62" s="142">
        <f>'PK Imports'!AE62+'NP Imports'!AE62+'NPK Imports'!AE62</f>
        <v>16.14</v>
      </c>
      <c r="AF62" s="142">
        <f>'PK Imports'!AF62+'NP Imports'!AF62+'NPK Imports'!AF62</f>
        <v>16.14</v>
      </c>
      <c r="AG62" s="142">
        <f>'PK Imports'!AG62+'NP Imports'!AG62+'NPK Imports'!AG62</f>
        <v>16.14</v>
      </c>
    </row>
    <row r="63" spans="1:33" x14ac:dyDescent="0.2">
      <c r="A63" s="133" t="str">
        <f t="shared" si="1"/>
        <v>DAPSudan</v>
      </c>
      <c r="B63" s="129" t="s">
        <v>259</v>
      </c>
      <c r="C63" s="129" t="s">
        <v>260</v>
      </c>
      <c r="D63" s="129" t="s">
        <v>94</v>
      </c>
      <c r="E63" s="142">
        <f>'PK Imports'!E63+'NP Imports'!E63+'NPK Imports'!E63</f>
        <v>0</v>
      </c>
      <c r="F63" s="142">
        <f>'PK Imports'!F63+'NP Imports'!F63+'NPK Imports'!F63</f>
        <v>0.13700799999999999</v>
      </c>
      <c r="G63" s="142">
        <f>'PK Imports'!G63+'NP Imports'!G63+'NPK Imports'!G63</f>
        <v>0</v>
      </c>
      <c r="H63" s="142">
        <f>'PK Imports'!H63+'NP Imports'!H63+'NPK Imports'!H63</f>
        <v>3.7931980000000003</v>
      </c>
      <c r="I63" s="142">
        <f>'PK Imports'!I63+'NP Imports'!I63+'NPK Imports'!I63</f>
        <v>3.2280000000000003E-2</v>
      </c>
      <c r="J63" s="142">
        <f>'PK Imports'!J63+'NP Imports'!J63+'NPK Imports'!J63</f>
        <v>0.76832999999999996</v>
      </c>
      <c r="K63" s="142">
        <f>'PK Imports'!K63+'NP Imports'!K63+'NPK Imports'!K63</f>
        <v>0</v>
      </c>
      <c r="L63" s="142">
        <f>'PK Imports'!L63+'NP Imports'!L63+'NPK Imports'!L63</f>
        <v>2.846E-3</v>
      </c>
      <c r="M63" s="142">
        <f>'PK Imports'!M63+'NP Imports'!M63+'NPK Imports'!M63</f>
        <v>1.4450000000000001E-3</v>
      </c>
      <c r="N63" s="142">
        <f>'PK Imports'!N63+'NP Imports'!N63+'NPK Imports'!N63</f>
        <v>1.7316600000000002</v>
      </c>
      <c r="O63" s="142">
        <f>'PK Imports'!O63+'NP Imports'!O63+'NPK Imports'!O63</f>
        <v>16.321607</v>
      </c>
      <c r="P63" s="142">
        <f>'PK Imports'!P63+'NP Imports'!P63+'NPK Imports'!P63</f>
        <v>12.901871</v>
      </c>
      <c r="Q63" s="142">
        <f>'PK Imports'!Q63+'NP Imports'!Q63+'NPK Imports'!Q63</f>
        <v>0.28905800000000004</v>
      </c>
      <c r="R63" s="142">
        <f>'PK Imports'!R63+'NP Imports'!R63+'NPK Imports'!R63</f>
        <v>0</v>
      </c>
      <c r="S63" s="142">
        <f>'PK Imports'!S63+'NP Imports'!S63+'NPK Imports'!S63</f>
        <v>0</v>
      </c>
      <c r="T63" s="142">
        <f>'PK Imports'!T63+'NP Imports'!T63+'NPK Imports'!T63</f>
        <v>2.6015519999999999</v>
      </c>
      <c r="U63" s="142">
        <f>'PK Imports'!U63+'NP Imports'!U63+'NPK Imports'!U63</f>
        <v>1.0249999999999999</v>
      </c>
      <c r="V63" s="142">
        <f>'PK Imports'!V63+'NP Imports'!V63+'NPK Imports'!V63</f>
        <v>0</v>
      </c>
      <c r="W63" s="142">
        <f>'PK Imports'!W63+'NP Imports'!W63+'NPK Imports'!W63</f>
        <v>0</v>
      </c>
      <c r="X63" s="142">
        <f>'PK Imports'!X63+'NP Imports'!X63+'NPK Imports'!X63</f>
        <v>0.52432999999999996</v>
      </c>
      <c r="Y63" s="142">
        <f>'PK Imports'!Y63+'NP Imports'!Y63+'NPK Imports'!Y63</f>
        <v>0.88019999999999998</v>
      </c>
      <c r="Z63" s="142">
        <f>'PK Imports'!Z63+'NP Imports'!Z63+'NPK Imports'!Z63</f>
        <v>0.10549</v>
      </c>
      <c r="AA63" s="142">
        <f>'PK Imports'!AA63+'NP Imports'!AA63+'NPK Imports'!AA63</f>
        <v>1.1400000000000001</v>
      </c>
      <c r="AB63" s="142">
        <f>'PK Imports'!AB63+'NP Imports'!AB63+'NPK Imports'!AB63</f>
        <v>7.58</v>
      </c>
      <c r="AC63" s="142">
        <f>'PK Imports'!AC63+'NP Imports'!AC63+'NPK Imports'!AC63</f>
        <v>7.58</v>
      </c>
      <c r="AD63" s="142">
        <f>'PK Imports'!AD63+'NP Imports'!AD63+'NPK Imports'!AD63</f>
        <v>7.58</v>
      </c>
      <c r="AE63" s="142">
        <f>'PK Imports'!AE63+'NP Imports'!AE63+'NPK Imports'!AE63</f>
        <v>7.58</v>
      </c>
      <c r="AF63" s="142">
        <f>'PK Imports'!AF63+'NP Imports'!AF63+'NPK Imports'!AF63</f>
        <v>7.58</v>
      </c>
      <c r="AG63" s="142">
        <f>'PK Imports'!AG63+'NP Imports'!AG63+'NPK Imports'!AG63</f>
        <v>7.58</v>
      </c>
    </row>
    <row r="64" spans="1:33" x14ac:dyDescent="0.2">
      <c r="A64" s="133" t="str">
        <f t="shared" si="1"/>
        <v>DAPTunisia</v>
      </c>
      <c r="B64" s="129" t="s">
        <v>259</v>
      </c>
      <c r="C64" s="129" t="s">
        <v>260</v>
      </c>
      <c r="D64" s="129" t="s">
        <v>95</v>
      </c>
      <c r="E64" s="142">
        <f>'PK Imports'!E64+'NP Imports'!E64+'NPK Imports'!E64</f>
        <v>1.3200719999999999</v>
      </c>
      <c r="F64" s="142">
        <f>'PK Imports'!F64+'NP Imports'!F64+'NPK Imports'!F64</f>
        <v>1.1835589999999998</v>
      </c>
      <c r="G64" s="142">
        <f>'PK Imports'!G64+'NP Imports'!G64+'NPK Imports'!G64</f>
        <v>1.7111000000000001</v>
      </c>
      <c r="H64" s="142">
        <f>'PK Imports'!H64+'NP Imports'!H64+'NPK Imports'!H64</f>
        <v>2.4398330000000001</v>
      </c>
      <c r="I64" s="142">
        <f>'PK Imports'!I64+'NP Imports'!I64+'NPK Imports'!I64</f>
        <v>3.1808940000000003</v>
      </c>
      <c r="J64" s="142">
        <f>'PK Imports'!J64+'NP Imports'!J64+'NPK Imports'!J64</f>
        <v>2.8816300000000004</v>
      </c>
      <c r="K64" s="142">
        <f>'PK Imports'!K64+'NP Imports'!K64+'NPK Imports'!K64</f>
        <v>3.0122909999999998</v>
      </c>
      <c r="L64" s="142">
        <f>'PK Imports'!L64+'NP Imports'!L64+'NPK Imports'!L64</f>
        <v>4.8296200000000002</v>
      </c>
      <c r="M64" s="142">
        <f>'PK Imports'!M64+'NP Imports'!M64+'NPK Imports'!M64</f>
        <v>5.8730390000000003</v>
      </c>
      <c r="N64" s="142">
        <f>'PK Imports'!N64+'NP Imports'!N64+'NPK Imports'!N64</f>
        <v>3.6444520000000002</v>
      </c>
      <c r="O64" s="142">
        <f>'PK Imports'!O64+'NP Imports'!O64+'NPK Imports'!O64</f>
        <v>6.0184290000000003</v>
      </c>
      <c r="P64" s="142">
        <f>'PK Imports'!P64+'NP Imports'!P64+'NPK Imports'!P64</f>
        <v>4.8969299999999993</v>
      </c>
      <c r="Q64" s="142">
        <f>'PK Imports'!Q64+'NP Imports'!Q64+'NPK Imports'!Q64</f>
        <v>5.8528719999999996</v>
      </c>
      <c r="R64" s="142">
        <f>'PK Imports'!R64+'NP Imports'!R64+'NPK Imports'!R64</f>
        <v>5.9748039999999998</v>
      </c>
      <c r="S64" s="142">
        <f>'PK Imports'!S64+'NP Imports'!S64+'NPK Imports'!S64</f>
        <v>6.2470270000000001</v>
      </c>
      <c r="T64" s="142">
        <f>'PK Imports'!T64+'NP Imports'!T64+'NPK Imports'!T64</f>
        <v>9.0246869999999983</v>
      </c>
      <c r="U64" s="142">
        <f>'PK Imports'!U64+'NP Imports'!U64+'NPK Imports'!U64</f>
        <v>1.030119</v>
      </c>
      <c r="V64" s="142">
        <f>'PK Imports'!V64+'NP Imports'!V64+'NPK Imports'!V64</f>
        <v>7.5823109999999998</v>
      </c>
      <c r="W64" s="142">
        <f>'PK Imports'!W64+'NP Imports'!W64+'NPK Imports'!W64</f>
        <v>0.33088000000000006</v>
      </c>
      <c r="X64" s="142">
        <f>'PK Imports'!X64+'NP Imports'!X64+'NPK Imports'!X64</f>
        <v>5.6272500000000001</v>
      </c>
      <c r="Y64" s="142">
        <f>'PK Imports'!Y64+'NP Imports'!Y64+'NPK Imports'!Y64</f>
        <v>6.3580526000000006</v>
      </c>
      <c r="Z64" s="142">
        <f>'PK Imports'!Z64+'NP Imports'!Z64+'NPK Imports'!Z64</f>
        <v>6.8115899999999998</v>
      </c>
      <c r="AA64" s="142">
        <f>'PK Imports'!AA64+'NP Imports'!AA64+'NPK Imports'!AA64</f>
        <v>6.32</v>
      </c>
      <c r="AB64" s="142">
        <f>'PK Imports'!AB64+'NP Imports'!AB64+'NPK Imports'!AB64</f>
        <v>5.2200000000000015</v>
      </c>
      <c r="AC64" s="142">
        <f>'PK Imports'!AC64+'NP Imports'!AC64+'NPK Imports'!AC64</f>
        <v>5.2200000000000015</v>
      </c>
      <c r="AD64" s="142">
        <f>'PK Imports'!AD64+'NP Imports'!AD64+'NPK Imports'!AD64</f>
        <v>5.2200000000000015</v>
      </c>
      <c r="AE64" s="142">
        <f>'PK Imports'!AE64+'NP Imports'!AE64+'NPK Imports'!AE64</f>
        <v>5.2200000000000015</v>
      </c>
      <c r="AF64" s="142">
        <f>'PK Imports'!AF64+'NP Imports'!AF64+'NPK Imports'!AF64</f>
        <v>5.2200000000000015</v>
      </c>
      <c r="AG64" s="142">
        <f>'PK Imports'!AG64+'NP Imports'!AG64+'NPK Imports'!AG64</f>
        <v>5.2200000000000015</v>
      </c>
    </row>
    <row r="65" spans="1:33" s="133" customFormat="1" x14ac:dyDescent="0.2">
      <c r="A65" s="139" t="str">
        <f t="shared" si="1"/>
        <v>DAPEast Africa Total</v>
      </c>
      <c r="B65" s="140" t="s">
        <v>96</v>
      </c>
      <c r="C65" s="140" t="s">
        <v>96</v>
      </c>
      <c r="D65" s="140" t="s">
        <v>96</v>
      </c>
      <c r="E65" s="141">
        <f>'PK Imports'!E65+'NP Imports'!E65+'NPK Imports'!E65</f>
        <v>340.37343999999996</v>
      </c>
      <c r="F65" s="141">
        <f>'PK Imports'!F65+'NP Imports'!F65+'NPK Imports'!F65</f>
        <v>468.0694630000001</v>
      </c>
      <c r="G65" s="141">
        <f>'PK Imports'!G65+'NP Imports'!G65+'NPK Imports'!G65</f>
        <v>382.24397499999998</v>
      </c>
      <c r="H65" s="141">
        <f>'PK Imports'!H65+'NP Imports'!H65+'NPK Imports'!H65</f>
        <v>388.27684399999998</v>
      </c>
      <c r="I65" s="141">
        <f>'PK Imports'!I65+'NP Imports'!I65+'NPK Imports'!I65</f>
        <v>373.53365500000007</v>
      </c>
      <c r="J65" s="141">
        <f>'PK Imports'!J65+'NP Imports'!J65+'NPK Imports'!J65</f>
        <v>536.29709199999991</v>
      </c>
      <c r="K65" s="141">
        <f>'PK Imports'!K65+'NP Imports'!K65+'NPK Imports'!K65</f>
        <v>543.339786</v>
      </c>
      <c r="L65" s="141">
        <f>'PK Imports'!L65+'NP Imports'!L65+'NPK Imports'!L65</f>
        <v>533.48252600000001</v>
      </c>
      <c r="M65" s="141">
        <f>'PK Imports'!M65+'NP Imports'!M65+'NPK Imports'!M65</f>
        <v>585.55876100000012</v>
      </c>
      <c r="N65" s="141">
        <f>'PK Imports'!N65+'NP Imports'!N65+'NPK Imports'!N65</f>
        <v>621.74732199999994</v>
      </c>
      <c r="O65" s="141">
        <f>'PK Imports'!O65+'NP Imports'!O65+'NPK Imports'!O65</f>
        <v>664.99817899999994</v>
      </c>
      <c r="P65" s="141">
        <f>'PK Imports'!P65+'NP Imports'!P65+'NPK Imports'!P65</f>
        <v>614.58512599999995</v>
      </c>
      <c r="Q65" s="141">
        <f>'PK Imports'!Q65+'NP Imports'!Q65+'NPK Imports'!Q65</f>
        <v>681.60709399999996</v>
      </c>
      <c r="R65" s="141">
        <f>'PK Imports'!R65+'NP Imports'!R65+'NPK Imports'!R65</f>
        <v>903.55929999999944</v>
      </c>
      <c r="S65" s="141">
        <f>'PK Imports'!S65+'NP Imports'!S65+'NPK Imports'!S65</f>
        <v>691.932999</v>
      </c>
      <c r="T65" s="141">
        <f>'PK Imports'!T65+'NP Imports'!T65+'NPK Imports'!T65</f>
        <v>916.28194800000017</v>
      </c>
      <c r="U65" s="141">
        <f>'PK Imports'!U65+'NP Imports'!U65+'NPK Imports'!U65</f>
        <v>1060.5316750000002</v>
      </c>
      <c r="V65" s="141">
        <f>'PK Imports'!V65+'NP Imports'!V65+'NPK Imports'!V65</f>
        <v>1546.25513</v>
      </c>
      <c r="W65" s="141">
        <f>'PK Imports'!W65+'NP Imports'!W65+'NPK Imports'!W65</f>
        <v>1018.3925548999655</v>
      </c>
      <c r="X65" s="141">
        <f>'PK Imports'!X65+'NP Imports'!X65+'NPK Imports'!X65</f>
        <v>1363.9549199999997</v>
      </c>
      <c r="Y65" s="141">
        <f>'PK Imports'!Y65+'NP Imports'!Y65+'NPK Imports'!Y65</f>
        <v>1567.5341972199794</v>
      </c>
      <c r="Z65" s="141">
        <f>'PK Imports'!Z65+'NP Imports'!Z65+'NPK Imports'!Z65</f>
        <v>1441.29267</v>
      </c>
      <c r="AA65" s="141">
        <f>'PK Imports'!AA65+'NP Imports'!AA65+'NPK Imports'!AA65</f>
        <v>1376.2500000000002</v>
      </c>
      <c r="AB65" s="141">
        <f>'PK Imports'!AB65+'NP Imports'!AB65+'NPK Imports'!AB65</f>
        <v>1344.5500000000002</v>
      </c>
      <c r="AC65" s="141">
        <f>'PK Imports'!AC65+'NP Imports'!AC65+'NPK Imports'!AC65</f>
        <v>1343.0186564984017</v>
      </c>
      <c r="AD65" s="141">
        <f>'PK Imports'!AD65+'NP Imports'!AD65+'NPK Imports'!AD65</f>
        <v>1372.4001435118398</v>
      </c>
      <c r="AE65" s="141">
        <f>'PK Imports'!AE65+'NP Imports'!AE65+'NPK Imports'!AE65</f>
        <v>1401.8895428463607</v>
      </c>
      <c r="AF65" s="141">
        <f>'PK Imports'!AF65+'NP Imports'!AF65+'NPK Imports'!AF65</f>
        <v>1431.9141053840237</v>
      </c>
      <c r="AG65" s="141">
        <f>'PK Imports'!AG65+'NP Imports'!AG65+'NPK Imports'!AG65</f>
        <v>1462.7149750974277</v>
      </c>
    </row>
    <row r="66" spans="1:33" x14ac:dyDescent="0.2">
      <c r="A66" s="133" t="str">
        <f t="shared" si="1"/>
        <v>DAPBurundi</v>
      </c>
      <c r="B66" s="129" t="s">
        <v>259</v>
      </c>
      <c r="C66" s="129" t="s">
        <v>261</v>
      </c>
      <c r="D66" s="129" t="s">
        <v>97</v>
      </c>
      <c r="E66" s="142">
        <f>'PK Imports'!E66+'NP Imports'!E66+'NPK Imports'!E66</f>
        <v>0.65405000000000002</v>
      </c>
      <c r="F66" s="142">
        <f>'PK Imports'!F66+'NP Imports'!F66+'NPK Imports'!F66</f>
        <v>2.54495</v>
      </c>
      <c r="G66" s="142">
        <f>'PK Imports'!G66+'NP Imports'!G66+'NPK Imports'!G66</f>
        <v>2.033782</v>
      </c>
      <c r="H66" s="142">
        <f>'PK Imports'!H66+'NP Imports'!H66+'NPK Imports'!H66</f>
        <v>0</v>
      </c>
      <c r="I66" s="142">
        <f>'PK Imports'!I66+'NP Imports'!I66+'NPK Imports'!I66</f>
        <v>4.9828730000000006</v>
      </c>
      <c r="J66" s="142">
        <f>'PK Imports'!J66+'NP Imports'!J66+'NPK Imports'!J66</f>
        <v>1.90428</v>
      </c>
      <c r="K66" s="142">
        <f>'PK Imports'!K66+'NP Imports'!K66+'NPK Imports'!K66</f>
        <v>2.8467000000000002</v>
      </c>
      <c r="L66" s="142">
        <f>'PK Imports'!L66+'NP Imports'!L66+'NPK Imports'!L66</f>
        <v>1.66232</v>
      </c>
      <c r="M66" s="142">
        <f>'PK Imports'!M66+'NP Imports'!M66+'NPK Imports'!M66</f>
        <v>0.66800000000000004</v>
      </c>
      <c r="N66" s="142">
        <f>'PK Imports'!N66+'NP Imports'!N66+'NPK Imports'!N66</f>
        <v>1.6981600000000001</v>
      </c>
      <c r="O66" s="142">
        <f>'PK Imports'!O66+'NP Imports'!O66+'NPK Imports'!O66</f>
        <v>3.6302650000000001</v>
      </c>
      <c r="P66" s="142">
        <f>'PK Imports'!P66+'NP Imports'!P66+'NPK Imports'!P66</f>
        <v>8.4819009999999988</v>
      </c>
      <c r="Q66" s="142">
        <f>'PK Imports'!Q66+'NP Imports'!Q66+'NPK Imports'!Q66</f>
        <v>8.1939510000000002</v>
      </c>
      <c r="R66" s="142">
        <f>'PK Imports'!R66+'NP Imports'!R66+'NPK Imports'!R66</f>
        <v>15.644016000000001</v>
      </c>
      <c r="S66" s="142">
        <f>'PK Imports'!S66+'NP Imports'!S66+'NPK Imports'!S66</f>
        <v>22.369225999999998</v>
      </c>
      <c r="T66" s="142">
        <f>'PK Imports'!T66+'NP Imports'!T66+'NPK Imports'!T66</f>
        <v>17.601196999999999</v>
      </c>
      <c r="U66" s="142">
        <f>'PK Imports'!U66+'NP Imports'!U66+'NPK Imports'!U66</f>
        <v>5.4378000000000002</v>
      </c>
      <c r="V66" s="142">
        <f>'PK Imports'!V66+'NP Imports'!V66+'NPK Imports'!V66</f>
        <v>5.7372250000000005</v>
      </c>
      <c r="W66" s="142">
        <f>'PK Imports'!W66+'NP Imports'!W66+'NPK Imports'!W66</f>
        <v>5.0266250000000001</v>
      </c>
      <c r="X66" s="142">
        <f>'PK Imports'!X66+'NP Imports'!X66+'NPK Imports'!X66</f>
        <v>0</v>
      </c>
      <c r="Y66" s="142">
        <f>'PK Imports'!Y66+'NP Imports'!Y66+'NPK Imports'!Y66</f>
        <v>0</v>
      </c>
      <c r="Z66" s="142">
        <f>'PK Imports'!Z66+'NP Imports'!Z66+'NPK Imports'!Z66</f>
        <v>0</v>
      </c>
      <c r="AA66" s="142">
        <f>'PK Imports'!AA66+'NP Imports'!AA66+'NPK Imports'!AA66</f>
        <v>0</v>
      </c>
      <c r="AB66" s="142">
        <f>'PK Imports'!AB66+'NP Imports'!AB66+'NPK Imports'!AB66</f>
        <v>0</v>
      </c>
      <c r="AC66" s="142">
        <f>'PK Imports'!AC66+'NP Imports'!AC66+'NPK Imports'!AC66</f>
        <v>0</v>
      </c>
      <c r="AD66" s="142">
        <f>'PK Imports'!AD66+'NP Imports'!AD66+'NPK Imports'!AD66</f>
        <v>0</v>
      </c>
      <c r="AE66" s="142">
        <f>'PK Imports'!AE66+'NP Imports'!AE66+'NPK Imports'!AE66</f>
        <v>0</v>
      </c>
      <c r="AF66" s="142">
        <f>'PK Imports'!AF66+'NP Imports'!AF66+'NPK Imports'!AF66</f>
        <v>0</v>
      </c>
      <c r="AG66" s="142">
        <f>'PK Imports'!AG66+'NP Imports'!AG66+'NPK Imports'!AG66</f>
        <v>0</v>
      </c>
    </row>
    <row r="67" spans="1:33" x14ac:dyDescent="0.2">
      <c r="A67" s="133" t="str">
        <f t="shared" si="1"/>
        <v>DAPComoros</v>
      </c>
      <c r="B67" s="129" t="s">
        <v>259</v>
      </c>
      <c r="C67" s="129" t="s">
        <v>261</v>
      </c>
      <c r="D67" s="129" t="s">
        <v>98</v>
      </c>
      <c r="E67" s="142">
        <f>'PK Imports'!E67+'NP Imports'!E67+'NPK Imports'!E67</f>
        <v>0.05</v>
      </c>
      <c r="F67" s="142">
        <f>'PK Imports'!F67+'NP Imports'!F67+'NPK Imports'!F67</f>
        <v>1.303E-2</v>
      </c>
      <c r="G67" s="142">
        <f>'PK Imports'!G67+'NP Imports'!G67+'NPK Imports'!G67</f>
        <v>0.114</v>
      </c>
      <c r="H67" s="142">
        <f>'PK Imports'!H67+'NP Imports'!H67+'NPK Imports'!H67</f>
        <v>5.0500000000000003E-2</v>
      </c>
      <c r="I67" s="142">
        <f>'PK Imports'!I67+'NP Imports'!I67+'NPK Imports'!I67</f>
        <v>6.7012000000000002E-2</v>
      </c>
      <c r="J67" s="142">
        <f>'PK Imports'!J67+'NP Imports'!J67+'NPK Imports'!J67</f>
        <v>5.8546000000000001E-2</v>
      </c>
      <c r="K67" s="142">
        <f>'PK Imports'!K67+'NP Imports'!K67+'NPK Imports'!K67</f>
        <v>1.0634000000000001E-2</v>
      </c>
      <c r="L67" s="142">
        <f>'PK Imports'!L67+'NP Imports'!L67+'NPK Imports'!L67</f>
        <v>5.0299999999999997E-3</v>
      </c>
      <c r="M67" s="142">
        <f>'PK Imports'!M67+'NP Imports'!M67+'NPK Imports'!M67</f>
        <v>5.1422999999999996E-2</v>
      </c>
      <c r="N67" s="142">
        <f>'PK Imports'!N67+'NP Imports'!N67+'NPK Imports'!N67</f>
        <v>5.1716999999999999E-2</v>
      </c>
      <c r="O67" s="142">
        <f>'PK Imports'!O67+'NP Imports'!O67+'NPK Imports'!O67</f>
        <v>2.4376000000000002E-2</v>
      </c>
      <c r="P67" s="142">
        <f>'PK Imports'!P67+'NP Imports'!P67+'NPK Imports'!P67</f>
        <v>0</v>
      </c>
      <c r="Q67" s="142">
        <f>'PK Imports'!Q67+'NP Imports'!Q67+'NPK Imports'!Q67</f>
        <v>3.1189999999999999E-2</v>
      </c>
      <c r="R67" s="142">
        <f>'PK Imports'!R67+'NP Imports'!R67+'NPK Imports'!R67</f>
        <v>1.6015000000000001E-2</v>
      </c>
      <c r="S67" s="142">
        <f>'PK Imports'!S67+'NP Imports'!S67+'NPK Imports'!S67</f>
        <v>0</v>
      </c>
      <c r="T67" s="142">
        <f>'PK Imports'!T67+'NP Imports'!T67+'NPK Imports'!T67</f>
        <v>0</v>
      </c>
      <c r="U67" s="142">
        <f>'PK Imports'!U67+'NP Imports'!U67+'NPK Imports'!U67</f>
        <v>0</v>
      </c>
      <c r="V67" s="142">
        <f>'PK Imports'!V67+'NP Imports'!V67+'NPK Imports'!V67</f>
        <v>0</v>
      </c>
      <c r="W67" s="142">
        <f>'PK Imports'!W67+'NP Imports'!W67+'NPK Imports'!W67</f>
        <v>0</v>
      </c>
      <c r="X67" s="142">
        <f>'PK Imports'!X67+'NP Imports'!X67+'NPK Imports'!X67</f>
        <v>0</v>
      </c>
      <c r="Y67" s="142">
        <f>'PK Imports'!Y67+'NP Imports'!Y67+'NPK Imports'!Y67</f>
        <v>0</v>
      </c>
      <c r="Z67" s="142">
        <f>'PK Imports'!Z67+'NP Imports'!Z67+'NPK Imports'!Z67</f>
        <v>0</v>
      </c>
      <c r="AA67" s="142">
        <f>'PK Imports'!AA67+'NP Imports'!AA67+'NPK Imports'!AA67</f>
        <v>0</v>
      </c>
      <c r="AB67" s="142">
        <f>'PK Imports'!AB67+'NP Imports'!AB67+'NPK Imports'!AB67</f>
        <v>0</v>
      </c>
      <c r="AC67" s="142">
        <f>'PK Imports'!AC67+'NP Imports'!AC67+'NPK Imports'!AC67</f>
        <v>0</v>
      </c>
      <c r="AD67" s="142">
        <f>'PK Imports'!AD67+'NP Imports'!AD67+'NPK Imports'!AD67</f>
        <v>0</v>
      </c>
      <c r="AE67" s="142">
        <f>'PK Imports'!AE67+'NP Imports'!AE67+'NPK Imports'!AE67</f>
        <v>0</v>
      </c>
      <c r="AF67" s="142">
        <f>'PK Imports'!AF67+'NP Imports'!AF67+'NPK Imports'!AF67</f>
        <v>0</v>
      </c>
      <c r="AG67" s="142">
        <f>'PK Imports'!AG67+'NP Imports'!AG67+'NPK Imports'!AG67</f>
        <v>0</v>
      </c>
    </row>
    <row r="68" spans="1:33" x14ac:dyDescent="0.2">
      <c r="A68" s="133" t="str">
        <f t="shared" si="1"/>
        <v>DAPDjibouti</v>
      </c>
      <c r="B68" s="129" t="s">
        <v>259</v>
      </c>
      <c r="C68" s="129" t="s">
        <v>261</v>
      </c>
      <c r="D68" s="129" t="s">
        <v>99</v>
      </c>
      <c r="E68" s="142">
        <f>'PK Imports'!E68+'NP Imports'!E68+'NPK Imports'!E68</f>
        <v>0</v>
      </c>
      <c r="F68" s="142">
        <f>'PK Imports'!F68+'NP Imports'!F68+'NPK Imports'!F68</f>
        <v>0</v>
      </c>
      <c r="G68" s="142">
        <f>'PK Imports'!G68+'NP Imports'!G68+'NPK Imports'!G68</f>
        <v>0</v>
      </c>
      <c r="H68" s="142">
        <f>'PK Imports'!H68+'NP Imports'!H68+'NPK Imports'!H68</f>
        <v>0</v>
      </c>
      <c r="I68" s="142">
        <f>'PK Imports'!I68+'NP Imports'!I68+'NPK Imports'!I68</f>
        <v>0</v>
      </c>
      <c r="J68" s="142">
        <f>'PK Imports'!J68+'NP Imports'!J68+'NPK Imports'!J68</f>
        <v>0</v>
      </c>
      <c r="K68" s="142">
        <f>'PK Imports'!K68+'NP Imports'!K68+'NPK Imports'!K68</f>
        <v>2.1000000000000001E-2</v>
      </c>
      <c r="L68" s="142">
        <f>'PK Imports'!L68+'NP Imports'!L68+'NPK Imports'!L68</f>
        <v>8.6999999999999994E-2</v>
      </c>
      <c r="M68" s="142">
        <f>'PK Imports'!M68+'NP Imports'!M68+'NPK Imports'!M68</f>
        <v>7.0000000000000007E-2</v>
      </c>
      <c r="N68" s="142">
        <f>'PK Imports'!N68+'NP Imports'!N68+'NPK Imports'!N68</f>
        <v>0.13300000000000001</v>
      </c>
      <c r="O68" s="142">
        <f>'PK Imports'!O68+'NP Imports'!O68+'NPK Imports'!O68</f>
        <v>9.6000000000000002E-2</v>
      </c>
      <c r="P68" s="142">
        <f>'PK Imports'!P68+'NP Imports'!P68+'NPK Imports'!P68</f>
        <v>0.33600000000000002</v>
      </c>
      <c r="Q68" s="142">
        <f>'PK Imports'!Q68+'NP Imports'!Q68+'NPK Imports'!Q68</f>
        <v>0.33600000000000002</v>
      </c>
      <c r="R68" s="142">
        <f>'PK Imports'!R68+'NP Imports'!R68+'NPK Imports'!R68</f>
        <v>0.19400000000000001</v>
      </c>
      <c r="S68" s="142">
        <f>'PK Imports'!S68+'NP Imports'!S68+'NPK Imports'!S68</f>
        <v>0.40400000000000003</v>
      </c>
      <c r="T68" s="142">
        <f>'PK Imports'!T68+'NP Imports'!T68+'NPK Imports'!T68</f>
        <v>0.50329999999999997</v>
      </c>
      <c r="U68" s="142">
        <f>'PK Imports'!U68+'NP Imports'!U68+'NPK Imports'!U68</f>
        <v>0.311</v>
      </c>
      <c r="V68" s="142">
        <f>'PK Imports'!V68+'NP Imports'!V68+'NPK Imports'!V68</f>
        <v>0.36599999999999999</v>
      </c>
      <c r="W68" s="142">
        <f>'PK Imports'!W68+'NP Imports'!W68+'NPK Imports'!W68</f>
        <v>0.12</v>
      </c>
      <c r="X68" s="142">
        <f>'PK Imports'!X68+'NP Imports'!X68+'NPK Imports'!X68</f>
        <v>4.2355800000000006</v>
      </c>
      <c r="Y68" s="142">
        <f>'PK Imports'!Y68+'NP Imports'!Y68+'NPK Imports'!Y68</f>
        <v>2.0849899999999999</v>
      </c>
      <c r="Z68" s="142">
        <f>'PK Imports'!Z68+'NP Imports'!Z68+'NPK Imports'!Z68</f>
        <v>3.7711199999999998</v>
      </c>
      <c r="AA68" s="142">
        <f>'PK Imports'!AA68+'NP Imports'!AA68+'NPK Imports'!AA68</f>
        <v>3.7399999999999998</v>
      </c>
      <c r="AB68" s="142">
        <f>'PK Imports'!AB68+'NP Imports'!AB68+'NPK Imports'!AB68</f>
        <v>1.51</v>
      </c>
      <c r="AC68" s="142">
        <f>'PK Imports'!AC68+'NP Imports'!AC68+'NPK Imports'!AC68</f>
        <v>1.51</v>
      </c>
      <c r="AD68" s="142">
        <f>'PK Imports'!AD68+'NP Imports'!AD68+'NPK Imports'!AD68</f>
        <v>1.51</v>
      </c>
      <c r="AE68" s="142">
        <f>'PK Imports'!AE68+'NP Imports'!AE68+'NPK Imports'!AE68</f>
        <v>1.51</v>
      </c>
      <c r="AF68" s="142">
        <f>'PK Imports'!AF68+'NP Imports'!AF68+'NPK Imports'!AF68</f>
        <v>1.51</v>
      </c>
      <c r="AG68" s="142">
        <f>'PK Imports'!AG68+'NP Imports'!AG68+'NPK Imports'!AG68</f>
        <v>1.51</v>
      </c>
    </row>
    <row r="69" spans="1:33" x14ac:dyDescent="0.2">
      <c r="A69" s="133" t="str">
        <f t="shared" si="1"/>
        <v>DAPEritrea</v>
      </c>
      <c r="B69" s="129" t="s">
        <v>259</v>
      </c>
      <c r="C69" s="129" t="s">
        <v>261</v>
      </c>
      <c r="D69" s="129" t="s">
        <v>100</v>
      </c>
      <c r="E69" s="142">
        <f>'PK Imports'!E69+'NP Imports'!E69+'NPK Imports'!E69</f>
        <v>0</v>
      </c>
      <c r="F69" s="142">
        <f>'PK Imports'!F69+'NP Imports'!F69+'NPK Imports'!F69</f>
        <v>0</v>
      </c>
      <c r="G69" s="142">
        <f>'PK Imports'!G69+'NP Imports'!G69+'NPK Imports'!G69</f>
        <v>0</v>
      </c>
      <c r="H69" s="142">
        <f>'PK Imports'!H69+'NP Imports'!H69+'NPK Imports'!H69</f>
        <v>0.95989800000000003</v>
      </c>
      <c r="I69" s="142">
        <f>'PK Imports'!I69+'NP Imports'!I69+'NPK Imports'!I69</f>
        <v>0</v>
      </c>
      <c r="J69" s="142">
        <f>'PK Imports'!J69+'NP Imports'!J69+'NPK Imports'!J69</f>
        <v>0</v>
      </c>
      <c r="K69" s="142">
        <f>'PK Imports'!K69+'NP Imports'!K69+'NPK Imports'!K69</f>
        <v>0</v>
      </c>
      <c r="L69" s="142">
        <f>'PK Imports'!L69+'NP Imports'!L69+'NPK Imports'!L69</f>
        <v>0</v>
      </c>
      <c r="M69" s="142">
        <f>'PK Imports'!M69+'NP Imports'!M69+'NPK Imports'!M69</f>
        <v>0</v>
      </c>
      <c r="N69" s="142">
        <f>'PK Imports'!N69+'NP Imports'!N69+'NPK Imports'!N69</f>
        <v>0</v>
      </c>
      <c r="O69" s="142">
        <f>'PK Imports'!O69+'NP Imports'!O69+'NPK Imports'!O69</f>
        <v>0</v>
      </c>
      <c r="P69" s="142">
        <f>'PK Imports'!P69+'NP Imports'!P69+'NPK Imports'!P69</f>
        <v>0</v>
      </c>
      <c r="Q69" s="142">
        <f>'PK Imports'!Q69+'NP Imports'!Q69+'NPK Imports'!Q69</f>
        <v>0</v>
      </c>
      <c r="R69" s="142">
        <f>'PK Imports'!R69+'NP Imports'!R69+'NPK Imports'!R69</f>
        <v>0</v>
      </c>
      <c r="S69" s="142">
        <f>'PK Imports'!S69+'NP Imports'!S69+'NPK Imports'!S69</f>
        <v>0</v>
      </c>
      <c r="T69" s="142">
        <f>'PK Imports'!T69+'NP Imports'!T69+'NPK Imports'!T69</f>
        <v>0</v>
      </c>
      <c r="U69" s="142">
        <f>'PK Imports'!U69+'NP Imports'!U69+'NPK Imports'!U69</f>
        <v>0</v>
      </c>
      <c r="V69" s="142">
        <f>'PK Imports'!V69+'NP Imports'!V69+'NPK Imports'!V69</f>
        <v>0</v>
      </c>
      <c r="W69" s="142">
        <f>'PK Imports'!W69+'NP Imports'!W69+'NPK Imports'!W69</f>
        <v>0</v>
      </c>
      <c r="X69" s="142">
        <f>'PK Imports'!X69+'NP Imports'!X69+'NPK Imports'!X69</f>
        <v>0</v>
      </c>
      <c r="Y69" s="142">
        <f>'PK Imports'!Y69+'NP Imports'!Y69+'NPK Imports'!Y69</f>
        <v>0</v>
      </c>
      <c r="Z69" s="142">
        <f>'PK Imports'!Z69+'NP Imports'!Z69+'NPK Imports'!Z69</f>
        <v>0</v>
      </c>
      <c r="AA69" s="142">
        <f>'PK Imports'!AA69+'NP Imports'!AA69+'NPK Imports'!AA69</f>
        <v>0</v>
      </c>
      <c r="AB69" s="142">
        <f>'PK Imports'!AB69+'NP Imports'!AB69+'NPK Imports'!AB69</f>
        <v>0</v>
      </c>
      <c r="AC69" s="142">
        <f>'PK Imports'!AC69+'NP Imports'!AC69+'NPK Imports'!AC69</f>
        <v>0</v>
      </c>
      <c r="AD69" s="142">
        <f>'PK Imports'!AD69+'NP Imports'!AD69+'NPK Imports'!AD69</f>
        <v>0</v>
      </c>
      <c r="AE69" s="142">
        <f>'PK Imports'!AE69+'NP Imports'!AE69+'NPK Imports'!AE69</f>
        <v>0</v>
      </c>
      <c r="AF69" s="142">
        <f>'PK Imports'!AF69+'NP Imports'!AF69+'NPK Imports'!AF69</f>
        <v>0</v>
      </c>
      <c r="AG69" s="142">
        <f>'PK Imports'!AG69+'NP Imports'!AG69+'NPK Imports'!AG69</f>
        <v>0</v>
      </c>
    </row>
    <row r="70" spans="1:33" x14ac:dyDescent="0.2">
      <c r="A70" s="133" t="str">
        <f t="shared" si="1"/>
        <v>DAPEthiopia</v>
      </c>
      <c r="B70" s="129" t="s">
        <v>259</v>
      </c>
      <c r="C70" s="129" t="s">
        <v>261</v>
      </c>
      <c r="D70" s="129" t="s">
        <v>101</v>
      </c>
      <c r="E70" s="142">
        <f>'PK Imports'!E70+'NP Imports'!E70+'NPK Imports'!E70</f>
        <v>4.1700000000000005E-4</v>
      </c>
      <c r="F70" s="142">
        <f>'PK Imports'!F70+'NP Imports'!F70+'NPK Imports'!F70</f>
        <v>107.598563</v>
      </c>
      <c r="G70" s="142">
        <f>'PK Imports'!G70+'NP Imports'!G70+'NPK Imports'!G70</f>
        <v>2.9599999999999998E-4</v>
      </c>
      <c r="H70" s="142">
        <f>'PK Imports'!H70+'NP Imports'!H70+'NPK Imports'!H70</f>
        <v>1.8400619999999999</v>
      </c>
      <c r="I70" s="142">
        <f>'PK Imports'!I70+'NP Imports'!I70+'NPK Imports'!I70</f>
        <v>83.153255000000001</v>
      </c>
      <c r="J70" s="142">
        <f>'PK Imports'!J70+'NP Imports'!J70+'NPK Imports'!J70</f>
        <v>48.633594000000002</v>
      </c>
      <c r="K70" s="142">
        <f>'PK Imports'!K70+'NP Imports'!K70+'NPK Imports'!K70</f>
        <v>58.405098999999993</v>
      </c>
      <c r="L70" s="142">
        <f>'PK Imports'!L70+'NP Imports'!L70+'NPK Imports'!L70</f>
        <v>2.9371149999999999</v>
      </c>
      <c r="M70" s="142">
        <f>'PK Imports'!M70+'NP Imports'!M70+'NPK Imports'!M70</f>
        <v>71.225800000000007</v>
      </c>
      <c r="N70" s="142">
        <f>'PK Imports'!N70+'NP Imports'!N70+'NPK Imports'!N70</f>
        <v>98.263351999999998</v>
      </c>
      <c r="O70" s="142">
        <f>'PK Imports'!O70+'NP Imports'!O70+'NPK Imports'!O70</f>
        <v>48.356453000000002</v>
      </c>
      <c r="P70" s="142">
        <f>'PK Imports'!P70+'NP Imports'!P70+'NPK Imports'!P70</f>
        <v>77.101525000000009</v>
      </c>
      <c r="Q70" s="142">
        <f>'PK Imports'!Q70+'NP Imports'!Q70+'NPK Imports'!Q70</f>
        <v>146.6422</v>
      </c>
      <c r="R70" s="142">
        <f>'PK Imports'!R70+'NP Imports'!R70+'NPK Imports'!R70</f>
        <v>315.39183300000002</v>
      </c>
      <c r="S70" s="142">
        <f>'PK Imports'!S70+'NP Imports'!S70+'NPK Imports'!S70</f>
        <v>175.23312000000001</v>
      </c>
      <c r="T70" s="142">
        <f>'PK Imports'!T70+'NP Imports'!T70+'NPK Imports'!T70</f>
        <v>253.78091699999999</v>
      </c>
      <c r="U70" s="142">
        <f>'PK Imports'!U70+'NP Imports'!U70+'NPK Imports'!U70</f>
        <v>611.14063799999997</v>
      </c>
      <c r="V70" s="142">
        <f>'PK Imports'!V70+'NP Imports'!V70+'NPK Imports'!V70</f>
        <v>835.27263300000004</v>
      </c>
      <c r="W70" s="142">
        <f>'PK Imports'!W70+'NP Imports'!W70+'NPK Imports'!W70</f>
        <v>458.58204212442399</v>
      </c>
      <c r="X70" s="142">
        <f>'PK Imports'!X70+'NP Imports'!X70+'NPK Imports'!X70</f>
        <v>684.50591999999995</v>
      </c>
      <c r="Y70" s="142">
        <f>'PK Imports'!Y70+'NP Imports'!Y70+'NPK Imports'!Y70</f>
        <v>906.47305000000006</v>
      </c>
      <c r="Z70" s="142">
        <f>'PK Imports'!Z70+'NP Imports'!Z70+'NPK Imports'!Z70</f>
        <v>976.71918999999991</v>
      </c>
      <c r="AA70" s="142">
        <f>'PK Imports'!AA70+'NP Imports'!AA70+'NPK Imports'!AA70</f>
        <v>831.95000000000016</v>
      </c>
      <c r="AB70" s="142">
        <f>'PK Imports'!AB70+'NP Imports'!AB70+'NPK Imports'!AB70</f>
        <v>902.54000000000008</v>
      </c>
      <c r="AC70" s="142">
        <f>'PK Imports'!AC70+'NP Imports'!AC70+'NPK Imports'!AC70</f>
        <v>924.98666692990219</v>
      </c>
      <c r="AD70" s="142">
        <f>'PK Imports'!AD70+'NP Imports'!AD70+'NPK Imports'!AD70</f>
        <v>948.01703294716503</v>
      </c>
      <c r="AE70" s="142">
        <f>'PK Imports'!AE70+'NP Imports'!AE70+'NPK Imports'!AE70</f>
        <v>971.60128806298439</v>
      </c>
      <c r="AF70" s="142">
        <f>'PK Imports'!AF70+'NP Imports'!AF70+'NPK Imports'!AF70</f>
        <v>995.76554726680229</v>
      </c>
      <c r="AG70" s="142">
        <f>'PK Imports'!AG70+'NP Imports'!AG70+'NPK Imports'!AG70</f>
        <v>1020.530784906984</v>
      </c>
    </row>
    <row r="71" spans="1:33" x14ac:dyDescent="0.2">
      <c r="A71" s="133" t="str">
        <f t="shared" si="1"/>
        <v>DAPKenya</v>
      </c>
      <c r="B71" s="129" t="s">
        <v>259</v>
      </c>
      <c r="C71" s="129" t="s">
        <v>261</v>
      </c>
      <c r="D71" s="129" t="s">
        <v>102</v>
      </c>
      <c r="E71" s="142">
        <f>'PK Imports'!E71+'NP Imports'!E71+'NPK Imports'!E71</f>
        <v>122.65199800000001</v>
      </c>
      <c r="F71" s="142">
        <f>'PK Imports'!F71+'NP Imports'!F71+'NPK Imports'!F71</f>
        <v>154.43961099999999</v>
      </c>
      <c r="G71" s="142">
        <f>'PK Imports'!G71+'NP Imports'!G71+'NPK Imports'!G71</f>
        <v>146.79518299999998</v>
      </c>
      <c r="H71" s="142">
        <f>'PK Imports'!H71+'NP Imports'!H71+'NPK Imports'!H71</f>
        <v>127.485033</v>
      </c>
      <c r="I71" s="142">
        <f>'PK Imports'!I71+'NP Imports'!I71+'NPK Imports'!I71</f>
        <v>98.591476</v>
      </c>
      <c r="J71" s="142">
        <f>'PK Imports'!J71+'NP Imports'!J71+'NPK Imports'!J71</f>
        <v>136.40144100000001</v>
      </c>
      <c r="K71" s="142">
        <f>'PK Imports'!K71+'NP Imports'!K71+'NPK Imports'!K71</f>
        <v>135.86286999999999</v>
      </c>
      <c r="L71" s="142">
        <f>'PK Imports'!L71+'NP Imports'!L71+'NPK Imports'!L71</f>
        <v>113.770359</v>
      </c>
      <c r="M71" s="142">
        <f>'PK Imports'!M71+'NP Imports'!M71+'NPK Imports'!M71</f>
        <v>78.346680000000006</v>
      </c>
      <c r="N71" s="142">
        <f>'PK Imports'!N71+'NP Imports'!N71+'NPK Imports'!N71</f>
        <v>128.28881899999999</v>
      </c>
      <c r="O71" s="142">
        <f>'PK Imports'!O71+'NP Imports'!O71+'NPK Imports'!O71</f>
        <v>125.32741</v>
      </c>
      <c r="P71" s="142">
        <f>'PK Imports'!P71+'NP Imports'!P71+'NPK Imports'!P71</f>
        <v>110.529385</v>
      </c>
      <c r="Q71" s="142">
        <f>'PK Imports'!Q71+'NP Imports'!Q71+'NPK Imports'!Q71</f>
        <v>140.32675499999999</v>
      </c>
      <c r="R71" s="142">
        <f>'PK Imports'!R71+'NP Imports'!R71+'NPK Imports'!R71</f>
        <v>173.48366899999962</v>
      </c>
      <c r="S71" s="142">
        <f>'PK Imports'!S71+'NP Imports'!S71+'NPK Imports'!S71</f>
        <v>136.93603200000001</v>
      </c>
      <c r="T71" s="142">
        <f>'PK Imports'!T71+'NP Imports'!T71+'NPK Imports'!T71</f>
        <v>233.51022999999998</v>
      </c>
      <c r="U71" s="142">
        <f>'PK Imports'!U71+'NP Imports'!U71+'NPK Imports'!U71</f>
        <v>193.150373</v>
      </c>
      <c r="V71" s="142">
        <f>'PK Imports'!V71+'NP Imports'!V71+'NPK Imports'!V71</f>
        <v>290.25197700000001</v>
      </c>
      <c r="W71" s="142">
        <f>'PK Imports'!W71+'NP Imports'!W71+'NPK Imports'!W71</f>
        <v>153.18324000030873</v>
      </c>
      <c r="X71" s="142">
        <f>'PK Imports'!X71+'NP Imports'!X71+'NPK Imports'!X71</f>
        <v>189.98097000000001</v>
      </c>
      <c r="Y71" s="142">
        <f>'PK Imports'!Y71+'NP Imports'!Y71+'NPK Imports'!Y71</f>
        <v>174.28686721997934</v>
      </c>
      <c r="Z71" s="142">
        <f>'PK Imports'!Z71+'NP Imports'!Z71+'NPK Imports'!Z71</f>
        <v>150.91244</v>
      </c>
      <c r="AA71" s="142">
        <f>'PK Imports'!AA71+'NP Imports'!AA71+'NPK Imports'!AA71</f>
        <v>214.48000000000002</v>
      </c>
      <c r="AB71" s="142">
        <f>'PK Imports'!AB71+'NP Imports'!AB71+'NPK Imports'!AB71</f>
        <v>218.18</v>
      </c>
      <c r="AC71" s="142">
        <f>'PK Imports'!AC71+'NP Imports'!AC71+'NPK Imports'!AC71</f>
        <v>169.50331848720467</v>
      </c>
      <c r="AD71" s="142">
        <f>'PK Imports'!AD71+'NP Imports'!AD71+'NPK Imports'!AD71</f>
        <v>169.50331848720467</v>
      </c>
      <c r="AE71" s="142">
        <f>'PK Imports'!AE71+'NP Imports'!AE71+'NPK Imports'!AE71</f>
        <v>169.50331848720467</v>
      </c>
      <c r="AF71" s="142">
        <f>'PK Imports'!AF71+'NP Imports'!AF71+'NPK Imports'!AF71</f>
        <v>169.50331848720467</v>
      </c>
      <c r="AG71" s="142">
        <f>'PK Imports'!AG71+'NP Imports'!AG71+'NPK Imports'!AG71</f>
        <v>169.50331848720467</v>
      </c>
    </row>
    <row r="72" spans="1:33" x14ac:dyDescent="0.2">
      <c r="A72" s="133" t="str">
        <f t="shared" si="1"/>
        <v>DAPMadagascar</v>
      </c>
      <c r="B72" s="129" t="s">
        <v>259</v>
      </c>
      <c r="C72" s="129" t="s">
        <v>261</v>
      </c>
      <c r="D72" s="129" t="s">
        <v>103</v>
      </c>
      <c r="E72" s="142">
        <f>'PK Imports'!E72+'NP Imports'!E72+'NPK Imports'!E72</f>
        <v>15.192933</v>
      </c>
      <c r="F72" s="142">
        <f>'PK Imports'!F72+'NP Imports'!F72+'NPK Imports'!F72</f>
        <v>6.8051959999999996</v>
      </c>
      <c r="G72" s="142">
        <f>'PK Imports'!G72+'NP Imports'!G72+'NPK Imports'!G72</f>
        <v>10.693178999999999</v>
      </c>
      <c r="H72" s="142">
        <f>'PK Imports'!H72+'NP Imports'!H72+'NPK Imports'!H72</f>
        <v>4.8725160000000001</v>
      </c>
      <c r="I72" s="142">
        <f>'PK Imports'!I72+'NP Imports'!I72+'NPK Imports'!I72</f>
        <v>12.242738999999998</v>
      </c>
      <c r="J72" s="142">
        <f>'PK Imports'!J72+'NP Imports'!J72+'NPK Imports'!J72</f>
        <v>27.471259</v>
      </c>
      <c r="K72" s="142">
        <f>'PK Imports'!K72+'NP Imports'!K72+'NPK Imports'!K72</f>
        <v>10.453616999999999</v>
      </c>
      <c r="L72" s="142">
        <f>'PK Imports'!L72+'NP Imports'!L72+'NPK Imports'!L72</f>
        <v>16.046517000000001</v>
      </c>
      <c r="M72" s="142">
        <f>'PK Imports'!M72+'NP Imports'!M72+'NPK Imports'!M72</f>
        <v>15.094714</v>
      </c>
      <c r="N72" s="142">
        <f>'PK Imports'!N72+'NP Imports'!N72+'NPK Imports'!N72</f>
        <v>8.1552300000000013</v>
      </c>
      <c r="O72" s="142">
        <f>'PK Imports'!O72+'NP Imports'!O72+'NPK Imports'!O72</f>
        <v>9.9940869999999986</v>
      </c>
      <c r="P72" s="142">
        <f>'PK Imports'!P72+'NP Imports'!P72+'NPK Imports'!P72</f>
        <v>10.104827</v>
      </c>
      <c r="Q72" s="142">
        <f>'PK Imports'!Q72+'NP Imports'!Q72+'NPK Imports'!Q72</f>
        <v>12.359209</v>
      </c>
      <c r="R72" s="142">
        <f>'PK Imports'!R72+'NP Imports'!R72+'NPK Imports'!R72</f>
        <v>52.292999999999999</v>
      </c>
      <c r="S72" s="142">
        <f>'PK Imports'!S72+'NP Imports'!S72+'NPK Imports'!S72</f>
        <v>22.341836000000001</v>
      </c>
      <c r="T72" s="142">
        <f>'PK Imports'!T72+'NP Imports'!T72+'NPK Imports'!T72</f>
        <v>12.708696999999999</v>
      </c>
      <c r="U72" s="142">
        <f>'PK Imports'!U72+'NP Imports'!U72+'NPK Imports'!U72</f>
        <v>24.042603</v>
      </c>
      <c r="V72" s="142">
        <f>'PK Imports'!V72+'NP Imports'!V72+'NPK Imports'!V72</f>
        <v>22.330331999999999</v>
      </c>
      <c r="W72" s="142">
        <f>'PK Imports'!W72+'NP Imports'!W72+'NPK Imports'!W72</f>
        <v>15</v>
      </c>
      <c r="X72" s="142">
        <f>'PK Imports'!X72+'NP Imports'!X72+'NPK Imports'!X72</f>
        <v>27.270189999999999</v>
      </c>
      <c r="Y72" s="142">
        <f>'PK Imports'!Y72+'NP Imports'!Y72+'NPK Imports'!Y72</f>
        <v>30.418220000000005</v>
      </c>
      <c r="Z72" s="142">
        <f>'PK Imports'!Z72+'NP Imports'!Z72+'NPK Imports'!Z72</f>
        <v>24.09329</v>
      </c>
      <c r="AA72" s="142">
        <f>'PK Imports'!AA72+'NP Imports'!AA72+'NPK Imports'!AA72</f>
        <v>15.739999999999998</v>
      </c>
      <c r="AB72" s="142">
        <f>'PK Imports'!AB72+'NP Imports'!AB72+'NPK Imports'!AB72</f>
        <v>12.74</v>
      </c>
      <c r="AC72" s="142">
        <f>'PK Imports'!AC72+'NP Imports'!AC72+'NPK Imports'!AC72</f>
        <v>12.74</v>
      </c>
      <c r="AD72" s="142">
        <f>'PK Imports'!AD72+'NP Imports'!AD72+'NPK Imports'!AD72</f>
        <v>12.74</v>
      </c>
      <c r="AE72" s="142">
        <f>'PK Imports'!AE72+'NP Imports'!AE72+'NPK Imports'!AE72</f>
        <v>12.74</v>
      </c>
      <c r="AF72" s="142">
        <f>'PK Imports'!AF72+'NP Imports'!AF72+'NPK Imports'!AF72</f>
        <v>12.74</v>
      </c>
      <c r="AG72" s="142">
        <f>'PK Imports'!AG72+'NP Imports'!AG72+'NPK Imports'!AG72</f>
        <v>12.74</v>
      </c>
    </row>
    <row r="73" spans="1:33" x14ac:dyDescent="0.2">
      <c r="A73" s="133" t="str">
        <f t="shared" si="1"/>
        <v>DAPMalawi</v>
      </c>
      <c r="B73" s="129" t="s">
        <v>259</v>
      </c>
      <c r="C73" s="129" t="s">
        <v>261</v>
      </c>
      <c r="D73" s="129" t="s">
        <v>104</v>
      </c>
      <c r="E73" s="142">
        <f>'PK Imports'!E73+'NP Imports'!E73+'NPK Imports'!E73</f>
        <v>50.343063000000001</v>
      </c>
      <c r="F73" s="142">
        <f>'PK Imports'!F73+'NP Imports'!F73+'NPK Imports'!F73</f>
        <v>39.653666999999999</v>
      </c>
      <c r="G73" s="142">
        <f>'PK Imports'!G73+'NP Imports'!G73+'NPK Imports'!G73</f>
        <v>35.521592999999996</v>
      </c>
      <c r="H73" s="142">
        <f>'PK Imports'!H73+'NP Imports'!H73+'NPK Imports'!H73</f>
        <v>52.399773000000003</v>
      </c>
      <c r="I73" s="142">
        <f>'PK Imports'!I73+'NP Imports'!I73+'NPK Imports'!I73</f>
        <v>52.166767</v>
      </c>
      <c r="J73" s="142">
        <f>'PK Imports'!J73+'NP Imports'!J73+'NPK Imports'!J73</f>
        <v>94.655339999999995</v>
      </c>
      <c r="K73" s="142">
        <f>'PK Imports'!K73+'NP Imports'!K73+'NPK Imports'!K73</f>
        <v>68.166458999999989</v>
      </c>
      <c r="L73" s="142">
        <f>'PK Imports'!L73+'NP Imports'!L73+'NPK Imports'!L73</f>
        <v>89.006295999999992</v>
      </c>
      <c r="M73" s="142">
        <f>'PK Imports'!M73+'NP Imports'!M73+'NPK Imports'!M73</f>
        <v>67.552290999999997</v>
      </c>
      <c r="N73" s="142">
        <f>'PK Imports'!N73+'NP Imports'!N73+'NPK Imports'!N73</f>
        <v>86.241124999999997</v>
      </c>
      <c r="O73" s="142">
        <f>'PK Imports'!O73+'NP Imports'!O73+'NPK Imports'!O73</f>
        <v>90.595199999999991</v>
      </c>
      <c r="P73" s="142">
        <f>'PK Imports'!P73+'NP Imports'!P73+'NPK Imports'!P73</f>
        <v>50.421439000000007</v>
      </c>
      <c r="Q73" s="142">
        <f>'PK Imports'!Q73+'NP Imports'!Q73+'NPK Imports'!Q73</f>
        <v>92.358638999999997</v>
      </c>
      <c r="R73" s="142">
        <f>'PK Imports'!R73+'NP Imports'!R73+'NPK Imports'!R73</f>
        <v>105.809353</v>
      </c>
      <c r="S73" s="142">
        <f>'PK Imports'!S73+'NP Imports'!S73+'NPK Imports'!S73</f>
        <v>74.753112999999999</v>
      </c>
      <c r="T73" s="142">
        <f>'PK Imports'!T73+'NP Imports'!T73+'NPK Imports'!T73</f>
        <v>130.02740900000001</v>
      </c>
      <c r="U73" s="142">
        <f>'PK Imports'!U73+'NP Imports'!U73+'NPK Imports'!U73</f>
        <v>100</v>
      </c>
      <c r="V73" s="142">
        <f>'PK Imports'!V73+'NP Imports'!V73+'NPK Imports'!V73</f>
        <v>101</v>
      </c>
      <c r="W73" s="142">
        <f>'PK Imports'!W73+'NP Imports'!W73+'NPK Imports'!W73</f>
        <v>112</v>
      </c>
      <c r="X73" s="142">
        <f>'PK Imports'!X73+'NP Imports'!X73+'NPK Imports'!X73</f>
        <v>100.23078</v>
      </c>
      <c r="Y73" s="142">
        <f>'PK Imports'!Y73+'NP Imports'!Y73+'NPK Imports'!Y73</f>
        <v>0.11317000000000001</v>
      </c>
      <c r="Z73" s="142">
        <f>'PK Imports'!Z73+'NP Imports'!Z73+'NPK Imports'!Z73</f>
        <v>18.555540000000001</v>
      </c>
      <c r="AA73" s="142">
        <f>'PK Imports'!AA73+'NP Imports'!AA73+'NPK Imports'!AA73</f>
        <v>0.19000000000000003</v>
      </c>
      <c r="AB73" s="142">
        <f>'PK Imports'!AB73+'NP Imports'!AB73+'NPK Imports'!AB73</f>
        <v>0.33</v>
      </c>
      <c r="AC73" s="142">
        <f>'PK Imports'!AC73+'NP Imports'!AC73+'NPK Imports'!AC73</f>
        <v>0.34939628328600641</v>
      </c>
      <c r="AD73" s="142">
        <f>'PK Imports'!AD73+'NP Imports'!AD73+'NPK Imports'!AD73</f>
        <v>0.37403988070307237</v>
      </c>
      <c r="AE73" s="142">
        <f>'PK Imports'!AE73+'NP Imports'!AE73+'NPK Imports'!AE73</f>
        <v>0.39712391906882966</v>
      </c>
      <c r="AF73" s="142">
        <f>'PK Imports'!AF73+'NP Imports'!AF73+'NPK Imports'!AF73</f>
        <v>0.42046551917158148</v>
      </c>
      <c r="AG73" s="142">
        <f>'PK Imports'!AG73+'NP Imports'!AG73+'NPK Imports'!AG73</f>
        <v>0.44517905954082321</v>
      </c>
    </row>
    <row r="74" spans="1:33" x14ac:dyDescent="0.2">
      <c r="A74" s="133" t="str">
        <f t="shared" si="1"/>
        <v>DAPMauritius</v>
      </c>
      <c r="B74" s="129" t="s">
        <v>259</v>
      </c>
      <c r="C74" s="129" t="s">
        <v>261</v>
      </c>
      <c r="D74" s="129" t="s">
        <v>105</v>
      </c>
      <c r="E74" s="142">
        <f>'PK Imports'!E74+'NP Imports'!E74+'NPK Imports'!E74</f>
        <v>9.7099999999999991</v>
      </c>
      <c r="F74" s="142">
        <f>'PK Imports'!F74+'NP Imports'!F74+'NPK Imports'!F74</f>
        <v>3.536861</v>
      </c>
      <c r="G74" s="142">
        <f>'PK Imports'!G74+'NP Imports'!G74+'NPK Imports'!G74</f>
        <v>0</v>
      </c>
      <c r="H74" s="142">
        <f>'PK Imports'!H74+'NP Imports'!H74+'NPK Imports'!H74</f>
        <v>0</v>
      </c>
      <c r="I74" s="142">
        <f>'PK Imports'!I74+'NP Imports'!I74+'NPK Imports'!I74</f>
        <v>0</v>
      </c>
      <c r="J74" s="142">
        <f>'PK Imports'!J74+'NP Imports'!J74+'NPK Imports'!J74</f>
        <v>7.2814729999999992</v>
      </c>
      <c r="K74" s="142">
        <f>'PK Imports'!K74+'NP Imports'!K74+'NPK Imports'!K74</f>
        <v>5.8679259999999998</v>
      </c>
      <c r="L74" s="142">
        <f>'PK Imports'!L74+'NP Imports'!L74+'NPK Imports'!L74</f>
        <v>8.3701740000000004</v>
      </c>
      <c r="M74" s="142">
        <f>'PK Imports'!M74+'NP Imports'!M74+'NPK Imports'!M74</f>
        <v>26.906666999999999</v>
      </c>
      <c r="N74" s="142">
        <f>'PK Imports'!N74+'NP Imports'!N74+'NPK Imports'!N74</f>
        <v>8.81738</v>
      </c>
      <c r="O74" s="142">
        <f>'PK Imports'!O74+'NP Imports'!O74+'NPK Imports'!O74</f>
        <v>2.0623139999999998</v>
      </c>
      <c r="P74" s="142">
        <f>'PK Imports'!P74+'NP Imports'!P74+'NPK Imports'!P74</f>
        <v>1.4256880000000001</v>
      </c>
      <c r="Q74" s="142">
        <f>'PK Imports'!Q74+'NP Imports'!Q74+'NPK Imports'!Q74</f>
        <v>2.2467329999999999</v>
      </c>
      <c r="R74" s="142">
        <f>'PK Imports'!R74+'NP Imports'!R74+'NPK Imports'!R74</f>
        <v>0.75790599999999997</v>
      </c>
      <c r="S74" s="142">
        <f>'PK Imports'!S74+'NP Imports'!S74+'NPK Imports'!S74</f>
        <v>3.8616100000000002</v>
      </c>
      <c r="T74" s="142">
        <f>'PK Imports'!T74+'NP Imports'!T74+'NPK Imports'!T74</f>
        <v>0.94583400000000006</v>
      </c>
      <c r="U74" s="142">
        <f>'PK Imports'!U74+'NP Imports'!U74+'NPK Imports'!U74</f>
        <v>0.79194100000000001</v>
      </c>
      <c r="V74" s="142">
        <f>'PK Imports'!V74+'NP Imports'!V74+'NPK Imports'!V74</f>
        <v>1.7310309999999998</v>
      </c>
      <c r="W74" s="142">
        <f>'PK Imports'!W74+'NP Imports'!W74+'NPK Imports'!W74</f>
        <v>1.2304230142417305</v>
      </c>
      <c r="X74" s="142">
        <f>'PK Imports'!X74+'NP Imports'!X74+'NPK Imports'!X74</f>
        <v>5.8290299999999995</v>
      </c>
      <c r="Y74" s="142">
        <f>'PK Imports'!Y74+'NP Imports'!Y74+'NPK Imports'!Y74</f>
        <v>4.3257599999999998</v>
      </c>
      <c r="Z74" s="142">
        <f>'PK Imports'!Z74+'NP Imports'!Z74+'NPK Imports'!Z74</f>
        <v>3.4279600000000001</v>
      </c>
      <c r="AA74" s="142">
        <f>'PK Imports'!AA74+'NP Imports'!AA74+'NPK Imports'!AA74</f>
        <v>6.09</v>
      </c>
      <c r="AB74" s="142">
        <f>'PK Imports'!AB74+'NP Imports'!AB74+'NPK Imports'!AB74</f>
        <v>4.76</v>
      </c>
      <c r="AC74" s="142">
        <f>'PK Imports'!AC74+'NP Imports'!AC74+'NPK Imports'!AC74</f>
        <v>4.76</v>
      </c>
      <c r="AD74" s="142">
        <f>'PK Imports'!AD74+'NP Imports'!AD74+'NPK Imports'!AD74</f>
        <v>4.76</v>
      </c>
      <c r="AE74" s="142">
        <f>'PK Imports'!AE74+'NP Imports'!AE74+'NPK Imports'!AE74</f>
        <v>4.76</v>
      </c>
      <c r="AF74" s="142">
        <f>'PK Imports'!AF74+'NP Imports'!AF74+'NPK Imports'!AF74</f>
        <v>4.76</v>
      </c>
      <c r="AG74" s="142">
        <f>'PK Imports'!AG74+'NP Imports'!AG74+'NPK Imports'!AG74</f>
        <v>4.76</v>
      </c>
    </row>
    <row r="75" spans="1:33" x14ac:dyDescent="0.2">
      <c r="A75" s="133" t="str">
        <f t="shared" si="1"/>
        <v>DAPMozambique</v>
      </c>
      <c r="B75" s="129" t="s">
        <v>259</v>
      </c>
      <c r="C75" s="129" t="s">
        <v>261</v>
      </c>
      <c r="D75" s="129" t="s">
        <v>106</v>
      </c>
      <c r="E75" s="142">
        <f>'PK Imports'!E75+'NP Imports'!E75+'NPK Imports'!E75</f>
        <v>13.132828</v>
      </c>
      <c r="F75" s="142">
        <f>'PK Imports'!F75+'NP Imports'!F75+'NPK Imports'!F75</f>
        <v>12.854798999999998</v>
      </c>
      <c r="G75" s="142">
        <f>'PK Imports'!G75+'NP Imports'!G75+'NPK Imports'!G75</f>
        <v>23.991273999999997</v>
      </c>
      <c r="H75" s="142">
        <f>'PK Imports'!H75+'NP Imports'!H75+'NPK Imports'!H75</f>
        <v>21.752041999999999</v>
      </c>
      <c r="I75" s="142">
        <f>'PK Imports'!I75+'NP Imports'!I75+'NPK Imports'!I75</f>
        <v>28.523160999999998</v>
      </c>
      <c r="J75" s="142">
        <f>'PK Imports'!J75+'NP Imports'!J75+'NPK Imports'!J75</f>
        <v>85.619296999999989</v>
      </c>
      <c r="K75" s="142">
        <f>'PK Imports'!K75+'NP Imports'!K75+'NPK Imports'!K75</f>
        <v>42.185490000000001</v>
      </c>
      <c r="L75" s="142">
        <f>'PK Imports'!L75+'NP Imports'!L75+'NPK Imports'!L75</f>
        <v>7.033309</v>
      </c>
      <c r="M75" s="142">
        <f>'PK Imports'!M75+'NP Imports'!M75+'NPK Imports'!M75</f>
        <v>82.319619000000003</v>
      </c>
      <c r="N75" s="142">
        <f>'PK Imports'!N75+'NP Imports'!N75+'NPK Imports'!N75</f>
        <v>92.086674000000002</v>
      </c>
      <c r="O75" s="142">
        <f>'PK Imports'!O75+'NP Imports'!O75+'NPK Imports'!O75</f>
        <v>103.25197</v>
      </c>
      <c r="P75" s="142">
        <f>'PK Imports'!P75+'NP Imports'!P75+'NPK Imports'!P75</f>
        <v>117.94395200000001</v>
      </c>
      <c r="Q75" s="142">
        <f>'PK Imports'!Q75+'NP Imports'!Q75+'NPK Imports'!Q75</f>
        <v>95.165932999999995</v>
      </c>
      <c r="R75" s="142">
        <f>'PK Imports'!R75+'NP Imports'!R75+'NPK Imports'!R75</f>
        <v>91.157593999999989</v>
      </c>
      <c r="S75" s="142">
        <f>'PK Imports'!S75+'NP Imports'!S75+'NPK Imports'!S75</f>
        <v>102.47441099999999</v>
      </c>
      <c r="T75" s="142">
        <f>'PK Imports'!T75+'NP Imports'!T75+'NPK Imports'!T75</f>
        <v>107.458224</v>
      </c>
      <c r="U75" s="142">
        <f>'PK Imports'!U75+'NP Imports'!U75+'NPK Imports'!U75</f>
        <v>63.834528000000006</v>
      </c>
      <c r="V75" s="142">
        <f>'PK Imports'!V75+'NP Imports'!V75+'NPK Imports'!V75</f>
        <v>152.70564300000001</v>
      </c>
      <c r="W75" s="142">
        <f>'PK Imports'!W75+'NP Imports'!W75+'NPK Imports'!W75</f>
        <v>127.28857304010393</v>
      </c>
      <c r="X75" s="142">
        <f>'PK Imports'!X75+'NP Imports'!X75+'NPK Imports'!X75</f>
        <v>267.17796999999996</v>
      </c>
      <c r="Y75" s="142">
        <f>'PK Imports'!Y75+'NP Imports'!Y75+'NPK Imports'!Y75</f>
        <v>377.70906000000002</v>
      </c>
      <c r="Z75" s="142">
        <f>'PK Imports'!Z75+'NP Imports'!Z75+'NPK Imports'!Z75</f>
        <v>212.00355999999999</v>
      </c>
      <c r="AA75" s="142">
        <f>'PK Imports'!AA75+'NP Imports'!AA75+'NPK Imports'!AA75</f>
        <v>109.84</v>
      </c>
      <c r="AB75" s="142">
        <f>'PK Imports'!AB75+'NP Imports'!AB75+'NPK Imports'!AB75</f>
        <v>65.81</v>
      </c>
      <c r="AC75" s="142">
        <f>'PK Imports'!AC75+'NP Imports'!AC75+'NPK Imports'!AC75</f>
        <v>66.896013723587856</v>
      </c>
      <c r="AD75" s="142">
        <f>'PK Imports'!AD75+'NP Imports'!AD75+'NPK Imports'!AD75</f>
        <v>68.219998127033762</v>
      </c>
      <c r="AE75" s="142">
        <f>'PK Imports'!AE75+'NP Imports'!AE75+'NPK Imports'!AE75</f>
        <v>69.401883907574486</v>
      </c>
      <c r="AF75" s="142">
        <f>'PK Imports'!AF75+'NP Imports'!AF75+'NPK Imports'!AF75</f>
        <v>70.547171832912227</v>
      </c>
      <c r="AG75" s="142">
        <f>'PK Imports'!AG75+'NP Imports'!AG75+'NPK Imports'!AG75</f>
        <v>71.711359597246712</v>
      </c>
    </row>
    <row r="76" spans="1:33" x14ac:dyDescent="0.2">
      <c r="A76" s="133" t="str">
        <f t="shared" si="1"/>
        <v>DAPReunion</v>
      </c>
      <c r="B76" s="129" t="s">
        <v>259</v>
      </c>
      <c r="C76" s="129" t="s">
        <v>261</v>
      </c>
      <c r="D76" s="129" t="s">
        <v>107</v>
      </c>
      <c r="E76" s="142">
        <f>'PK Imports'!E76+'NP Imports'!E76+'NPK Imports'!E76</f>
        <v>0</v>
      </c>
      <c r="F76" s="142">
        <f>'PK Imports'!F76+'NP Imports'!F76+'NPK Imports'!F76</f>
        <v>0</v>
      </c>
      <c r="G76" s="142">
        <f>'PK Imports'!G76+'NP Imports'!G76+'NPK Imports'!G76</f>
        <v>0</v>
      </c>
      <c r="H76" s="142">
        <f>'PK Imports'!H76+'NP Imports'!H76+'NPK Imports'!H76</f>
        <v>2.9580000000000002</v>
      </c>
      <c r="I76" s="142">
        <f>'PK Imports'!I76+'NP Imports'!I76+'NPK Imports'!I76</f>
        <v>0</v>
      </c>
      <c r="J76" s="142">
        <f>'PK Imports'!J76+'NP Imports'!J76+'NPK Imports'!J76</f>
        <v>0</v>
      </c>
      <c r="K76" s="142">
        <f>'PK Imports'!K76+'NP Imports'!K76+'NPK Imports'!K76</f>
        <v>0</v>
      </c>
      <c r="L76" s="142">
        <f>'PK Imports'!L76+'NP Imports'!L76+'NPK Imports'!L76</f>
        <v>0</v>
      </c>
      <c r="M76" s="142">
        <f>'PK Imports'!M76+'NP Imports'!M76+'NPK Imports'!M76</f>
        <v>0</v>
      </c>
      <c r="N76" s="142">
        <f>'PK Imports'!N76+'NP Imports'!N76+'NPK Imports'!N76</f>
        <v>0</v>
      </c>
      <c r="O76" s="142">
        <f>'PK Imports'!O76+'NP Imports'!O76+'NPK Imports'!O76</f>
        <v>0</v>
      </c>
      <c r="P76" s="142">
        <f>'PK Imports'!P76+'NP Imports'!P76+'NPK Imports'!P76</f>
        <v>4.8000000000000001E-2</v>
      </c>
      <c r="Q76" s="142">
        <f>'PK Imports'!Q76+'NP Imports'!Q76+'NPK Imports'!Q76</f>
        <v>4.8000000000000001E-2</v>
      </c>
      <c r="R76" s="142">
        <f>'PK Imports'!R76+'NP Imports'!R76+'NPK Imports'!R76</f>
        <v>4.8000000000000001E-2</v>
      </c>
      <c r="S76" s="142">
        <f>'PK Imports'!S76+'NP Imports'!S76+'NPK Imports'!S76</f>
        <v>0.28600000000000003</v>
      </c>
      <c r="T76" s="142">
        <f>'PK Imports'!T76+'NP Imports'!T76+'NPK Imports'!T76</f>
        <v>0.95184000000000002</v>
      </c>
      <c r="U76" s="142">
        <f>'PK Imports'!U76+'NP Imports'!U76+'NPK Imports'!U76</f>
        <v>2.1283300000000001</v>
      </c>
      <c r="V76" s="142">
        <f>'PK Imports'!V76+'NP Imports'!V76+'NPK Imports'!V76</f>
        <v>7.6415329999999999</v>
      </c>
      <c r="W76" s="142">
        <f>'PK Imports'!W76+'NP Imports'!W76+'NPK Imports'!W76</f>
        <v>5.1610102406653136</v>
      </c>
      <c r="X76" s="142">
        <f>'PK Imports'!X76+'NP Imports'!X76+'NPK Imports'!X76</f>
        <v>4.4075899999999999</v>
      </c>
      <c r="Y76" s="142">
        <f>'PK Imports'!Y76+'NP Imports'!Y76+'NPK Imports'!Y76</f>
        <v>3.6796199999999999</v>
      </c>
      <c r="Z76" s="142">
        <f>'PK Imports'!Z76+'NP Imports'!Z76+'NPK Imports'!Z76</f>
        <v>2.1074999999999999</v>
      </c>
      <c r="AA76" s="142">
        <f>'PK Imports'!AA76+'NP Imports'!AA76+'NPK Imports'!AA76</f>
        <v>0</v>
      </c>
      <c r="AB76" s="142">
        <f>'PK Imports'!AB76+'NP Imports'!AB76+'NPK Imports'!AB76</f>
        <v>0</v>
      </c>
      <c r="AC76" s="142">
        <f>'PK Imports'!AC76+'NP Imports'!AC76+'NPK Imports'!AC76</f>
        <v>0</v>
      </c>
      <c r="AD76" s="142">
        <f>'PK Imports'!AD76+'NP Imports'!AD76+'NPK Imports'!AD76</f>
        <v>0</v>
      </c>
      <c r="AE76" s="142">
        <f>'PK Imports'!AE76+'NP Imports'!AE76+'NPK Imports'!AE76</f>
        <v>0</v>
      </c>
      <c r="AF76" s="142">
        <f>'PK Imports'!AF76+'NP Imports'!AF76+'NPK Imports'!AF76</f>
        <v>0</v>
      </c>
      <c r="AG76" s="142">
        <f>'PK Imports'!AG76+'NP Imports'!AG76+'NPK Imports'!AG76</f>
        <v>0</v>
      </c>
    </row>
    <row r="77" spans="1:33" x14ac:dyDescent="0.2">
      <c r="A77" s="133" t="str">
        <f t="shared" si="1"/>
        <v>DAPRwanda</v>
      </c>
      <c r="B77" s="129" t="s">
        <v>259</v>
      </c>
      <c r="C77" s="129" t="s">
        <v>261</v>
      </c>
      <c r="D77" s="129" t="s">
        <v>108</v>
      </c>
      <c r="E77" s="142">
        <f>'PK Imports'!E77+'NP Imports'!E77+'NPK Imports'!E77</f>
        <v>0</v>
      </c>
      <c r="F77" s="142">
        <f>'PK Imports'!F77+'NP Imports'!F77+'NPK Imports'!F77</f>
        <v>4.420274</v>
      </c>
      <c r="G77" s="142">
        <f>'PK Imports'!G77+'NP Imports'!G77+'NPK Imports'!G77</f>
        <v>15.241856</v>
      </c>
      <c r="H77" s="142">
        <f>'PK Imports'!H77+'NP Imports'!H77+'NPK Imports'!H77</f>
        <v>5.1962619999999999</v>
      </c>
      <c r="I77" s="142">
        <f>'PK Imports'!I77+'NP Imports'!I77+'NPK Imports'!I77</f>
        <v>3.5801829999999999</v>
      </c>
      <c r="J77" s="142">
        <f>'PK Imports'!J77+'NP Imports'!J77+'NPK Imports'!J77</f>
        <v>7.0789339999999994</v>
      </c>
      <c r="K77" s="142">
        <f>'PK Imports'!K77+'NP Imports'!K77+'NPK Imports'!K77</f>
        <v>8.1267010000000006</v>
      </c>
      <c r="L77" s="142">
        <f>'PK Imports'!L77+'NP Imports'!L77+'NPK Imports'!L77</f>
        <v>12.128500000000001</v>
      </c>
      <c r="M77" s="142">
        <f>'PK Imports'!M77+'NP Imports'!M77+'NPK Imports'!M77</f>
        <v>19.829954999999998</v>
      </c>
      <c r="N77" s="142">
        <f>'PK Imports'!N77+'NP Imports'!N77+'NPK Imports'!N77</f>
        <v>3.0298879999999997</v>
      </c>
      <c r="O77" s="142">
        <f>'PK Imports'!O77+'NP Imports'!O77+'NPK Imports'!O77</f>
        <v>2.9628619999999999</v>
      </c>
      <c r="P77" s="142">
        <f>'PK Imports'!P77+'NP Imports'!P77+'NPK Imports'!P77</f>
        <v>8.0399999999999985E-3</v>
      </c>
      <c r="Q77" s="142">
        <f>'PK Imports'!Q77+'NP Imports'!Q77+'NPK Imports'!Q77</f>
        <v>2.5287999999999998E-2</v>
      </c>
      <c r="R77" s="142">
        <f>'PK Imports'!R77+'NP Imports'!R77+'NPK Imports'!R77</f>
        <v>6.4664849999999996</v>
      </c>
      <c r="S77" s="142">
        <f>'PK Imports'!S77+'NP Imports'!S77+'NPK Imports'!S77</f>
        <v>13.460459999999999</v>
      </c>
      <c r="T77" s="142">
        <f>'PK Imports'!T77+'NP Imports'!T77+'NPK Imports'!T77</f>
        <v>27.391010000000001</v>
      </c>
      <c r="U77" s="142">
        <f>'PK Imports'!U77+'NP Imports'!U77+'NPK Imports'!U77</f>
        <v>1.9800990000000001</v>
      </c>
      <c r="V77" s="142">
        <f>'PK Imports'!V77+'NP Imports'!V77+'NPK Imports'!V77</f>
        <v>1.3222309999999999</v>
      </c>
      <c r="W77" s="142">
        <f>'PK Imports'!W77+'NP Imports'!W77+'NPK Imports'!W77</f>
        <v>1.6677070791263398</v>
      </c>
      <c r="X77" s="142">
        <f>'PK Imports'!X77+'NP Imports'!X77+'NPK Imports'!X77</f>
        <v>1.0799300000000003</v>
      </c>
      <c r="Y77" s="142">
        <f>'PK Imports'!Y77+'NP Imports'!Y77+'NPK Imports'!Y77</f>
        <v>0</v>
      </c>
      <c r="Z77" s="142">
        <f>'PK Imports'!Z77+'NP Imports'!Z77+'NPK Imports'!Z77</f>
        <v>0</v>
      </c>
      <c r="AA77" s="142">
        <f>'PK Imports'!AA77+'NP Imports'!AA77+'NPK Imports'!AA77</f>
        <v>8.7900000000000009</v>
      </c>
      <c r="AB77" s="142">
        <f>'PK Imports'!AB77+'NP Imports'!AB77+'NPK Imports'!AB77</f>
        <v>0.11</v>
      </c>
      <c r="AC77" s="142">
        <f>'PK Imports'!AC77+'NP Imports'!AC77+'NPK Imports'!AC77</f>
        <v>0.10662082970479958</v>
      </c>
      <c r="AD77" s="142">
        <f>'PK Imports'!AD77+'NP Imports'!AD77+'NPK Imports'!AD77</f>
        <v>0.10328591455224877</v>
      </c>
      <c r="AE77" s="142">
        <f>'PK Imports'!AE77+'NP Imports'!AE77+'NPK Imports'!AE77</f>
        <v>0.10009865996175968</v>
      </c>
      <c r="AF77" s="142">
        <f>'PK Imports'!AF77+'NP Imports'!AF77+'NPK Imports'!AF77</f>
        <v>9.7023656158740174E-2</v>
      </c>
      <c r="AG77" s="142">
        <f>'PK Imports'!AG77+'NP Imports'!AG77+'NPK Imports'!AG77</f>
        <v>9.4043115642164249E-2</v>
      </c>
    </row>
    <row r="78" spans="1:33" x14ac:dyDescent="0.2">
      <c r="A78" s="133" t="str">
        <f t="shared" si="1"/>
        <v>DAPSeychelles</v>
      </c>
      <c r="B78" s="129" t="s">
        <v>259</v>
      </c>
      <c r="C78" s="129" t="s">
        <v>261</v>
      </c>
      <c r="D78" s="129" t="s">
        <v>109</v>
      </c>
      <c r="E78" s="142">
        <f>'PK Imports'!E78+'NP Imports'!E78+'NPK Imports'!E78</f>
        <v>9.7450999999999996E-2</v>
      </c>
      <c r="F78" s="142">
        <f>'PK Imports'!F78+'NP Imports'!F78+'NPK Imports'!F78</f>
        <v>0.18212100000000001</v>
      </c>
      <c r="G78" s="142">
        <f>'PK Imports'!G78+'NP Imports'!G78+'NPK Imports'!G78</f>
        <v>0.12937799999999999</v>
      </c>
      <c r="H78" s="142">
        <f>'PK Imports'!H78+'NP Imports'!H78+'NPK Imports'!H78</f>
        <v>8.2019999999999992E-3</v>
      </c>
      <c r="I78" s="142">
        <f>'PK Imports'!I78+'NP Imports'!I78+'NPK Imports'!I78</f>
        <v>7.5790000000000007E-3</v>
      </c>
      <c r="J78" s="142">
        <f>'PK Imports'!J78+'NP Imports'!J78+'NPK Imports'!J78</f>
        <v>5.0285000000000003E-2</v>
      </c>
      <c r="K78" s="142">
        <f>'PK Imports'!K78+'NP Imports'!K78+'NPK Imports'!K78</f>
        <v>2.2395999999999999E-2</v>
      </c>
      <c r="L78" s="142">
        <f>'PK Imports'!L78+'NP Imports'!L78+'NPK Imports'!L78</f>
        <v>3.0344999999999997E-2</v>
      </c>
      <c r="M78" s="142">
        <f>'PK Imports'!M78+'NP Imports'!M78+'NPK Imports'!M78</f>
        <v>1.5481E-2</v>
      </c>
      <c r="N78" s="142">
        <f>'PK Imports'!N78+'NP Imports'!N78+'NPK Imports'!N78</f>
        <v>0</v>
      </c>
      <c r="O78" s="142">
        <f>'PK Imports'!O78+'NP Imports'!O78+'NPK Imports'!O78</f>
        <v>3.4858E-2</v>
      </c>
      <c r="P78" s="142">
        <f>'PK Imports'!P78+'NP Imports'!P78+'NPK Imports'!P78</f>
        <v>5.0487000000000004E-2</v>
      </c>
      <c r="Q78" s="142">
        <f>'PK Imports'!Q78+'NP Imports'!Q78+'NPK Imports'!Q78</f>
        <v>9.3978000000000006E-2</v>
      </c>
      <c r="R78" s="142">
        <f>'PK Imports'!R78+'NP Imports'!R78+'NPK Imports'!R78</f>
        <v>6.628400000000001E-2</v>
      </c>
      <c r="S78" s="142">
        <f>'PK Imports'!S78+'NP Imports'!S78+'NPK Imports'!S78</f>
        <v>1.9303000000000001E-2</v>
      </c>
      <c r="T78" s="142">
        <f>'PK Imports'!T78+'NP Imports'!T78+'NPK Imports'!T78</f>
        <v>0.20474500000000001</v>
      </c>
      <c r="U78" s="142">
        <f>'PK Imports'!U78+'NP Imports'!U78+'NPK Imports'!U78</f>
        <v>1.18E-4</v>
      </c>
      <c r="V78" s="142">
        <f>'PK Imports'!V78+'NP Imports'!V78+'NPK Imports'!V78</f>
        <v>0</v>
      </c>
      <c r="W78" s="142">
        <f>'PK Imports'!W78+'NP Imports'!W78+'NPK Imports'!W78</f>
        <v>0</v>
      </c>
      <c r="X78" s="142">
        <f>'PK Imports'!X78+'NP Imports'!X78+'NPK Imports'!X78</f>
        <v>6.83E-2</v>
      </c>
      <c r="Y78" s="142">
        <f>'PK Imports'!Y78+'NP Imports'!Y78+'NPK Imports'!Y78</f>
        <v>4.8899999999999999E-2</v>
      </c>
      <c r="Z78" s="142">
        <f>'PK Imports'!Z78+'NP Imports'!Z78+'NPK Imports'!Z78</f>
        <v>4.8320000000000002E-2</v>
      </c>
      <c r="AA78" s="142">
        <f>'PK Imports'!AA78+'NP Imports'!AA78+'NPK Imports'!AA78</f>
        <v>7.0000000000000007E-2</v>
      </c>
      <c r="AB78" s="142">
        <f>'PK Imports'!AB78+'NP Imports'!AB78+'NPK Imports'!AB78</f>
        <v>0.02</v>
      </c>
      <c r="AC78" s="142">
        <f>'PK Imports'!AC78+'NP Imports'!AC78+'NPK Imports'!AC78</f>
        <v>0.02</v>
      </c>
      <c r="AD78" s="142">
        <f>'PK Imports'!AD78+'NP Imports'!AD78+'NPK Imports'!AD78</f>
        <v>0.02</v>
      </c>
      <c r="AE78" s="142">
        <f>'PK Imports'!AE78+'NP Imports'!AE78+'NPK Imports'!AE78</f>
        <v>0.02</v>
      </c>
      <c r="AF78" s="142">
        <f>'PK Imports'!AF78+'NP Imports'!AF78+'NPK Imports'!AF78</f>
        <v>0.02</v>
      </c>
      <c r="AG78" s="142">
        <f>'PK Imports'!AG78+'NP Imports'!AG78+'NPK Imports'!AG78</f>
        <v>0.02</v>
      </c>
    </row>
    <row r="79" spans="1:33" x14ac:dyDescent="0.2">
      <c r="A79" s="133" t="str">
        <f t="shared" si="1"/>
        <v>DAPSomalia</v>
      </c>
      <c r="B79" s="129" t="s">
        <v>259</v>
      </c>
      <c r="C79" s="129" t="s">
        <v>261</v>
      </c>
      <c r="D79" s="129" t="s">
        <v>110</v>
      </c>
      <c r="E79" s="142">
        <f>'PK Imports'!E79+'NP Imports'!E79+'NPK Imports'!E79</f>
        <v>0</v>
      </c>
      <c r="F79" s="142">
        <f>'PK Imports'!F79+'NP Imports'!F79+'NPK Imports'!F79</f>
        <v>0</v>
      </c>
      <c r="G79" s="142">
        <f>'PK Imports'!G79+'NP Imports'!G79+'NPK Imports'!G79</f>
        <v>0</v>
      </c>
      <c r="H79" s="142">
        <f>'PK Imports'!H79+'NP Imports'!H79+'NPK Imports'!H79</f>
        <v>0</v>
      </c>
      <c r="I79" s="142">
        <f>'PK Imports'!I79+'NP Imports'!I79+'NPK Imports'!I79</f>
        <v>0</v>
      </c>
      <c r="J79" s="142">
        <f>'PK Imports'!J79+'NP Imports'!J79+'NPK Imports'!J79</f>
        <v>0</v>
      </c>
      <c r="K79" s="142">
        <f>'PK Imports'!K79+'NP Imports'!K79+'NPK Imports'!K79</f>
        <v>0</v>
      </c>
      <c r="L79" s="142">
        <f>'PK Imports'!L79+'NP Imports'!L79+'NPK Imports'!L79</f>
        <v>0</v>
      </c>
      <c r="M79" s="142">
        <f>'PK Imports'!M79+'NP Imports'!M79+'NPK Imports'!M79</f>
        <v>0</v>
      </c>
      <c r="N79" s="142">
        <f>'PK Imports'!N79+'NP Imports'!N79+'NPK Imports'!N79</f>
        <v>0</v>
      </c>
      <c r="O79" s="142">
        <f>'PK Imports'!O79+'NP Imports'!O79+'NPK Imports'!O79</f>
        <v>0</v>
      </c>
      <c r="P79" s="142">
        <f>'PK Imports'!P79+'NP Imports'!P79+'NPK Imports'!P79</f>
        <v>0</v>
      </c>
      <c r="Q79" s="142">
        <f>'PK Imports'!Q79+'NP Imports'!Q79+'NPK Imports'!Q79</f>
        <v>0</v>
      </c>
      <c r="R79" s="142">
        <f>'PK Imports'!R79+'NP Imports'!R79+'NPK Imports'!R79</f>
        <v>0</v>
      </c>
      <c r="S79" s="142">
        <f>'PK Imports'!S79+'NP Imports'!S79+'NPK Imports'!S79</f>
        <v>0</v>
      </c>
      <c r="T79" s="142">
        <f>'PK Imports'!T79+'NP Imports'!T79+'NPK Imports'!T79</f>
        <v>0</v>
      </c>
      <c r="U79" s="142">
        <f>'PK Imports'!U79+'NP Imports'!U79+'NPK Imports'!U79</f>
        <v>0</v>
      </c>
      <c r="V79" s="142">
        <f>'PK Imports'!V79+'NP Imports'!V79+'NPK Imports'!V79</f>
        <v>0</v>
      </c>
      <c r="W79" s="142">
        <f>'PK Imports'!W79+'NP Imports'!W79+'NPK Imports'!W79</f>
        <v>0</v>
      </c>
      <c r="X79" s="142">
        <f>'PK Imports'!X79+'NP Imports'!X79+'NPK Imports'!X79</f>
        <v>0</v>
      </c>
      <c r="Y79" s="142">
        <f>'PK Imports'!Y79+'NP Imports'!Y79+'NPK Imports'!Y79</f>
        <v>0</v>
      </c>
      <c r="Z79" s="142">
        <f>'PK Imports'!Z79+'NP Imports'!Z79+'NPK Imports'!Z79</f>
        <v>0</v>
      </c>
      <c r="AA79" s="142">
        <f>'PK Imports'!AA79+'NP Imports'!AA79+'NPK Imports'!AA79</f>
        <v>0.03</v>
      </c>
      <c r="AB79" s="142">
        <f>'PK Imports'!AB79+'NP Imports'!AB79+'NPK Imports'!AB79</f>
        <v>0.04</v>
      </c>
      <c r="AC79" s="142">
        <f>'PK Imports'!AC79+'NP Imports'!AC79+'NPK Imports'!AC79</f>
        <v>0.04</v>
      </c>
      <c r="AD79" s="142">
        <f>'PK Imports'!AD79+'NP Imports'!AD79+'NPK Imports'!AD79</f>
        <v>0.04</v>
      </c>
      <c r="AE79" s="142">
        <f>'PK Imports'!AE79+'NP Imports'!AE79+'NPK Imports'!AE79</f>
        <v>0.04</v>
      </c>
      <c r="AF79" s="142">
        <f>'PK Imports'!AF79+'NP Imports'!AF79+'NPK Imports'!AF79</f>
        <v>0.04</v>
      </c>
      <c r="AG79" s="142">
        <f>'PK Imports'!AG79+'NP Imports'!AG79+'NPK Imports'!AG79</f>
        <v>0.04</v>
      </c>
    </row>
    <row r="80" spans="1:33" x14ac:dyDescent="0.2">
      <c r="A80" s="133" t="str">
        <f t="shared" si="1"/>
        <v>DAPTanzania</v>
      </c>
      <c r="B80" s="129" t="s">
        <v>259</v>
      </c>
      <c r="C80" s="129" t="s">
        <v>261</v>
      </c>
      <c r="D80" s="129" t="s">
        <v>111</v>
      </c>
      <c r="E80" s="142">
        <f>'PK Imports'!E80+'NP Imports'!E80+'NPK Imports'!E80</f>
        <v>7.4123999999999999</v>
      </c>
      <c r="F80" s="142">
        <f>'PK Imports'!F80+'NP Imports'!F80+'NPK Imports'!F80</f>
        <v>11.154817999999999</v>
      </c>
      <c r="G80" s="142">
        <f>'PK Imports'!G80+'NP Imports'!G80+'NPK Imports'!G80</f>
        <v>3.4053110000000002</v>
      </c>
      <c r="H80" s="142">
        <f>'PK Imports'!H80+'NP Imports'!H80+'NPK Imports'!H80</f>
        <v>1.7956460000000001</v>
      </c>
      <c r="I80" s="142">
        <f>'PK Imports'!I80+'NP Imports'!I80+'NPK Imports'!I80</f>
        <v>2.1408839999999998</v>
      </c>
      <c r="J80" s="142">
        <f>'PK Imports'!J80+'NP Imports'!J80+'NPK Imports'!J80</f>
        <v>4.0853169999999999</v>
      </c>
      <c r="K80" s="142">
        <f>'PK Imports'!K80+'NP Imports'!K80+'NPK Imports'!K80</f>
        <v>29.656884000000002</v>
      </c>
      <c r="L80" s="142">
        <f>'PK Imports'!L80+'NP Imports'!L80+'NPK Imports'!L80</f>
        <v>8.5590309999999992</v>
      </c>
      <c r="M80" s="142">
        <f>'PK Imports'!M80+'NP Imports'!M80+'NPK Imports'!M80</f>
        <v>40.080774000000005</v>
      </c>
      <c r="N80" s="142">
        <f>'PK Imports'!N80+'NP Imports'!N80+'NPK Imports'!N80</f>
        <v>44.627031999999993</v>
      </c>
      <c r="O80" s="142">
        <f>'PK Imports'!O80+'NP Imports'!O80+'NPK Imports'!O80</f>
        <v>75.664086000000012</v>
      </c>
      <c r="P80" s="142">
        <f>'PK Imports'!P80+'NP Imports'!P80+'NPK Imports'!P80</f>
        <v>69.141430000000014</v>
      </c>
      <c r="Q80" s="142">
        <f>'PK Imports'!Q80+'NP Imports'!Q80+'NPK Imports'!Q80</f>
        <v>31.612983</v>
      </c>
      <c r="R80" s="142">
        <f>'PK Imports'!R80+'NP Imports'!R80+'NPK Imports'!R80</f>
        <v>9.2562179999999987</v>
      </c>
      <c r="S80" s="142">
        <f>'PK Imports'!S80+'NP Imports'!S80+'NPK Imports'!S80</f>
        <v>1.9422280000000001</v>
      </c>
      <c r="T80" s="142">
        <f>'PK Imports'!T80+'NP Imports'!T80+'NPK Imports'!T80</f>
        <v>44.553577000000004</v>
      </c>
      <c r="U80" s="142">
        <f>'PK Imports'!U80+'NP Imports'!U80+'NPK Imports'!U80</f>
        <v>10.950807000000001</v>
      </c>
      <c r="V80" s="142">
        <f>'PK Imports'!V80+'NP Imports'!V80+'NPK Imports'!V80</f>
        <v>75.705335000000005</v>
      </c>
      <c r="W80" s="142">
        <f>'PK Imports'!W80+'NP Imports'!W80+'NPK Imports'!W80</f>
        <v>87.489275000000006</v>
      </c>
      <c r="X80" s="142">
        <f>'PK Imports'!X80+'NP Imports'!X80+'NPK Imports'!X80</f>
        <v>41.811210000000003</v>
      </c>
      <c r="Y80" s="142">
        <f>'PK Imports'!Y80+'NP Imports'!Y80+'NPK Imports'!Y80</f>
        <v>48.542660000000005</v>
      </c>
      <c r="Z80" s="142">
        <f>'PK Imports'!Z80+'NP Imports'!Z80+'NPK Imports'!Z80</f>
        <v>31.34816</v>
      </c>
      <c r="AA80" s="142">
        <f>'PK Imports'!AA80+'NP Imports'!AA80+'NPK Imports'!AA80</f>
        <v>115.16</v>
      </c>
      <c r="AB80" s="142">
        <f>'PK Imports'!AB80+'NP Imports'!AB80+'NPK Imports'!AB80</f>
        <v>104.60000000000001</v>
      </c>
      <c r="AC80" s="142">
        <f>'PK Imports'!AC80+'NP Imports'!AC80+'NPK Imports'!AC80</f>
        <v>128.04529358232432</v>
      </c>
      <c r="AD80" s="142">
        <f>'PK Imports'!AD80+'NP Imports'!AD80+'NPK Imports'!AD80</f>
        <v>132.85687506579487</v>
      </c>
      <c r="AE80" s="142">
        <f>'PK Imports'!AE80+'NP Imports'!AE80+'NPK Imports'!AE80</f>
        <v>137.38727078657641</v>
      </c>
      <c r="AF80" s="142">
        <f>'PK Imports'!AF80+'NP Imports'!AF80+'NPK Imports'!AF80</f>
        <v>141.91250484330723</v>
      </c>
      <c r="AG80" s="142">
        <f>'PK Imports'!AG80+'NP Imports'!AG80+'NPK Imports'!AG80</f>
        <v>146.58679014147373</v>
      </c>
    </row>
    <row r="81" spans="1:33" x14ac:dyDescent="0.2">
      <c r="A81" s="133" t="str">
        <f t="shared" si="1"/>
        <v>DAPUganda</v>
      </c>
      <c r="B81" s="129" t="s">
        <v>259</v>
      </c>
      <c r="C81" s="129" t="s">
        <v>261</v>
      </c>
      <c r="D81" s="129" t="s">
        <v>112</v>
      </c>
      <c r="E81" s="142">
        <f>'PK Imports'!E81+'NP Imports'!E81+'NPK Imports'!E81</f>
        <v>4.8216549999999998</v>
      </c>
      <c r="F81" s="142">
        <f>'PK Imports'!F81+'NP Imports'!F81+'NPK Imports'!F81</f>
        <v>5.1193840000000002</v>
      </c>
      <c r="G81" s="142">
        <f>'PK Imports'!G81+'NP Imports'!G81+'NPK Imports'!G81</f>
        <v>11.028271999999999</v>
      </c>
      <c r="H81" s="142">
        <f>'PK Imports'!H81+'NP Imports'!H81+'NPK Imports'!H81</f>
        <v>14.073072</v>
      </c>
      <c r="I81" s="142">
        <f>'PK Imports'!I81+'NP Imports'!I81+'NPK Imports'!I81</f>
        <v>10.435901999999999</v>
      </c>
      <c r="J81" s="142">
        <f>'PK Imports'!J81+'NP Imports'!J81+'NPK Imports'!J81</f>
        <v>8.7644380000000002</v>
      </c>
      <c r="K81" s="142">
        <f>'PK Imports'!K81+'NP Imports'!K81+'NPK Imports'!K81</f>
        <v>7.920426</v>
      </c>
      <c r="L81" s="142">
        <f>'PK Imports'!L81+'NP Imports'!L81+'NPK Imports'!L81</f>
        <v>8.0047539999999984</v>
      </c>
      <c r="M81" s="142">
        <f>'PK Imports'!M81+'NP Imports'!M81+'NPK Imports'!M81</f>
        <v>16.478449000000001</v>
      </c>
      <c r="N81" s="142">
        <f>'PK Imports'!N81+'NP Imports'!N81+'NPK Imports'!N81</f>
        <v>16.580508999999999</v>
      </c>
      <c r="O81" s="142">
        <f>'PK Imports'!O81+'NP Imports'!O81+'NPK Imports'!O81</f>
        <v>13.733788000000001</v>
      </c>
      <c r="P81" s="142">
        <f>'PK Imports'!P81+'NP Imports'!P81+'NPK Imports'!P81</f>
        <v>10.936145</v>
      </c>
      <c r="Q81" s="142">
        <f>'PK Imports'!Q81+'NP Imports'!Q81+'NPK Imports'!Q81</f>
        <v>13.724451999999999</v>
      </c>
      <c r="R81" s="142">
        <f>'PK Imports'!R81+'NP Imports'!R81+'NPK Imports'!R81</f>
        <v>16.898236000000001</v>
      </c>
      <c r="S81" s="142">
        <f>'PK Imports'!S81+'NP Imports'!S81+'NPK Imports'!S81</f>
        <v>15.108642</v>
      </c>
      <c r="T81" s="142">
        <f>'PK Imports'!T81+'NP Imports'!T81+'NPK Imports'!T81</f>
        <v>17.166484000000001</v>
      </c>
      <c r="U81" s="142">
        <f>'PK Imports'!U81+'NP Imports'!U81+'NPK Imports'!U81</f>
        <v>18.0395</v>
      </c>
      <c r="V81" s="142">
        <f>'PK Imports'!V81+'NP Imports'!V81+'NPK Imports'!V81</f>
        <v>18</v>
      </c>
      <c r="W81" s="142">
        <f>'PK Imports'!W81+'NP Imports'!W81+'NPK Imports'!W81</f>
        <v>19.541051</v>
      </c>
      <c r="X81" s="142">
        <f>'PK Imports'!X81+'NP Imports'!X81+'NPK Imports'!X81</f>
        <v>0.24302000000000004</v>
      </c>
      <c r="Y81" s="142">
        <f>'PK Imports'!Y81+'NP Imports'!Y81+'NPK Imports'!Y81</f>
        <v>1.4298900000000001</v>
      </c>
      <c r="Z81" s="142">
        <f>'PK Imports'!Z81+'NP Imports'!Z81+'NPK Imports'!Z81</f>
        <v>0.27548</v>
      </c>
      <c r="AA81" s="142">
        <f>'PK Imports'!AA81+'NP Imports'!AA81+'NPK Imports'!AA81</f>
        <v>0.71</v>
      </c>
      <c r="AB81" s="142">
        <f>'PK Imports'!AB81+'NP Imports'!AB81+'NPK Imports'!AB81</f>
        <v>0.67</v>
      </c>
      <c r="AC81" s="142">
        <f>'PK Imports'!AC81+'NP Imports'!AC81+'NPK Imports'!AC81</f>
        <v>0.7067394457493732</v>
      </c>
      <c r="AD81" s="142">
        <f>'PK Imports'!AD81+'NP Imports'!AD81+'NPK Imports'!AD81</f>
        <v>0.74942674594591085</v>
      </c>
      <c r="AE81" s="142">
        <f>'PK Imports'!AE81+'NP Imports'!AE81+'NPK Imports'!AE81</f>
        <v>0.79156957247359905</v>
      </c>
      <c r="AF81" s="142">
        <f>'PK Imports'!AF81+'NP Imports'!AF81+'NPK Imports'!AF81</f>
        <v>0.83497528495829798</v>
      </c>
      <c r="AG81" s="142">
        <f>'PK Imports'!AG81+'NP Imports'!AG81+'NPK Imports'!AG81</f>
        <v>0.88076114941172001</v>
      </c>
    </row>
    <row r="82" spans="1:33" x14ac:dyDescent="0.2">
      <c r="A82" s="133" t="str">
        <f t="shared" si="1"/>
        <v>DAPZambia</v>
      </c>
      <c r="B82" s="129" t="s">
        <v>259</v>
      </c>
      <c r="C82" s="129" t="s">
        <v>261</v>
      </c>
      <c r="D82" s="129" t="s">
        <v>113</v>
      </c>
      <c r="E82" s="142">
        <f>'PK Imports'!E82+'NP Imports'!E82+'NPK Imports'!E82</f>
        <v>57.855139999999999</v>
      </c>
      <c r="F82" s="142">
        <f>'PK Imports'!F82+'NP Imports'!F82+'NPK Imports'!F82</f>
        <v>78.569497999999996</v>
      </c>
      <c r="G82" s="142">
        <f>'PK Imports'!G82+'NP Imports'!G82+'NPK Imports'!G82</f>
        <v>96.844630999999993</v>
      </c>
      <c r="H82" s="142">
        <f>'PK Imports'!H82+'NP Imports'!H82+'NPK Imports'!H82</f>
        <v>111.95813</v>
      </c>
      <c r="I82" s="142">
        <f>'PK Imports'!I82+'NP Imports'!I82+'NPK Imports'!I82</f>
        <v>67.925686999999996</v>
      </c>
      <c r="J82" s="142">
        <f>'PK Imports'!J82+'NP Imports'!J82+'NPK Imports'!J82</f>
        <v>52.917713999999997</v>
      </c>
      <c r="K82" s="142">
        <f>'PK Imports'!K82+'NP Imports'!K82+'NPK Imports'!K82</f>
        <v>78.968499000000008</v>
      </c>
      <c r="L82" s="142">
        <f>'PK Imports'!L82+'NP Imports'!L82+'NPK Imports'!L82</f>
        <v>64.210577000000001</v>
      </c>
      <c r="M82" s="142">
        <f>'PK Imports'!M82+'NP Imports'!M82+'NPK Imports'!M82</f>
        <v>103.79279500000001</v>
      </c>
      <c r="N82" s="142">
        <f>'PK Imports'!N82+'NP Imports'!N82+'NPK Imports'!N82</f>
        <v>64.008538000000001</v>
      </c>
      <c r="O82" s="142">
        <f>'PK Imports'!O82+'NP Imports'!O82+'NPK Imports'!O82</f>
        <v>86.732556000000017</v>
      </c>
      <c r="P82" s="142">
        <f>'PK Imports'!P82+'NP Imports'!P82+'NPK Imports'!P82</f>
        <v>90.549837999999994</v>
      </c>
      <c r="Q82" s="142">
        <f>'PK Imports'!Q82+'NP Imports'!Q82+'NPK Imports'!Q82</f>
        <v>62.703217000000002</v>
      </c>
      <c r="R82" s="142">
        <f>'PK Imports'!R82+'NP Imports'!R82+'NPK Imports'!R82</f>
        <v>44.682805999999999</v>
      </c>
      <c r="S82" s="142">
        <f>'PK Imports'!S82+'NP Imports'!S82+'NPK Imports'!S82</f>
        <v>69.383823000000007</v>
      </c>
      <c r="T82" s="142">
        <f>'PK Imports'!T82+'NP Imports'!T82+'NPK Imports'!T82</f>
        <v>44.940393999999998</v>
      </c>
      <c r="U82" s="142">
        <f>'PK Imports'!U82+'NP Imports'!U82+'NPK Imports'!U82</f>
        <v>25.494723</v>
      </c>
      <c r="V82" s="142">
        <f>'PK Imports'!V82+'NP Imports'!V82+'NPK Imports'!V82</f>
        <v>25.339860999999999</v>
      </c>
      <c r="W82" s="142">
        <f>'PK Imports'!W82+'NP Imports'!W82+'NPK Imports'!W82</f>
        <v>4.9907382191871967</v>
      </c>
      <c r="X82" s="142">
        <f>'PK Imports'!X82+'NP Imports'!X82+'NPK Imports'!X82</f>
        <v>33.23536</v>
      </c>
      <c r="Y82" s="142">
        <f>'PK Imports'!Y82+'NP Imports'!Y82+'NPK Imports'!Y82</f>
        <v>12.070549999999999</v>
      </c>
      <c r="Z82" s="142">
        <f>'PK Imports'!Z82+'NP Imports'!Z82+'NPK Imports'!Z82</f>
        <v>8.2565000000000008</v>
      </c>
      <c r="AA82" s="142">
        <f>'PK Imports'!AA82+'NP Imports'!AA82+'NPK Imports'!AA82</f>
        <v>68.41</v>
      </c>
      <c r="AB82" s="142">
        <f>'PK Imports'!AB82+'NP Imports'!AB82+'NPK Imports'!AB82</f>
        <v>30.900000000000002</v>
      </c>
      <c r="AC82" s="142">
        <f>'PK Imports'!AC82+'NP Imports'!AC82+'NPK Imports'!AC82</f>
        <v>31.092076441741227</v>
      </c>
      <c r="AD82" s="142">
        <f>'PK Imports'!AD82+'NP Imports'!AD82+'NPK Imports'!AD82</f>
        <v>31.322637397844247</v>
      </c>
      <c r="AE82" s="142">
        <f>'PK Imports'!AE82+'NP Imports'!AE82+'NPK Imports'!AE82</f>
        <v>31.526733160368892</v>
      </c>
      <c r="AF82" s="142">
        <f>'PK Imports'!AF82+'NP Imports'!AF82+'NPK Imports'!AF82</f>
        <v>31.722705416846839</v>
      </c>
      <c r="AG82" s="142">
        <f>'PK Imports'!AG82+'NP Imports'!AG82+'NPK Imports'!AG82</f>
        <v>31.91989584982008</v>
      </c>
    </row>
    <row r="83" spans="1:33" x14ac:dyDescent="0.2">
      <c r="A83" s="133" t="str">
        <f t="shared" ref="A83:A146" si="2">CONCATENATE("DAP",D83)</f>
        <v>DAPZimbabwe</v>
      </c>
      <c r="B83" s="129" t="s">
        <v>259</v>
      </c>
      <c r="C83" s="129" t="s">
        <v>261</v>
      </c>
      <c r="D83" s="129" t="s">
        <v>114</v>
      </c>
      <c r="E83" s="142">
        <f>'PK Imports'!E83+'NP Imports'!E83+'NPK Imports'!E83</f>
        <v>58.451504999999997</v>
      </c>
      <c r="F83" s="142">
        <f>'PK Imports'!F83+'NP Imports'!F83+'NPK Imports'!F83</f>
        <v>41.176691000000005</v>
      </c>
      <c r="G83" s="142">
        <f>'PK Imports'!G83+'NP Imports'!G83+'NPK Imports'!G83</f>
        <v>36.445219999999999</v>
      </c>
      <c r="H83" s="142">
        <f>'PK Imports'!H83+'NP Imports'!H83+'NPK Imports'!H83</f>
        <v>42.927708000000003</v>
      </c>
      <c r="I83" s="142">
        <f>'PK Imports'!I83+'NP Imports'!I83+'NPK Imports'!I83</f>
        <v>9.7161369999999998</v>
      </c>
      <c r="J83" s="142">
        <f>'PK Imports'!J83+'NP Imports'!J83+'NPK Imports'!J83</f>
        <v>61.375174000000001</v>
      </c>
      <c r="K83" s="142">
        <f>'PK Imports'!K83+'NP Imports'!K83+'NPK Imports'!K83</f>
        <v>94.825085000000001</v>
      </c>
      <c r="L83" s="142">
        <f>'PK Imports'!L83+'NP Imports'!L83+'NPK Imports'!L83</f>
        <v>201.63119900000001</v>
      </c>
      <c r="M83" s="142">
        <f>'PK Imports'!M83+'NP Imports'!M83+'NPK Imports'!M83</f>
        <v>63.126112999999997</v>
      </c>
      <c r="N83" s="142">
        <f>'PK Imports'!N83+'NP Imports'!N83+'NPK Imports'!N83</f>
        <v>69.765898000000007</v>
      </c>
      <c r="O83" s="142">
        <f>'PK Imports'!O83+'NP Imports'!O83+'NPK Imports'!O83</f>
        <v>102.531954</v>
      </c>
      <c r="P83" s="142">
        <f>'PK Imports'!P83+'NP Imports'!P83+'NPK Imports'!P83</f>
        <v>67.50646900000001</v>
      </c>
      <c r="Q83" s="142">
        <f>'PK Imports'!Q83+'NP Imports'!Q83+'NPK Imports'!Q83</f>
        <v>75.738565999999992</v>
      </c>
      <c r="R83" s="142">
        <f>'PK Imports'!R83+'NP Imports'!R83+'NPK Imports'!R83</f>
        <v>71.393885000000012</v>
      </c>
      <c r="S83" s="142">
        <f>'PK Imports'!S83+'NP Imports'!S83+'NPK Imports'!S83</f>
        <v>53.359195</v>
      </c>
      <c r="T83" s="142">
        <f>'PK Imports'!T83+'NP Imports'!T83+'NPK Imports'!T83</f>
        <v>24.538089999999997</v>
      </c>
      <c r="U83" s="142">
        <f>'PK Imports'!U83+'NP Imports'!U83+'NPK Imports'!U83</f>
        <v>3.2292149999999999</v>
      </c>
      <c r="V83" s="142">
        <f>'PK Imports'!V83+'NP Imports'!V83+'NPK Imports'!V83</f>
        <v>8.8513289999999998</v>
      </c>
      <c r="W83" s="142">
        <f>'PK Imports'!W83+'NP Imports'!W83+'NPK Imports'!W83</f>
        <v>27.111870181908355</v>
      </c>
      <c r="X83" s="142">
        <f>'PK Imports'!X83+'NP Imports'!X83+'NPK Imports'!X83</f>
        <v>3.87907</v>
      </c>
      <c r="Y83" s="142">
        <f>'PK Imports'!Y83+'NP Imports'!Y83+'NPK Imports'!Y83</f>
        <v>6.3514599999999994</v>
      </c>
      <c r="Z83" s="142">
        <f>'PK Imports'!Z83+'NP Imports'!Z83+'NPK Imports'!Z83</f>
        <v>9.7736099999999979</v>
      </c>
      <c r="AA83" s="142">
        <f>'PK Imports'!AA83+'NP Imports'!AA83+'NPK Imports'!AA83</f>
        <v>1.05</v>
      </c>
      <c r="AB83" s="142">
        <f>'PK Imports'!AB83+'NP Imports'!AB83+'NPK Imports'!AB83</f>
        <v>2.34</v>
      </c>
      <c r="AC83" s="142">
        <f>'PK Imports'!AC83+'NP Imports'!AC83+'NPK Imports'!AC83</f>
        <v>2.2625307749014052</v>
      </c>
      <c r="AD83" s="142">
        <f>'PK Imports'!AD83+'NP Imports'!AD83+'NPK Imports'!AD83</f>
        <v>2.1835289455959863</v>
      </c>
      <c r="AE83" s="142">
        <f>'PK Imports'!AE83+'NP Imports'!AE83+'NPK Imports'!AE83</f>
        <v>2.1102562901478228</v>
      </c>
      <c r="AF83" s="142">
        <f>'PK Imports'!AF83+'NP Imports'!AF83+'NPK Imports'!AF83</f>
        <v>2.0403930766618452</v>
      </c>
      <c r="AG83" s="142">
        <f>'PK Imports'!AG83+'NP Imports'!AG83+'NPK Imports'!AG83</f>
        <v>1.9728427901039263</v>
      </c>
    </row>
    <row r="84" spans="1:33" s="133" customFormat="1" x14ac:dyDescent="0.2">
      <c r="A84" s="139" t="str">
        <f t="shared" si="2"/>
        <v>DAPWest Africa Total</v>
      </c>
      <c r="B84" s="140" t="s">
        <v>115</v>
      </c>
      <c r="C84" s="140" t="s">
        <v>115</v>
      </c>
      <c r="D84" s="140" t="s">
        <v>115</v>
      </c>
      <c r="E84" s="141">
        <f>'PK Imports'!E84+'NP Imports'!E84+'NPK Imports'!E84</f>
        <v>456.19569100000007</v>
      </c>
      <c r="F84" s="141">
        <f>'PK Imports'!F84+'NP Imports'!F84+'NPK Imports'!F84</f>
        <v>418.72364199999998</v>
      </c>
      <c r="G84" s="141">
        <f>'PK Imports'!G84+'NP Imports'!G84+'NPK Imports'!G84</f>
        <v>654.82364500000006</v>
      </c>
      <c r="H84" s="141">
        <f>'PK Imports'!H84+'NP Imports'!H84+'NPK Imports'!H84</f>
        <v>450.234848</v>
      </c>
      <c r="I84" s="141">
        <f>'PK Imports'!I84+'NP Imports'!I84+'NPK Imports'!I84</f>
        <v>529.66165799999999</v>
      </c>
      <c r="J84" s="141">
        <f>'PK Imports'!J84+'NP Imports'!J84+'NPK Imports'!J84</f>
        <v>634.67290700000035</v>
      </c>
      <c r="K84" s="141">
        <f>'PK Imports'!K84+'NP Imports'!K84+'NPK Imports'!K84</f>
        <v>784.79830499999991</v>
      </c>
      <c r="L84" s="141">
        <f>'PK Imports'!L84+'NP Imports'!L84+'NPK Imports'!L84</f>
        <v>637.2788599999999</v>
      </c>
      <c r="M84" s="141">
        <f>'PK Imports'!M84+'NP Imports'!M84+'NPK Imports'!M84</f>
        <v>586.82064900000012</v>
      </c>
      <c r="N84" s="141">
        <f>'PK Imports'!N84+'NP Imports'!N84+'NPK Imports'!N84</f>
        <v>375.80515300000002</v>
      </c>
      <c r="O84" s="141">
        <f>'PK Imports'!O84+'NP Imports'!O84+'NPK Imports'!O84</f>
        <v>537.39611600000001</v>
      </c>
      <c r="P84" s="141">
        <f>'PK Imports'!P84+'NP Imports'!P84+'NPK Imports'!P84</f>
        <v>542.29996400000005</v>
      </c>
      <c r="Q84" s="141">
        <f>'PK Imports'!Q84+'NP Imports'!Q84+'NPK Imports'!Q84</f>
        <v>791.85164299999997</v>
      </c>
      <c r="R84" s="141">
        <f>'PK Imports'!R84+'NP Imports'!R84+'NPK Imports'!R84</f>
        <v>798.37669100000005</v>
      </c>
      <c r="S84" s="141">
        <f>'PK Imports'!S84+'NP Imports'!S84+'NPK Imports'!S84</f>
        <v>833.93991100000028</v>
      </c>
      <c r="T84" s="141">
        <f>'PK Imports'!T84+'NP Imports'!T84+'NPK Imports'!T84</f>
        <v>760.7206520000002</v>
      </c>
      <c r="U84" s="141">
        <f>'PK Imports'!U84+'NP Imports'!U84+'NPK Imports'!U84</f>
        <v>1170.8301940000001</v>
      </c>
      <c r="V84" s="141">
        <f>'PK Imports'!V84+'NP Imports'!V84+'NPK Imports'!V84</f>
        <v>1316.1906779999999</v>
      </c>
      <c r="W84" s="141">
        <f>'PK Imports'!W84+'NP Imports'!W84+'NPK Imports'!W84</f>
        <v>1154.5611194339685</v>
      </c>
      <c r="X84" s="141">
        <f>'PK Imports'!X84+'NP Imports'!X84+'NPK Imports'!X84</f>
        <v>841.84661000000017</v>
      </c>
      <c r="Y84" s="141">
        <f>'PK Imports'!Y84+'NP Imports'!Y84+'NPK Imports'!Y84</f>
        <v>969.44358151618417</v>
      </c>
      <c r="Z84" s="141">
        <f>'PK Imports'!Z84+'NP Imports'!Z84+'NPK Imports'!Z84</f>
        <v>645.71664516523845</v>
      </c>
      <c r="AA84" s="141">
        <f>'PK Imports'!AA84+'NP Imports'!AA84+'NPK Imports'!AA84</f>
        <v>668.08</v>
      </c>
      <c r="AB84" s="141">
        <f>'PK Imports'!AB84+'NP Imports'!AB84+'NPK Imports'!AB84</f>
        <v>795.76</v>
      </c>
      <c r="AC84" s="141">
        <f>'PK Imports'!AC84+'NP Imports'!AC84+'NPK Imports'!AC84</f>
        <v>890.24086515394902</v>
      </c>
      <c r="AD84" s="141">
        <f>'PK Imports'!AD84+'NP Imports'!AD84+'NPK Imports'!AD84</f>
        <v>908.379727466389</v>
      </c>
      <c r="AE84" s="141">
        <f>'PK Imports'!AE84+'NP Imports'!AE84+'NPK Imports'!AE84</f>
        <v>925.08806433771895</v>
      </c>
      <c r="AF84" s="141">
        <f>'PK Imports'!AF84+'NP Imports'!AF84+'NPK Imports'!AF84</f>
        <v>941.73485148658165</v>
      </c>
      <c r="AG84" s="141">
        <f>'PK Imports'!AG84+'NP Imports'!AG84+'NPK Imports'!AG84</f>
        <v>959.11298524413598</v>
      </c>
    </row>
    <row r="85" spans="1:33" x14ac:dyDescent="0.2">
      <c r="A85" s="133" t="str">
        <f t="shared" si="2"/>
        <v>DAPBenin</v>
      </c>
      <c r="B85" s="129" t="s">
        <v>259</v>
      </c>
      <c r="C85" s="129" t="s">
        <v>262</v>
      </c>
      <c r="D85" s="129" t="s">
        <v>116</v>
      </c>
      <c r="E85" s="142">
        <f>'PK Imports'!E85+'NP Imports'!E85+'NPK Imports'!E85</f>
        <v>13.5</v>
      </c>
      <c r="F85" s="142">
        <f>'PK Imports'!F85+'NP Imports'!F85+'NPK Imports'!F85</f>
        <v>13.097031000000001</v>
      </c>
      <c r="G85" s="142">
        <f>'PK Imports'!G85+'NP Imports'!G85+'NPK Imports'!G85</f>
        <v>44.907775000000001</v>
      </c>
      <c r="H85" s="142">
        <f>'PK Imports'!H85+'NP Imports'!H85+'NPK Imports'!H85</f>
        <v>5.5031040000000004</v>
      </c>
      <c r="I85" s="142">
        <f>'PK Imports'!I85+'NP Imports'!I85+'NPK Imports'!I85</f>
        <v>11.886999999999999</v>
      </c>
      <c r="J85" s="142">
        <f>'PK Imports'!J85+'NP Imports'!J85+'NPK Imports'!J85</f>
        <v>59.570999999999998</v>
      </c>
      <c r="K85" s="142">
        <f>'PK Imports'!K85+'NP Imports'!K85+'NPK Imports'!K85</f>
        <v>46.779000000000003</v>
      </c>
      <c r="L85" s="142">
        <f>'PK Imports'!L85+'NP Imports'!L85+'NPK Imports'!L85</f>
        <v>19.274999999999999</v>
      </c>
      <c r="M85" s="142">
        <f>'PK Imports'!M85+'NP Imports'!M85+'NPK Imports'!M85</f>
        <v>4.8870300000000002</v>
      </c>
      <c r="N85" s="142">
        <f>'PK Imports'!N85+'NP Imports'!N85+'NPK Imports'!N85</f>
        <v>35.218432999999997</v>
      </c>
      <c r="O85" s="142">
        <f>'PK Imports'!O85+'NP Imports'!O85+'NPK Imports'!O85</f>
        <v>4.9574319999999998</v>
      </c>
      <c r="P85" s="142">
        <f>'PK Imports'!P85+'NP Imports'!P85+'NPK Imports'!P85</f>
        <v>27.180599999999998</v>
      </c>
      <c r="Q85" s="142">
        <f>'PK Imports'!Q85+'NP Imports'!Q85+'NPK Imports'!Q85</f>
        <v>59.387872000000002</v>
      </c>
      <c r="R85" s="142">
        <f>'PK Imports'!R85+'NP Imports'!R85+'NPK Imports'!R85</f>
        <v>28.082829999999998</v>
      </c>
      <c r="S85" s="142">
        <f>'PK Imports'!S85+'NP Imports'!S85+'NPK Imports'!S85</f>
        <v>65.280911000000003</v>
      </c>
      <c r="T85" s="142">
        <f>'PK Imports'!T85+'NP Imports'!T85+'NPK Imports'!T85</f>
        <v>66.986145000000008</v>
      </c>
      <c r="U85" s="142">
        <f>'PK Imports'!U85+'NP Imports'!U85+'NPK Imports'!U85</f>
        <v>67.815884999999994</v>
      </c>
      <c r="V85" s="142">
        <f>'PK Imports'!V85+'NP Imports'!V85+'NPK Imports'!V85</f>
        <v>153.60735200000002</v>
      </c>
      <c r="W85" s="142">
        <f>'PK Imports'!W85+'NP Imports'!W85+'NPK Imports'!W85</f>
        <v>218.82404839358392</v>
      </c>
      <c r="X85" s="142">
        <f>'PK Imports'!X85+'NP Imports'!X85+'NPK Imports'!X85</f>
        <v>222.79383999999999</v>
      </c>
      <c r="Y85" s="142">
        <f>'PK Imports'!Y85+'NP Imports'!Y85+'NPK Imports'!Y85</f>
        <v>189.00267000000002</v>
      </c>
      <c r="Z85" s="142">
        <f>'PK Imports'!Z85+'NP Imports'!Z85+'NPK Imports'!Z85</f>
        <v>188.09676999999999</v>
      </c>
      <c r="AA85" s="142">
        <f>'PK Imports'!AA85+'NP Imports'!AA85+'NPK Imports'!AA85</f>
        <v>211.99</v>
      </c>
      <c r="AB85" s="142">
        <f>'PK Imports'!AB85+'NP Imports'!AB85+'NPK Imports'!AB85</f>
        <v>130</v>
      </c>
      <c r="AC85" s="142">
        <f>'PK Imports'!AC85+'NP Imports'!AC85+'NPK Imports'!AC85</f>
        <v>210</v>
      </c>
      <c r="AD85" s="142">
        <f>'PK Imports'!AD85+'NP Imports'!AD85+'NPK Imports'!AD85</f>
        <v>210</v>
      </c>
      <c r="AE85" s="142">
        <f>'PK Imports'!AE85+'NP Imports'!AE85+'NPK Imports'!AE85</f>
        <v>210</v>
      </c>
      <c r="AF85" s="142">
        <f>'PK Imports'!AF85+'NP Imports'!AF85+'NPK Imports'!AF85</f>
        <v>210</v>
      </c>
      <c r="AG85" s="142">
        <f>'PK Imports'!AG85+'NP Imports'!AG85+'NPK Imports'!AG85</f>
        <v>210</v>
      </c>
    </row>
    <row r="86" spans="1:33" x14ac:dyDescent="0.2">
      <c r="A86" s="133" t="str">
        <f t="shared" si="2"/>
        <v>DAPBurkina Faso</v>
      </c>
      <c r="B86" s="129" t="s">
        <v>259</v>
      </c>
      <c r="C86" s="129" t="s">
        <v>262</v>
      </c>
      <c r="D86" s="129" t="s">
        <v>117</v>
      </c>
      <c r="E86" s="142">
        <f>'PK Imports'!E86+'NP Imports'!E86+'NPK Imports'!E86</f>
        <v>38.017749999999999</v>
      </c>
      <c r="F86" s="142">
        <f>'PK Imports'!F86+'NP Imports'!F86+'NPK Imports'!F86</f>
        <v>54.351375000000004</v>
      </c>
      <c r="G86" s="142">
        <f>'PK Imports'!G86+'NP Imports'!G86+'NPK Imports'!G86</f>
        <v>95.18381500000001</v>
      </c>
      <c r="H86" s="142">
        <f>'PK Imports'!H86+'NP Imports'!H86+'NPK Imports'!H86</f>
        <v>89.233349999999987</v>
      </c>
      <c r="I86" s="142">
        <f>'PK Imports'!I86+'NP Imports'!I86+'NPK Imports'!I86</f>
        <v>118.8806</v>
      </c>
      <c r="J86" s="142">
        <f>'PK Imports'!J86+'NP Imports'!J86+'NPK Imports'!J86</f>
        <v>73.596000000000004</v>
      </c>
      <c r="K86" s="142">
        <f>'PK Imports'!K86+'NP Imports'!K86+'NPK Imports'!K86</f>
        <v>55.851999999999997</v>
      </c>
      <c r="L86" s="142">
        <f>'PK Imports'!L86+'NP Imports'!L86+'NPK Imports'!L86</f>
        <v>44.330799999999996</v>
      </c>
      <c r="M86" s="142">
        <f>'PK Imports'!M86+'NP Imports'!M86+'NPK Imports'!M86</f>
        <v>64.501265999999987</v>
      </c>
      <c r="N86" s="142">
        <f>'PK Imports'!N86+'NP Imports'!N86+'NPK Imports'!N86</f>
        <v>48.018529999999998</v>
      </c>
      <c r="O86" s="142">
        <f>'PK Imports'!O86+'NP Imports'!O86+'NPK Imports'!O86</f>
        <v>52.068767999999999</v>
      </c>
      <c r="P86" s="142">
        <f>'PK Imports'!P86+'NP Imports'!P86+'NPK Imports'!P86</f>
        <v>71.543750000000003</v>
      </c>
      <c r="Q86" s="142">
        <f>'PK Imports'!Q86+'NP Imports'!Q86+'NPK Imports'!Q86</f>
        <v>105.0159</v>
      </c>
      <c r="R86" s="142">
        <f>'PK Imports'!R86+'NP Imports'!R86+'NPK Imports'!R86</f>
        <v>138.84225000000001</v>
      </c>
      <c r="S86" s="142">
        <f>'PK Imports'!S86+'NP Imports'!S86+'NPK Imports'!S86</f>
        <v>84.244200000000006</v>
      </c>
      <c r="T86" s="142">
        <f>'PK Imports'!T86+'NP Imports'!T86+'NPK Imports'!T86</f>
        <v>107.056</v>
      </c>
      <c r="U86" s="142">
        <f>'PK Imports'!U86+'NP Imports'!U86+'NPK Imports'!U86</f>
        <v>178.476</v>
      </c>
      <c r="V86" s="142">
        <f>'PK Imports'!V86+'NP Imports'!V86+'NPK Imports'!V86</f>
        <v>178.476</v>
      </c>
      <c r="W86" s="142">
        <f>'PK Imports'!W86+'NP Imports'!W86+'NPK Imports'!W86</f>
        <v>139.09899999999999</v>
      </c>
      <c r="X86" s="142">
        <f>'PK Imports'!X86+'NP Imports'!X86+'NPK Imports'!X86</f>
        <v>89.093940000000003</v>
      </c>
      <c r="Y86" s="142">
        <f>'PK Imports'!Y86+'NP Imports'!Y86+'NPK Imports'!Y86</f>
        <v>118.60541081618418</v>
      </c>
      <c r="Z86" s="142">
        <f>'PK Imports'!Z86+'NP Imports'!Z86+'NPK Imports'!Z86</f>
        <v>34.327449999999992</v>
      </c>
      <c r="AA86" s="142">
        <f>'PK Imports'!AA86+'NP Imports'!AA86+'NPK Imports'!AA86</f>
        <v>72.320000000000022</v>
      </c>
      <c r="AB86" s="142">
        <f>'PK Imports'!AB86+'NP Imports'!AB86+'NPK Imports'!AB86</f>
        <v>163.5</v>
      </c>
      <c r="AC86" s="142">
        <f>'PK Imports'!AC86+'NP Imports'!AC86+'NPK Imports'!AC86</f>
        <v>163.5</v>
      </c>
      <c r="AD86" s="142">
        <f>'PK Imports'!AD86+'NP Imports'!AD86+'NPK Imports'!AD86</f>
        <v>163.5</v>
      </c>
      <c r="AE86" s="142">
        <f>'PK Imports'!AE86+'NP Imports'!AE86+'NPK Imports'!AE86</f>
        <v>163.5</v>
      </c>
      <c r="AF86" s="142">
        <f>'PK Imports'!AF86+'NP Imports'!AF86+'NPK Imports'!AF86</f>
        <v>163.5</v>
      </c>
      <c r="AG86" s="142">
        <f>'PK Imports'!AG86+'NP Imports'!AG86+'NPK Imports'!AG86</f>
        <v>163.5</v>
      </c>
    </row>
    <row r="87" spans="1:33" x14ac:dyDescent="0.2">
      <c r="A87" s="133" t="str">
        <f t="shared" si="2"/>
        <v>DAPCape Verde</v>
      </c>
      <c r="B87" s="129" t="s">
        <v>259</v>
      </c>
      <c r="C87" s="129" t="s">
        <v>262</v>
      </c>
      <c r="D87" s="129" t="s">
        <v>118</v>
      </c>
      <c r="E87" s="142">
        <f>'PK Imports'!E87+'NP Imports'!E87+'NPK Imports'!E87</f>
        <v>1.06E-4</v>
      </c>
      <c r="F87" s="142">
        <f>'PK Imports'!F87+'NP Imports'!F87+'NPK Imports'!F87</f>
        <v>9.6000000000000002E-2</v>
      </c>
      <c r="G87" s="142">
        <f>'PK Imports'!G87+'NP Imports'!G87+'NPK Imports'!G87</f>
        <v>4.2999999999999997E-2</v>
      </c>
      <c r="H87" s="142">
        <f>'PK Imports'!H87+'NP Imports'!H87+'NPK Imports'!H87</f>
        <v>6.9137000000000004E-2</v>
      </c>
      <c r="I87" s="142">
        <f>'PK Imports'!I87+'NP Imports'!I87+'NPK Imports'!I87</f>
        <v>0.120712</v>
      </c>
      <c r="J87" s="142">
        <f>'PK Imports'!J87+'NP Imports'!J87+'NPK Imports'!J87</f>
        <v>5.6972000000000002E-2</v>
      </c>
      <c r="K87" s="142">
        <f>'PK Imports'!K87+'NP Imports'!K87+'NPK Imports'!K87</f>
        <v>0.24482499999999999</v>
      </c>
      <c r="L87" s="142">
        <f>'PK Imports'!L87+'NP Imports'!L87+'NPK Imports'!L87</f>
        <v>0.25464500000000001</v>
      </c>
      <c r="M87" s="142">
        <f>'PK Imports'!M87+'NP Imports'!M87+'NPK Imports'!M87</f>
        <v>0.1555</v>
      </c>
      <c r="N87" s="142">
        <f>'PK Imports'!N87+'NP Imports'!N87+'NPK Imports'!N87</f>
        <v>0.17957500000000001</v>
      </c>
      <c r="O87" s="142">
        <f>'PK Imports'!O87+'NP Imports'!O87+'NPK Imports'!O87</f>
        <v>7.6429999999999998E-2</v>
      </c>
      <c r="P87" s="142">
        <f>'PK Imports'!P87+'NP Imports'!P87+'NPK Imports'!P87</f>
        <v>3.2758999999999996E-2</v>
      </c>
      <c r="Q87" s="142">
        <f>'PK Imports'!Q87+'NP Imports'!Q87+'NPK Imports'!Q87</f>
        <v>6.2000000000000006E-3</v>
      </c>
      <c r="R87" s="142">
        <f>'PK Imports'!R87+'NP Imports'!R87+'NPK Imports'!R87</f>
        <v>1.2055E-2</v>
      </c>
      <c r="S87" s="142">
        <f>'PK Imports'!S87+'NP Imports'!S87+'NPK Imports'!S87</f>
        <v>5.9999999999999995E-4</v>
      </c>
      <c r="T87" s="142">
        <f>'PK Imports'!T87+'NP Imports'!T87+'NPK Imports'!T87</f>
        <v>1.1999999999999999E-3</v>
      </c>
      <c r="U87" s="142">
        <f>'PK Imports'!U87+'NP Imports'!U87+'NPK Imports'!U87</f>
        <v>1.6299999999999999E-3</v>
      </c>
      <c r="V87" s="142">
        <f>'PK Imports'!V87+'NP Imports'!V87+'NPK Imports'!V87</f>
        <v>6.9999999999999999E-6</v>
      </c>
      <c r="W87" s="142">
        <f>'PK Imports'!W87+'NP Imports'!W87+'NPK Imports'!W87</f>
        <v>0</v>
      </c>
      <c r="X87" s="142">
        <f>'PK Imports'!X87+'NP Imports'!X87+'NPK Imports'!X87</f>
        <v>0.10156000000000001</v>
      </c>
      <c r="Y87" s="142">
        <f>'PK Imports'!Y87+'NP Imports'!Y87+'NPK Imports'!Y87</f>
        <v>0.15260000000000001</v>
      </c>
      <c r="Z87" s="142">
        <f>'PK Imports'!Z87+'NP Imports'!Z87+'NPK Imports'!Z87</f>
        <v>0.20826000000000003</v>
      </c>
      <c r="AA87" s="142">
        <f>'PK Imports'!AA87+'NP Imports'!AA87+'NPK Imports'!AA87</f>
        <v>0</v>
      </c>
      <c r="AB87" s="142">
        <f>'PK Imports'!AB87+'NP Imports'!AB87+'NPK Imports'!AB87</f>
        <v>0</v>
      </c>
      <c r="AC87" s="142">
        <f>'PK Imports'!AC87+'NP Imports'!AC87+'NPK Imports'!AC87</f>
        <v>0</v>
      </c>
      <c r="AD87" s="142">
        <f>'PK Imports'!AD87+'NP Imports'!AD87+'NPK Imports'!AD87</f>
        <v>0</v>
      </c>
      <c r="AE87" s="142">
        <f>'PK Imports'!AE87+'NP Imports'!AE87+'NPK Imports'!AE87</f>
        <v>0</v>
      </c>
      <c r="AF87" s="142">
        <f>'PK Imports'!AF87+'NP Imports'!AF87+'NPK Imports'!AF87</f>
        <v>0</v>
      </c>
      <c r="AG87" s="142">
        <f>'PK Imports'!AG87+'NP Imports'!AG87+'NPK Imports'!AG87</f>
        <v>0</v>
      </c>
    </row>
    <row r="88" spans="1:33" x14ac:dyDescent="0.2">
      <c r="A88" s="133" t="str">
        <f t="shared" si="2"/>
        <v>DAPCote d'Ivoire</v>
      </c>
      <c r="B88" s="129" t="s">
        <v>259</v>
      </c>
      <c r="C88" s="129" t="s">
        <v>262</v>
      </c>
      <c r="D88" s="129" t="s">
        <v>119</v>
      </c>
      <c r="E88" s="142">
        <f>'PK Imports'!E88+'NP Imports'!E88+'NPK Imports'!E88</f>
        <v>55.165234999999996</v>
      </c>
      <c r="F88" s="142">
        <f>'PK Imports'!F88+'NP Imports'!F88+'NPK Imports'!F88</f>
        <v>135.97717500000002</v>
      </c>
      <c r="G88" s="142">
        <f>'PK Imports'!G88+'NP Imports'!G88+'NPK Imports'!G88</f>
        <v>165.63721000000001</v>
      </c>
      <c r="H88" s="142">
        <f>'PK Imports'!H88+'NP Imports'!H88+'NPK Imports'!H88</f>
        <v>59.639806999999998</v>
      </c>
      <c r="I88" s="142">
        <f>'PK Imports'!I88+'NP Imports'!I88+'NPK Imports'!I88</f>
        <v>95.350992000000005</v>
      </c>
      <c r="J88" s="142">
        <f>'PK Imports'!J88+'NP Imports'!J88+'NPK Imports'!J88</f>
        <v>139.04192499999999</v>
      </c>
      <c r="K88" s="142">
        <f>'PK Imports'!K88+'NP Imports'!K88+'NPK Imports'!K88</f>
        <v>139.41785200000001</v>
      </c>
      <c r="L88" s="142">
        <f>'PK Imports'!L88+'NP Imports'!L88+'NPK Imports'!L88</f>
        <v>59.121363000000002</v>
      </c>
      <c r="M88" s="142">
        <f>'PK Imports'!M88+'NP Imports'!M88+'NPK Imports'!M88</f>
        <v>49.050709999999995</v>
      </c>
      <c r="N88" s="142">
        <f>'PK Imports'!N88+'NP Imports'!N88+'NPK Imports'!N88</f>
        <v>19.662118</v>
      </c>
      <c r="O88" s="142">
        <f>'PK Imports'!O88+'NP Imports'!O88+'NPK Imports'!O88</f>
        <v>46.142400000000002</v>
      </c>
      <c r="P88" s="142">
        <f>'PK Imports'!P88+'NP Imports'!P88+'NPK Imports'!P88</f>
        <v>28.010289999999998</v>
      </c>
      <c r="Q88" s="142">
        <f>'PK Imports'!Q88+'NP Imports'!Q88+'NPK Imports'!Q88</f>
        <v>23.537746000000002</v>
      </c>
      <c r="R88" s="142">
        <f>'PK Imports'!R88+'NP Imports'!R88+'NPK Imports'!R88</f>
        <v>81.322989000000007</v>
      </c>
      <c r="S88" s="142">
        <f>'PK Imports'!S88+'NP Imports'!S88+'NPK Imports'!S88</f>
        <v>89.40628000000001</v>
      </c>
      <c r="T88" s="142">
        <f>'PK Imports'!T88+'NP Imports'!T88+'NPK Imports'!T88</f>
        <v>157.99155099999999</v>
      </c>
      <c r="U88" s="142">
        <f>'PK Imports'!U88+'NP Imports'!U88+'NPK Imports'!U88</f>
        <v>88.447502999999983</v>
      </c>
      <c r="V88" s="142">
        <f>'PK Imports'!V88+'NP Imports'!V88+'NPK Imports'!V88</f>
        <v>88.447502999999983</v>
      </c>
      <c r="W88" s="142">
        <f>'PK Imports'!W88+'NP Imports'!W88+'NPK Imports'!W88</f>
        <v>71.083365376278536</v>
      </c>
      <c r="X88" s="142">
        <f>'PK Imports'!X88+'NP Imports'!X88+'NPK Imports'!X88</f>
        <v>84.48711999999999</v>
      </c>
      <c r="Y88" s="142">
        <f>'PK Imports'!Y88+'NP Imports'!Y88+'NPK Imports'!Y88</f>
        <v>152.49549000000002</v>
      </c>
      <c r="Z88" s="142">
        <f>'PK Imports'!Z88+'NP Imports'!Z88+'NPK Imports'!Z88</f>
        <v>213.91789227504597</v>
      </c>
      <c r="AA88" s="142">
        <f>'PK Imports'!AA88+'NP Imports'!AA88+'NPK Imports'!AA88</f>
        <v>141.75</v>
      </c>
      <c r="AB88" s="142">
        <f>'PK Imports'!AB88+'NP Imports'!AB88+'NPK Imports'!AB88</f>
        <v>261.41000000000003</v>
      </c>
      <c r="AC88" s="142">
        <f>'PK Imports'!AC88+'NP Imports'!AC88+'NPK Imports'!AC88</f>
        <v>273.30801669703618</v>
      </c>
      <c r="AD88" s="142">
        <f>'PK Imports'!AD88+'NP Imports'!AD88+'NPK Imports'!AD88</f>
        <v>288.23452763491076</v>
      </c>
      <c r="AE88" s="142">
        <f>'PK Imports'!AE88+'NP Imports'!AE88+'NPK Imports'!AE88</f>
        <v>302.00915429382809</v>
      </c>
      <c r="AF88" s="142">
        <f>'PK Imports'!AF88+'NP Imports'!AF88+'NPK Imports'!AF88</f>
        <v>315.75503226500655</v>
      </c>
      <c r="AG88" s="142">
        <f>'PK Imports'!AG88+'NP Imports'!AG88+'NPK Imports'!AG88</f>
        <v>330.12655074579243</v>
      </c>
    </row>
    <row r="89" spans="1:33" x14ac:dyDescent="0.2">
      <c r="A89" s="133" t="str">
        <f t="shared" si="2"/>
        <v>DAPGambia</v>
      </c>
      <c r="B89" s="129" t="s">
        <v>259</v>
      </c>
      <c r="C89" s="129" t="s">
        <v>262</v>
      </c>
      <c r="D89" s="129" t="s">
        <v>120</v>
      </c>
      <c r="E89" s="142">
        <f>'PK Imports'!E89+'NP Imports'!E89+'NPK Imports'!E89</f>
        <v>0</v>
      </c>
      <c r="F89" s="142">
        <f>'PK Imports'!F89+'NP Imports'!F89+'NPK Imports'!F89</f>
        <v>6.0000000000000002E-5</v>
      </c>
      <c r="G89" s="142">
        <f>'PK Imports'!G89+'NP Imports'!G89+'NPK Imports'!G89</f>
        <v>1.9758000000000001E-2</v>
      </c>
      <c r="H89" s="142">
        <f>'PK Imports'!H89+'NP Imports'!H89+'NPK Imports'!H89</f>
        <v>1.1E-4</v>
      </c>
      <c r="I89" s="142">
        <f>'PK Imports'!I89+'NP Imports'!I89+'NPK Imports'!I89</f>
        <v>2.5000000000000001E-4</v>
      </c>
      <c r="J89" s="142">
        <f>'PK Imports'!J89+'NP Imports'!J89+'NPK Imports'!J89</f>
        <v>8.0000000000000007E-5</v>
      </c>
      <c r="K89" s="142">
        <f>'PK Imports'!K89+'NP Imports'!K89+'NPK Imports'!K89</f>
        <v>4.9277000000000001E-2</v>
      </c>
      <c r="L89" s="142">
        <f>'PK Imports'!L89+'NP Imports'!L89+'NPK Imports'!L89</f>
        <v>4.6999999999999999E-4</v>
      </c>
      <c r="M89" s="142">
        <f>'PK Imports'!M89+'NP Imports'!M89+'NPK Imports'!M89</f>
        <v>0.27451000000000003</v>
      </c>
      <c r="N89" s="142">
        <f>'PK Imports'!N89+'NP Imports'!N89+'NPK Imports'!N89</f>
        <v>0.53598099999999993</v>
      </c>
      <c r="O89" s="142">
        <f>'PK Imports'!O89+'NP Imports'!O89+'NPK Imports'!O89</f>
        <v>0.37489</v>
      </c>
      <c r="P89" s="142">
        <f>'PK Imports'!P89+'NP Imports'!P89+'NPK Imports'!P89</f>
        <v>1.359523</v>
      </c>
      <c r="Q89" s="142">
        <f>'PK Imports'!Q89+'NP Imports'!Q89+'NPK Imports'!Q89</f>
        <v>1.727139</v>
      </c>
      <c r="R89" s="142">
        <f>'PK Imports'!R89+'NP Imports'!R89+'NPK Imports'!R89</f>
        <v>0.12539999999999998</v>
      </c>
      <c r="S89" s="142">
        <f>'PK Imports'!S89+'NP Imports'!S89+'NPK Imports'!S89</f>
        <v>3.1923E-2</v>
      </c>
      <c r="T89" s="142">
        <f>'PK Imports'!T89+'NP Imports'!T89+'NPK Imports'!T89</f>
        <v>0.14100000000000001</v>
      </c>
      <c r="U89" s="142">
        <f>'PK Imports'!U89+'NP Imports'!U89+'NPK Imports'!U89</f>
        <v>0.06</v>
      </c>
      <c r="V89" s="142">
        <f>'PK Imports'!V89+'NP Imports'!V89+'NPK Imports'!V89</f>
        <v>6.9504900000000003</v>
      </c>
      <c r="W89" s="142">
        <f>'PK Imports'!W89+'NP Imports'!W89+'NPK Imports'!W89</f>
        <v>1.1560560381903255</v>
      </c>
      <c r="X89" s="142">
        <f>'PK Imports'!X89+'NP Imports'!X89+'NPK Imports'!X89</f>
        <v>8.9957499999999992</v>
      </c>
      <c r="Y89" s="142">
        <f>'PK Imports'!Y89+'NP Imports'!Y89+'NPK Imports'!Y89</f>
        <v>10.388655</v>
      </c>
      <c r="Z89" s="142">
        <f>'PK Imports'!Z89+'NP Imports'!Z89+'NPK Imports'!Z89</f>
        <v>22.6951</v>
      </c>
      <c r="AA89" s="142">
        <f>'PK Imports'!AA89+'NP Imports'!AA89+'NPK Imports'!AA89</f>
        <v>7.28</v>
      </c>
      <c r="AB89" s="142">
        <f>'PK Imports'!AB89+'NP Imports'!AB89+'NPK Imports'!AB89</f>
        <v>6.85</v>
      </c>
      <c r="AC89" s="142">
        <f>'PK Imports'!AC89+'NP Imports'!AC89+'NPK Imports'!AC89</f>
        <v>6.85</v>
      </c>
      <c r="AD89" s="142">
        <f>'PK Imports'!AD89+'NP Imports'!AD89+'NPK Imports'!AD89</f>
        <v>6.85</v>
      </c>
      <c r="AE89" s="142">
        <f>'PK Imports'!AE89+'NP Imports'!AE89+'NPK Imports'!AE89</f>
        <v>6.85</v>
      </c>
      <c r="AF89" s="142">
        <f>'PK Imports'!AF89+'NP Imports'!AF89+'NPK Imports'!AF89</f>
        <v>6.85</v>
      </c>
      <c r="AG89" s="142">
        <f>'PK Imports'!AG89+'NP Imports'!AG89+'NPK Imports'!AG89</f>
        <v>6.85</v>
      </c>
    </row>
    <row r="90" spans="1:33" x14ac:dyDescent="0.2">
      <c r="A90" s="133" t="str">
        <f t="shared" si="2"/>
        <v>DAPGhana</v>
      </c>
      <c r="B90" s="129" t="s">
        <v>259</v>
      </c>
      <c r="C90" s="129" t="s">
        <v>262</v>
      </c>
      <c r="D90" s="129" t="s">
        <v>121</v>
      </c>
      <c r="E90" s="142">
        <f>'PK Imports'!E90+'NP Imports'!E90+'NPK Imports'!E90</f>
        <v>37.21557</v>
      </c>
      <c r="F90" s="142">
        <f>'PK Imports'!F90+'NP Imports'!F90+'NPK Imports'!F90</f>
        <v>10.398773</v>
      </c>
      <c r="G90" s="142">
        <f>'PK Imports'!G90+'NP Imports'!G90+'NPK Imports'!G90</f>
        <v>15.103866</v>
      </c>
      <c r="H90" s="142">
        <f>'PK Imports'!H90+'NP Imports'!H90+'NPK Imports'!H90</f>
        <v>14.871252</v>
      </c>
      <c r="I90" s="142">
        <f>'PK Imports'!I90+'NP Imports'!I90+'NPK Imports'!I90</f>
        <v>26.396000000000001</v>
      </c>
      <c r="J90" s="142">
        <f>'PK Imports'!J90+'NP Imports'!J90+'NPK Imports'!J90</f>
        <v>43.758977000000002</v>
      </c>
      <c r="K90" s="142">
        <f>'PK Imports'!K90+'NP Imports'!K90+'NPK Imports'!K90</f>
        <v>85.027518000000001</v>
      </c>
      <c r="L90" s="142">
        <f>'PK Imports'!L90+'NP Imports'!L90+'NPK Imports'!L90</f>
        <v>87.590862000000001</v>
      </c>
      <c r="M90" s="142">
        <f>'PK Imports'!M90+'NP Imports'!M90+'NPK Imports'!M90</f>
        <v>22.596193999999997</v>
      </c>
      <c r="N90" s="142">
        <f>'PK Imports'!N90+'NP Imports'!N90+'NPK Imports'!N90</f>
        <v>82.288882000000001</v>
      </c>
      <c r="O90" s="142">
        <f>'PK Imports'!O90+'NP Imports'!O90+'NPK Imports'!O90</f>
        <v>111.068268</v>
      </c>
      <c r="P90" s="142">
        <f>'PK Imports'!P90+'NP Imports'!P90+'NPK Imports'!P90</f>
        <v>139.27636800000002</v>
      </c>
      <c r="Q90" s="142">
        <f>'PK Imports'!Q90+'NP Imports'!Q90+'NPK Imports'!Q90</f>
        <v>128.568489</v>
      </c>
      <c r="R90" s="142">
        <f>'PK Imports'!R90+'NP Imports'!R90+'NPK Imports'!R90</f>
        <v>96.419225999999995</v>
      </c>
      <c r="S90" s="142">
        <f>'PK Imports'!S90+'NP Imports'!S90+'NPK Imports'!S90</f>
        <v>11.793999999999997</v>
      </c>
      <c r="T90" s="142">
        <f>'PK Imports'!T90+'NP Imports'!T90+'NPK Imports'!T90</f>
        <v>97.084974000000003</v>
      </c>
      <c r="U90" s="142">
        <f>'PK Imports'!U90+'NP Imports'!U90+'NPK Imports'!U90</f>
        <v>160.730107</v>
      </c>
      <c r="V90" s="142">
        <f>'PK Imports'!V90+'NP Imports'!V90+'NPK Imports'!V90</f>
        <v>150.45506499999996</v>
      </c>
      <c r="W90" s="142">
        <f>'PK Imports'!W90+'NP Imports'!W90+'NPK Imports'!W90</f>
        <v>197.96114043859467</v>
      </c>
      <c r="X90" s="142">
        <f>'PK Imports'!X90+'NP Imports'!X90+'NPK Imports'!X90</f>
        <v>212.88422000000006</v>
      </c>
      <c r="Y90" s="142">
        <f>'PK Imports'!Y90+'NP Imports'!Y90+'NPK Imports'!Y90</f>
        <v>253.73653000000002</v>
      </c>
      <c r="Z90" s="142">
        <f>'PK Imports'!Z90+'NP Imports'!Z90+'NPK Imports'!Z90</f>
        <v>67.30189639035612</v>
      </c>
      <c r="AA90" s="142">
        <f>'PK Imports'!AA90+'NP Imports'!AA90+'NPK Imports'!AA90</f>
        <v>136.42000000000002</v>
      </c>
      <c r="AB90" s="142">
        <f>'PK Imports'!AB90+'NP Imports'!AB90+'NPK Imports'!AB90</f>
        <v>54.56</v>
      </c>
      <c r="AC90" s="142">
        <f>'PK Imports'!AC90+'NP Imports'!AC90+'NPK Imports'!AC90</f>
        <v>54.56</v>
      </c>
      <c r="AD90" s="142">
        <f>'PK Imports'!AD90+'NP Imports'!AD90+'NPK Imports'!AD90</f>
        <v>54.56</v>
      </c>
      <c r="AE90" s="142">
        <f>'PK Imports'!AE90+'NP Imports'!AE90+'NPK Imports'!AE90</f>
        <v>54.56</v>
      </c>
      <c r="AF90" s="142">
        <f>'PK Imports'!AF90+'NP Imports'!AF90+'NPK Imports'!AF90</f>
        <v>54.56</v>
      </c>
      <c r="AG90" s="142">
        <f>'PK Imports'!AG90+'NP Imports'!AG90+'NPK Imports'!AG90</f>
        <v>54.56</v>
      </c>
    </row>
    <row r="91" spans="1:33" x14ac:dyDescent="0.2">
      <c r="A91" s="133" t="str">
        <f t="shared" si="2"/>
        <v>DAPGuinea</v>
      </c>
      <c r="B91" s="129" t="s">
        <v>259</v>
      </c>
      <c r="C91" s="129" t="s">
        <v>262</v>
      </c>
      <c r="D91" s="129" t="s">
        <v>122</v>
      </c>
      <c r="E91" s="142">
        <f>'PK Imports'!E91+'NP Imports'!E91+'NPK Imports'!E91</f>
        <v>5.234159</v>
      </c>
      <c r="F91" s="142">
        <f>'PK Imports'!F91+'NP Imports'!F91+'NPK Imports'!F91</f>
        <v>7.8430770000000001</v>
      </c>
      <c r="G91" s="142">
        <f>'PK Imports'!G91+'NP Imports'!G91+'NPK Imports'!G91</f>
        <v>1.971644</v>
      </c>
      <c r="H91" s="142">
        <f>'PK Imports'!H91+'NP Imports'!H91+'NPK Imports'!H91</f>
        <v>0</v>
      </c>
      <c r="I91" s="142">
        <f>'PK Imports'!I91+'NP Imports'!I91+'NPK Imports'!I91</f>
        <v>1.630528</v>
      </c>
      <c r="J91" s="142">
        <f>'PK Imports'!J91+'NP Imports'!J91+'NPK Imports'!J91</f>
        <v>0.52388999999999997</v>
      </c>
      <c r="K91" s="142">
        <f>'PK Imports'!K91+'NP Imports'!K91+'NPK Imports'!K91</f>
        <v>9.5964999999999995E-2</v>
      </c>
      <c r="L91" s="142">
        <f>'PK Imports'!L91+'NP Imports'!L91+'NPK Imports'!L91</f>
        <v>0.67451499999999998</v>
      </c>
      <c r="M91" s="142">
        <f>'PK Imports'!M91+'NP Imports'!M91+'NPK Imports'!M91</f>
        <v>1.6499359999999998</v>
      </c>
      <c r="N91" s="142">
        <f>'PK Imports'!N91+'NP Imports'!N91+'NPK Imports'!N91</f>
        <v>0</v>
      </c>
      <c r="O91" s="142">
        <f>'PK Imports'!O91+'NP Imports'!O91+'NPK Imports'!O91</f>
        <v>0</v>
      </c>
      <c r="P91" s="142">
        <f>'PK Imports'!P91+'NP Imports'!P91+'NPK Imports'!P91</f>
        <v>0</v>
      </c>
      <c r="Q91" s="142">
        <f>'PK Imports'!Q91+'NP Imports'!Q91+'NPK Imports'!Q91</f>
        <v>0</v>
      </c>
      <c r="R91" s="142">
        <f>'PK Imports'!R91+'NP Imports'!R91+'NPK Imports'!R91</f>
        <v>12.315645999999999</v>
      </c>
      <c r="S91" s="142">
        <f>'PK Imports'!S91+'NP Imports'!S91+'NPK Imports'!S91</f>
        <v>1.2500000000000001E-2</v>
      </c>
      <c r="T91" s="142">
        <f>'PK Imports'!T91+'NP Imports'!T91+'NPK Imports'!T91</f>
        <v>1.3242799999999999</v>
      </c>
      <c r="U91" s="142">
        <f>'PK Imports'!U91+'NP Imports'!U91+'NPK Imports'!U91</f>
        <v>0</v>
      </c>
      <c r="V91" s="142">
        <f>'PK Imports'!V91+'NP Imports'!V91+'NPK Imports'!V91</f>
        <v>0</v>
      </c>
      <c r="W91" s="142">
        <f>'PK Imports'!W91+'NP Imports'!W91+'NPK Imports'!W91</f>
        <v>0.95494000059086825</v>
      </c>
      <c r="X91" s="142">
        <f>'PK Imports'!X91+'NP Imports'!X91+'NPK Imports'!X91</f>
        <v>0.68401999999999996</v>
      </c>
      <c r="Y91" s="142">
        <f>'PK Imports'!Y91+'NP Imports'!Y91+'NPK Imports'!Y91</f>
        <v>43.376390000000001</v>
      </c>
      <c r="Z91" s="142">
        <f>'PK Imports'!Z91+'NP Imports'!Z91+'NPK Imports'!Z91</f>
        <v>1.72681</v>
      </c>
      <c r="AA91" s="142">
        <f>'PK Imports'!AA91+'NP Imports'!AA91+'NPK Imports'!AA91</f>
        <v>35.500000000000007</v>
      </c>
      <c r="AB91" s="142">
        <f>'PK Imports'!AB91+'NP Imports'!AB91+'NPK Imports'!AB91</f>
        <v>0.25</v>
      </c>
      <c r="AC91" s="142">
        <f>'PK Imports'!AC91+'NP Imports'!AC91+'NPK Imports'!AC91</f>
        <v>0.25242840248627829</v>
      </c>
      <c r="AD91" s="142">
        <f>'PK Imports'!AD91+'NP Imports'!AD91+'NPK Imports'!AD91</f>
        <v>0.255370791735262</v>
      </c>
      <c r="AE91" s="142">
        <f>'PK Imports'!AE91+'NP Imports'!AE91+'NPK Imports'!AE91</f>
        <v>0.25797539261066765</v>
      </c>
      <c r="AF91" s="142">
        <f>'PK Imports'!AF91+'NP Imports'!AF91+'NPK Imports'!AF91</f>
        <v>0.26048126494992513</v>
      </c>
      <c r="AG91" s="142">
        <f>'PK Imports'!AG91+'NP Imports'!AG91+'NPK Imports'!AG91</f>
        <v>0.26301147835565836</v>
      </c>
    </row>
    <row r="92" spans="1:33" x14ac:dyDescent="0.2">
      <c r="A92" s="133" t="str">
        <f t="shared" si="2"/>
        <v>DAPGuinea-Bissau</v>
      </c>
      <c r="B92" s="129" t="s">
        <v>259</v>
      </c>
      <c r="C92" s="129" t="s">
        <v>262</v>
      </c>
      <c r="D92" s="129" t="s">
        <v>123</v>
      </c>
      <c r="E92" s="142">
        <f>'PK Imports'!E92+'NP Imports'!E92+'NPK Imports'!E92</f>
        <v>0</v>
      </c>
      <c r="F92" s="142">
        <f>'PK Imports'!F92+'NP Imports'!F92+'NPK Imports'!F92</f>
        <v>0</v>
      </c>
      <c r="G92" s="142">
        <f>'PK Imports'!G92+'NP Imports'!G92+'NPK Imports'!G92</f>
        <v>0</v>
      </c>
      <c r="H92" s="142">
        <f>'PK Imports'!H92+'NP Imports'!H92+'NPK Imports'!H92</f>
        <v>0</v>
      </c>
      <c r="I92" s="142">
        <f>'PK Imports'!I92+'NP Imports'!I92+'NPK Imports'!I92</f>
        <v>0</v>
      </c>
      <c r="J92" s="142">
        <f>'PK Imports'!J92+'NP Imports'!J92+'NPK Imports'!J92</f>
        <v>0</v>
      </c>
      <c r="K92" s="142">
        <f>'PK Imports'!K92+'NP Imports'!K92+'NPK Imports'!K92</f>
        <v>0</v>
      </c>
      <c r="L92" s="142">
        <f>'PK Imports'!L92+'NP Imports'!L92+'NPK Imports'!L92</f>
        <v>0</v>
      </c>
      <c r="M92" s="142">
        <f>'PK Imports'!M92+'NP Imports'!M92+'NPK Imports'!M92</f>
        <v>0</v>
      </c>
      <c r="N92" s="142">
        <f>'PK Imports'!N92+'NP Imports'!N92+'NPK Imports'!N92</f>
        <v>0</v>
      </c>
      <c r="O92" s="142">
        <f>'PK Imports'!O92+'NP Imports'!O92+'NPK Imports'!O92</f>
        <v>0</v>
      </c>
      <c r="P92" s="142">
        <f>'PK Imports'!P92+'NP Imports'!P92+'NPK Imports'!P92</f>
        <v>0</v>
      </c>
      <c r="Q92" s="142">
        <f>'PK Imports'!Q92+'NP Imports'!Q92+'NPK Imports'!Q92</f>
        <v>0</v>
      </c>
      <c r="R92" s="142">
        <f>'PK Imports'!R92+'NP Imports'!R92+'NPK Imports'!R92</f>
        <v>0</v>
      </c>
      <c r="S92" s="142">
        <f>'PK Imports'!S92+'NP Imports'!S92+'NPK Imports'!S92</f>
        <v>0</v>
      </c>
      <c r="T92" s="142">
        <f>'PK Imports'!T92+'NP Imports'!T92+'NPK Imports'!T92</f>
        <v>0</v>
      </c>
      <c r="U92" s="142">
        <f>'PK Imports'!U92+'NP Imports'!U92+'NPK Imports'!U92</f>
        <v>0</v>
      </c>
      <c r="V92" s="142">
        <f>'PK Imports'!V92+'NP Imports'!V92+'NPK Imports'!V92</f>
        <v>0</v>
      </c>
      <c r="W92" s="142">
        <f>'PK Imports'!W92+'NP Imports'!W92+'NPK Imports'!W92</f>
        <v>0.54405002584098827</v>
      </c>
      <c r="X92" s="142">
        <f>'PK Imports'!X92+'NP Imports'!X92+'NPK Imports'!X92</f>
        <v>0</v>
      </c>
      <c r="Y92" s="142">
        <f>'PK Imports'!Y92+'NP Imports'!Y92+'NPK Imports'!Y92</f>
        <v>0</v>
      </c>
      <c r="Z92" s="142">
        <f>'PK Imports'!Z92+'NP Imports'!Z92+'NPK Imports'!Z92</f>
        <v>0</v>
      </c>
      <c r="AA92" s="142">
        <f>'PK Imports'!AA92+'NP Imports'!AA92+'NPK Imports'!AA92</f>
        <v>0.18</v>
      </c>
      <c r="AB92" s="142">
        <f>'PK Imports'!AB92+'NP Imports'!AB92+'NPK Imports'!AB92</f>
        <v>0.42000000000000004</v>
      </c>
      <c r="AC92" s="142">
        <f>'PK Imports'!AC92+'NP Imports'!AC92+'NPK Imports'!AC92</f>
        <v>0.42000000000000004</v>
      </c>
      <c r="AD92" s="142">
        <f>'PK Imports'!AD92+'NP Imports'!AD92+'NPK Imports'!AD92</f>
        <v>0.42000000000000004</v>
      </c>
      <c r="AE92" s="142">
        <f>'PK Imports'!AE92+'NP Imports'!AE92+'NPK Imports'!AE92</f>
        <v>0.42000000000000004</v>
      </c>
      <c r="AF92" s="142">
        <f>'PK Imports'!AF92+'NP Imports'!AF92+'NPK Imports'!AF92</f>
        <v>0.42000000000000004</v>
      </c>
      <c r="AG92" s="142">
        <f>'PK Imports'!AG92+'NP Imports'!AG92+'NPK Imports'!AG92</f>
        <v>0.42000000000000004</v>
      </c>
    </row>
    <row r="93" spans="1:33" x14ac:dyDescent="0.2">
      <c r="A93" s="133" t="str">
        <f t="shared" si="2"/>
        <v>DAPLiberia</v>
      </c>
      <c r="B93" s="129" t="s">
        <v>259</v>
      </c>
      <c r="C93" s="129" t="s">
        <v>262</v>
      </c>
      <c r="D93" s="129" t="s">
        <v>124</v>
      </c>
      <c r="E93" s="142">
        <f>'PK Imports'!E93+'NP Imports'!E93+'NPK Imports'!E93</f>
        <v>0</v>
      </c>
      <c r="F93" s="142">
        <f>'PK Imports'!F93+'NP Imports'!F93+'NPK Imports'!F93</f>
        <v>0</v>
      </c>
      <c r="G93" s="142">
        <f>'PK Imports'!G93+'NP Imports'!G93+'NPK Imports'!G93</f>
        <v>0</v>
      </c>
      <c r="H93" s="142">
        <f>'PK Imports'!H93+'NP Imports'!H93+'NPK Imports'!H93</f>
        <v>1.0999999999999999E-2</v>
      </c>
      <c r="I93" s="142">
        <f>'PK Imports'!I93+'NP Imports'!I93+'NPK Imports'!I93</f>
        <v>1.7999999999999999E-2</v>
      </c>
      <c r="J93" s="142">
        <f>'PK Imports'!J93+'NP Imports'!J93+'NPK Imports'!J93</f>
        <v>0.218</v>
      </c>
      <c r="K93" s="142">
        <f>'PK Imports'!K93+'NP Imports'!K93+'NPK Imports'!K93</f>
        <v>0.1</v>
      </c>
      <c r="L93" s="142">
        <f>'PK Imports'!L93+'NP Imports'!L93+'NPK Imports'!L93</f>
        <v>0</v>
      </c>
      <c r="M93" s="142">
        <f>'PK Imports'!M93+'NP Imports'!M93+'NPK Imports'!M93</f>
        <v>0.13500000000000001</v>
      </c>
      <c r="N93" s="142">
        <f>'PK Imports'!N93+'NP Imports'!N93+'NPK Imports'!N93</f>
        <v>0.35</v>
      </c>
      <c r="O93" s="142">
        <f>'PK Imports'!O93+'NP Imports'!O93+'NPK Imports'!O93</f>
        <v>6.2E-2</v>
      </c>
      <c r="P93" s="142">
        <f>'PK Imports'!P93+'NP Imports'!P93+'NPK Imports'!P93</f>
        <v>0.63539899999999994</v>
      </c>
      <c r="Q93" s="142">
        <f>'PK Imports'!Q93+'NP Imports'!Q93+'NPK Imports'!Q93</f>
        <v>2.6460000000000004</v>
      </c>
      <c r="R93" s="142">
        <f>'PK Imports'!R93+'NP Imports'!R93+'NPK Imports'!R93</f>
        <v>6.0020000000000007</v>
      </c>
      <c r="S93" s="142">
        <f>'PK Imports'!S93+'NP Imports'!S93+'NPK Imports'!S93</f>
        <v>1.615</v>
      </c>
      <c r="T93" s="142">
        <f>'PK Imports'!T93+'NP Imports'!T93+'NPK Imports'!T93</f>
        <v>4.9929499999999996</v>
      </c>
      <c r="U93" s="142">
        <f>'PK Imports'!U93+'NP Imports'!U93+'NPK Imports'!U93</f>
        <v>6.4743599999999999</v>
      </c>
      <c r="V93" s="142">
        <f>'PK Imports'!V93+'NP Imports'!V93+'NPK Imports'!V93</f>
        <v>4.5701000000000001</v>
      </c>
      <c r="W93" s="142">
        <f>'PK Imports'!W93+'NP Imports'!W93+'NPK Imports'!W93</f>
        <v>18.777703881728591</v>
      </c>
      <c r="X93" s="142">
        <f>'PK Imports'!X93+'NP Imports'!X93+'NPK Imports'!X93</f>
        <v>18.915909999999997</v>
      </c>
      <c r="Y93" s="142">
        <f>'PK Imports'!Y93+'NP Imports'!Y93+'NPK Imports'!Y93</f>
        <v>5.6903399999999991</v>
      </c>
      <c r="Z93" s="142">
        <f>'PK Imports'!Z93+'NP Imports'!Z93+'NPK Imports'!Z93</f>
        <v>5.3890899999999995</v>
      </c>
      <c r="AA93" s="142">
        <f>'PK Imports'!AA93+'NP Imports'!AA93+'NPK Imports'!AA93</f>
        <v>3.47</v>
      </c>
      <c r="AB93" s="142">
        <f>'PK Imports'!AB93+'NP Imports'!AB93+'NPK Imports'!AB93</f>
        <v>1.4800000000000002</v>
      </c>
      <c r="AC93" s="142">
        <f>'PK Imports'!AC93+'NP Imports'!AC93+'NPK Imports'!AC93</f>
        <v>1.4800000000000002</v>
      </c>
      <c r="AD93" s="142">
        <f>'PK Imports'!AD93+'NP Imports'!AD93+'NPK Imports'!AD93</f>
        <v>1.4800000000000002</v>
      </c>
      <c r="AE93" s="142">
        <f>'PK Imports'!AE93+'NP Imports'!AE93+'NPK Imports'!AE93</f>
        <v>1.4800000000000002</v>
      </c>
      <c r="AF93" s="142">
        <f>'PK Imports'!AF93+'NP Imports'!AF93+'NPK Imports'!AF93</f>
        <v>1.4800000000000002</v>
      </c>
      <c r="AG93" s="142">
        <f>'PK Imports'!AG93+'NP Imports'!AG93+'NPK Imports'!AG93</f>
        <v>1.4800000000000002</v>
      </c>
    </row>
    <row r="94" spans="1:33" x14ac:dyDescent="0.2">
      <c r="A94" s="133" t="str">
        <f t="shared" si="2"/>
        <v>DAPMali</v>
      </c>
      <c r="B94" s="129" t="s">
        <v>259</v>
      </c>
      <c r="C94" s="129" t="s">
        <v>262</v>
      </c>
      <c r="D94" s="129" t="s">
        <v>125</v>
      </c>
      <c r="E94" s="142">
        <f>'PK Imports'!E94+'NP Imports'!E94+'NPK Imports'!E94</f>
        <v>90.478111999999996</v>
      </c>
      <c r="F94" s="142">
        <f>'PK Imports'!F94+'NP Imports'!F94+'NPK Imports'!F94</f>
        <v>2.7E-2</v>
      </c>
      <c r="G94" s="142">
        <f>'PK Imports'!G94+'NP Imports'!G94+'NPK Imports'!G94</f>
        <v>120.138558</v>
      </c>
      <c r="H94" s="142">
        <f>'PK Imports'!H94+'NP Imports'!H94+'NPK Imports'!H94</f>
        <v>98.675304999999994</v>
      </c>
      <c r="I94" s="142">
        <f>'PK Imports'!I94+'NP Imports'!I94+'NPK Imports'!I94</f>
        <v>112.982744</v>
      </c>
      <c r="J94" s="142">
        <f>'PK Imports'!J94+'NP Imports'!J94+'NPK Imports'!J94</f>
        <v>110.053901</v>
      </c>
      <c r="K94" s="142">
        <f>'PK Imports'!K94+'NP Imports'!K94+'NPK Imports'!K94</f>
        <v>117.340664</v>
      </c>
      <c r="L94" s="142">
        <f>'PK Imports'!L94+'NP Imports'!L94+'NPK Imports'!L94</f>
        <v>72.353864000000002</v>
      </c>
      <c r="M94" s="142">
        <f>'PK Imports'!M94+'NP Imports'!M94+'NPK Imports'!M94</f>
        <v>84.444969999999998</v>
      </c>
      <c r="N94" s="142">
        <f>'PK Imports'!N94+'NP Imports'!N94+'NPK Imports'!N94</f>
        <v>57.787999999999997</v>
      </c>
      <c r="O94" s="142">
        <f>'PK Imports'!O94+'NP Imports'!O94+'NPK Imports'!O94</f>
        <v>37.626820000000002</v>
      </c>
      <c r="P94" s="142">
        <f>'PK Imports'!P94+'NP Imports'!P94+'NPK Imports'!P94</f>
        <v>85.198728000000003</v>
      </c>
      <c r="Q94" s="142">
        <f>'PK Imports'!Q94+'NP Imports'!Q94+'NPK Imports'!Q94</f>
        <v>113.709401</v>
      </c>
      <c r="R94" s="142">
        <f>'PK Imports'!R94+'NP Imports'!R94+'NPK Imports'!R94</f>
        <v>124.81200000000001</v>
      </c>
      <c r="S94" s="142">
        <f>'PK Imports'!S94+'NP Imports'!S94+'NPK Imports'!S94</f>
        <v>98.898140000000012</v>
      </c>
      <c r="T94" s="142">
        <f>'PK Imports'!T94+'NP Imports'!T94+'NPK Imports'!T94</f>
        <v>76.793999999999997</v>
      </c>
      <c r="U94" s="142">
        <f>'PK Imports'!U94+'NP Imports'!U94+'NPK Imports'!U94</f>
        <v>133.80631</v>
      </c>
      <c r="V94" s="142">
        <f>'PK Imports'!V94+'NP Imports'!V94+'NPK Imports'!V94</f>
        <v>133.80631</v>
      </c>
      <c r="W94" s="142">
        <f>'PK Imports'!W94+'NP Imports'!W94+'NPK Imports'!W94</f>
        <v>90.38</v>
      </c>
      <c r="X94" s="142">
        <f>'PK Imports'!X94+'NP Imports'!X94+'NPK Imports'!X94</f>
        <v>125.18978999999999</v>
      </c>
      <c r="Y94" s="142">
        <f>'PK Imports'!Y94+'NP Imports'!Y94+'NPK Imports'!Y94</f>
        <v>81.126249999999999</v>
      </c>
      <c r="Z94" s="142">
        <f>'PK Imports'!Z94+'NP Imports'!Z94+'NPK Imports'!Z94</f>
        <v>80.109679999999997</v>
      </c>
      <c r="AA94" s="142">
        <f>'PK Imports'!AA94+'NP Imports'!AA94+'NPK Imports'!AA94</f>
        <v>34.04</v>
      </c>
      <c r="AB94" s="142">
        <f>'PK Imports'!AB94+'NP Imports'!AB94+'NPK Imports'!AB94</f>
        <v>70.77</v>
      </c>
      <c r="AC94" s="142">
        <f>'PK Imports'!AC94+'NP Imports'!AC94+'NPK Imports'!AC94</f>
        <v>73.350420054426394</v>
      </c>
      <c r="AD94" s="142">
        <f>'PK Imports'!AD94+'NP Imports'!AD94+'NPK Imports'!AD94</f>
        <v>76.559829039742894</v>
      </c>
      <c r="AE94" s="142">
        <f>'PK Imports'!AE94+'NP Imports'!AE94+'NPK Imports'!AE94</f>
        <v>79.490934651280114</v>
      </c>
      <c r="AF94" s="142">
        <f>'PK Imports'!AF94+'NP Imports'!AF94+'NPK Imports'!AF94</f>
        <v>82.389337956625042</v>
      </c>
      <c r="AG94" s="142">
        <f>'PK Imports'!AG94+'NP Imports'!AG94+'NPK Imports'!AG94</f>
        <v>85.393423019987878</v>
      </c>
    </row>
    <row r="95" spans="1:33" x14ac:dyDescent="0.2">
      <c r="A95" s="133" t="str">
        <f t="shared" si="2"/>
        <v>DAPMauritania</v>
      </c>
      <c r="B95" s="129" t="s">
        <v>259</v>
      </c>
      <c r="C95" s="129" t="s">
        <v>262</v>
      </c>
      <c r="D95" s="129" t="s">
        <v>126</v>
      </c>
      <c r="E95" s="142">
        <f>'PK Imports'!E95+'NP Imports'!E95+'NPK Imports'!E95</f>
        <v>0</v>
      </c>
      <c r="F95" s="142">
        <f>'PK Imports'!F95+'NP Imports'!F95+'NPK Imports'!F95</f>
        <v>7.0517999999999997E-2</v>
      </c>
      <c r="G95" s="142">
        <f>'PK Imports'!G95+'NP Imports'!G95+'NPK Imports'!G95</f>
        <v>0</v>
      </c>
      <c r="H95" s="142">
        <f>'PK Imports'!H95+'NP Imports'!H95+'NPK Imports'!H95</f>
        <v>0</v>
      </c>
      <c r="I95" s="142">
        <f>'PK Imports'!I95+'NP Imports'!I95+'NPK Imports'!I95</f>
        <v>0.38187800000000005</v>
      </c>
      <c r="J95" s="142">
        <f>'PK Imports'!J95+'NP Imports'!J95+'NPK Imports'!J95</f>
        <v>0.293659</v>
      </c>
      <c r="K95" s="142">
        <f>'PK Imports'!K95+'NP Imports'!K95+'NPK Imports'!K95</f>
        <v>0</v>
      </c>
      <c r="L95" s="142">
        <f>'PK Imports'!L95+'NP Imports'!L95+'NPK Imports'!L95</f>
        <v>0</v>
      </c>
      <c r="M95" s="142">
        <f>'PK Imports'!M95+'NP Imports'!M95+'NPK Imports'!M95</f>
        <v>0</v>
      </c>
      <c r="N95" s="142">
        <f>'PK Imports'!N95+'NP Imports'!N95+'NPK Imports'!N95</f>
        <v>9.0000000000000002E-6</v>
      </c>
      <c r="O95" s="142">
        <f>'PK Imports'!O95+'NP Imports'!O95+'NPK Imports'!O95</f>
        <v>2.1239909999999997</v>
      </c>
      <c r="P95" s="142">
        <f>'PK Imports'!P95+'NP Imports'!P95+'NPK Imports'!P95</f>
        <v>2.07605</v>
      </c>
      <c r="Q95" s="142">
        <f>'PK Imports'!Q95+'NP Imports'!Q95+'NPK Imports'!Q95</f>
        <v>0.15</v>
      </c>
      <c r="R95" s="142">
        <f>'PK Imports'!R95+'NP Imports'!R95+'NPK Imports'!R95</f>
        <v>2.5000000000000001E-2</v>
      </c>
      <c r="S95" s="142">
        <f>'PK Imports'!S95+'NP Imports'!S95+'NPK Imports'!S95</f>
        <v>25.817774</v>
      </c>
      <c r="T95" s="142">
        <f>'PK Imports'!T95+'NP Imports'!T95+'NPK Imports'!T95</f>
        <v>0</v>
      </c>
      <c r="U95" s="142">
        <f>'PK Imports'!U95+'NP Imports'!U95+'NPK Imports'!U95</f>
        <v>6.3629360000000004</v>
      </c>
      <c r="V95" s="142">
        <f>'PK Imports'!V95+'NP Imports'!V95+'NPK Imports'!V95</f>
        <v>9.3526190000000007</v>
      </c>
      <c r="W95" s="142">
        <f>'PK Imports'!W95+'NP Imports'!W95+'NPK Imports'!W95</f>
        <v>0</v>
      </c>
      <c r="X95" s="142">
        <f>'PK Imports'!X95+'NP Imports'!X95+'NPK Imports'!X95</f>
        <v>2.826E-2</v>
      </c>
      <c r="Y95" s="142">
        <f>'PK Imports'!Y95+'NP Imports'!Y95+'NPK Imports'!Y95</f>
        <v>0.1424</v>
      </c>
      <c r="Z95" s="142">
        <f>'PK Imports'!Z95+'NP Imports'!Z95+'NPK Imports'!Z95</f>
        <v>0.15076000000000001</v>
      </c>
      <c r="AA95" s="142">
        <f>'PK Imports'!AA95+'NP Imports'!AA95+'NPK Imports'!AA95</f>
        <v>0.18</v>
      </c>
      <c r="AB95" s="142">
        <f>'PK Imports'!AB95+'NP Imports'!AB95+'NPK Imports'!AB95</f>
        <v>3.2799999999999994</v>
      </c>
      <c r="AC95" s="142">
        <f>'PK Imports'!AC95+'NP Imports'!AC95+'NPK Imports'!AC95</f>
        <v>3.2799999999999994</v>
      </c>
      <c r="AD95" s="142">
        <f>'PK Imports'!AD95+'NP Imports'!AD95+'NPK Imports'!AD95</f>
        <v>3.2799999999999994</v>
      </c>
      <c r="AE95" s="142">
        <f>'PK Imports'!AE95+'NP Imports'!AE95+'NPK Imports'!AE95</f>
        <v>3.2799999999999994</v>
      </c>
      <c r="AF95" s="142">
        <f>'PK Imports'!AF95+'NP Imports'!AF95+'NPK Imports'!AF95</f>
        <v>3.2799999999999994</v>
      </c>
      <c r="AG95" s="142">
        <f>'PK Imports'!AG95+'NP Imports'!AG95+'NPK Imports'!AG95</f>
        <v>3.2799999999999994</v>
      </c>
    </row>
    <row r="96" spans="1:33" x14ac:dyDescent="0.2">
      <c r="A96" s="133" t="str">
        <f t="shared" si="2"/>
        <v>DAPNiger</v>
      </c>
      <c r="B96" s="129" t="s">
        <v>259</v>
      </c>
      <c r="C96" s="129" t="s">
        <v>262</v>
      </c>
      <c r="D96" s="129" t="s">
        <v>127</v>
      </c>
      <c r="E96" s="142">
        <f>'PK Imports'!E96+'NP Imports'!E96+'NPK Imports'!E96</f>
        <v>5.8631159999999998</v>
      </c>
      <c r="F96" s="142">
        <f>'PK Imports'!F96+'NP Imports'!F96+'NPK Imports'!F96</f>
        <v>7.5378240000000005</v>
      </c>
      <c r="G96" s="142">
        <f>'PK Imports'!G96+'NP Imports'!G96+'NPK Imports'!G96</f>
        <v>8.9750139999999998</v>
      </c>
      <c r="H96" s="142">
        <f>'PK Imports'!H96+'NP Imports'!H96+'NPK Imports'!H96</f>
        <v>9.122045</v>
      </c>
      <c r="I96" s="142">
        <f>'PK Imports'!I96+'NP Imports'!I96+'NPK Imports'!I96</f>
        <v>8.4834119999999995</v>
      </c>
      <c r="J96" s="142">
        <f>'PK Imports'!J96+'NP Imports'!J96+'NPK Imports'!J96</f>
        <v>3.413821</v>
      </c>
      <c r="K96" s="142">
        <f>'PK Imports'!K96+'NP Imports'!K96+'NPK Imports'!K96</f>
        <v>4.0008990000000004</v>
      </c>
      <c r="L96" s="142">
        <f>'PK Imports'!L96+'NP Imports'!L96+'NPK Imports'!L96</f>
        <v>5.1891489999999996</v>
      </c>
      <c r="M96" s="142">
        <f>'PK Imports'!M96+'NP Imports'!M96+'NPK Imports'!M96</f>
        <v>3.949605</v>
      </c>
      <c r="N96" s="142">
        <f>'PK Imports'!N96+'NP Imports'!N96+'NPK Imports'!N96</f>
        <v>3.2693499999999998</v>
      </c>
      <c r="O96" s="142">
        <f>'PK Imports'!O96+'NP Imports'!O96+'NPK Imports'!O96</f>
        <v>1.5087660000000001</v>
      </c>
      <c r="P96" s="142">
        <f>'PK Imports'!P96+'NP Imports'!P96+'NPK Imports'!P96</f>
        <v>5.4808500000000002</v>
      </c>
      <c r="Q96" s="142">
        <f>'PK Imports'!Q96+'NP Imports'!Q96+'NPK Imports'!Q96</f>
        <v>0.101284</v>
      </c>
      <c r="R96" s="142">
        <f>'PK Imports'!R96+'NP Imports'!R96+'NPK Imports'!R96</f>
        <v>1.688E-3</v>
      </c>
      <c r="S96" s="142">
        <f>'PK Imports'!S96+'NP Imports'!S96+'NPK Imports'!S96</f>
        <v>9.9347710000000014</v>
      </c>
      <c r="T96" s="142">
        <f>'PK Imports'!T96+'NP Imports'!T96+'NPK Imports'!T96</f>
        <v>0.27409</v>
      </c>
      <c r="U96" s="142">
        <f>'PK Imports'!U96+'NP Imports'!U96+'NPK Imports'!U96</f>
        <v>1.0871409999999999</v>
      </c>
      <c r="V96" s="142">
        <f>'PK Imports'!V96+'NP Imports'!V96+'NPK Imports'!V96</f>
        <v>0</v>
      </c>
      <c r="W96" s="142">
        <f>'PK Imports'!W96+'NP Imports'!W96+'NPK Imports'!W96</f>
        <v>0</v>
      </c>
      <c r="X96" s="142">
        <f>'PK Imports'!X96+'NP Imports'!X96+'NPK Imports'!X96</f>
        <v>0</v>
      </c>
      <c r="Y96" s="142">
        <f>'PK Imports'!Y96+'NP Imports'!Y96+'NPK Imports'!Y96</f>
        <v>0</v>
      </c>
      <c r="Z96" s="142">
        <f>'PK Imports'!Z96+'NP Imports'!Z96+'NPK Imports'!Z96</f>
        <v>0</v>
      </c>
      <c r="AA96" s="142">
        <f>'PK Imports'!AA96+'NP Imports'!AA96+'NPK Imports'!AA96</f>
        <v>0.2</v>
      </c>
      <c r="AB96" s="142">
        <f>'PK Imports'!AB96+'NP Imports'!AB96+'NPK Imports'!AB96</f>
        <v>0</v>
      </c>
      <c r="AC96" s="142">
        <f>'PK Imports'!AC96+'NP Imports'!AC96+'NPK Imports'!AC96</f>
        <v>0</v>
      </c>
      <c r="AD96" s="142">
        <f>'PK Imports'!AD96+'NP Imports'!AD96+'NPK Imports'!AD96</f>
        <v>0</v>
      </c>
      <c r="AE96" s="142">
        <f>'PK Imports'!AE96+'NP Imports'!AE96+'NPK Imports'!AE96</f>
        <v>0</v>
      </c>
      <c r="AF96" s="142">
        <f>'PK Imports'!AF96+'NP Imports'!AF96+'NPK Imports'!AF96</f>
        <v>0</v>
      </c>
      <c r="AG96" s="142">
        <f>'PK Imports'!AG96+'NP Imports'!AG96+'NPK Imports'!AG96</f>
        <v>0</v>
      </c>
    </row>
    <row r="97" spans="1:33" x14ac:dyDescent="0.2">
      <c r="A97" s="133" t="str">
        <f t="shared" si="2"/>
        <v>DAPNigeria</v>
      </c>
      <c r="B97" s="129" t="s">
        <v>259</v>
      </c>
      <c r="C97" s="129" t="s">
        <v>262</v>
      </c>
      <c r="D97" s="129" t="s">
        <v>128</v>
      </c>
      <c r="E97" s="142">
        <f>'PK Imports'!E97+'NP Imports'!E97+'NPK Imports'!E97</f>
        <v>179.60634300000001</v>
      </c>
      <c r="F97" s="142">
        <f>'PK Imports'!F97+'NP Imports'!F97+'NPK Imports'!F97</f>
        <v>171.97440900000001</v>
      </c>
      <c r="G97" s="142">
        <f>'PK Imports'!G97+'NP Imports'!G97+'NPK Imports'!G97</f>
        <v>173.20659499999996</v>
      </c>
      <c r="H97" s="142">
        <f>'PK Imports'!H97+'NP Imports'!H97+'NPK Imports'!H97</f>
        <v>130.01845</v>
      </c>
      <c r="I97" s="142">
        <f>'PK Imports'!I97+'NP Imports'!I97+'NPK Imports'!I97</f>
        <v>136.38786999999999</v>
      </c>
      <c r="J97" s="142">
        <f>'PK Imports'!J97+'NP Imports'!J97+'NPK Imports'!J97</f>
        <v>154.18427800000001</v>
      </c>
      <c r="K97" s="142">
        <f>'PK Imports'!K97+'NP Imports'!K97+'NPK Imports'!K97</f>
        <v>295.17100599999998</v>
      </c>
      <c r="L97" s="142">
        <f>'PK Imports'!L97+'NP Imports'!L97+'NPK Imports'!L97</f>
        <v>305</v>
      </c>
      <c r="M97" s="142">
        <f>'PK Imports'!M97+'NP Imports'!M97+'NPK Imports'!M97</f>
        <v>335</v>
      </c>
      <c r="N97" s="142">
        <f>'PK Imports'!N97+'NP Imports'!N97+'NPK Imports'!N97</f>
        <v>116.769079</v>
      </c>
      <c r="O97" s="142">
        <f>'PK Imports'!O97+'NP Imports'!O97+'NPK Imports'!O97</f>
        <v>256.428651</v>
      </c>
      <c r="P97" s="142">
        <f>'PK Imports'!P97+'NP Imports'!P97+'NPK Imports'!P97</f>
        <v>139.48984400000001</v>
      </c>
      <c r="Q97" s="142">
        <f>'PK Imports'!Q97+'NP Imports'!Q97+'NPK Imports'!Q97</f>
        <v>283.532149</v>
      </c>
      <c r="R97" s="142">
        <f>'PK Imports'!R97+'NP Imports'!R97+'NPK Imports'!R97</f>
        <v>237.84972199999999</v>
      </c>
      <c r="S97" s="142">
        <f>'PK Imports'!S97+'NP Imports'!S97+'NPK Imports'!S97</f>
        <v>399.93099700000033</v>
      </c>
      <c r="T97" s="142">
        <f>'PK Imports'!T97+'NP Imports'!T97+'NPK Imports'!T97</f>
        <v>186.351302</v>
      </c>
      <c r="U97" s="142">
        <f>'PK Imports'!U97+'NP Imports'!U97+'NPK Imports'!U97</f>
        <v>481.28296999999998</v>
      </c>
      <c r="V97" s="142">
        <f>'PK Imports'!V97+'NP Imports'!V97+'NPK Imports'!V97</f>
        <v>491.95644200000004</v>
      </c>
      <c r="W97" s="142">
        <f>'PK Imports'!W97+'NP Imports'!W97+'NPK Imports'!W97</f>
        <v>340.99909217188247</v>
      </c>
      <c r="X97" s="142">
        <f>'PK Imports'!X97+'NP Imports'!X97+'NPK Imports'!X97</f>
        <v>0.70992</v>
      </c>
      <c r="Y97" s="142">
        <f>'PK Imports'!Y97+'NP Imports'!Y97+'NPK Imports'!Y97</f>
        <v>8.1699999999999995E-2</v>
      </c>
      <c r="Z97" s="142">
        <f>'PK Imports'!Z97+'NP Imports'!Z97+'NPK Imports'!Z97</f>
        <v>0.47190000000000004</v>
      </c>
      <c r="AA97" s="142">
        <f>'PK Imports'!AA97+'NP Imports'!AA97+'NPK Imports'!AA97</f>
        <v>0.25</v>
      </c>
      <c r="AB97" s="142">
        <f>'PK Imports'!AB97+'NP Imports'!AB97+'NPK Imports'!AB97</f>
        <v>0.51</v>
      </c>
      <c r="AC97" s="142">
        <f>'PK Imports'!AC97+'NP Imports'!AC97+'NPK Imports'!AC97</f>
        <v>0.51</v>
      </c>
      <c r="AD97" s="142">
        <f>'PK Imports'!AD97+'NP Imports'!AD97+'NPK Imports'!AD97</f>
        <v>0.51</v>
      </c>
      <c r="AE97" s="142">
        <f>'PK Imports'!AE97+'NP Imports'!AE97+'NPK Imports'!AE97</f>
        <v>0.51</v>
      </c>
      <c r="AF97" s="142">
        <f>'PK Imports'!AF97+'NP Imports'!AF97+'NPK Imports'!AF97</f>
        <v>0.51</v>
      </c>
      <c r="AG97" s="142">
        <f>'PK Imports'!AG97+'NP Imports'!AG97+'NPK Imports'!AG97</f>
        <v>0.51</v>
      </c>
    </row>
    <row r="98" spans="1:33" x14ac:dyDescent="0.2">
      <c r="A98" s="133" t="str">
        <f t="shared" si="2"/>
        <v>DAPSenegal</v>
      </c>
      <c r="B98" s="129" t="s">
        <v>259</v>
      </c>
      <c r="C98" s="129" t="s">
        <v>262</v>
      </c>
      <c r="D98" s="129" t="s">
        <v>129</v>
      </c>
      <c r="E98" s="142">
        <f>'PK Imports'!E98+'NP Imports'!E98+'NPK Imports'!E98</f>
        <v>4.8499999999999996</v>
      </c>
      <c r="F98" s="142">
        <f>'PK Imports'!F98+'NP Imports'!F98+'NPK Imports'!F98</f>
        <v>5</v>
      </c>
      <c r="G98" s="142">
        <f>'PK Imports'!G98+'NP Imports'!G98+'NPK Imports'!G98</f>
        <v>5</v>
      </c>
      <c r="H98" s="142">
        <f>'PK Imports'!H98+'NP Imports'!H98+'NPK Imports'!H98</f>
        <v>5.0208000000000004</v>
      </c>
      <c r="I98" s="142">
        <f>'PK Imports'!I98+'NP Imports'!I98+'NPK Imports'!I98</f>
        <v>5</v>
      </c>
      <c r="J98" s="142">
        <f>'PK Imports'!J98+'NP Imports'!J98+'NPK Imports'!J98</f>
        <v>11.424404000000372</v>
      </c>
      <c r="K98" s="142">
        <f>'PK Imports'!K98+'NP Imports'!K98+'NPK Imports'!K98</f>
        <v>14.664807</v>
      </c>
      <c r="L98" s="142">
        <f>'PK Imports'!L98+'NP Imports'!L98+'NPK Imports'!L98</f>
        <v>16.428637999999999</v>
      </c>
      <c r="M98" s="142">
        <f>'PK Imports'!M98+'NP Imports'!M98+'NPK Imports'!M98</f>
        <v>10.778927999999999</v>
      </c>
      <c r="N98" s="142">
        <f>'PK Imports'!N98+'NP Imports'!N98+'NPK Imports'!N98</f>
        <v>11.293196</v>
      </c>
      <c r="O98" s="142">
        <f>'PK Imports'!O98+'NP Imports'!O98+'NPK Imports'!O98</f>
        <v>8.4576999999999991</v>
      </c>
      <c r="P98" s="142">
        <f>'PK Imports'!P98+'NP Imports'!P98+'NPK Imports'!P98</f>
        <v>18.373803000000002</v>
      </c>
      <c r="Q98" s="142">
        <f>'PK Imports'!Q98+'NP Imports'!Q98+'NPK Imports'!Q98</f>
        <v>34.684362999999998</v>
      </c>
      <c r="R98" s="142">
        <f>'PK Imports'!R98+'NP Imports'!R98+'NPK Imports'!R98</f>
        <v>10.919542999999999</v>
      </c>
      <c r="S98" s="142">
        <f>'PK Imports'!S98+'NP Imports'!S98+'NPK Imports'!S98</f>
        <v>21.919815</v>
      </c>
      <c r="T98" s="142">
        <f>'PK Imports'!T98+'NP Imports'!T98+'NPK Imports'!T98</f>
        <v>11.214708</v>
      </c>
      <c r="U98" s="142">
        <f>'PK Imports'!U98+'NP Imports'!U98+'NPK Imports'!U98</f>
        <v>22.605879999999999</v>
      </c>
      <c r="V98" s="142">
        <f>'PK Imports'!V98+'NP Imports'!V98+'NPK Imports'!V98</f>
        <v>6.3428779999999998</v>
      </c>
      <c r="W98" s="142">
        <f>'PK Imports'!W98+'NP Imports'!W98+'NPK Imports'!W98</f>
        <v>30.258597000000002</v>
      </c>
      <c r="X98" s="142">
        <f>'PK Imports'!X98+'NP Imports'!X98+'NPK Imports'!X98</f>
        <v>24.947709999999997</v>
      </c>
      <c r="Y98" s="142">
        <f>'PK Imports'!Y98+'NP Imports'!Y98+'NPK Imports'!Y98</f>
        <v>24.832865699999999</v>
      </c>
      <c r="Z98" s="142">
        <f>'PK Imports'!Z98+'NP Imports'!Z98+'NPK Imports'!Z98</f>
        <v>9.0564800000000005</v>
      </c>
      <c r="AA98" s="142">
        <f>'PK Imports'!AA98+'NP Imports'!AA98+'NPK Imports'!AA98</f>
        <v>15.159999999999998</v>
      </c>
      <c r="AB98" s="142">
        <f>'PK Imports'!AB98+'NP Imports'!AB98+'NPK Imports'!AB98</f>
        <v>24.670000000000005</v>
      </c>
      <c r="AC98" s="142">
        <f>'PK Imports'!AC98+'NP Imports'!AC98+'NPK Imports'!AC98</f>
        <v>24.67</v>
      </c>
      <c r="AD98" s="142">
        <f>'PK Imports'!AD98+'NP Imports'!AD98+'NPK Imports'!AD98</f>
        <v>24.67</v>
      </c>
      <c r="AE98" s="142">
        <f>'PK Imports'!AE98+'NP Imports'!AE98+'NPK Imports'!AE98</f>
        <v>24.67</v>
      </c>
      <c r="AF98" s="142">
        <f>'PK Imports'!AF98+'NP Imports'!AF98+'NPK Imports'!AF98</f>
        <v>24.67</v>
      </c>
      <c r="AG98" s="142">
        <f>'PK Imports'!AG98+'NP Imports'!AG98+'NPK Imports'!AG98</f>
        <v>24.67</v>
      </c>
    </row>
    <row r="99" spans="1:33" x14ac:dyDescent="0.2">
      <c r="A99" s="133" t="str">
        <f t="shared" si="2"/>
        <v>DAPSierra Leone</v>
      </c>
      <c r="B99" s="129" t="s">
        <v>259</v>
      </c>
      <c r="C99" s="129" t="s">
        <v>262</v>
      </c>
      <c r="D99" s="129" t="s">
        <v>130</v>
      </c>
      <c r="E99" s="142">
        <f>'PK Imports'!E99+'NP Imports'!E99+'NPK Imports'!E99</f>
        <v>0</v>
      </c>
      <c r="F99" s="142">
        <f>'PK Imports'!F99+'NP Imports'!F99+'NPK Imports'!F99</f>
        <v>0</v>
      </c>
      <c r="G99" s="142">
        <f>'PK Imports'!G99+'NP Imports'!G99+'NPK Imports'!G99</f>
        <v>1.75E-3</v>
      </c>
      <c r="H99" s="142">
        <f>'PK Imports'!H99+'NP Imports'!H99+'NPK Imports'!H99</f>
        <v>0</v>
      </c>
      <c r="I99" s="142">
        <f>'PK Imports'!I99+'NP Imports'!I99+'NPK Imports'!I99</f>
        <v>0</v>
      </c>
      <c r="J99" s="142">
        <f>'PK Imports'!J99+'NP Imports'!J99+'NPK Imports'!J99</f>
        <v>0</v>
      </c>
      <c r="K99" s="142">
        <f>'PK Imports'!K99+'NP Imports'!K99+'NPK Imports'!K99</f>
        <v>0</v>
      </c>
      <c r="L99" s="142">
        <f>'PK Imports'!L99+'NP Imports'!L99+'NPK Imports'!L99</f>
        <v>0</v>
      </c>
      <c r="M99" s="142">
        <f>'PK Imports'!M99+'NP Imports'!M99+'NPK Imports'!M99</f>
        <v>0</v>
      </c>
      <c r="N99" s="142">
        <f>'PK Imports'!N99+'NP Imports'!N99+'NPK Imports'!N99</f>
        <v>0</v>
      </c>
      <c r="O99" s="142">
        <f>'PK Imports'!O99+'NP Imports'!O99+'NPK Imports'!O99</f>
        <v>0</v>
      </c>
      <c r="P99" s="142">
        <f>'PK Imports'!P99+'NP Imports'!P99+'NPK Imports'!P99</f>
        <v>0</v>
      </c>
      <c r="Q99" s="142">
        <f>'PK Imports'!Q99+'NP Imports'!Q99+'NPK Imports'!Q99</f>
        <v>0</v>
      </c>
      <c r="R99" s="142">
        <f>'PK Imports'!R99+'NP Imports'!R99+'NPK Imports'!R99</f>
        <v>0</v>
      </c>
      <c r="S99" s="142">
        <f>'PK Imports'!S99+'NP Imports'!S99+'NPK Imports'!S99</f>
        <v>0</v>
      </c>
      <c r="T99" s="142">
        <f>'PK Imports'!T99+'NP Imports'!T99+'NPK Imports'!T99</f>
        <v>0</v>
      </c>
      <c r="U99" s="142">
        <f>'PK Imports'!U99+'NP Imports'!U99+'NPK Imports'!U99</f>
        <v>5.1641050000000002</v>
      </c>
      <c r="V99" s="142">
        <f>'PK Imports'!V99+'NP Imports'!V99+'NPK Imports'!V99</f>
        <v>13.762048</v>
      </c>
      <c r="W99" s="142">
        <f>'PK Imports'!W99+'NP Imports'!W99+'NPK Imports'!W99</f>
        <v>2.8261801267792492</v>
      </c>
      <c r="X99" s="142">
        <f>'PK Imports'!X99+'NP Imports'!X99+'NPK Imports'!X99</f>
        <v>3.0786499999999997</v>
      </c>
      <c r="Y99" s="142">
        <f>'PK Imports'!Y99+'NP Imports'!Y99+'NPK Imports'!Y99</f>
        <v>2.23285</v>
      </c>
      <c r="Z99" s="142">
        <f>'PK Imports'!Z99+'NP Imports'!Z99+'NPK Imports'!Z99</f>
        <v>2.0900864998362971</v>
      </c>
      <c r="AA99" s="142">
        <f>'PK Imports'!AA99+'NP Imports'!AA99+'NPK Imports'!AA99</f>
        <v>0.83000000000000007</v>
      </c>
      <c r="AB99" s="142">
        <f>'PK Imports'!AB99+'NP Imports'!AB99+'NPK Imports'!AB99</f>
        <v>2.44</v>
      </c>
      <c r="AC99" s="142">
        <f>'PK Imports'!AC99+'NP Imports'!AC99+'NPK Imports'!AC99</f>
        <v>2.44</v>
      </c>
      <c r="AD99" s="142">
        <f>'PK Imports'!AD99+'NP Imports'!AD99+'NPK Imports'!AD99</f>
        <v>2.44</v>
      </c>
      <c r="AE99" s="142">
        <f>'PK Imports'!AE99+'NP Imports'!AE99+'NPK Imports'!AE99</f>
        <v>2.44</v>
      </c>
      <c r="AF99" s="142">
        <f>'PK Imports'!AF99+'NP Imports'!AF99+'NPK Imports'!AF99</f>
        <v>2.44</v>
      </c>
      <c r="AG99" s="142">
        <f>'PK Imports'!AG99+'NP Imports'!AG99+'NPK Imports'!AG99</f>
        <v>2.44</v>
      </c>
    </row>
    <row r="100" spans="1:33" x14ac:dyDescent="0.2">
      <c r="A100" s="133" t="str">
        <f t="shared" si="2"/>
        <v>DAPTogo</v>
      </c>
      <c r="B100" s="129" t="s">
        <v>259</v>
      </c>
      <c r="C100" s="129" t="s">
        <v>262</v>
      </c>
      <c r="D100" s="129" t="s">
        <v>131</v>
      </c>
      <c r="E100" s="142">
        <f>'PK Imports'!E100+'NP Imports'!E100+'NPK Imports'!E100</f>
        <v>26.2653</v>
      </c>
      <c r="F100" s="142">
        <f>'PK Imports'!F100+'NP Imports'!F100+'NPK Imports'!F100</f>
        <v>12.3504</v>
      </c>
      <c r="G100" s="142">
        <f>'PK Imports'!G100+'NP Imports'!G100+'NPK Imports'!G100</f>
        <v>24.63466</v>
      </c>
      <c r="H100" s="142">
        <f>'PK Imports'!H100+'NP Imports'!H100+'NPK Imports'!H100</f>
        <v>38.070487999999997</v>
      </c>
      <c r="I100" s="142">
        <f>'PK Imports'!I100+'NP Imports'!I100+'NPK Imports'!I100</f>
        <v>12.141672</v>
      </c>
      <c r="J100" s="142">
        <f>'PK Imports'!J100+'NP Imports'!J100+'NPK Imports'!J100</f>
        <v>38.536000000000001</v>
      </c>
      <c r="K100" s="142">
        <f>'PK Imports'!K100+'NP Imports'!K100+'NPK Imports'!K100</f>
        <v>26.054491999999996</v>
      </c>
      <c r="L100" s="142">
        <f>'PK Imports'!L100+'NP Imports'!L100+'NPK Imports'!L100</f>
        <v>27.059553999999999</v>
      </c>
      <c r="M100" s="142">
        <f>'PK Imports'!M100+'NP Imports'!M100+'NPK Imports'!M100</f>
        <v>9.3970000000000002</v>
      </c>
      <c r="N100" s="142">
        <f>'PK Imports'!N100+'NP Imports'!N100+'NPK Imports'!N100</f>
        <v>0.432</v>
      </c>
      <c r="O100" s="142">
        <f>'PK Imports'!O100+'NP Imports'!O100+'NPK Imports'!O100</f>
        <v>16.5</v>
      </c>
      <c r="P100" s="142">
        <f>'PK Imports'!P100+'NP Imports'!P100+'NPK Imports'!P100</f>
        <v>23.641999999999999</v>
      </c>
      <c r="Q100" s="142">
        <f>'PK Imports'!Q100+'NP Imports'!Q100+'NPK Imports'!Q100</f>
        <v>38.7851</v>
      </c>
      <c r="R100" s="142">
        <f>'PK Imports'!R100+'NP Imports'!R100+'NPK Imports'!R100</f>
        <v>61.646341999999997</v>
      </c>
      <c r="S100" s="142">
        <f>'PK Imports'!S100+'NP Imports'!S100+'NPK Imports'!S100</f>
        <v>25.053000000000001</v>
      </c>
      <c r="T100" s="142">
        <f>'PK Imports'!T100+'NP Imports'!T100+'NPK Imports'!T100</f>
        <v>50.508451999999998</v>
      </c>
      <c r="U100" s="142">
        <f>'PK Imports'!U100+'NP Imports'!U100+'NPK Imports'!U100</f>
        <v>18.515367000000001</v>
      </c>
      <c r="V100" s="142">
        <f>'PK Imports'!V100+'NP Imports'!V100+'NPK Imports'!V100</f>
        <v>78.463864000000001</v>
      </c>
      <c r="W100" s="142">
        <f>'PK Imports'!W100+'NP Imports'!W100+'NPK Imports'!W100</f>
        <v>41.696945980498597</v>
      </c>
      <c r="X100" s="142">
        <f>'PK Imports'!X100+'NP Imports'!X100+'NPK Imports'!X100</f>
        <v>49.935919999999996</v>
      </c>
      <c r="Y100" s="142">
        <f>'PK Imports'!Y100+'NP Imports'!Y100+'NPK Imports'!Y100</f>
        <v>87.579429999999988</v>
      </c>
      <c r="Z100" s="142">
        <f>'PK Imports'!Z100+'NP Imports'!Z100+'NPK Imports'!Z100</f>
        <v>20.174469999999999</v>
      </c>
      <c r="AA100" s="142">
        <f>'PK Imports'!AA100+'NP Imports'!AA100+'NPK Imports'!AA100</f>
        <v>8.51</v>
      </c>
      <c r="AB100" s="142">
        <f>'PK Imports'!AB100+'NP Imports'!AB100+'NPK Imports'!AB100</f>
        <v>75.61999999999999</v>
      </c>
      <c r="AC100" s="142">
        <f>'PK Imports'!AC100+'NP Imports'!AC100+'NPK Imports'!AC100</f>
        <v>75.61999999999999</v>
      </c>
      <c r="AD100" s="142">
        <f>'PK Imports'!AD100+'NP Imports'!AD100+'NPK Imports'!AD100</f>
        <v>75.61999999999999</v>
      </c>
      <c r="AE100" s="142">
        <f>'PK Imports'!AE100+'NP Imports'!AE100+'NPK Imports'!AE100</f>
        <v>75.61999999999999</v>
      </c>
      <c r="AF100" s="142">
        <f>'PK Imports'!AF100+'NP Imports'!AF100+'NPK Imports'!AF100</f>
        <v>75.61999999999999</v>
      </c>
      <c r="AG100" s="142">
        <f>'PK Imports'!AG100+'NP Imports'!AG100+'NPK Imports'!AG100</f>
        <v>75.61999999999999</v>
      </c>
    </row>
    <row r="101" spans="1:33" s="133" customFormat="1" x14ac:dyDescent="0.2">
      <c r="A101" s="143" t="str">
        <f t="shared" si="2"/>
        <v>DAPCentral Africa Total</v>
      </c>
      <c r="B101" s="140" t="s">
        <v>132</v>
      </c>
      <c r="C101" s="140" t="s">
        <v>132</v>
      </c>
      <c r="D101" s="140" t="s">
        <v>132</v>
      </c>
      <c r="E101" s="141">
        <f>'PK Imports'!E101+'NP Imports'!E101+'NPK Imports'!E101</f>
        <v>77.253619999999998</v>
      </c>
      <c r="F101" s="141">
        <f>'PK Imports'!F101+'NP Imports'!F101+'NPK Imports'!F101</f>
        <v>32.755957000000002</v>
      </c>
      <c r="G101" s="141">
        <f>'PK Imports'!G101+'NP Imports'!G101+'NPK Imports'!G101</f>
        <v>25.983530000000002</v>
      </c>
      <c r="H101" s="141">
        <f>'PK Imports'!H101+'NP Imports'!H101+'NPK Imports'!H101</f>
        <v>29.295249999999999</v>
      </c>
      <c r="I101" s="141">
        <f>'PK Imports'!I101+'NP Imports'!I101+'NPK Imports'!I101</f>
        <v>51.956961999999997</v>
      </c>
      <c r="J101" s="141">
        <f>'PK Imports'!J101+'NP Imports'!J101+'NPK Imports'!J101</f>
        <v>57.218223000000002</v>
      </c>
      <c r="K101" s="141">
        <f>'PK Imports'!K101+'NP Imports'!K101+'NPK Imports'!K101</f>
        <v>54.361788000000004</v>
      </c>
      <c r="L101" s="141">
        <f>'PK Imports'!L101+'NP Imports'!L101+'NPK Imports'!L101</f>
        <v>42.276653999999994</v>
      </c>
      <c r="M101" s="141">
        <f>'PK Imports'!M101+'NP Imports'!M101+'NPK Imports'!M101</f>
        <v>40.635213</v>
      </c>
      <c r="N101" s="141">
        <f>'PK Imports'!N101+'NP Imports'!N101+'NPK Imports'!N101</f>
        <v>27.528685999999997</v>
      </c>
      <c r="O101" s="141">
        <f>'PK Imports'!O101+'NP Imports'!O101+'NPK Imports'!O101</f>
        <v>57.04966799999999</v>
      </c>
      <c r="P101" s="141">
        <f>'PK Imports'!P101+'NP Imports'!P101+'NPK Imports'!P101</f>
        <v>44.231676</v>
      </c>
      <c r="Q101" s="141">
        <f>'PK Imports'!Q101+'NP Imports'!Q101+'NPK Imports'!Q101</f>
        <v>88.602981000000014</v>
      </c>
      <c r="R101" s="141">
        <f>'PK Imports'!R101+'NP Imports'!R101+'NPK Imports'!R101</f>
        <v>99.811791999999997</v>
      </c>
      <c r="S101" s="141">
        <f>'PK Imports'!S101+'NP Imports'!S101+'NPK Imports'!S101</f>
        <v>94.560402999999994</v>
      </c>
      <c r="T101" s="141">
        <f>'PK Imports'!T101+'NP Imports'!T101+'NPK Imports'!T101</f>
        <v>59.084857999999997</v>
      </c>
      <c r="U101" s="141">
        <f>'PK Imports'!U101+'NP Imports'!U101+'NPK Imports'!U101</f>
        <v>96.842013999999992</v>
      </c>
      <c r="V101" s="141">
        <f>'PK Imports'!V101+'NP Imports'!V101+'NPK Imports'!V101</f>
        <v>127.17121900000001</v>
      </c>
      <c r="W101" s="141">
        <f>'PK Imports'!W101+'NP Imports'!W101+'NPK Imports'!W101</f>
        <v>129.08138383939095</v>
      </c>
      <c r="X101" s="141">
        <f>'PK Imports'!X101+'NP Imports'!X101+'NPK Imports'!X101</f>
        <v>86.777980000000014</v>
      </c>
      <c r="Y101" s="141">
        <f>'PK Imports'!Y101+'NP Imports'!Y101+'NPK Imports'!Y101</f>
        <v>92.901129999999981</v>
      </c>
      <c r="Z101" s="141">
        <f>'PK Imports'!Z101+'NP Imports'!Z101+'NPK Imports'!Z101</f>
        <v>104.05034904215924</v>
      </c>
      <c r="AA101" s="141">
        <f>'PK Imports'!AA101+'NP Imports'!AA101+'NPK Imports'!AA101</f>
        <v>96.44</v>
      </c>
      <c r="AB101" s="141">
        <f>'PK Imports'!AB101+'NP Imports'!AB101+'NPK Imports'!AB101</f>
        <v>95.609999999999985</v>
      </c>
      <c r="AC101" s="141">
        <f>'PK Imports'!AC101+'NP Imports'!AC101+'NPK Imports'!AC101</f>
        <v>96.016627477020037</v>
      </c>
      <c r="AD101" s="141">
        <f>'PK Imports'!AD101+'NP Imports'!AD101+'NPK Imports'!AD101</f>
        <v>96.524360961952638</v>
      </c>
      <c r="AE101" s="141">
        <f>'PK Imports'!AE101+'NP Imports'!AE101+'NPK Imports'!AE101</f>
        <v>96.995807206271223</v>
      </c>
      <c r="AF101" s="141">
        <f>'PK Imports'!AF101+'NP Imports'!AF101+'NPK Imports'!AF101</f>
        <v>97.467882684211403</v>
      </c>
      <c r="AG101" s="141">
        <f>'PK Imports'!AG101+'NP Imports'!AG101+'NPK Imports'!AG101</f>
        <v>97.962253035619383</v>
      </c>
    </row>
    <row r="102" spans="1:33" x14ac:dyDescent="0.2">
      <c r="A102" s="133" t="str">
        <f t="shared" si="2"/>
        <v>DAPAngola</v>
      </c>
      <c r="B102" s="129" t="s">
        <v>259</v>
      </c>
      <c r="C102" s="129" t="s">
        <v>263</v>
      </c>
      <c r="D102" s="129" t="s">
        <v>133</v>
      </c>
      <c r="E102" s="142">
        <f>'PK Imports'!E102+'NP Imports'!E102+'NPK Imports'!E102</f>
        <v>3.526348</v>
      </c>
      <c r="F102" s="142">
        <f>'PK Imports'!F102+'NP Imports'!F102+'NPK Imports'!F102</f>
        <v>0.48704499999999995</v>
      </c>
      <c r="G102" s="142">
        <f>'PK Imports'!G102+'NP Imports'!G102+'NPK Imports'!G102</f>
        <v>6.5895679999999999</v>
      </c>
      <c r="H102" s="142">
        <f>'PK Imports'!H102+'NP Imports'!H102+'NPK Imports'!H102</f>
        <v>8.6524549999999998</v>
      </c>
      <c r="I102" s="142">
        <f>'PK Imports'!I102+'NP Imports'!I102+'NPK Imports'!I102</f>
        <v>19.763847999999999</v>
      </c>
      <c r="J102" s="142">
        <f>'PK Imports'!J102+'NP Imports'!J102+'NPK Imports'!J102</f>
        <v>9.5537279999999996</v>
      </c>
      <c r="K102" s="142">
        <f>'PK Imports'!K102+'NP Imports'!K102+'NPK Imports'!K102</f>
        <v>9.0977929999999994</v>
      </c>
      <c r="L102" s="142">
        <f>'PK Imports'!L102+'NP Imports'!L102+'NPK Imports'!L102</f>
        <v>17.568439000000001</v>
      </c>
      <c r="M102" s="142">
        <f>'PK Imports'!M102+'NP Imports'!M102+'NPK Imports'!M102</f>
        <v>25.637320000000003</v>
      </c>
      <c r="N102" s="142">
        <f>'PK Imports'!N102+'NP Imports'!N102+'NPK Imports'!N102</f>
        <v>20.677199999999999</v>
      </c>
      <c r="O102" s="142">
        <f>'PK Imports'!O102+'NP Imports'!O102+'NPK Imports'!O102</f>
        <v>27.014042</v>
      </c>
      <c r="P102" s="142">
        <f>'PK Imports'!P102+'NP Imports'!P102+'NPK Imports'!P102</f>
        <v>18.208590000000001</v>
      </c>
      <c r="Q102" s="142">
        <f>'PK Imports'!Q102+'NP Imports'!Q102+'NPK Imports'!Q102</f>
        <v>26.486222999999999</v>
      </c>
      <c r="R102" s="142">
        <f>'PK Imports'!R102+'NP Imports'!R102+'NPK Imports'!R102</f>
        <v>45.552064000000001</v>
      </c>
      <c r="S102" s="142">
        <f>'PK Imports'!S102+'NP Imports'!S102+'NPK Imports'!S102</f>
        <v>33.014166000000003</v>
      </c>
      <c r="T102" s="142">
        <f>'PK Imports'!T102+'NP Imports'!T102+'NPK Imports'!T102</f>
        <v>13.209592000000001</v>
      </c>
      <c r="U102" s="142">
        <f>'PK Imports'!U102+'NP Imports'!U102+'NPK Imports'!U102</f>
        <v>31.717175999999998</v>
      </c>
      <c r="V102" s="142">
        <f>'PK Imports'!V102+'NP Imports'!V102+'NPK Imports'!V102</f>
        <v>66.744996</v>
      </c>
      <c r="W102" s="142">
        <f>'PK Imports'!W102+'NP Imports'!W102+'NPK Imports'!W102</f>
        <v>61.066467718737016</v>
      </c>
      <c r="X102" s="142">
        <f>'PK Imports'!X102+'NP Imports'!X102+'NPK Imports'!X102</f>
        <v>39.188710000000007</v>
      </c>
      <c r="Y102" s="142">
        <f>'PK Imports'!Y102+'NP Imports'!Y102+'NPK Imports'!Y102</f>
        <v>30.676739999999999</v>
      </c>
      <c r="Z102" s="142">
        <f>'PK Imports'!Z102+'NP Imports'!Z102+'NPK Imports'!Z102</f>
        <v>29.066060000000004</v>
      </c>
      <c r="AA102" s="142">
        <f>'PK Imports'!AA102+'NP Imports'!AA102+'NPK Imports'!AA102</f>
        <v>43.309999999999995</v>
      </c>
      <c r="AB102" s="142">
        <f>'PK Imports'!AB102+'NP Imports'!AB102+'NPK Imports'!AB102</f>
        <v>19.54</v>
      </c>
      <c r="AC102" s="142">
        <f>'PK Imports'!AC102+'NP Imports'!AC102+'NPK Imports'!AC102</f>
        <v>19.54</v>
      </c>
      <c r="AD102" s="142">
        <f>'PK Imports'!AD102+'NP Imports'!AD102+'NPK Imports'!AD102</f>
        <v>19.54</v>
      </c>
      <c r="AE102" s="142">
        <f>'PK Imports'!AE102+'NP Imports'!AE102+'NPK Imports'!AE102</f>
        <v>19.54</v>
      </c>
      <c r="AF102" s="142">
        <f>'PK Imports'!AF102+'NP Imports'!AF102+'NPK Imports'!AF102</f>
        <v>19.54</v>
      </c>
      <c r="AG102" s="142">
        <f>'PK Imports'!AG102+'NP Imports'!AG102+'NPK Imports'!AG102</f>
        <v>19.54</v>
      </c>
    </row>
    <row r="103" spans="1:33" x14ac:dyDescent="0.2">
      <c r="A103" s="133" t="str">
        <f t="shared" si="2"/>
        <v>DAPCameroon</v>
      </c>
      <c r="B103" s="129" t="s">
        <v>259</v>
      </c>
      <c r="C103" s="129" t="s">
        <v>263</v>
      </c>
      <c r="D103" s="129" t="s">
        <v>134</v>
      </c>
      <c r="E103" s="142">
        <f>'PK Imports'!E103+'NP Imports'!E103+'NPK Imports'!E103</f>
        <v>72.08766</v>
      </c>
      <c r="F103" s="142">
        <f>'PK Imports'!F103+'NP Imports'!F103+'NPK Imports'!F103</f>
        <v>30.193850000000001</v>
      </c>
      <c r="G103" s="142">
        <f>'PK Imports'!G103+'NP Imports'!G103+'NPK Imports'!G103</f>
        <v>16.959291</v>
      </c>
      <c r="H103" s="142">
        <f>'PK Imports'!H103+'NP Imports'!H103+'NPK Imports'!H103</f>
        <v>11.711482</v>
      </c>
      <c r="I103" s="142">
        <f>'PK Imports'!I103+'NP Imports'!I103+'NPK Imports'!I103</f>
        <v>24.295103999999998</v>
      </c>
      <c r="J103" s="142">
        <f>'PK Imports'!J103+'NP Imports'!J103+'NPK Imports'!J103</f>
        <v>19.317371000000001</v>
      </c>
      <c r="K103" s="142">
        <f>'PK Imports'!K103+'NP Imports'!K103+'NPK Imports'!K103</f>
        <v>25.018597999999997</v>
      </c>
      <c r="L103" s="142">
        <f>'PK Imports'!L103+'NP Imports'!L103+'NPK Imports'!L103</f>
        <v>14.745056</v>
      </c>
      <c r="M103" s="142">
        <f>'PK Imports'!M103+'NP Imports'!M103+'NPK Imports'!M103</f>
        <v>9.5083799999999989</v>
      </c>
      <c r="N103" s="142">
        <f>'PK Imports'!N103+'NP Imports'!N103+'NPK Imports'!N103</f>
        <v>1.9324139999999999</v>
      </c>
      <c r="O103" s="142">
        <f>'PK Imports'!O103+'NP Imports'!O103+'NPK Imports'!O103</f>
        <v>26.149091000000002</v>
      </c>
      <c r="P103" s="142">
        <f>'PK Imports'!P103+'NP Imports'!P103+'NPK Imports'!P103</f>
        <v>10.764918</v>
      </c>
      <c r="Q103" s="142">
        <f>'PK Imports'!Q103+'NP Imports'!Q103+'NPK Imports'!Q103</f>
        <v>54.559119000000003</v>
      </c>
      <c r="R103" s="142">
        <f>'PK Imports'!R103+'NP Imports'!R103+'NPK Imports'!R103</f>
        <v>44.342872999999997</v>
      </c>
      <c r="S103" s="142">
        <f>'PK Imports'!S103+'NP Imports'!S103+'NPK Imports'!S103</f>
        <v>55.338742000000003</v>
      </c>
      <c r="T103" s="142">
        <f>'PK Imports'!T103+'NP Imports'!T103+'NPK Imports'!T103</f>
        <v>28.662711999999999</v>
      </c>
      <c r="U103" s="142">
        <f>'PK Imports'!U103+'NP Imports'!U103+'NPK Imports'!U103</f>
        <v>28.591629000000001</v>
      </c>
      <c r="V103" s="142">
        <f>'PK Imports'!V103+'NP Imports'!V103+'NPK Imports'!V103</f>
        <v>21.75704</v>
      </c>
      <c r="W103" s="142">
        <f>'PK Imports'!W103+'NP Imports'!W103+'NPK Imports'!W103</f>
        <v>39.416257822153469</v>
      </c>
      <c r="X103" s="142">
        <f>'PK Imports'!X103+'NP Imports'!X103+'NPK Imports'!X103</f>
        <v>24.245429999999999</v>
      </c>
      <c r="Y103" s="142">
        <f>'PK Imports'!Y103+'NP Imports'!Y103+'NPK Imports'!Y103</f>
        <v>23.033320000000003</v>
      </c>
      <c r="Z103" s="142">
        <f>'PK Imports'!Z103+'NP Imports'!Z103+'NPK Imports'!Z103</f>
        <v>49.509114816409529</v>
      </c>
      <c r="AA103" s="142">
        <f>'PK Imports'!AA103+'NP Imports'!AA103+'NPK Imports'!AA103</f>
        <v>17.7</v>
      </c>
      <c r="AB103" s="142">
        <f>'PK Imports'!AB103+'NP Imports'!AB103+'NPK Imports'!AB103</f>
        <v>38.79</v>
      </c>
      <c r="AC103" s="142">
        <f>'PK Imports'!AC103+'NP Imports'!AC103+'NPK Imports'!AC103</f>
        <v>38.79</v>
      </c>
      <c r="AD103" s="142">
        <f>'PK Imports'!AD103+'NP Imports'!AD103+'NPK Imports'!AD103</f>
        <v>38.79</v>
      </c>
      <c r="AE103" s="142">
        <f>'PK Imports'!AE103+'NP Imports'!AE103+'NPK Imports'!AE103</f>
        <v>38.79</v>
      </c>
      <c r="AF103" s="142">
        <f>'PK Imports'!AF103+'NP Imports'!AF103+'NPK Imports'!AF103</f>
        <v>38.79</v>
      </c>
      <c r="AG103" s="142">
        <f>'PK Imports'!AG103+'NP Imports'!AG103+'NPK Imports'!AG103</f>
        <v>38.79</v>
      </c>
    </row>
    <row r="104" spans="1:33" x14ac:dyDescent="0.2">
      <c r="A104" s="133" t="str">
        <f t="shared" si="2"/>
        <v>DAPCentral African Republic</v>
      </c>
      <c r="B104" s="129" t="s">
        <v>259</v>
      </c>
      <c r="C104" s="129" t="s">
        <v>263</v>
      </c>
      <c r="D104" s="129" t="s">
        <v>135</v>
      </c>
      <c r="E104" s="142">
        <f>'PK Imports'!E104+'NP Imports'!E104+'NPK Imports'!E104</f>
        <v>0</v>
      </c>
      <c r="F104" s="142">
        <f>'PK Imports'!F104+'NP Imports'!F104+'NPK Imports'!F104</f>
        <v>0</v>
      </c>
      <c r="G104" s="142">
        <f>'PK Imports'!G104+'NP Imports'!G104+'NPK Imports'!G104</f>
        <v>0</v>
      </c>
      <c r="H104" s="142">
        <f>'PK Imports'!H104+'NP Imports'!H104+'NPK Imports'!H104</f>
        <v>0</v>
      </c>
      <c r="I104" s="142">
        <f>'PK Imports'!I104+'NP Imports'!I104+'NPK Imports'!I104</f>
        <v>0</v>
      </c>
      <c r="J104" s="142">
        <f>'PK Imports'!J104+'NP Imports'!J104+'NPK Imports'!J104</f>
        <v>0</v>
      </c>
      <c r="K104" s="142">
        <f>'PK Imports'!K104+'NP Imports'!K104+'NPK Imports'!K104</f>
        <v>0</v>
      </c>
      <c r="L104" s="142">
        <f>'PK Imports'!L104+'NP Imports'!L104+'NPK Imports'!L104</f>
        <v>0</v>
      </c>
      <c r="M104" s="142">
        <f>'PK Imports'!M104+'NP Imports'!M104+'NPK Imports'!M104</f>
        <v>7.5500000000000003E-3</v>
      </c>
      <c r="N104" s="142">
        <f>'PK Imports'!N104+'NP Imports'!N104+'NPK Imports'!N104</f>
        <v>0</v>
      </c>
      <c r="O104" s="142">
        <f>'PK Imports'!O104+'NP Imports'!O104+'NPK Imports'!O104</f>
        <v>0</v>
      </c>
      <c r="P104" s="142">
        <f>'PK Imports'!P104+'NP Imports'!P104+'NPK Imports'!P104</f>
        <v>0</v>
      </c>
      <c r="Q104" s="142">
        <f>'PK Imports'!Q104+'NP Imports'!Q104+'NPK Imports'!Q104</f>
        <v>0</v>
      </c>
      <c r="R104" s="142">
        <f>'PK Imports'!R104+'NP Imports'!R104+'NPK Imports'!R104</f>
        <v>0</v>
      </c>
      <c r="S104" s="142">
        <f>'PK Imports'!S104+'NP Imports'!S104+'NPK Imports'!S104</f>
        <v>0</v>
      </c>
      <c r="T104" s="142">
        <f>'PK Imports'!T104+'NP Imports'!T104+'NPK Imports'!T104</f>
        <v>0.17985000000000001</v>
      </c>
      <c r="U104" s="142">
        <f>'PK Imports'!U104+'NP Imports'!U104+'NPK Imports'!U104</f>
        <v>0</v>
      </c>
      <c r="V104" s="142">
        <f>'PK Imports'!V104+'NP Imports'!V104+'NPK Imports'!V104</f>
        <v>0</v>
      </c>
      <c r="W104" s="142">
        <f>'PK Imports'!W104+'NP Imports'!W104+'NPK Imports'!W104</f>
        <v>0</v>
      </c>
      <c r="X104" s="142">
        <f>'PK Imports'!X104+'NP Imports'!X104+'NPK Imports'!X104</f>
        <v>0</v>
      </c>
      <c r="Y104" s="142">
        <f>'PK Imports'!Y104+'NP Imports'!Y104+'NPK Imports'!Y104</f>
        <v>0</v>
      </c>
      <c r="Z104" s="142">
        <f>'PK Imports'!Z104+'NP Imports'!Z104+'NPK Imports'!Z104</f>
        <v>0</v>
      </c>
      <c r="AA104" s="142">
        <f>'PK Imports'!AA104+'NP Imports'!AA104+'NPK Imports'!AA104</f>
        <v>0</v>
      </c>
      <c r="AB104" s="142">
        <f>'PK Imports'!AB104+'NP Imports'!AB104+'NPK Imports'!AB104</f>
        <v>0</v>
      </c>
      <c r="AC104" s="142">
        <f>'PK Imports'!AC104+'NP Imports'!AC104+'NPK Imports'!AC104</f>
        <v>0</v>
      </c>
      <c r="AD104" s="142">
        <f>'PK Imports'!AD104+'NP Imports'!AD104+'NPK Imports'!AD104</f>
        <v>0</v>
      </c>
      <c r="AE104" s="142">
        <f>'PK Imports'!AE104+'NP Imports'!AE104+'NPK Imports'!AE104</f>
        <v>0</v>
      </c>
      <c r="AF104" s="142">
        <f>'PK Imports'!AF104+'NP Imports'!AF104+'NPK Imports'!AF104</f>
        <v>0</v>
      </c>
      <c r="AG104" s="142">
        <f>'PK Imports'!AG104+'NP Imports'!AG104+'NPK Imports'!AG104</f>
        <v>0</v>
      </c>
    </row>
    <row r="105" spans="1:33" x14ac:dyDescent="0.2">
      <c r="A105" s="133" t="str">
        <f t="shared" si="2"/>
        <v>DAPChad</v>
      </c>
      <c r="B105" s="129" t="s">
        <v>259</v>
      </c>
      <c r="C105" s="129" t="s">
        <v>263</v>
      </c>
      <c r="D105" s="129" t="s">
        <v>136</v>
      </c>
      <c r="E105" s="142">
        <f>'PK Imports'!E105+'NP Imports'!E105+'NPK Imports'!E105</f>
        <v>0</v>
      </c>
      <c r="F105" s="142">
        <f>'PK Imports'!F105+'NP Imports'!F105+'NPK Imports'!F105</f>
        <v>0</v>
      </c>
      <c r="G105" s="142">
        <f>'PK Imports'!G105+'NP Imports'!G105+'NPK Imports'!G105</f>
        <v>0</v>
      </c>
      <c r="H105" s="142">
        <f>'PK Imports'!H105+'NP Imports'!H105+'NPK Imports'!H105</f>
        <v>6</v>
      </c>
      <c r="I105" s="142">
        <f>'PK Imports'!I105+'NP Imports'!I105+'NPK Imports'!I105</f>
        <v>5</v>
      </c>
      <c r="J105" s="142">
        <f>'PK Imports'!J105+'NP Imports'!J105+'NPK Imports'!J105</f>
        <v>25.957999999999998</v>
      </c>
      <c r="K105" s="142">
        <f>'PK Imports'!K105+'NP Imports'!K105+'NPK Imports'!K105</f>
        <v>16</v>
      </c>
      <c r="L105" s="142">
        <f>'PK Imports'!L105+'NP Imports'!L105+'NPK Imports'!L105</f>
        <v>8</v>
      </c>
      <c r="M105" s="142">
        <f>'PK Imports'!M105+'NP Imports'!M105+'NPK Imports'!M105</f>
        <v>0</v>
      </c>
      <c r="N105" s="142">
        <f>'PK Imports'!N105+'NP Imports'!N105+'NPK Imports'!N105</f>
        <v>1.4999999999999999E-2</v>
      </c>
      <c r="O105" s="142">
        <f>'PK Imports'!O105+'NP Imports'!O105+'NPK Imports'!O105</f>
        <v>0</v>
      </c>
      <c r="P105" s="142">
        <f>'PK Imports'!P105+'NP Imports'!P105+'NPK Imports'!P105</f>
        <v>9.3460000000000001</v>
      </c>
      <c r="Q105" s="142">
        <f>'PK Imports'!Q105+'NP Imports'!Q105+'NPK Imports'!Q105</f>
        <v>1.6E-2</v>
      </c>
      <c r="R105" s="142">
        <f>'PK Imports'!R105+'NP Imports'!R105+'NPK Imports'!R105</f>
        <v>3.5000000000000003E-2</v>
      </c>
      <c r="S105" s="142">
        <f>'PK Imports'!S105+'NP Imports'!S105+'NPK Imports'!S105</f>
        <v>6.2E-2</v>
      </c>
      <c r="T105" s="142">
        <f>'PK Imports'!T105+'NP Imports'!T105+'NPK Imports'!T105</f>
        <v>0.22500000000000001</v>
      </c>
      <c r="U105" s="142">
        <f>'PK Imports'!U105+'NP Imports'!U105+'NPK Imports'!U105</f>
        <v>16.005500000000001</v>
      </c>
      <c r="V105" s="142">
        <f>'PK Imports'!V105+'NP Imports'!V105+'NPK Imports'!V105</f>
        <v>3.6049999999999999E-2</v>
      </c>
      <c r="W105" s="142">
        <f>'PK Imports'!W105+'NP Imports'!W105+'NPK Imports'!W105</f>
        <v>1.9839000942301972</v>
      </c>
      <c r="X105" s="142">
        <f>'PK Imports'!X105+'NP Imports'!X105+'NPK Imports'!X105</f>
        <v>1.8720000000000001E-2</v>
      </c>
      <c r="Y105" s="142">
        <f>'PK Imports'!Y105+'NP Imports'!Y105+'NPK Imports'!Y105</f>
        <v>19.613710000000001</v>
      </c>
      <c r="Z105" s="142">
        <f>'PK Imports'!Z105+'NP Imports'!Z105+'NPK Imports'!Z105</f>
        <v>0.05</v>
      </c>
      <c r="AA105" s="142">
        <f>'PK Imports'!AA105+'NP Imports'!AA105+'NPK Imports'!AA105</f>
        <v>0.05</v>
      </c>
      <c r="AB105" s="142">
        <f>'PK Imports'!AB105+'NP Imports'!AB105+'NPK Imports'!AB105</f>
        <v>0</v>
      </c>
      <c r="AC105" s="142">
        <f>'PK Imports'!AC105+'NP Imports'!AC105+'NPK Imports'!AC105</f>
        <v>0</v>
      </c>
      <c r="AD105" s="142">
        <f>'PK Imports'!AD105+'NP Imports'!AD105+'NPK Imports'!AD105</f>
        <v>0</v>
      </c>
      <c r="AE105" s="142">
        <f>'PK Imports'!AE105+'NP Imports'!AE105+'NPK Imports'!AE105</f>
        <v>0</v>
      </c>
      <c r="AF105" s="142">
        <f>'PK Imports'!AF105+'NP Imports'!AF105+'NPK Imports'!AF105</f>
        <v>0</v>
      </c>
      <c r="AG105" s="142">
        <f>'PK Imports'!AG105+'NP Imports'!AG105+'NPK Imports'!AG105</f>
        <v>0</v>
      </c>
    </row>
    <row r="106" spans="1:33" x14ac:dyDescent="0.2">
      <c r="A106" s="133" t="str">
        <f t="shared" si="2"/>
        <v>DAPCongo</v>
      </c>
      <c r="B106" s="129" t="s">
        <v>259</v>
      </c>
      <c r="C106" s="129" t="s">
        <v>263</v>
      </c>
      <c r="D106" s="129" t="s">
        <v>137</v>
      </c>
      <c r="E106" s="142">
        <f>'PK Imports'!E106+'NP Imports'!E106+'NPK Imports'!E106</f>
        <v>0.98370000000000002</v>
      </c>
      <c r="F106" s="142">
        <f>'PK Imports'!F106+'NP Imports'!F106+'NPK Imports'!F106</f>
        <v>1.429</v>
      </c>
      <c r="G106" s="142">
        <f>'PK Imports'!G106+'NP Imports'!G106+'NPK Imports'!G106</f>
        <v>1.8105</v>
      </c>
      <c r="H106" s="142">
        <f>'PK Imports'!H106+'NP Imports'!H106+'NPK Imports'!H106</f>
        <v>2.5644550000000002</v>
      </c>
      <c r="I106" s="142">
        <f>'PK Imports'!I106+'NP Imports'!I106+'NPK Imports'!I106</f>
        <v>2.0611999999999999</v>
      </c>
      <c r="J106" s="142">
        <f>'PK Imports'!J106+'NP Imports'!J106+'NPK Imports'!J106</f>
        <v>1.5333709999999998</v>
      </c>
      <c r="K106" s="142">
        <f>'PK Imports'!K106+'NP Imports'!K106+'NPK Imports'!K106</f>
        <v>3.0754000000000001</v>
      </c>
      <c r="L106" s="142">
        <f>'PK Imports'!L106+'NP Imports'!L106+'NPK Imports'!L106</f>
        <v>0.64749999999999996</v>
      </c>
      <c r="M106" s="142">
        <f>'PK Imports'!M106+'NP Imports'!M106+'NPK Imports'!M106</f>
        <v>4.3485069999999997</v>
      </c>
      <c r="N106" s="142">
        <f>'PK Imports'!N106+'NP Imports'!N106+'NPK Imports'!N106</f>
        <v>3.266076</v>
      </c>
      <c r="O106" s="142">
        <f>'PK Imports'!O106+'NP Imports'!O106+'NPK Imports'!O106</f>
        <v>2.4416099999999998</v>
      </c>
      <c r="P106" s="142">
        <f>'PK Imports'!P106+'NP Imports'!P106+'NPK Imports'!P106</f>
        <v>4.3382380000000005</v>
      </c>
      <c r="Q106" s="142">
        <f>'PK Imports'!Q106+'NP Imports'!Q106+'NPK Imports'!Q106</f>
        <v>2.725689</v>
      </c>
      <c r="R106" s="142">
        <f>'PK Imports'!R106+'NP Imports'!R106+'NPK Imports'!R106</f>
        <v>5.0841750000000001</v>
      </c>
      <c r="S106" s="142">
        <f>'PK Imports'!S106+'NP Imports'!S106+'NPK Imports'!S106</f>
        <v>2.7866599999999999</v>
      </c>
      <c r="T106" s="142">
        <f>'PK Imports'!T106+'NP Imports'!T106+'NPK Imports'!T106</f>
        <v>7.1282040000000002</v>
      </c>
      <c r="U106" s="142">
        <f>'PK Imports'!U106+'NP Imports'!U106+'NPK Imports'!U106</f>
        <v>4.8211089999999999</v>
      </c>
      <c r="V106" s="142">
        <f>'PK Imports'!V106+'NP Imports'!V106+'NPK Imports'!V106</f>
        <v>4.6547039999999997</v>
      </c>
      <c r="W106" s="142">
        <f>'PK Imports'!W106+'NP Imports'!W106+'NPK Imports'!W106</f>
        <v>2.4591950948521748</v>
      </c>
      <c r="X106" s="142">
        <f>'PK Imports'!X106+'NP Imports'!X106+'NPK Imports'!X106</f>
        <v>1.0645600000000002</v>
      </c>
      <c r="Y106" s="142">
        <f>'PK Imports'!Y106+'NP Imports'!Y106+'NPK Imports'!Y106</f>
        <v>3.7883300000000002</v>
      </c>
      <c r="Z106" s="142">
        <f>'PK Imports'!Z106+'NP Imports'!Z106+'NPK Imports'!Z106</f>
        <v>7.1085242257496875</v>
      </c>
      <c r="AA106" s="142">
        <f>'PK Imports'!AA106+'NP Imports'!AA106+'NPK Imports'!AA106</f>
        <v>1.2900000000000003</v>
      </c>
      <c r="AB106" s="142">
        <f>'PK Imports'!AB106+'NP Imports'!AB106+'NPK Imports'!AB106</f>
        <v>1.5</v>
      </c>
      <c r="AC106" s="142">
        <f>'PK Imports'!AC106+'NP Imports'!AC106+'NPK Imports'!AC106</f>
        <v>1.5</v>
      </c>
      <c r="AD106" s="142">
        <f>'PK Imports'!AD106+'NP Imports'!AD106+'NPK Imports'!AD106</f>
        <v>1.5</v>
      </c>
      <c r="AE106" s="142">
        <f>'PK Imports'!AE106+'NP Imports'!AE106+'NPK Imports'!AE106</f>
        <v>1.5</v>
      </c>
      <c r="AF106" s="142">
        <f>'PK Imports'!AF106+'NP Imports'!AF106+'NPK Imports'!AF106</f>
        <v>1.5</v>
      </c>
      <c r="AG106" s="142">
        <f>'PK Imports'!AG106+'NP Imports'!AG106+'NPK Imports'!AG106</f>
        <v>1.5</v>
      </c>
    </row>
    <row r="107" spans="1:33" x14ac:dyDescent="0.2">
      <c r="A107" s="133" t="str">
        <f t="shared" si="2"/>
        <v>DAPDR Congo</v>
      </c>
      <c r="B107" s="129" t="s">
        <v>259</v>
      </c>
      <c r="C107" s="129" t="s">
        <v>263</v>
      </c>
      <c r="D107" s="129" t="s">
        <v>138</v>
      </c>
      <c r="E107" s="142">
        <f>'PK Imports'!E107+'NP Imports'!E107+'NPK Imports'!E107</f>
        <v>0</v>
      </c>
      <c r="F107" s="142">
        <f>'PK Imports'!F107+'NP Imports'!F107+'NPK Imports'!F107</f>
        <v>0</v>
      </c>
      <c r="G107" s="142">
        <f>'PK Imports'!G107+'NP Imports'!G107+'NPK Imports'!G107</f>
        <v>0</v>
      </c>
      <c r="H107" s="142">
        <f>'PK Imports'!H107+'NP Imports'!H107+'NPK Imports'!H107</f>
        <v>0</v>
      </c>
      <c r="I107" s="142">
        <f>'PK Imports'!I107+'NP Imports'!I107+'NPK Imports'!I107</f>
        <v>0</v>
      </c>
      <c r="J107" s="142">
        <f>'PK Imports'!J107+'NP Imports'!J107+'NPK Imports'!J107</f>
        <v>0</v>
      </c>
      <c r="K107" s="142">
        <f>'PK Imports'!K107+'NP Imports'!K107+'NPK Imports'!K107</f>
        <v>0</v>
      </c>
      <c r="L107" s="142">
        <f>'PK Imports'!L107+'NP Imports'!L107+'NPK Imports'!L107</f>
        <v>0</v>
      </c>
      <c r="M107" s="142">
        <f>'PK Imports'!M107+'NP Imports'!M107+'NPK Imports'!M107</f>
        <v>0</v>
      </c>
      <c r="N107" s="142">
        <f>'PK Imports'!N107+'NP Imports'!N107+'NPK Imports'!N107</f>
        <v>0</v>
      </c>
      <c r="O107" s="142">
        <f>'PK Imports'!O107+'NP Imports'!O107+'NPK Imports'!O107</f>
        <v>0</v>
      </c>
      <c r="P107" s="142">
        <f>'PK Imports'!P107+'NP Imports'!P107+'NPK Imports'!P107</f>
        <v>0</v>
      </c>
      <c r="Q107" s="142">
        <f>'PK Imports'!Q107+'NP Imports'!Q107+'NPK Imports'!Q107</f>
        <v>0</v>
      </c>
      <c r="R107" s="142">
        <f>'PK Imports'!R107+'NP Imports'!R107+'NPK Imports'!R107</f>
        <v>0</v>
      </c>
      <c r="S107" s="142">
        <f>'PK Imports'!S107+'NP Imports'!S107+'NPK Imports'!S107</f>
        <v>0</v>
      </c>
      <c r="T107" s="142">
        <f>'PK Imports'!T107+'NP Imports'!T107+'NPK Imports'!T107</f>
        <v>0</v>
      </c>
      <c r="U107" s="142">
        <f>'PK Imports'!U107+'NP Imports'!U107+'NPK Imports'!U107</f>
        <v>0</v>
      </c>
      <c r="V107" s="142">
        <f>'PK Imports'!V107+'NP Imports'!V107+'NPK Imports'!V107</f>
        <v>0</v>
      </c>
      <c r="W107" s="142">
        <f>'PK Imports'!W107+'NP Imports'!W107+'NPK Imports'!W107</f>
        <v>0</v>
      </c>
      <c r="X107" s="142">
        <f>'PK Imports'!X107+'NP Imports'!X107+'NPK Imports'!X107</f>
        <v>1.5675999999999999</v>
      </c>
      <c r="Y107" s="142">
        <f>'PK Imports'!Y107+'NP Imports'!Y107+'NPK Imports'!Y107</f>
        <v>3.5006999999999997</v>
      </c>
      <c r="Z107" s="142">
        <f>'PK Imports'!Z107+'NP Imports'!Z107+'NPK Imports'!Z107</f>
        <v>0.67357000000000011</v>
      </c>
      <c r="AA107" s="142">
        <f>'PK Imports'!AA107+'NP Imports'!AA107+'NPK Imports'!AA107</f>
        <v>2.15</v>
      </c>
      <c r="AB107" s="142">
        <f>'PK Imports'!AB107+'NP Imports'!AB107+'NPK Imports'!AB107</f>
        <v>8.6100000000000012</v>
      </c>
      <c r="AC107" s="142">
        <f>'PK Imports'!AC107+'NP Imports'!AC107+'NPK Imports'!AC107</f>
        <v>9.0166274770200516</v>
      </c>
      <c r="AD107" s="142">
        <f>'PK Imports'!AD107+'NP Imports'!AD107+'NPK Imports'!AD107</f>
        <v>9.5243609619526435</v>
      </c>
      <c r="AE107" s="142">
        <f>'PK Imports'!AE107+'NP Imports'!AE107+'NPK Imports'!AE107</f>
        <v>9.9958072062712304</v>
      </c>
      <c r="AF107" s="142">
        <f>'PK Imports'!AF107+'NP Imports'!AF107+'NPK Imports'!AF107</f>
        <v>10.467882684211405</v>
      </c>
      <c r="AG107" s="142">
        <f>'PK Imports'!AG107+'NP Imports'!AG107+'NPK Imports'!AG107</f>
        <v>10.962253035619392</v>
      </c>
    </row>
    <row r="108" spans="1:33" x14ac:dyDescent="0.2">
      <c r="A108" s="133" t="str">
        <f t="shared" si="2"/>
        <v>DAPEquatorial Guinea</v>
      </c>
      <c r="B108" s="129" t="s">
        <v>259</v>
      </c>
      <c r="C108" s="129" t="s">
        <v>263</v>
      </c>
      <c r="D108" s="129" t="s">
        <v>139</v>
      </c>
      <c r="E108" s="142">
        <f>'PK Imports'!E108+'NP Imports'!E108+'NPK Imports'!E108</f>
        <v>0</v>
      </c>
      <c r="F108" s="142">
        <f>'PK Imports'!F108+'NP Imports'!F108+'NPK Imports'!F108</f>
        <v>0</v>
      </c>
      <c r="G108" s="142">
        <f>'PK Imports'!G108+'NP Imports'!G108+'NPK Imports'!G108</f>
        <v>0</v>
      </c>
      <c r="H108" s="142">
        <f>'PK Imports'!H108+'NP Imports'!H108+'NPK Imports'!H108</f>
        <v>0</v>
      </c>
      <c r="I108" s="142">
        <f>'PK Imports'!I108+'NP Imports'!I108+'NPK Imports'!I108</f>
        <v>0</v>
      </c>
      <c r="J108" s="142">
        <f>'PK Imports'!J108+'NP Imports'!J108+'NPK Imports'!J108</f>
        <v>2.1000000000000001E-2</v>
      </c>
      <c r="K108" s="142">
        <f>'PK Imports'!K108+'NP Imports'!K108+'NPK Imports'!K108</f>
        <v>0</v>
      </c>
      <c r="L108" s="142">
        <f>'PK Imports'!L108+'NP Imports'!L108+'NPK Imports'!L108</f>
        <v>0</v>
      </c>
      <c r="M108" s="142">
        <f>'PK Imports'!M108+'NP Imports'!M108+'NPK Imports'!M108</f>
        <v>0</v>
      </c>
      <c r="N108" s="142">
        <f>'PK Imports'!N108+'NP Imports'!N108+'NPK Imports'!N108</f>
        <v>0.51259999999999994</v>
      </c>
      <c r="O108" s="142">
        <f>'PK Imports'!O108+'NP Imports'!O108+'NPK Imports'!O108</f>
        <v>0.23710000000000003</v>
      </c>
      <c r="P108" s="142">
        <f>'PK Imports'!P108+'NP Imports'!P108+'NPK Imports'!P108</f>
        <v>9.4E-2</v>
      </c>
      <c r="Q108" s="142">
        <f>'PK Imports'!Q108+'NP Imports'!Q108+'NPK Imports'!Q108</f>
        <v>0.36995</v>
      </c>
      <c r="R108" s="142">
        <f>'PK Imports'!R108+'NP Imports'!R108+'NPK Imports'!R108</f>
        <v>0.1865</v>
      </c>
      <c r="S108" s="142">
        <f>'PK Imports'!S108+'NP Imports'!S108+'NPK Imports'!S108</f>
        <v>0.30507000000000001</v>
      </c>
      <c r="T108" s="142">
        <f>'PK Imports'!T108+'NP Imports'!T108+'NPK Imports'!T108</f>
        <v>0.26100000000000001</v>
      </c>
      <c r="U108" s="142">
        <f>'PK Imports'!U108+'NP Imports'!U108+'NPK Imports'!U108</f>
        <v>0.1056</v>
      </c>
      <c r="V108" s="142">
        <f>'PK Imports'!V108+'NP Imports'!V108+'NPK Imports'!V108</f>
        <v>0.10620400000000001</v>
      </c>
      <c r="W108" s="142">
        <f>'PK Imports'!W108+'NP Imports'!W108+'NPK Imports'!W108</f>
        <v>4.5221002147882175E-2</v>
      </c>
      <c r="X108" s="142">
        <f>'PK Imports'!X108+'NP Imports'!X108+'NPK Imports'!X108</f>
        <v>5.4060000000000004E-2</v>
      </c>
      <c r="Y108" s="142">
        <f>'PK Imports'!Y108+'NP Imports'!Y108+'NPK Imports'!Y108</f>
        <v>7.1649999999999991E-2</v>
      </c>
      <c r="Z108" s="142">
        <f>'PK Imports'!Z108+'NP Imports'!Z108+'NPK Imports'!Z108</f>
        <v>1.1E-4</v>
      </c>
      <c r="AA108" s="142">
        <f>'PK Imports'!AA108+'NP Imports'!AA108+'NPK Imports'!AA108</f>
        <v>0</v>
      </c>
      <c r="AB108" s="142">
        <f>'PK Imports'!AB108+'NP Imports'!AB108+'NPK Imports'!AB108</f>
        <v>0</v>
      </c>
      <c r="AC108" s="142">
        <f>'PK Imports'!AC108+'NP Imports'!AC108+'NPK Imports'!AC108</f>
        <v>0</v>
      </c>
      <c r="AD108" s="142">
        <f>'PK Imports'!AD108+'NP Imports'!AD108+'NPK Imports'!AD108</f>
        <v>0</v>
      </c>
      <c r="AE108" s="142">
        <f>'PK Imports'!AE108+'NP Imports'!AE108+'NPK Imports'!AE108</f>
        <v>0</v>
      </c>
      <c r="AF108" s="142">
        <f>'PK Imports'!AF108+'NP Imports'!AF108+'NPK Imports'!AF108</f>
        <v>0</v>
      </c>
      <c r="AG108" s="142">
        <f>'PK Imports'!AG108+'NP Imports'!AG108+'NPK Imports'!AG108</f>
        <v>0</v>
      </c>
    </row>
    <row r="109" spans="1:33" x14ac:dyDescent="0.2">
      <c r="A109" s="133" t="str">
        <f t="shared" si="2"/>
        <v>DAPGabon</v>
      </c>
      <c r="B109" s="129" t="s">
        <v>259</v>
      </c>
      <c r="C109" s="129" t="s">
        <v>263</v>
      </c>
      <c r="D109" s="129" t="s">
        <v>140</v>
      </c>
      <c r="E109" s="142">
        <f>'PK Imports'!E109+'NP Imports'!E109+'NPK Imports'!E109</f>
        <v>0.65591200000000005</v>
      </c>
      <c r="F109" s="142">
        <f>'PK Imports'!F109+'NP Imports'!F109+'NPK Imports'!F109</f>
        <v>0.64606200000000003</v>
      </c>
      <c r="G109" s="142">
        <f>'PK Imports'!G109+'NP Imports'!G109+'NPK Imports'!G109</f>
        <v>0.62417100000000003</v>
      </c>
      <c r="H109" s="142">
        <f>'PK Imports'!H109+'NP Imports'!H109+'NPK Imports'!H109</f>
        <v>0.36685800000000002</v>
      </c>
      <c r="I109" s="142">
        <f>'PK Imports'!I109+'NP Imports'!I109+'NPK Imports'!I109</f>
        <v>0.83681000000000005</v>
      </c>
      <c r="J109" s="142">
        <f>'PK Imports'!J109+'NP Imports'!J109+'NPK Imports'!J109</f>
        <v>0.83475299999999997</v>
      </c>
      <c r="K109" s="142">
        <f>'PK Imports'!K109+'NP Imports'!K109+'NPK Imports'!K109</f>
        <v>1.169997</v>
      </c>
      <c r="L109" s="142">
        <f>'PK Imports'!L109+'NP Imports'!L109+'NPK Imports'!L109</f>
        <v>1.3156589999999999</v>
      </c>
      <c r="M109" s="142">
        <f>'PK Imports'!M109+'NP Imports'!M109+'NPK Imports'!M109</f>
        <v>1.133456</v>
      </c>
      <c r="N109" s="142">
        <f>'PK Imports'!N109+'NP Imports'!N109+'NPK Imports'!N109</f>
        <v>1.1253960000000001</v>
      </c>
      <c r="O109" s="142">
        <f>'PK Imports'!O109+'NP Imports'!O109+'NPK Imports'!O109</f>
        <v>1.2078249999999999</v>
      </c>
      <c r="P109" s="142">
        <f>'PK Imports'!P109+'NP Imports'!P109+'NPK Imports'!P109</f>
        <v>1.47993</v>
      </c>
      <c r="Q109" s="142">
        <f>'PK Imports'!Q109+'NP Imports'!Q109+'NPK Imports'!Q109</f>
        <v>4.4459999999999997</v>
      </c>
      <c r="R109" s="142">
        <f>'PK Imports'!R109+'NP Imports'!R109+'NPK Imports'!R109</f>
        <v>4.6111800000000001</v>
      </c>
      <c r="S109" s="142">
        <f>'PK Imports'!S109+'NP Imports'!S109+'NPK Imports'!S109</f>
        <v>3.0537649999999998</v>
      </c>
      <c r="T109" s="142">
        <f>'PK Imports'!T109+'NP Imports'!T109+'NPK Imports'!T109</f>
        <v>9.4184999999999981</v>
      </c>
      <c r="U109" s="142">
        <f>'PK Imports'!U109+'NP Imports'!U109+'NPK Imports'!U109</f>
        <v>15.600999999999999</v>
      </c>
      <c r="V109" s="142">
        <f>'PK Imports'!V109+'NP Imports'!V109+'NPK Imports'!V109</f>
        <v>33.872225</v>
      </c>
      <c r="W109" s="142">
        <f>'PK Imports'!W109+'NP Imports'!W109+'NPK Imports'!W109</f>
        <v>24.110342107270238</v>
      </c>
      <c r="X109" s="142">
        <f>'PK Imports'!X109+'NP Imports'!X109+'NPK Imports'!X109</f>
        <v>20.6389</v>
      </c>
      <c r="Y109" s="142">
        <f>'PK Imports'!Y109+'NP Imports'!Y109+'NPK Imports'!Y109</f>
        <v>12.21668</v>
      </c>
      <c r="Z109" s="142">
        <f>'PK Imports'!Z109+'NP Imports'!Z109+'NPK Imports'!Z109</f>
        <v>17.642970000000005</v>
      </c>
      <c r="AA109" s="142">
        <f>'PK Imports'!AA109+'NP Imports'!AA109+'NPK Imports'!AA109</f>
        <v>31.94</v>
      </c>
      <c r="AB109" s="142">
        <f>'PK Imports'!AB109+'NP Imports'!AB109+'NPK Imports'!AB109</f>
        <v>27.17</v>
      </c>
      <c r="AC109" s="142">
        <f>'PK Imports'!AC109+'NP Imports'!AC109+'NPK Imports'!AC109</f>
        <v>27.17</v>
      </c>
      <c r="AD109" s="142">
        <f>'PK Imports'!AD109+'NP Imports'!AD109+'NPK Imports'!AD109</f>
        <v>27.17</v>
      </c>
      <c r="AE109" s="142">
        <f>'PK Imports'!AE109+'NP Imports'!AE109+'NPK Imports'!AE109</f>
        <v>27.17</v>
      </c>
      <c r="AF109" s="142">
        <f>'PK Imports'!AF109+'NP Imports'!AF109+'NPK Imports'!AF109</f>
        <v>27.17</v>
      </c>
      <c r="AG109" s="142">
        <f>'PK Imports'!AG109+'NP Imports'!AG109+'NPK Imports'!AG109</f>
        <v>27.17</v>
      </c>
    </row>
    <row r="110" spans="1:33" x14ac:dyDescent="0.2">
      <c r="A110" s="133" t="str">
        <f t="shared" si="2"/>
        <v>DAPSouth Sudan</v>
      </c>
      <c r="B110" s="129" t="s">
        <v>259</v>
      </c>
      <c r="C110" s="129" t="s">
        <v>263</v>
      </c>
      <c r="D110" s="129" t="s">
        <v>141</v>
      </c>
      <c r="E110" s="142">
        <f>'PK Imports'!E110+'NP Imports'!E110+'NPK Imports'!E110</f>
        <v>0</v>
      </c>
      <c r="F110" s="142">
        <f>'PK Imports'!F110+'NP Imports'!F110+'NPK Imports'!F110</f>
        <v>0</v>
      </c>
      <c r="G110" s="142">
        <f>'PK Imports'!G110+'NP Imports'!G110+'NPK Imports'!G110</f>
        <v>0</v>
      </c>
      <c r="H110" s="142">
        <f>'PK Imports'!H110+'NP Imports'!H110+'NPK Imports'!H110</f>
        <v>0</v>
      </c>
      <c r="I110" s="142">
        <f>'PK Imports'!I110+'NP Imports'!I110+'NPK Imports'!I110</f>
        <v>0</v>
      </c>
      <c r="J110" s="142">
        <f>'PK Imports'!J110+'NP Imports'!J110+'NPK Imports'!J110</f>
        <v>0</v>
      </c>
      <c r="K110" s="142">
        <f>'PK Imports'!K110+'NP Imports'!K110+'NPK Imports'!K110</f>
        <v>0</v>
      </c>
      <c r="L110" s="142">
        <f>'PK Imports'!L110+'NP Imports'!L110+'NPK Imports'!L110</f>
        <v>0</v>
      </c>
      <c r="M110" s="142">
        <f>'PK Imports'!M110+'NP Imports'!M110+'NPK Imports'!M110</f>
        <v>0</v>
      </c>
      <c r="N110" s="142">
        <f>'PK Imports'!N110+'NP Imports'!N110+'NPK Imports'!N110</f>
        <v>0</v>
      </c>
      <c r="O110" s="142">
        <f>'PK Imports'!O110+'NP Imports'!O110+'NPK Imports'!O110</f>
        <v>0</v>
      </c>
      <c r="P110" s="142">
        <f>'PK Imports'!P110+'NP Imports'!P110+'NPK Imports'!P110</f>
        <v>0</v>
      </c>
      <c r="Q110" s="142">
        <f>'PK Imports'!Q110+'NP Imports'!Q110+'NPK Imports'!Q110</f>
        <v>0</v>
      </c>
      <c r="R110" s="142">
        <f>'PK Imports'!R110+'NP Imports'!R110+'NPK Imports'!R110</f>
        <v>0</v>
      </c>
      <c r="S110" s="142">
        <f>'PK Imports'!S110+'NP Imports'!S110+'NPK Imports'!S110</f>
        <v>0</v>
      </c>
      <c r="T110" s="142">
        <f>'PK Imports'!T110+'NP Imports'!T110+'NPK Imports'!T110</f>
        <v>0</v>
      </c>
      <c r="U110" s="142">
        <f>'PK Imports'!U110+'NP Imports'!U110+'NPK Imports'!U110</f>
        <v>0</v>
      </c>
      <c r="V110" s="142">
        <f>'PK Imports'!V110+'NP Imports'!V110+'NPK Imports'!V110</f>
        <v>0</v>
      </c>
      <c r="W110" s="142">
        <f>'PK Imports'!W110+'NP Imports'!W110+'NPK Imports'!W110</f>
        <v>0</v>
      </c>
      <c r="X110" s="142">
        <f>'PK Imports'!X110+'NP Imports'!X110+'NPK Imports'!X110</f>
        <v>0</v>
      </c>
      <c r="Y110" s="142">
        <f>'PK Imports'!Y110+'NP Imports'!Y110+'NPK Imports'!Y110</f>
        <v>0</v>
      </c>
      <c r="Z110" s="142">
        <f>'PK Imports'!Z110+'NP Imports'!Z110+'NPK Imports'!Z110</f>
        <v>0</v>
      </c>
      <c r="AA110" s="142">
        <f>'PK Imports'!AA110+'NP Imports'!AA110+'NPK Imports'!AA110</f>
        <v>0</v>
      </c>
      <c r="AB110" s="142">
        <f>'PK Imports'!AB110+'NP Imports'!AB110+'NPK Imports'!AB110</f>
        <v>0</v>
      </c>
      <c r="AC110" s="142">
        <f>'PK Imports'!AC110+'NP Imports'!AC110+'NPK Imports'!AC110</f>
        <v>0</v>
      </c>
      <c r="AD110" s="142">
        <f>'PK Imports'!AD110+'NP Imports'!AD110+'NPK Imports'!AD110</f>
        <v>0</v>
      </c>
      <c r="AE110" s="142">
        <f>'PK Imports'!AE110+'NP Imports'!AE110+'NPK Imports'!AE110</f>
        <v>0</v>
      </c>
      <c r="AF110" s="142">
        <f>'PK Imports'!AF110+'NP Imports'!AF110+'NPK Imports'!AF110</f>
        <v>0</v>
      </c>
      <c r="AG110" s="142">
        <f>'PK Imports'!AG110+'NP Imports'!AG110+'NPK Imports'!AG110</f>
        <v>0</v>
      </c>
    </row>
    <row r="111" spans="1:33" s="133" customFormat="1" x14ac:dyDescent="0.2">
      <c r="A111" s="139" t="str">
        <f t="shared" si="2"/>
        <v>DAPSouthern Africa Total</v>
      </c>
      <c r="B111" s="140" t="s">
        <v>142</v>
      </c>
      <c r="C111" s="140" t="s">
        <v>142</v>
      </c>
      <c r="D111" s="140" t="s">
        <v>142</v>
      </c>
      <c r="E111" s="141">
        <f>'PK Imports'!E111+'NP Imports'!E111+'NPK Imports'!E111</f>
        <v>11.526218</v>
      </c>
      <c r="F111" s="141">
        <f>'PK Imports'!F111+'NP Imports'!F111+'NPK Imports'!F111</f>
        <v>28.539404999999999</v>
      </c>
      <c r="G111" s="141">
        <f>'PK Imports'!G111+'NP Imports'!G111+'NPK Imports'!G111</f>
        <v>35.632634999999993</v>
      </c>
      <c r="H111" s="141">
        <f>'PK Imports'!H111+'NP Imports'!H111+'NPK Imports'!H111</f>
        <v>33.035277000000001</v>
      </c>
      <c r="I111" s="141">
        <f>'PK Imports'!I111+'NP Imports'!I111+'NPK Imports'!I111</f>
        <v>284.63074800000004</v>
      </c>
      <c r="J111" s="141">
        <f>'PK Imports'!J111+'NP Imports'!J111+'NPK Imports'!J111</f>
        <v>24.161162000000001</v>
      </c>
      <c r="K111" s="141">
        <f>'PK Imports'!K111+'NP Imports'!K111+'NPK Imports'!K111</f>
        <v>24.942446</v>
      </c>
      <c r="L111" s="141">
        <f>'PK Imports'!L111+'NP Imports'!L111+'NPK Imports'!L111</f>
        <v>22.519868000000002</v>
      </c>
      <c r="M111" s="141">
        <f>'PK Imports'!M111+'NP Imports'!M111+'NPK Imports'!M111</f>
        <v>26.632241</v>
      </c>
      <c r="N111" s="141">
        <f>'PK Imports'!N111+'NP Imports'!N111+'NPK Imports'!N111</f>
        <v>15.750082000000001</v>
      </c>
      <c r="O111" s="141">
        <f>'PK Imports'!O111+'NP Imports'!O111+'NPK Imports'!O111</f>
        <v>12.344124000000001</v>
      </c>
      <c r="P111" s="141">
        <f>'PK Imports'!P111+'NP Imports'!P111+'NPK Imports'!P111</f>
        <v>6.9439729999999997</v>
      </c>
      <c r="Q111" s="141">
        <f>'PK Imports'!Q111+'NP Imports'!Q111+'NPK Imports'!Q111</f>
        <v>6.2810620000000004</v>
      </c>
      <c r="R111" s="141">
        <f>'PK Imports'!R111+'NP Imports'!R111+'NPK Imports'!R111</f>
        <v>55.034201999999993</v>
      </c>
      <c r="S111" s="141">
        <f>'PK Imports'!S111+'NP Imports'!S111+'NPK Imports'!S111</f>
        <v>50.138221000000001</v>
      </c>
      <c r="T111" s="141">
        <f>'PK Imports'!T111+'NP Imports'!T111+'NPK Imports'!T111</f>
        <v>33.103547999999996</v>
      </c>
      <c r="U111" s="141">
        <f>'PK Imports'!U111+'NP Imports'!U111+'NPK Imports'!U111</f>
        <v>57.920412000000013</v>
      </c>
      <c r="V111" s="141">
        <f>'PK Imports'!V111+'NP Imports'!V111+'NPK Imports'!V111</f>
        <v>74.14134700000001</v>
      </c>
      <c r="W111" s="141">
        <f>'PK Imports'!W111+'NP Imports'!W111+'NPK Imports'!W111</f>
        <v>54.109995896656031</v>
      </c>
      <c r="X111" s="141">
        <f>'PK Imports'!X111+'NP Imports'!X111+'NPK Imports'!X111</f>
        <v>48.234200000000001</v>
      </c>
      <c r="Y111" s="141">
        <f>'PK Imports'!Y111+'NP Imports'!Y111+'NPK Imports'!Y111</f>
        <v>36.012833700000002</v>
      </c>
      <c r="Z111" s="141">
        <f>'PK Imports'!Z111+'NP Imports'!Z111+'NPK Imports'!Z111</f>
        <v>35.211179999999985</v>
      </c>
      <c r="AA111" s="141">
        <f>'PK Imports'!AA111+'NP Imports'!AA111+'NPK Imports'!AA111</f>
        <v>56.089999999999989</v>
      </c>
      <c r="AB111" s="141">
        <f>'PK Imports'!AB111+'NP Imports'!AB111+'NPK Imports'!AB111</f>
        <v>33.19</v>
      </c>
      <c r="AC111" s="141">
        <f>'PK Imports'!AC111+'NP Imports'!AC111+'NPK Imports'!AC111</f>
        <v>33.19</v>
      </c>
      <c r="AD111" s="141">
        <f>'PK Imports'!AD111+'NP Imports'!AD111+'NPK Imports'!AD111</f>
        <v>33.19</v>
      </c>
      <c r="AE111" s="141">
        <f>'PK Imports'!AE111+'NP Imports'!AE111+'NPK Imports'!AE111</f>
        <v>33.19</v>
      </c>
      <c r="AF111" s="141">
        <f>'PK Imports'!AF111+'NP Imports'!AF111+'NPK Imports'!AF111</f>
        <v>33.19</v>
      </c>
      <c r="AG111" s="141">
        <f>'PK Imports'!AG111+'NP Imports'!AG111+'NPK Imports'!AG111</f>
        <v>33.19</v>
      </c>
    </row>
    <row r="112" spans="1:33" x14ac:dyDescent="0.2">
      <c r="A112" s="133" t="str">
        <f t="shared" si="2"/>
        <v>DAPBotswana</v>
      </c>
      <c r="B112" s="129" t="s">
        <v>259</v>
      </c>
      <c r="C112" s="129" t="s">
        <v>264</v>
      </c>
      <c r="D112" s="129" t="s">
        <v>143</v>
      </c>
      <c r="E112" s="142">
        <f>'PK Imports'!E112+'NP Imports'!E112+'NPK Imports'!E112</f>
        <v>1.3484039999999999</v>
      </c>
      <c r="F112" s="142">
        <f>'PK Imports'!F112+'NP Imports'!F112+'NPK Imports'!F112</f>
        <v>1.452534</v>
      </c>
      <c r="G112" s="142">
        <f>'PK Imports'!G112+'NP Imports'!G112+'NPK Imports'!G112</f>
        <v>1.263841</v>
      </c>
      <c r="H112" s="142">
        <f>'PK Imports'!H112+'NP Imports'!H112+'NPK Imports'!H112</f>
        <v>0.33905299999999999</v>
      </c>
      <c r="I112" s="142">
        <f>'PK Imports'!I112+'NP Imports'!I112+'NPK Imports'!I112</f>
        <v>0.518015</v>
      </c>
      <c r="J112" s="142">
        <f>'PK Imports'!J112+'NP Imports'!J112+'NPK Imports'!J112</f>
        <v>0.29158299999999998</v>
      </c>
      <c r="K112" s="142">
        <f>'PK Imports'!K112+'NP Imports'!K112+'NPK Imports'!K112</f>
        <v>9.5807000000000003E-2</v>
      </c>
      <c r="L112" s="142">
        <f>'PK Imports'!L112+'NP Imports'!L112+'NPK Imports'!L112</f>
        <v>0.19459200000000001</v>
      </c>
      <c r="M112" s="142">
        <f>'PK Imports'!M112+'NP Imports'!M112+'NPK Imports'!M112</f>
        <v>3.0824910000000001</v>
      </c>
      <c r="N112" s="142">
        <f>'PK Imports'!N112+'NP Imports'!N112+'NPK Imports'!N112</f>
        <v>5.5973660000000001</v>
      </c>
      <c r="O112" s="142">
        <f>'PK Imports'!O112+'NP Imports'!O112+'NPK Imports'!O112</f>
        <v>5.4411930000000002</v>
      </c>
      <c r="P112" s="142">
        <f>'PK Imports'!P112+'NP Imports'!P112+'NPK Imports'!P112</f>
        <v>2.6427609999999997</v>
      </c>
      <c r="Q112" s="142">
        <f>'PK Imports'!Q112+'NP Imports'!Q112+'NPK Imports'!Q112</f>
        <v>1.3447559999999998</v>
      </c>
      <c r="R112" s="142">
        <f>'PK Imports'!R112+'NP Imports'!R112+'NPK Imports'!R112</f>
        <v>1.84633</v>
      </c>
      <c r="S112" s="142">
        <f>'PK Imports'!S112+'NP Imports'!S112+'NPK Imports'!S112</f>
        <v>6.2627199999999998</v>
      </c>
      <c r="T112" s="142">
        <f>'PK Imports'!T112+'NP Imports'!T112+'NPK Imports'!T112</f>
        <v>13.235738</v>
      </c>
      <c r="U112" s="142">
        <f>'PK Imports'!U112+'NP Imports'!U112+'NPK Imports'!U112</f>
        <v>4.7237789999999995</v>
      </c>
      <c r="V112" s="142">
        <f>'PK Imports'!V112+'NP Imports'!V112+'NPK Imports'!V112</f>
        <v>9.7453299999999992</v>
      </c>
      <c r="W112" s="142">
        <f>'PK Imports'!W112+'NP Imports'!W112+'NPK Imports'!W112</f>
        <v>8.5432760000000005</v>
      </c>
      <c r="X112" s="142">
        <f>'PK Imports'!X112+'NP Imports'!X112+'NPK Imports'!X112</f>
        <v>5.1859099999999998</v>
      </c>
      <c r="Y112" s="142">
        <f>'PK Imports'!Y112+'NP Imports'!Y112+'NPK Imports'!Y112</f>
        <v>6.93147</v>
      </c>
      <c r="Z112" s="142">
        <f>'PK Imports'!Z112+'NP Imports'!Z112+'NPK Imports'!Z112</f>
        <v>4.1345600000000005</v>
      </c>
      <c r="AA112" s="142">
        <f>'PK Imports'!AA112+'NP Imports'!AA112+'NPK Imports'!AA112</f>
        <v>4.7999999999999989</v>
      </c>
      <c r="AB112" s="142">
        <f>'PK Imports'!AB112+'NP Imports'!AB112+'NPK Imports'!AB112</f>
        <v>3.7500000000000009</v>
      </c>
      <c r="AC112" s="142">
        <f>'PK Imports'!AC112+'NP Imports'!AC112+'NPK Imports'!AC112</f>
        <v>3.7500000000000009</v>
      </c>
      <c r="AD112" s="142">
        <f>'PK Imports'!AD112+'NP Imports'!AD112+'NPK Imports'!AD112</f>
        <v>3.7500000000000009</v>
      </c>
      <c r="AE112" s="142">
        <f>'PK Imports'!AE112+'NP Imports'!AE112+'NPK Imports'!AE112</f>
        <v>3.7500000000000009</v>
      </c>
      <c r="AF112" s="142">
        <f>'PK Imports'!AF112+'NP Imports'!AF112+'NPK Imports'!AF112</f>
        <v>3.7500000000000009</v>
      </c>
      <c r="AG112" s="142">
        <f>'PK Imports'!AG112+'NP Imports'!AG112+'NPK Imports'!AG112</f>
        <v>3.7500000000000009</v>
      </c>
    </row>
    <row r="113" spans="1:33" x14ac:dyDescent="0.2">
      <c r="A113" s="133" t="str">
        <f t="shared" si="2"/>
        <v>DAPLesotho</v>
      </c>
      <c r="B113" s="129" t="s">
        <v>259</v>
      </c>
      <c r="C113" s="129" t="s">
        <v>264</v>
      </c>
      <c r="D113" s="129" t="s">
        <v>144</v>
      </c>
      <c r="E113" s="142">
        <f>'PK Imports'!E113+'NP Imports'!E113+'NPK Imports'!E113</f>
        <v>0</v>
      </c>
      <c r="F113" s="142">
        <f>'PK Imports'!F113+'NP Imports'!F113+'NPK Imports'!F113</f>
        <v>0</v>
      </c>
      <c r="G113" s="142">
        <f>'PK Imports'!G113+'NP Imports'!G113+'NPK Imports'!G113</f>
        <v>0</v>
      </c>
      <c r="H113" s="142">
        <f>'PK Imports'!H113+'NP Imports'!H113+'NPK Imports'!H113</f>
        <v>5.6987869999999994</v>
      </c>
      <c r="I113" s="142">
        <f>'PK Imports'!I113+'NP Imports'!I113+'NPK Imports'!I113</f>
        <v>2.5793E-2</v>
      </c>
      <c r="J113" s="142">
        <f>'PK Imports'!J113+'NP Imports'!J113+'NPK Imports'!J113</f>
        <v>0</v>
      </c>
      <c r="K113" s="142">
        <f>'PK Imports'!K113+'NP Imports'!K113+'NPK Imports'!K113</f>
        <v>0</v>
      </c>
      <c r="L113" s="142">
        <f>'PK Imports'!L113+'NP Imports'!L113+'NPK Imports'!L113</f>
        <v>0</v>
      </c>
      <c r="M113" s="142">
        <f>'PK Imports'!M113+'NP Imports'!M113+'NPK Imports'!M113</f>
        <v>7.5164269999999993</v>
      </c>
      <c r="N113" s="142">
        <f>'PK Imports'!N113+'NP Imports'!N113+'NPK Imports'!N113</f>
        <v>5.5330520000000005</v>
      </c>
      <c r="O113" s="142">
        <f>'PK Imports'!O113+'NP Imports'!O113+'NPK Imports'!O113</f>
        <v>1.8943749999999999</v>
      </c>
      <c r="P113" s="142">
        <f>'PK Imports'!P113+'NP Imports'!P113+'NPK Imports'!P113</f>
        <v>0.48678399999999999</v>
      </c>
      <c r="Q113" s="142">
        <f>'PK Imports'!Q113+'NP Imports'!Q113+'NPK Imports'!Q113</f>
        <v>0.31890799999999997</v>
      </c>
      <c r="R113" s="142">
        <f>'PK Imports'!R113+'NP Imports'!R113+'NPK Imports'!R113</f>
        <v>1.8994E-2</v>
      </c>
      <c r="S113" s="142">
        <f>'PK Imports'!S113+'NP Imports'!S113+'NPK Imports'!S113</f>
        <v>0.41200199999999998</v>
      </c>
      <c r="T113" s="142">
        <f>'PK Imports'!T113+'NP Imports'!T113+'NPK Imports'!T113</f>
        <v>0.15485400000000002</v>
      </c>
      <c r="U113" s="142">
        <f>'PK Imports'!U113+'NP Imports'!U113+'NPK Imports'!U113</f>
        <v>1.7061999999999999</v>
      </c>
      <c r="V113" s="142">
        <f>'PK Imports'!V113+'NP Imports'!V113+'NPK Imports'!V113</f>
        <v>6.5645720000000001</v>
      </c>
      <c r="W113" s="142">
        <f>'PK Imports'!W113+'NP Imports'!W113+'NPK Imports'!W113</f>
        <v>12.420088589922573</v>
      </c>
      <c r="X113" s="142">
        <f>'PK Imports'!X113+'NP Imports'!X113+'NPK Imports'!X113</f>
        <v>0.17999000000000001</v>
      </c>
      <c r="Y113" s="142">
        <f>'PK Imports'!Y113+'NP Imports'!Y113+'NPK Imports'!Y113</f>
        <v>2.7259600000000002</v>
      </c>
      <c r="Z113" s="142">
        <f>'PK Imports'!Z113+'NP Imports'!Z113+'NPK Imports'!Z113</f>
        <v>1.5765600000000002</v>
      </c>
      <c r="AA113" s="142">
        <f>'PK Imports'!AA113+'NP Imports'!AA113+'NPK Imports'!AA113</f>
        <v>0.57000000000000006</v>
      </c>
      <c r="AB113" s="142">
        <f>'PK Imports'!AB113+'NP Imports'!AB113+'NPK Imports'!AB113</f>
        <v>2.5</v>
      </c>
      <c r="AC113" s="142">
        <f>'PK Imports'!AC113+'NP Imports'!AC113+'NPK Imports'!AC113</f>
        <v>2.5</v>
      </c>
      <c r="AD113" s="142">
        <f>'PK Imports'!AD113+'NP Imports'!AD113+'NPK Imports'!AD113</f>
        <v>2.5</v>
      </c>
      <c r="AE113" s="142">
        <f>'PK Imports'!AE113+'NP Imports'!AE113+'NPK Imports'!AE113</f>
        <v>2.5</v>
      </c>
      <c r="AF113" s="142">
        <f>'PK Imports'!AF113+'NP Imports'!AF113+'NPK Imports'!AF113</f>
        <v>2.5</v>
      </c>
      <c r="AG113" s="142">
        <f>'PK Imports'!AG113+'NP Imports'!AG113+'NPK Imports'!AG113</f>
        <v>2.5</v>
      </c>
    </row>
    <row r="114" spans="1:33" x14ac:dyDescent="0.2">
      <c r="A114" s="133" t="str">
        <f t="shared" si="2"/>
        <v>DAPNamibia</v>
      </c>
      <c r="B114" s="129" t="s">
        <v>259</v>
      </c>
      <c r="C114" s="129" t="s">
        <v>264</v>
      </c>
      <c r="D114" s="129" t="s">
        <v>145</v>
      </c>
      <c r="E114" s="142">
        <f>'PK Imports'!E114+'NP Imports'!E114+'NPK Imports'!E114</f>
        <v>1.0098739999999999</v>
      </c>
      <c r="F114" s="142">
        <f>'PK Imports'!F114+'NP Imports'!F114+'NPK Imports'!F114</f>
        <v>0.97053800000000001</v>
      </c>
      <c r="G114" s="142">
        <f>'PK Imports'!G114+'NP Imports'!G114+'NPK Imports'!G114</f>
        <v>0.51713399999999998</v>
      </c>
      <c r="H114" s="142">
        <f>'PK Imports'!H114+'NP Imports'!H114+'NPK Imports'!H114</f>
        <v>0.59954600000000002</v>
      </c>
      <c r="I114" s="142">
        <f>'PK Imports'!I114+'NP Imports'!I114+'NPK Imports'!I114</f>
        <v>1.550373</v>
      </c>
      <c r="J114" s="142">
        <f>'PK Imports'!J114+'NP Imports'!J114+'NPK Imports'!J114</f>
        <v>1.2623959999999999</v>
      </c>
      <c r="K114" s="142">
        <f>'PK Imports'!K114+'NP Imports'!K114+'NPK Imports'!K114</f>
        <v>0.79880700000000004</v>
      </c>
      <c r="L114" s="142">
        <f>'PK Imports'!L114+'NP Imports'!L114+'NPK Imports'!L114</f>
        <v>1.600206</v>
      </c>
      <c r="M114" s="142">
        <f>'PK Imports'!M114+'NP Imports'!M114+'NPK Imports'!M114</f>
        <v>0.51551199999999997</v>
      </c>
      <c r="N114" s="142">
        <f>'PK Imports'!N114+'NP Imports'!N114+'NPK Imports'!N114</f>
        <v>1.3882289999999999</v>
      </c>
      <c r="O114" s="142">
        <f>'PK Imports'!O114+'NP Imports'!O114+'NPK Imports'!O114</f>
        <v>1.203954</v>
      </c>
      <c r="P114" s="142">
        <f>'PK Imports'!P114+'NP Imports'!P114+'NPK Imports'!P114</f>
        <v>0.85124</v>
      </c>
      <c r="Q114" s="142">
        <f>'PK Imports'!Q114+'NP Imports'!Q114+'NPK Imports'!Q114</f>
        <v>1.1115299999999999</v>
      </c>
      <c r="R114" s="142">
        <f>'PK Imports'!R114+'NP Imports'!R114+'NPK Imports'!R114</f>
        <v>0.90673200000000009</v>
      </c>
      <c r="S114" s="142">
        <f>'PK Imports'!S114+'NP Imports'!S114+'NPK Imports'!S114</f>
        <v>1.856252</v>
      </c>
      <c r="T114" s="142">
        <f>'PK Imports'!T114+'NP Imports'!T114+'NPK Imports'!T114</f>
        <v>2.4752700000000001</v>
      </c>
      <c r="U114" s="142">
        <f>'PK Imports'!U114+'NP Imports'!U114+'NPK Imports'!U114</f>
        <v>1.992731</v>
      </c>
      <c r="V114" s="142">
        <f>'PK Imports'!V114+'NP Imports'!V114+'NPK Imports'!V114</f>
        <v>2.1591589999999998</v>
      </c>
      <c r="W114" s="142">
        <f>'PK Imports'!W114+'NP Imports'!W114+'NPK Imports'!W114</f>
        <v>0.84390900000000002</v>
      </c>
      <c r="X114" s="142">
        <f>'PK Imports'!X114+'NP Imports'!X114+'NPK Imports'!X114</f>
        <v>0.75842000000000009</v>
      </c>
      <c r="Y114" s="142">
        <f>'PK Imports'!Y114+'NP Imports'!Y114+'NPK Imports'!Y114</f>
        <v>0.91217999999999999</v>
      </c>
      <c r="Z114" s="142">
        <f>'PK Imports'!Z114+'NP Imports'!Z114+'NPK Imports'!Z114</f>
        <v>0.64451000000000003</v>
      </c>
      <c r="AA114" s="142">
        <f>'PK Imports'!AA114+'NP Imports'!AA114+'NPK Imports'!AA114</f>
        <v>0.39000000000000007</v>
      </c>
      <c r="AB114" s="142">
        <f>'PK Imports'!AB114+'NP Imports'!AB114+'NPK Imports'!AB114</f>
        <v>1.01</v>
      </c>
      <c r="AC114" s="142">
        <f>'PK Imports'!AC114+'NP Imports'!AC114+'NPK Imports'!AC114</f>
        <v>1.01</v>
      </c>
      <c r="AD114" s="142">
        <f>'PK Imports'!AD114+'NP Imports'!AD114+'NPK Imports'!AD114</f>
        <v>1.01</v>
      </c>
      <c r="AE114" s="142">
        <f>'PK Imports'!AE114+'NP Imports'!AE114+'NPK Imports'!AE114</f>
        <v>1.01</v>
      </c>
      <c r="AF114" s="142">
        <f>'PK Imports'!AF114+'NP Imports'!AF114+'NPK Imports'!AF114</f>
        <v>1.01</v>
      </c>
      <c r="AG114" s="142">
        <f>'PK Imports'!AG114+'NP Imports'!AG114+'NPK Imports'!AG114</f>
        <v>1.01</v>
      </c>
    </row>
    <row r="115" spans="1:33" x14ac:dyDescent="0.2">
      <c r="A115" s="133" t="str">
        <f t="shared" si="2"/>
        <v>DAPSouth Africa</v>
      </c>
      <c r="B115" s="129" t="s">
        <v>259</v>
      </c>
      <c r="C115" s="129" t="s">
        <v>264</v>
      </c>
      <c r="D115" s="129" t="s">
        <v>146</v>
      </c>
      <c r="E115" s="142">
        <f>'PK Imports'!E115+'NP Imports'!E115+'NPK Imports'!E115</f>
        <v>0.65501199999999993</v>
      </c>
      <c r="F115" s="142">
        <f>'PK Imports'!F115+'NP Imports'!F115+'NPK Imports'!F115</f>
        <v>11.261601000000001</v>
      </c>
      <c r="G115" s="142">
        <f>'PK Imports'!G115+'NP Imports'!G115+'NPK Imports'!G115</f>
        <v>16.313654999999997</v>
      </c>
      <c r="H115" s="142">
        <f>'PK Imports'!H115+'NP Imports'!H115+'NPK Imports'!H115</f>
        <v>1.6400900000000007</v>
      </c>
      <c r="I115" s="142">
        <f>'PK Imports'!I115+'NP Imports'!I115+'NPK Imports'!I115</f>
        <v>2.6359970000000001</v>
      </c>
      <c r="J115" s="142">
        <f>'PK Imports'!J115+'NP Imports'!J115+'NPK Imports'!J115</f>
        <v>1.9569369999999999</v>
      </c>
      <c r="K115" s="142">
        <f>'PK Imports'!K115+'NP Imports'!K115+'NPK Imports'!K115</f>
        <v>2.7156439999999997</v>
      </c>
      <c r="L115" s="142">
        <f>'PK Imports'!L115+'NP Imports'!L115+'NPK Imports'!L115</f>
        <v>5.8894829999999994</v>
      </c>
      <c r="M115" s="142">
        <f>'PK Imports'!M115+'NP Imports'!M115+'NPK Imports'!M115</f>
        <v>15.517811</v>
      </c>
      <c r="N115" s="142">
        <f>'PK Imports'!N115+'NP Imports'!N115+'NPK Imports'!N115</f>
        <v>3.2314350000000003</v>
      </c>
      <c r="O115" s="142">
        <f>'PK Imports'!O115+'NP Imports'!O115+'NPK Imports'!O115</f>
        <v>3.804602</v>
      </c>
      <c r="P115" s="142">
        <f>'PK Imports'!P115+'NP Imports'!P115+'NPK Imports'!P115</f>
        <v>2.9631879999999993</v>
      </c>
      <c r="Q115" s="142">
        <f>'PK Imports'!Q115+'NP Imports'!Q115+'NPK Imports'!Q115</f>
        <v>3.505868</v>
      </c>
      <c r="R115" s="142">
        <f>'PK Imports'!R115+'NP Imports'!R115+'NPK Imports'!R115</f>
        <v>48.170845999999997</v>
      </c>
      <c r="S115" s="142">
        <f>'PK Imports'!S115+'NP Imports'!S115+'NPK Imports'!S115</f>
        <v>29.767696000000004</v>
      </c>
      <c r="T115" s="142">
        <f>'PK Imports'!T115+'NP Imports'!T115+'NPK Imports'!T115</f>
        <v>6.2823030000000006</v>
      </c>
      <c r="U115" s="142">
        <f>'PK Imports'!U115+'NP Imports'!U115+'NPK Imports'!U115</f>
        <v>40.718330000000009</v>
      </c>
      <c r="V115" s="142">
        <f>'PK Imports'!V115+'NP Imports'!V115+'NPK Imports'!V115</f>
        <v>34.836196000000001</v>
      </c>
      <c r="W115" s="142">
        <f>'PK Imports'!W115+'NP Imports'!W115+'NPK Imports'!W115</f>
        <v>16.088664536607105</v>
      </c>
      <c r="X115" s="142">
        <f>'PK Imports'!X115+'NP Imports'!X115+'NPK Imports'!X115</f>
        <v>37.608980000000003</v>
      </c>
      <c r="Y115" s="142">
        <f>'PK Imports'!Y115+'NP Imports'!Y115+'NPK Imports'!Y115</f>
        <v>20.037703699999998</v>
      </c>
      <c r="Z115" s="142">
        <f>'PK Imports'!Z115+'NP Imports'!Z115+'NPK Imports'!Z115</f>
        <v>28.755549999999989</v>
      </c>
      <c r="AA115" s="142">
        <f>'PK Imports'!AA115+'NP Imports'!AA115+'NPK Imports'!AA115</f>
        <v>29.209999999999997</v>
      </c>
      <c r="AB115" s="142">
        <f>'PK Imports'!AB115+'NP Imports'!AB115+'NPK Imports'!AB115</f>
        <v>7.33</v>
      </c>
      <c r="AC115" s="142">
        <f>'PK Imports'!AC115+'NP Imports'!AC115+'NPK Imports'!AC115</f>
        <v>7.33</v>
      </c>
      <c r="AD115" s="142">
        <f>'PK Imports'!AD115+'NP Imports'!AD115+'NPK Imports'!AD115</f>
        <v>7.33</v>
      </c>
      <c r="AE115" s="142">
        <f>'PK Imports'!AE115+'NP Imports'!AE115+'NPK Imports'!AE115</f>
        <v>7.33</v>
      </c>
      <c r="AF115" s="142">
        <f>'PK Imports'!AF115+'NP Imports'!AF115+'NPK Imports'!AF115</f>
        <v>7.33</v>
      </c>
      <c r="AG115" s="142">
        <f>'PK Imports'!AG115+'NP Imports'!AG115+'NPK Imports'!AG115</f>
        <v>7.33</v>
      </c>
    </row>
    <row r="116" spans="1:33" x14ac:dyDescent="0.2">
      <c r="A116" s="133" t="str">
        <f t="shared" si="2"/>
        <v>DAPSwaziland</v>
      </c>
      <c r="B116" s="129" t="s">
        <v>259</v>
      </c>
      <c r="C116" s="129" t="s">
        <v>264</v>
      </c>
      <c r="D116" s="129" t="s">
        <v>147</v>
      </c>
      <c r="E116" s="142">
        <f>'PK Imports'!E116+'NP Imports'!E116+'NPK Imports'!E116</f>
        <v>8.5129280000000005</v>
      </c>
      <c r="F116" s="142">
        <f>'PK Imports'!F116+'NP Imports'!F116+'NPK Imports'!F116</f>
        <v>14.854731999999998</v>
      </c>
      <c r="G116" s="142">
        <f>'PK Imports'!G116+'NP Imports'!G116+'NPK Imports'!G116</f>
        <v>17.538004999999998</v>
      </c>
      <c r="H116" s="142">
        <f>'PK Imports'!H116+'NP Imports'!H116+'NPK Imports'!H116</f>
        <v>24.757801000000001</v>
      </c>
      <c r="I116" s="142">
        <f>'PK Imports'!I116+'NP Imports'!I116+'NPK Imports'!I116</f>
        <v>279.90057000000002</v>
      </c>
      <c r="J116" s="142">
        <f>'PK Imports'!J116+'NP Imports'!J116+'NPK Imports'!J116</f>
        <v>20.650245999999999</v>
      </c>
      <c r="K116" s="142">
        <f>'PK Imports'!K116+'NP Imports'!K116+'NPK Imports'!K116</f>
        <v>21.332188000000002</v>
      </c>
      <c r="L116" s="142">
        <f>'PK Imports'!L116+'NP Imports'!L116+'NPK Imports'!L116</f>
        <v>14.835587</v>
      </c>
      <c r="M116" s="142">
        <f>'PK Imports'!M116+'NP Imports'!M116+'NPK Imports'!M116</f>
        <v>0</v>
      </c>
      <c r="N116" s="142">
        <f>'PK Imports'!N116+'NP Imports'!N116+'NPK Imports'!N116</f>
        <v>0</v>
      </c>
      <c r="O116" s="142">
        <f>'PK Imports'!O116+'NP Imports'!O116+'NPK Imports'!O116</f>
        <v>0</v>
      </c>
      <c r="P116" s="142">
        <f>'PK Imports'!P116+'NP Imports'!P116+'NPK Imports'!P116</f>
        <v>0</v>
      </c>
      <c r="Q116" s="142">
        <f>'PK Imports'!Q116+'NP Imports'!Q116+'NPK Imports'!Q116</f>
        <v>0</v>
      </c>
      <c r="R116" s="142">
        <f>'PK Imports'!R116+'NP Imports'!R116+'NPK Imports'!R116</f>
        <v>4.0913000000000004</v>
      </c>
      <c r="S116" s="142">
        <f>'PK Imports'!S116+'NP Imports'!S116+'NPK Imports'!S116</f>
        <v>11.839551</v>
      </c>
      <c r="T116" s="142">
        <f>'PK Imports'!T116+'NP Imports'!T116+'NPK Imports'!T116</f>
        <v>10.955382999999999</v>
      </c>
      <c r="U116" s="142">
        <f>'PK Imports'!U116+'NP Imports'!U116+'NPK Imports'!U116</f>
        <v>8.7793720000000004</v>
      </c>
      <c r="V116" s="142">
        <f>'PK Imports'!V116+'NP Imports'!V116+'NPK Imports'!V116</f>
        <v>20.836089999999999</v>
      </c>
      <c r="W116" s="142">
        <f>'PK Imports'!W116+'NP Imports'!W116+'NPK Imports'!W116</f>
        <v>16.214057770126349</v>
      </c>
      <c r="X116" s="142">
        <f>'PK Imports'!X116+'NP Imports'!X116+'NPK Imports'!X116</f>
        <v>4.5008999999999988</v>
      </c>
      <c r="Y116" s="142">
        <f>'PK Imports'!Y116+'NP Imports'!Y116+'NPK Imports'!Y116</f>
        <v>5.4055200000000001</v>
      </c>
      <c r="Z116" s="142">
        <f>'PK Imports'!Z116+'NP Imports'!Z116+'NPK Imports'!Z116</f>
        <v>0.1</v>
      </c>
      <c r="AA116" s="142">
        <f>'PK Imports'!AA116+'NP Imports'!AA116+'NPK Imports'!AA116</f>
        <v>21.119999999999997</v>
      </c>
      <c r="AB116" s="142">
        <f>'PK Imports'!AB116+'NP Imports'!AB116+'NPK Imports'!AB116</f>
        <v>18.600000000000001</v>
      </c>
      <c r="AC116" s="142">
        <f>'PK Imports'!AC116+'NP Imports'!AC116+'NPK Imports'!AC116</f>
        <v>18.600000000000001</v>
      </c>
      <c r="AD116" s="142">
        <f>'PK Imports'!AD116+'NP Imports'!AD116+'NPK Imports'!AD116</f>
        <v>18.600000000000001</v>
      </c>
      <c r="AE116" s="142">
        <f>'PK Imports'!AE116+'NP Imports'!AE116+'NPK Imports'!AE116</f>
        <v>18.600000000000001</v>
      </c>
      <c r="AF116" s="142">
        <f>'PK Imports'!AF116+'NP Imports'!AF116+'NPK Imports'!AF116</f>
        <v>18.600000000000001</v>
      </c>
      <c r="AG116" s="142">
        <f>'PK Imports'!AG116+'NP Imports'!AG116+'NPK Imports'!AG116</f>
        <v>18.600000000000001</v>
      </c>
    </row>
    <row r="117" spans="1:33" s="133" customFormat="1" x14ac:dyDescent="0.2">
      <c r="A117" s="136" t="str">
        <f t="shared" si="2"/>
        <v>DAPNorth America Total</v>
      </c>
      <c r="B117" s="137" t="s">
        <v>148</v>
      </c>
      <c r="C117" s="137" t="s">
        <v>148</v>
      </c>
      <c r="D117" s="137" t="s">
        <v>148</v>
      </c>
      <c r="E117" s="138">
        <f>'PK Imports'!E117+'NP Imports'!E117+'NPK Imports'!E117</f>
        <v>118.10789900000002</v>
      </c>
      <c r="F117" s="138">
        <f>'PK Imports'!F117+'NP Imports'!F117+'NPK Imports'!F117</f>
        <v>113.98640899999998</v>
      </c>
      <c r="G117" s="138">
        <f>'PK Imports'!G117+'NP Imports'!G117+'NPK Imports'!G117</f>
        <v>134.43723300000002</v>
      </c>
      <c r="H117" s="138">
        <f>'PK Imports'!H117+'NP Imports'!H117+'NPK Imports'!H117</f>
        <v>143.47977800000001</v>
      </c>
      <c r="I117" s="138">
        <f>'PK Imports'!I117+'NP Imports'!I117+'NPK Imports'!I117</f>
        <v>200.80176700000001</v>
      </c>
      <c r="J117" s="138">
        <f>'PK Imports'!J117+'NP Imports'!J117+'NPK Imports'!J117</f>
        <v>276.15714000000003</v>
      </c>
      <c r="K117" s="138">
        <f>'PK Imports'!K117+'NP Imports'!K117+'NPK Imports'!K117</f>
        <v>240.45314399999995</v>
      </c>
      <c r="L117" s="138">
        <f>'PK Imports'!L117+'NP Imports'!L117+'NPK Imports'!L117</f>
        <v>269.89317800000003</v>
      </c>
      <c r="M117" s="138">
        <f>'PK Imports'!M117+'NP Imports'!M117+'NPK Imports'!M117</f>
        <v>275.90005999999994</v>
      </c>
      <c r="N117" s="138">
        <f>'PK Imports'!N117+'NP Imports'!N117+'NPK Imports'!N117</f>
        <v>166.24007399999999</v>
      </c>
      <c r="O117" s="138">
        <f>'PK Imports'!O117+'NP Imports'!O117+'NPK Imports'!O117</f>
        <v>181.59535599999998</v>
      </c>
      <c r="P117" s="138">
        <f>'PK Imports'!P117+'NP Imports'!P117+'NPK Imports'!P117</f>
        <v>219.61908899999997</v>
      </c>
      <c r="Q117" s="138">
        <f>'PK Imports'!Q117+'NP Imports'!Q117+'NPK Imports'!Q117</f>
        <v>259.52035100000001</v>
      </c>
      <c r="R117" s="138">
        <f>'PK Imports'!R117+'NP Imports'!R117+'NPK Imports'!R117</f>
        <v>549.68031399999995</v>
      </c>
      <c r="S117" s="138">
        <f>'PK Imports'!S117+'NP Imports'!S117+'NPK Imports'!S117</f>
        <v>654.58463600000005</v>
      </c>
      <c r="T117" s="138">
        <f>'PK Imports'!T117+'NP Imports'!T117+'NPK Imports'!T117</f>
        <v>919.93031099999985</v>
      </c>
      <c r="U117" s="138">
        <f>'PK Imports'!U117+'NP Imports'!U117+'NPK Imports'!U117</f>
        <v>755.98682899999903</v>
      </c>
      <c r="V117" s="138">
        <f>'PK Imports'!V117+'NP Imports'!V117+'NPK Imports'!V117</f>
        <v>1050.8446529999999</v>
      </c>
      <c r="W117" s="138">
        <f>'PK Imports'!W117+'NP Imports'!W117+'NPK Imports'!W117</f>
        <v>1144.1150833013771</v>
      </c>
      <c r="X117" s="138">
        <f>'PK Imports'!X117+'NP Imports'!X117+'NPK Imports'!X117</f>
        <v>1012.7181100000003</v>
      </c>
      <c r="Y117" s="138">
        <f>'PK Imports'!Y117+'NP Imports'!Y117+'NPK Imports'!Y117</f>
        <v>1167.7232221999998</v>
      </c>
      <c r="Z117" s="138">
        <f>'PK Imports'!Z117+'NP Imports'!Z117+'NPK Imports'!Z117</f>
        <v>1115.8672986789302</v>
      </c>
      <c r="AA117" s="138">
        <f>'PK Imports'!AA117+'NP Imports'!AA117+'NPK Imports'!AA117</f>
        <v>910.77999999999986</v>
      </c>
      <c r="AB117" s="138">
        <f>'PK Imports'!AB117+'NP Imports'!AB117+'NPK Imports'!AB117</f>
        <v>797.8599999999999</v>
      </c>
      <c r="AC117" s="138">
        <f>'PK Imports'!AC117+'NP Imports'!AC117+'NPK Imports'!AC117</f>
        <v>865.50596104133604</v>
      </c>
      <c r="AD117" s="138">
        <f>'PK Imports'!AD117+'NP Imports'!AD117+'NPK Imports'!AD117</f>
        <v>871.972562776323</v>
      </c>
      <c r="AE117" s="138">
        <f>'PK Imports'!AE117+'NP Imports'!AE117+'NPK Imports'!AE117</f>
        <v>863.63493713297885</v>
      </c>
      <c r="AF117" s="138">
        <f>'PK Imports'!AF117+'NP Imports'!AF117+'NPK Imports'!AF117</f>
        <v>855.93485909744788</v>
      </c>
      <c r="AG117" s="138">
        <f>'PK Imports'!AG117+'NP Imports'!AG117+'NPK Imports'!AG117</f>
        <v>848.2452171460294</v>
      </c>
    </row>
    <row r="118" spans="1:33" s="133" customFormat="1" x14ac:dyDescent="0.2">
      <c r="A118" s="139" t="str">
        <f t="shared" si="2"/>
        <v>DAPNorth America Total</v>
      </c>
      <c r="B118" s="140" t="s">
        <v>148</v>
      </c>
      <c r="C118" s="140" t="s">
        <v>148</v>
      </c>
      <c r="D118" s="140" t="s">
        <v>148</v>
      </c>
      <c r="E118" s="141">
        <f>'PK Imports'!E118+'NP Imports'!E118+'NPK Imports'!E118</f>
        <v>118.10789900000002</v>
      </c>
      <c r="F118" s="141">
        <f>'PK Imports'!F118+'NP Imports'!F118+'NPK Imports'!F118</f>
        <v>113.98640899999998</v>
      </c>
      <c r="G118" s="141">
        <f>'PK Imports'!G118+'NP Imports'!G118+'NPK Imports'!G118</f>
        <v>134.43723300000002</v>
      </c>
      <c r="H118" s="141">
        <f>'PK Imports'!H118+'NP Imports'!H118+'NPK Imports'!H118</f>
        <v>143.47977800000001</v>
      </c>
      <c r="I118" s="141">
        <f>'PK Imports'!I118+'NP Imports'!I118+'NPK Imports'!I118</f>
        <v>200.80176700000001</v>
      </c>
      <c r="J118" s="141">
        <f>'PK Imports'!J118+'NP Imports'!J118+'NPK Imports'!J118</f>
        <v>276.15714000000003</v>
      </c>
      <c r="K118" s="141">
        <f>'PK Imports'!K118+'NP Imports'!K118+'NPK Imports'!K118</f>
        <v>240.45314399999995</v>
      </c>
      <c r="L118" s="141">
        <f>'PK Imports'!L118+'NP Imports'!L118+'NPK Imports'!L118</f>
        <v>269.89317800000003</v>
      </c>
      <c r="M118" s="141">
        <f>'PK Imports'!M118+'NP Imports'!M118+'NPK Imports'!M118</f>
        <v>275.90005999999994</v>
      </c>
      <c r="N118" s="141">
        <f>'PK Imports'!N118+'NP Imports'!N118+'NPK Imports'!N118</f>
        <v>166.24007399999999</v>
      </c>
      <c r="O118" s="141">
        <f>'PK Imports'!O118+'NP Imports'!O118+'NPK Imports'!O118</f>
        <v>181.59535599999998</v>
      </c>
      <c r="P118" s="141">
        <f>'PK Imports'!P118+'NP Imports'!P118+'NPK Imports'!P118</f>
        <v>219.61908899999997</v>
      </c>
      <c r="Q118" s="141">
        <f>'PK Imports'!Q118+'NP Imports'!Q118+'NPK Imports'!Q118</f>
        <v>259.52035100000001</v>
      </c>
      <c r="R118" s="141">
        <f>'PK Imports'!R118+'NP Imports'!R118+'NPK Imports'!R118</f>
        <v>549.68031399999995</v>
      </c>
      <c r="S118" s="141">
        <f>'PK Imports'!S118+'NP Imports'!S118+'NPK Imports'!S118</f>
        <v>654.58463600000005</v>
      </c>
      <c r="T118" s="141">
        <f>'PK Imports'!T118+'NP Imports'!T118+'NPK Imports'!T118</f>
        <v>919.93031099999985</v>
      </c>
      <c r="U118" s="141">
        <f>'PK Imports'!U118+'NP Imports'!U118+'NPK Imports'!U118</f>
        <v>755.98682899999903</v>
      </c>
      <c r="V118" s="141">
        <f>'PK Imports'!V118+'NP Imports'!V118+'NPK Imports'!V118</f>
        <v>1050.8446529999999</v>
      </c>
      <c r="W118" s="141">
        <f>'PK Imports'!W118+'NP Imports'!W118+'NPK Imports'!W118</f>
        <v>1144.1150833013771</v>
      </c>
      <c r="X118" s="141">
        <f>'PK Imports'!X118+'NP Imports'!X118+'NPK Imports'!X118</f>
        <v>1012.7181100000003</v>
      </c>
      <c r="Y118" s="141">
        <f>'PK Imports'!Y118+'NP Imports'!Y118+'NPK Imports'!Y118</f>
        <v>1167.7232221999998</v>
      </c>
      <c r="Z118" s="141">
        <f>'PK Imports'!Z118+'NP Imports'!Z118+'NPK Imports'!Z118</f>
        <v>1115.8672986789302</v>
      </c>
      <c r="AA118" s="141">
        <f>'PK Imports'!AA118+'NP Imports'!AA118+'NPK Imports'!AA118</f>
        <v>910.77999999999986</v>
      </c>
      <c r="AB118" s="141">
        <f>'PK Imports'!AB118+'NP Imports'!AB118+'NPK Imports'!AB118</f>
        <v>797.8599999999999</v>
      </c>
      <c r="AC118" s="141">
        <f>'PK Imports'!AC118+'NP Imports'!AC118+'NPK Imports'!AC118</f>
        <v>865.50596104133604</v>
      </c>
      <c r="AD118" s="141">
        <f>'PK Imports'!AD118+'NP Imports'!AD118+'NPK Imports'!AD118</f>
        <v>871.972562776323</v>
      </c>
      <c r="AE118" s="141">
        <f>'PK Imports'!AE118+'NP Imports'!AE118+'NPK Imports'!AE118</f>
        <v>863.63493713297885</v>
      </c>
      <c r="AF118" s="141">
        <f>'PK Imports'!AF118+'NP Imports'!AF118+'NPK Imports'!AF118</f>
        <v>855.93485909744788</v>
      </c>
      <c r="AG118" s="141">
        <f>'PK Imports'!AG118+'NP Imports'!AG118+'NPK Imports'!AG118</f>
        <v>848.2452171460294</v>
      </c>
    </row>
    <row r="119" spans="1:33" x14ac:dyDescent="0.2">
      <c r="A119" s="133" t="str">
        <f t="shared" si="2"/>
        <v>DAPCanada</v>
      </c>
      <c r="B119" s="129" t="s">
        <v>265</v>
      </c>
      <c r="C119" s="129" t="s">
        <v>265</v>
      </c>
      <c r="D119" s="129" t="s">
        <v>149</v>
      </c>
      <c r="E119" s="142">
        <f>'PK Imports'!E119+'NP Imports'!E119+'NPK Imports'!E119</f>
        <v>20.835104000000001</v>
      </c>
      <c r="F119" s="142">
        <f>'PK Imports'!F119+'NP Imports'!F119+'NPK Imports'!F119</f>
        <v>26.019000999999996</v>
      </c>
      <c r="G119" s="142">
        <f>'PK Imports'!G119+'NP Imports'!G119+'NPK Imports'!G119</f>
        <v>26.918868</v>
      </c>
      <c r="H119" s="142">
        <f>'PK Imports'!H119+'NP Imports'!H119+'NPK Imports'!H119</f>
        <v>30.814651000000001</v>
      </c>
      <c r="I119" s="142">
        <f>'PK Imports'!I119+'NP Imports'!I119+'NPK Imports'!I119</f>
        <v>29.890445</v>
      </c>
      <c r="J119" s="142">
        <f>'PK Imports'!J119+'NP Imports'!J119+'NPK Imports'!J119</f>
        <v>88.275940000000006</v>
      </c>
      <c r="K119" s="142">
        <f>'PK Imports'!K119+'NP Imports'!K119+'NPK Imports'!K119</f>
        <v>43.655134000000004</v>
      </c>
      <c r="L119" s="142">
        <f>'PK Imports'!L119+'NP Imports'!L119+'NPK Imports'!L119</f>
        <v>39.225205000000003</v>
      </c>
      <c r="M119" s="142">
        <f>'PK Imports'!M119+'NP Imports'!M119+'NPK Imports'!M119</f>
        <v>41.852232999999998</v>
      </c>
      <c r="N119" s="142">
        <f>'PK Imports'!N119+'NP Imports'!N119+'NPK Imports'!N119</f>
        <v>52.356504000000001</v>
      </c>
      <c r="O119" s="142">
        <f>'PK Imports'!O119+'NP Imports'!O119+'NPK Imports'!O119</f>
        <v>44.500458999999999</v>
      </c>
      <c r="P119" s="142">
        <f>'PK Imports'!P119+'NP Imports'!P119+'NPK Imports'!P119</f>
        <v>33.150497000000001</v>
      </c>
      <c r="Q119" s="142">
        <f>'PK Imports'!Q119+'NP Imports'!Q119+'NPK Imports'!Q119</f>
        <v>41.418759000000001</v>
      </c>
      <c r="R119" s="142">
        <f>'PK Imports'!R119+'NP Imports'!R119+'NPK Imports'!R119</f>
        <v>370.91576399999997</v>
      </c>
      <c r="S119" s="142">
        <f>'PK Imports'!S119+'NP Imports'!S119+'NPK Imports'!S119</f>
        <v>442.66600599999998</v>
      </c>
      <c r="T119" s="142">
        <f>'PK Imports'!T119+'NP Imports'!T119+'NPK Imports'!T119</f>
        <v>614.53289099999995</v>
      </c>
      <c r="U119" s="142">
        <f>'PK Imports'!U119+'NP Imports'!U119+'NPK Imports'!U119</f>
        <v>465.26065899999901</v>
      </c>
      <c r="V119" s="142">
        <f>'PK Imports'!V119+'NP Imports'!V119+'NPK Imports'!V119</f>
        <v>659.66727299999991</v>
      </c>
      <c r="W119" s="142">
        <f>'PK Imports'!W119+'NP Imports'!W119+'NPK Imports'!W119</f>
        <v>742.54256014661689</v>
      </c>
      <c r="X119" s="142">
        <f>'PK Imports'!X119+'NP Imports'!X119+'NPK Imports'!X119</f>
        <v>756.88327000000015</v>
      </c>
      <c r="Y119" s="142">
        <f>'PK Imports'!Y119+'NP Imports'!Y119+'NPK Imports'!Y119</f>
        <v>837.78896069999996</v>
      </c>
      <c r="Z119" s="142">
        <f>'PK Imports'!Z119+'NP Imports'!Z119+'NPK Imports'!Z119</f>
        <v>727.82243867893021</v>
      </c>
      <c r="AA119" s="142">
        <f>'PK Imports'!AA119+'NP Imports'!AA119+'NPK Imports'!AA119</f>
        <v>657.2399999999999</v>
      </c>
      <c r="AB119" s="142">
        <f>'PK Imports'!AB119+'NP Imports'!AB119+'NPK Imports'!AB119</f>
        <v>661.56999999999994</v>
      </c>
      <c r="AC119" s="142">
        <f>'PK Imports'!AC119+'NP Imports'!AC119+'NPK Imports'!AC119</f>
        <v>655.85925796405536</v>
      </c>
      <c r="AD119" s="142">
        <f>'PK Imports'!AD119+'NP Imports'!AD119+'NPK Imports'!AD119</f>
        <v>650.05716768792149</v>
      </c>
      <c r="AE119" s="142">
        <f>'PK Imports'!AE119+'NP Imports'!AE119+'NPK Imports'!AE119</f>
        <v>644.79917741590998</v>
      </c>
      <c r="AF119" s="142">
        <f>'PK Imports'!AF119+'NP Imports'!AF119+'NPK Imports'!AF119</f>
        <v>639.93353995475979</v>
      </c>
      <c r="AG119" s="142">
        <f>'PK Imports'!AG119+'NP Imports'!AG119+'NPK Imports'!AG119</f>
        <v>635.07758896384621</v>
      </c>
    </row>
    <row r="120" spans="1:33" x14ac:dyDescent="0.2">
      <c r="A120" s="133" t="str">
        <f t="shared" si="2"/>
        <v>DAPUnited States</v>
      </c>
      <c r="B120" s="129" t="s">
        <v>265</v>
      </c>
      <c r="C120" s="129" t="s">
        <v>265</v>
      </c>
      <c r="D120" s="129" t="s">
        <v>150</v>
      </c>
      <c r="E120" s="142">
        <f>'PK Imports'!E120+'NP Imports'!E120+'NPK Imports'!E120</f>
        <v>97.272795000000002</v>
      </c>
      <c r="F120" s="142">
        <f>'PK Imports'!F120+'NP Imports'!F120+'NPK Imports'!F120</f>
        <v>87.967407999999992</v>
      </c>
      <c r="G120" s="142">
        <f>'PK Imports'!G120+'NP Imports'!G120+'NPK Imports'!G120</f>
        <v>107.51836500000002</v>
      </c>
      <c r="H120" s="142">
        <f>'PK Imports'!H120+'NP Imports'!H120+'NPK Imports'!H120</f>
        <v>112.66512699999998</v>
      </c>
      <c r="I120" s="142">
        <f>'PK Imports'!I120+'NP Imports'!I120+'NPK Imports'!I120</f>
        <v>170.91132200000001</v>
      </c>
      <c r="J120" s="142">
        <f>'PK Imports'!J120+'NP Imports'!J120+'NPK Imports'!J120</f>
        <v>187.88120000000004</v>
      </c>
      <c r="K120" s="142">
        <f>'PK Imports'!K120+'NP Imports'!K120+'NPK Imports'!K120</f>
        <v>196.79800999999998</v>
      </c>
      <c r="L120" s="142">
        <f>'PK Imports'!L120+'NP Imports'!L120+'NPK Imports'!L120</f>
        <v>230.66797299999999</v>
      </c>
      <c r="M120" s="142">
        <f>'PK Imports'!M120+'NP Imports'!M120+'NPK Imports'!M120</f>
        <v>234.04782699999993</v>
      </c>
      <c r="N120" s="142">
        <f>'PK Imports'!N120+'NP Imports'!N120+'NPK Imports'!N120</f>
        <v>113.88356999999999</v>
      </c>
      <c r="O120" s="142">
        <f>'PK Imports'!O120+'NP Imports'!O120+'NPK Imports'!O120</f>
        <v>137.094897</v>
      </c>
      <c r="P120" s="142">
        <f>'PK Imports'!P120+'NP Imports'!P120+'NPK Imports'!P120</f>
        <v>186.468592</v>
      </c>
      <c r="Q120" s="142">
        <f>'PK Imports'!Q120+'NP Imports'!Q120+'NPK Imports'!Q120</f>
        <v>218.10159199999998</v>
      </c>
      <c r="R120" s="142">
        <f>'PK Imports'!R120+'NP Imports'!R120+'NPK Imports'!R120</f>
        <v>178.76454999999999</v>
      </c>
      <c r="S120" s="142">
        <f>'PK Imports'!S120+'NP Imports'!S120+'NPK Imports'!S120</f>
        <v>211.91862999999998</v>
      </c>
      <c r="T120" s="142">
        <f>'PK Imports'!T120+'NP Imports'!T120+'NPK Imports'!T120</f>
        <v>305.3974199999999</v>
      </c>
      <c r="U120" s="142">
        <f>'PK Imports'!U120+'NP Imports'!U120+'NPK Imports'!U120</f>
        <v>290.72616999999997</v>
      </c>
      <c r="V120" s="142">
        <f>'PK Imports'!V120+'NP Imports'!V120+'NPK Imports'!V120</f>
        <v>391.17738000000008</v>
      </c>
      <c r="W120" s="142">
        <f>'PK Imports'!W120+'NP Imports'!W120+'NPK Imports'!W120</f>
        <v>401.57252315476035</v>
      </c>
      <c r="X120" s="142">
        <f>'PK Imports'!X120+'NP Imports'!X120+'NPK Imports'!X120</f>
        <v>255.83483999999999</v>
      </c>
      <c r="Y120" s="142">
        <f>'PK Imports'!Y120+'NP Imports'!Y120+'NPK Imports'!Y120</f>
        <v>329.93426149999999</v>
      </c>
      <c r="Z120" s="142">
        <f>'PK Imports'!Z120+'NP Imports'!Z120+'NPK Imports'!Z120</f>
        <v>388.04486000000003</v>
      </c>
      <c r="AA120" s="142">
        <f>'PK Imports'!AA120+'NP Imports'!AA120+'NPK Imports'!AA120</f>
        <v>253.54</v>
      </c>
      <c r="AB120" s="142">
        <f>'PK Imports'!AB120+'NP Imports'!AB120+'NPK Imports'!AB120</f>
        <v>136.29</v>
      </c>
      <c r="AC120" s="142">
        <f>'PK Imports'!AC120+'NP Imports'!AC120+'NPK Imports'!AC120</f>
        <v>209.64670307728073</v>
      </c>
      <c r="AD120" s="142">
        <f>'PK Imports'!AD120+'NP Imports'!AD120+'NPK Imports'!AD120</f>
        <v>221.91539508840151</v>
      </c>
      <c r="AE120" s="142">
        <f>'PK Imports'!AE120+'NP Imports'!AE120+'NPK Imports'!AE120</f>
        <v>218.83575971706884</v>
      </c>
      <c r="AF120" s="142">
        <f>'PK Imports'!AF120+'NP Imports'!AF120+'NPK Imports'!AF120</f>
        <v>216.00131914268815</v>
      </c>
      <c r="AG120" s="142">
        <f>'PK Imports'!AG120+'NP Imports'!AG120+'NPK Imports'!AG120</f>
        <v>213.16762818218308</v>
      </c>
    </row>
    <row r="121" spans="1:33" s="133" customFormat="1" x14ac:dyDescent="0.2">
      <c r="A121" s="136" t="str">
        <f t="shared" si="2"/>
        <v>DAPCentral &amp; South America Total</v>
      </c>
      <c r="B121" s="137" t="s">
        <v>151</v>
      </c>
      <c r="C121" s="137" t="s">
        <v>151</v>
      </c>
      <c r="D121" s="137" t="s">
        <v>151</v>
      </c>
      <c r="E121" s="138">
        <f>'PK Imports'!E121+'NP Imports'!E121+'NPK Imports'!E121</f>
        <v>1065.8488660000003</v>
      </c>
      <c r="F121" s="138">
        <f>'PK Imports'!F121+'NP Imports'!F121+'NPK Imports'!F121</f>
        <v>1143.837053</v>
      </c>
      <c r="G121" s="138">
        <f>'PK Imports'!G121+'NP Imports'!G121+'NPK Imports'!G121</f>
        <v>1365.0214740000006</v>
      </c>
      <c r="H121" s="138">
        <f>'PK Imports'!H121+'NP Imports'!H121+'NPK Imports'!H121</f>
        <v>1670.2117080000003</v>
      </c>
      <c r="I121" s="138">
        <f>'PK Imports'!I121+'NP Imports'!I121+'NPK Imports'!I121</f>
        <v>2245.8162730000004</v>
      </c>
      <c r="J121" s="138">
        <f>'PK Imports'!J121+'NP Imports'!J121+'NPK Imports'!J121</f>
        <v>1909.6969329999965</v>
      </c>
      <c r="K121" s="138">
        <f>'PK Imports'!K121+'NP Imports'!K121+'NPK Imports'!K121</f>
        <v>1639.1839129999998</v>
      </c>
      <c r="L121" s="138">
        <f>'PK Imports'!L121+'NP Imports'!L121+'NPK Imports'!L121</f>
        <v>2294.2116639999999</v>
      </c>
      <c r="M121" s="138">
        <f>'PK Imports'!M121+'NP Imports'!M121+'NPK Imports'!M121</f>
        <v>2493.1859129999993</v>
      </c>
      <c r="N121" s="138">
        <f>'PK Imports'!N121+'NP Imports'!N121+'NPK Imports'!N121</f>
        <v>1330.5677450000001</v>
      </c>
      <c r="O121" s="138">
        <f>'PK Imports'!O121+'NP Imports'!O121+'NPK Imports'!O121</f>
        <v>2230.2668159999998</v>
      </c>
      <c r="P121" s="138">
        <f>'PK Imports'!P121+'NP Imports'!P121+'NPK Imports'!P121</f>
        <v>3128.3379959999997</v>
      </c>
      <c r="Q121" s="138">
        <f>'PK Imports'!Q121+'NP Imports'!Q121+'NPK Imports'!Q121</f>
        <v>3073.0959299999995</v>
      </c>
      <c r="R121" s="138">
        <f>'PK Imports'!R121+'NP Imports'!R121+'NPK Imports'!R121</f>
        <v>3378.6783090000004</v>
      </c>
      <c r="S121" s="138">
        <f>'PK Imports'!S121+'NP Imports'!S121+'NPK Imports'!S121</f>
        <v>3751.6060399999997</v>
      </c>
      <c r="T121" s="138">
        <f>'PK Imports'!T121+'NP Imports'!T121+'NPK Imports'!T121</f>
        <v>3190.0938819999992</v>
      </c>
      <c r="U121" s="138">
        <f>'PK Imports'!U121+'NP Imports'!U121+'NPK Imports'!U121</f>
        <v>3595.8690129999995</v>
      </c>
      <c r="V121" s="138">
        <f>'PK Imports'!V121+'NP Imports'!V121+'NPK Imports'!V121</f>
        <v>4233.0800149999995</v>
      </c>
      <c r="W121" s="138">
        <f>'PK Imports'!W121+'NP Imports'!W121+'NPK Imports'!W121</f>
        <v>4656.7077697786754</v>
      </c>
      <c r="X121" s="138">
        <f>'PK Imports'!X121+'NP Imports'!X121+'NPK Imports'!X121</f>
        <v>4286.4713000000011</v>
      </c>
      <c r="Y121" s="138">
        <f>'PK Imports'!Y121+'NP Imports'!Y121+'NPK Imports'!Y121</f>
        <v>4708.6142565999999</v>
      </c>
      <c r="Z121" s="138">
        <f>'PK Imports'!Z121+'NP Imports'!Z121+'NPK Imports'!Z121</f>
        <v>5888.3798067980624</v>
      </c>
      <c r="AA121" s="138">
        <f>'PK Imports'!AA121+'NP Imports'!AA121+'NPK Imports'!AA121</f>
        <v>5661.01</v>
      </c>
      <c r="AB121" s="138">
        <f>'PK Imports'!AB121+'NP Imports'!AB121+'NPK Imports'!AB121</f>
        <v>4385.41</v>
      </c>
      <c r="AC121" s="138">
        <f>'PK Imports'!AC121+'NP Imports'!AC121+'NPK Imports'!AC121</f>
        <v>4574.9999658267234</v>
      </c>
      <c r="AD121" s="138">
        <f>'PK Imports'!AD121+'NP Imports'!AD121+'NPK Imports'!AD121</f>
        <v>4927.8879805638016</v>
      </c>
      <c r="AE121" s="138">
        <f>'PK Imports'!AE121+'NP Imports'!AE121+'NPK Imports'!AE121</f>
        <v>5141.0411549642031</v>
      </c>
      <c r="AF121" s="138">
        <f>'PK Imports'!AF121+'NP Imports'!AF121+'NPK Imports'!AF121</f>
        <v>5264.9862994044615</v>
      </c>
      <c r="AG121" s="138">
        <f>'PK Imports'!AG121+'NP Imports'!AG121+'NPK Imports'!AG121</f>
        <v>5391.7484447618408</v>
      </c>
    </row>
    <row r="122" spans="1:33" s="133" customFormat="1" x14ac:dyDescent="0.2">
      <c r="A122" s="139" t="str">
        <f t="shared" si="2"/>
        <v>DAPCaribbean Total</v>
      </c>
      <c r="B122" s="140" t="s">
        <v>152</v>
      </c>
      <c r="C122" s="140" t="s">
        <v>152</v>
      </c>
      <c r="D122" s="140" t="s">
        <v>152</v>
      </c>
      <c r="E122" s="141">
        <f>'PK Imports'!E122+'NP Imports'!E122+'NPK Imports'!E122</f>
        <v>28.308922000000003</v>
      </c>
      <c r="F122" s="141">
        <f>'PK Imports'!F122+'NP Imports'!F122+'NPK Imports'!F122</f>
        <v>61.220894999999999</v>
      </c>
      <c r="G122" s="141">
        <f>'PK Imports'!G122+'NP Imports'!G122+'NPK Imports'!G122</f>
        <v>19.535042999999998</v>
      </c>
      <c r="H122" s="141">
        <f>'PK Imports'!H122+'NP Imports'!H122+'NPK Imports'!H122</f>
        <v>19.73724</v>
      </c>
      <c r="I122" s="141">
        <f>'PK Imports'!I122+'NP Imports'!I122+'NPK Imports'!I122</f>
        <v>20.380817999999998</v>
      </c>
      <c r="J122" s="141">
        <f>'PK Imports'!J122+'NP Imports'!J122+'NPK Imports'!J122</f>
        <v>31.067691</v>
      </c>
      <c r="K122" s="141">
        <f>'PK Imports'!K122+'NP Imports'!K122+'NPK Imports'!K122</f>
        <v>51.199964999999999</v>
      </c>
      <c r="L122" s="141">
        <f>'PK Imports'!L122+'NP Imports'!L122+'NPK Imports'!L122</f>
        <v>32.672764000000001</v>
      </c>
      <c r="M122" s="141">
        <f>'PK Imports'!M122+'NP Imports'!M122+'NPK Imports'!M122</f>
        <v>64.247692999999998</v>
      </c>
      <c r="N122" s="141">
        <f>'PK Imports'!N122+'NP Imports'!N122+'NPK Imports'!N122</f>
        <v>38.241573000000002</v>
      </c>
      <c r="O122" s="141">
        <f>'PK Imports'!O122+'NP Imports'!O122+'NPK Imports'!O122</f>
        <v>53.989170000000001</v>
      </c>
      <c r="P122" s="141">
        <f>'PK Imports'!P122+'NP Imports'!P122+'NPK Imports'!P122</f>
        <v>30.912147999999998</v>
      </c>
      <c r="Q122" s="141">
        <f>'PK Imports'!Q122+'NP Imports'!Q122+'NPK Imports'!Q122</f>
        <v>81.255296000000001</v>
      </c>
      <c r="R122" s="141">
        <f>'PK Imports'!R122+'NP Imports'!R122+'NPK Imports'!R122</f>
        <v>75.717266999999993</v>
      </c>
      <c r="S122" s="141">
        <f>'PK Imports'!S122+'NP Imports'!S122+'NPK Imports'!S122</f>
        <v>61.001763000000011</v>
      </c>
      <c r="T122" s="141">
        <f>'PK Imports'!T122+'NP Imports'!T122+'NPK Imports'!T122</f>
        <v>72.85171600000001</v>
      </c>
      <c r="U122" s="141">
        <f>'PK Imports'!U122+'NP Imports'!U122+'NPK Imports'!U122</f>
        <v>85.406814000000011</v>
      </c>
      <c r="V122" s="141">
        <f>'PK Imports'!V122+'NP Imports'!V122+'NPK Imports'!V122</f>
        <v>72.540233000000001</v>
      </c>
      <c r="W122" s="141">
        <f>'PK Imports'!W122+'NP Imports'!W122+'NPK Imports'!W122</f>
        <v>84.814483707612879</v>
      </c>
      <c r="X122" s="141">
        <f>'PK Imports'!X122+'NP Imports'!X122+'NPK Imports'!X122</f>
        <v>21.486599999999999</v>
      </c>
      <c r="Y122" s="141">
        <f>'PK Imports'!Y122+'NP Imports'!Y122+'NPK Imports'!Y122</f>
        <v>48.504348600000007</v>
      </c>
      <c r="Z122" s="141">
        <f>'PK Imports'!Z122+'NP Imports'!Z122+'NPK Imports'!Z122</f>
        <v>34.822036133927192</v>
      </c>
      <c r="AA122" s="141">
        <f>'PK Imports'!AA122+'NP Imports'!AA122+'NPK Imports'!AA122</f>
        <v>13.249999999999998</v>
      </c>
      <c r="AB122" s="141">
        <f>'PK Imports'!AB122+'NP Imports'!AB122+'NPK Imports'!AB122</f>
        <v>26.5</v>
      </c>
      <c r="AC122" s="141">
        <f>'PK Imports'!AC122+'NP Imports'!AC122+'NPK Imports'!AC122</f>
        <v>26.5</v>
      </c>
      <c r="AD122" s="141">
        <f>'PK Imports'!AD122+'NP Imports'!AD122+'NPK Imports'!AD122</f>
        <v>26.5</v>
      </c>
      <c r="AE122" s="141">
        <f>'PK Imports'!AE122+'NP Imports'!AE122+'NPK Imports'!AE122</f>
        <v>26.5</v>
      </c>
      <c r="AF122" s="141">
        <f>'PK Imports'!AF122+'NP Imports'!AF122+'NPK Imports'!AF122</f>
        <v>26.5</v>
      </c>
      <c r="AG122" s="141">
        <f>'PK Imports'!AG122+'NP Imports'!AG122+'NPK Imports'!AG122</f>
        <v>26.5</v>
      </c>
    </row>
    <row r="123" spans="1:33" x14ac:dyDescent="0.2">
      <c r="A123" s="133" t="str">
        <f t="shared" si="2"/>
        <v>DAPBahamas</v>
      </c>
      <c r="B123" s="129" t="s">
        <v>266</v>
      </c>
      <c r="C123" s="129" t="s">
        <v>267</v>
      </c>
      <c r="D123" s="129" t="s">
        <v>153</v>
      </c>
      <c r="E123" s="142">
        <f>'PK Imports'!E123+'NP Imports'!E123+'NPK Imports'!E123</f>
        <v>3.9265559999999997</v>
      </c>
      <c r="F123" s="142">
        <f>'PK Imports'!F123+'NP Imports'!F123+'NPK Imports'!F123</f>
        <v>11.529783999999999</v>
      </c>
      <c r="G123" s="142">
        <f>'PK Imports'!G123+'NP Imports'!G123+'NPK Imports'!G123</f>
        <v>1.5397449999999999</v>
      </c>
      <c r="H123" s="142">
        <f>'PK Imports'!H123+'NP Imports'!H123+'NPK Imports'!H123</f>
        <v>1.984273</v>
      </c>
      <c r="I123" s="142">
        <f>'PK Imports'!I123+'NP Imports'!I123+'NPK Imports'!I123</f>
        <v>0.93276700000000001</v>
      </c>
      <c r="J123" s="142">
        <f>'PK Imports'!J123+'NP Imports'!J123+'NPK Imports'!J123</f>
        <v>1.33091</v>
      </c>
      <c r="K123" s="142">
        <f>'PK Imports'!K123+'NP Imports'!K123+'NPK Imports'!K123</f>
        <v>4.812424</v>
      </c>
      <c r="L123" s="142">
        <f>'PK Imports'!L123+'NP Imports'!L123+'NPK Imports'!L123</f>
        <v>4.7875220000000001</v>
      </c>
      <c r="M123" s="142">
        <f>'PK Imports'!M123+'NP Imports'!M123+'NPK Imports'!M123</f>
        <v>5.3602460000000001</v>
      </c>
      <c r="N123" s="142">
        <f>'PK Imports'!N123+'NP Imports'!N123+'NPK Imports'!N123</f>
        <v>1.5637400000000001</v>
      </c>
      <c r="O123" s="142">
        <f>'PK Imports'!O123+'NP Imports'!O123+'NPK Imports'!O123</f>
        <v>1.5579350000000001</v>
      </c>
      <c r="P123" s="142">
        <f>'PK Imports'!P123+'NP Imports'!P123+'NPK Imports'!P123</f>
        <v>1.5685950000000002</v>
      </c>
      <c r="Q123" s="142">
        <f>'PK Imports'!Q123+'NP Imports'!Q123+'NPK Imports'!Q123</f>
        <v>1.69093</v>
      </c>
      <c r="R123" s="142">
        <f>'PK Imports'!R123+'NP Imports'!R123+'NPK Imports'!R123</f>
        <v>1.8637980000000001</v>
      </c>
      <c r="S123" s="142">
        <f>'PK Imports'!S123+'NP Imports'!S123+'NPK Imports'!S123</f>
        <v>1.5910470000000001</v>
      </c>
      <c r="T123" s="142">
        <f>'PK Imports'!T123+'NP Imports'!T123+'NPK Imports'!T123</f>
        <v>2.267954</v>
      </c>
      <c r="U123" s="142">
        <f>'PK Imports'!U123+'NP Imports'!U123+'NPK Imports'!U123</f>
        <v>1.036</v>
      </c>
      <c r="V123" s="142">
        <f>'PK Imports'!V123+'NP Imports'!V123+'NPK Imports'!V123</f>
        <v>2.012</v>
      </c>
      <c r="W123" s="142">
        <f>'PK Imports'!W123+'NP Imports'!W123+'NPK Imports'!W123</f>
        <v>2</v>
      </c>
      <c r="X123" s="142">
        <f>'PK Imports'!X123+'NP Imports'!X123+'NPK Imports'!X123</f>
        <v>0.59029999999999994</v>
      </c>
      <c r="Y123" s="142">
        <f>'PK Imports'!Y123+'NP Imports'!Y123+'NPK Imports'!Y123</f>
        <v>0.19752</v>
      </c>
      <c r="Z123" s="142">
        <f>'PK Imports'!Z123+'NP Imports'!Z123+'NPK Imports'!Z123</f>
        <v>0.18401000000000001</v>
      </c>
      <c r="AA123" s="142">
        <f>'PK Imports'!AA123+'NP Imports'!AA123+'NPK Imports'!AA123</f>
        <v>0.4</v>
      </c>
      <c r="AB123" s="142">
        <f>'PK Imports'!AB123+'NP Imports'!AB123+'NPK Imports'!AB123</f>
        <v>0.32</v>
      </c>
      <c r="AC123" s="142">
        <f>'PK Imports'!AC123+'NP Imports'!AC123+'NPK Imports'!AC123</f>
        <v>0.32</v>
      </c>
      <c r="AD123" s="142">
        <f>'PK Imports'!AD123+'NP Imports'!AD123+'NPK Imports'!AD123</f>
        <v>0.32</v>
      </c>
      <c r="AE123" s="142">
        <f>'PK Imports'!AE123+'NP Imports'!AE123+'NPK Imports'!AE123</f>
        <v>0.32</v>
      </c>
      <c r="AF123" s="142">
        <f>'PK Imports'!AF123+'NP Imports'!AF123+'NPK Imports'!AF123</f>
        <v>0.32</v>
      </c>
      <c r="AG123" s="142">
        <f>'PK Imports'!AG123+'NP Imports'!AG123+'NPK Imports'!AG123</f>
        <v>0.32</v>
      </c>
    </row>
    <row r="124" spans="1:33" x14ac:dyDescent="0.2">
      <c r="A124" s="133" t="str">
        <f t="shared" si="2"/>
        <v>DAPCuba</v>
      </c>
      <c r="B124" s="129" t="s">
        <v>266</v>
      </c>
      <c r="C124" s="129" t="s">
        <v>267</v>
      </c>
      <c r="D124" s="129" t="s">
        <v>154</v>
      </c>
      <c r="E124" s="142">
        <f>'PK Imports'!E124+'NP Imports'!E124+'NPK Imports'!E124</f>
        <v>10.912044999999999</v>
      </c>
      <c r="F124" s="142">
        <f>'PK Imports'!F124+'NP Imports'!F124+'NPK Imports'!F124</f>
        <v>25.009702000000001</v>
      </c>
      <c r="G124" s="142">
        <f>'PK Imports'!G124+'NP Imports'!G124+'NPK Imports'!G124</f>
        <v>6.4630190000000001</v>
      </c>
      <c r="H124" s="142">
        <f>'PK Imports'!H124+'NP Imports'!H124+'NPK Imports'!H124</f>
        <v>0.68779499999999993</v>
      </c>
      <c r="I124" s="142">
        <f>'PK Imports'!I124+'NP Imports'!I124+'NPK Imports'!I124</f>
        <v>12.858399</v>
      </c>
      <c r="J124" s="142">
        <f>'PK Imports'!J124+'NP Imports'!J124+'NPK Imports'!J124</f>
        <v>24.50769</v>
      </c>
      <c r="K124" s="142">
        <f>'PK Imports'!K124+'NP Imports'!K124+'NPK Imports'!K124</f>
        <v>31.762063000000001</v>
      </c>
      <c r="L124" s="142">
        <f>'PK Imports'!L124+'NP Imports'!L124+'NPK Imports'!L124</f>
        <v>17.3704</v>
      </c>
      <c r="M124" s="142">
        <f>'PK Imports'!M124+'NP Imports'!M124+'NPK Imports'!M124</f>
        <v>33.608017999999994</v>
      </c>
      <c r="N124" s="142">
        <f>'PK Imports'!N124+'NP Imports'!N124+'NPK Imports'!N124</f>
        <v>23.488513999999999</v>
      </c>
      <c r="O124" s="142">
        <f>'PK Imports'!O124+'NP Imports'!O124+'NPK Imports'!O124</f>
        <v>38.346000000000004</v>
      </c>
      <c r="P124" s="142">
        <f>'PK Imports'!P124+'NP Imports'!P124+'NPK Imports'!P124</f>
        <v>10.41</v>
      </c>
      <c r="Q124" s="142">
        <f>'PK Imports'!Q124+'NP Imports'!Q124+'NPK Imports'!Q124</f>
        <v>58.184420000000003</v>
      </c>
      <c r="R124" s="142">
        <f>'PK Imports'!R124+'NP Imports'!R124+'NPK Imports'!R124</f>
        <v>53.224600000000002</v>
      </c>
      <c r="S124" s="142">
        <f>'PK Imports'!S124+'NP Imports'!S124+'NPK Imports'!S124</f>
        <v>37.624000000000002</v>
      </c>
      <c r="T124" s="142">
        <f>'PK Imports'!T124+'NP Imports'!T124+'NPK Imports'!T124</f>
        <v>52.979002999999999</v>
      </c>
      <c r="U124" s="142">
        <f>'PK Imports'!U124+'NP Imports'!U124+'NPK Imports'!U124</f>
        <v>69.67</v>
      </c>
      <c r="V124" s="142">
        <f>'PK Imports'!V124+'NP Imports'!V124+'NPK Imports'!V124</f>
        <v>54.649306999999993</v>
      </c>
      <c r="W124" s="142">
        <f>'PK Imports'!W124+'NP Imports'!W124+'NPK Imports'!W124</f>
        <v>77.53743868938821</v>
      </c>
      <c r="X124" s="142">
        <f>'PK Imports'!X124+'NP Imports'!X124+'NPK Imports'!X124</f>
        <v>1</v>
      </c>
      <c r="Y124" s="142">
        <f>'PK Imports'!Y124+'NP Imports'!Y124+'NPK Imports'!Y124</f>
        <v>27.105380000000004</v>
      </c>
      <c r="Z124" s="142">
        <f>'PK Imports'!Z124+'NP Imports'!Z124+'NPK Imports'!Z124</f>
        <v>0.35170000000000001</v>
      </c>
      <c r="AA124" s="142">
        <f>'PK Imports'!AA124+'NP Imports'!AA124+'NPK Imports'!AA124</f>
        <v>1.82</v>
      </c>
      <c r="AB124" s="142">
        <f>'PK Imports'!AB124+'NP Imports'!AB124+'NPK Imports'!AB124</f>
        <v>10.59</v>
      </c>
      <c r="AC124" s="142">
        <f>'PK Imports'!AC124+'NP Imports'!AC124+'NPK Imports'!AC124</f>
        <v>10.59</v>
      </c>
      <c r="AD124" s="142">
        <f>'PK Imports'!AD124+'NP Imports'!AD124+'NPK Imports'!AD124</f>
        <v>10.59</v>
      </c>
      <c r="AE124" s="142">
        <f>'PK Imports'!AE124+'NP Imports'!AE124+'NPK Imports'!AE124</f>
        <v>10.59</v>
      </c>
      <c r="AF124" s="142">
        <f>'PK Imports'!AF124+'NP Imports'!AF124+'NPK Imports'!AF124</f>
        <v>10.59</v>
      </c>
      <c r="AG124" s="142">
        <f>'PK Imports'!AG124+'NP Imports'!AG124+'NPK Imports'!AG124</f>
        <v>10.59</v>
      </c>
    </row>
    <row r="125" spans="1:33" x14ac:dyDescent="0.2">
      <c r="A125" s="133" t="str">
        <f t="shared" si="2"/>
        <v>DAPDominican Republic</v>
      </c>
      <c r="B125" s="129" t="s">
        <v>266</v>
      </c>
      <c r="C125" s="129" t="s">
        <v>267</v>
      </c>
      <c r="D125" s="129" t="s">
        <v>155</v>
      </c>
      <c r="E125" s="142">
        <f>'PK Imports'!E125+'NP Imports'!E125+'NPK Imports'!E125</f>
        <v>2</v>
      </c>
      <c r="F125" s="142">
        <f>'PK Imports'!F125+'NP Imports'!F125+'NPK Imports'!F125</f>
        <v>1.5</v>
      </c>
      <c r="G125" s="142">
        <f>'PK Imports'!G125+'NP Imports'!G125+'NPK Imports'!G125</f>
        <v>2.4653129999999996</v>
      </c>
      <c r="H125" s="142">
        <f>'PK Imports'!H125+'NP Imports'!H125+'NPK Imports'!H125</f>
        <v>8.342153999999999</v>
      </c>
      <c r="I125" s="142">
        <f>'PK Imports'!I125+'NP Imports'!I125+'NPK Imports'!I125</f>
        <v>1.5936889999999999</v>
      </c>
      <c r="J125" s="142">
        <f>'PK Imports'!J125+'NP Imports'!J125+'NPK Imports'!J125</f>
        <v>2.3059099999999999</v>
      </c>
      <c r="K125" s="142">
        <f>'PK Imports'!K125+'NP Imports'!K125+'NPK Imports'!K125</f>
        <v>11.072397</v>
      </c>
      <c r="L125" s="142">
        <f>'PK Imports'!L125+'NP Imports'!L125+'NPK Imports'!L125</f>
        <v>7.2766060000000001</v>
      </c>
      <c r="M125" s="142">
        <f>'PK Imports'!M125+'NP Imports'!M125+'NPK Imports'!M125</f>
        <v>17.443279</v>
      </c>
      <c r="N125" s="142">
        <f>'PK Imports'!N125+'NP Imports'!N125+'NPK Imports'!N125</f>
        <v>6.677168</v>
      </c>
      <c r="O125" s="142">
        <f>'PK Imports'!O125+'NP Imports'!O125+'NPK Imports'!O125</f>
        <v>9.0916160000000001</v>
      </c>
      <c r="P125" s="142">
        <f>'PK Imports'!P125+'NP Imports'!P125+'NPK Imports'!P125</f>
        <v>13.408049999999999</v>
      </c>
      <c r="Q125" s="142">
        <f>'PK Imports'!Q125+'NP Imports'!Q125+'NPK Imports'!Q125</f>
        <v>13.101363000000001</v>
      </c>
      <c r="R125" s="142">
        <f>'PK Imports'!R125+'NP Imports'!R125+'NPK Imports'!R125</f>
        <v>14.423539999999999</v>
      </c>
      <c r="S125" s="142">
        <f>'PK Imports'!S125+'NP Imports'!S125+'NPK Imports'!S125</f>
        <v>16.878983000000002</v>
      </c>
      <c r="T125" s="142">
        <f>'PK Imports'!T125+'NP Imports'!T125+'NPK Imports'!T125</f>
        <v>12.579889</v>
      </c>
      <c r="U125" s="142">
        <f>'PK Imports'!U125+'NP Imports'!U125+'NPK Imports'!U125</f>
        <v>9.0841390000000004</v>
      </c>
      <c r="V125" s="142">
        <f>'PK Imports'!V125+'NP Imports'!V125+'NPK Imports'!V125</f>
        <v>9.2347369999999991</v>
      </c>
      <c r="W125" s="142">
        <f>'PK Imports'!W125+'NP Imports'!W125+'NPK Imports'!W125</f>
        <v>0.6777790008059843</v>
      </c>
      <c r="X125" s="142">
        <f>'PK Imports'!X125+'NP Imports'!X125+'NPK Imports'!X125</f>
        <v>13.91337</v>
      </c>
      <c r="Y125" s="142">
        <f>'PK Imports'!Y125+'NP Imports'!Y125+'NPK Imports'!Y125</f>
        <v>16.147605800000001</v>
      </c>
      <c r="Z125" s="142">
        <f>'PK Imports'!Z125+'NP Imports'!Z125+'NPK Imports'!Z125</f>
        <v>29.550146133927193</v>
      </c>
      <c r="AA125" s="142">
        <f>'PK Imports'!AA125+'NP Imports'!AA125+'NPK Imports'!AA125</f>
        <v>7.1099999999999994</v>
      </c>
      <c r="AB125" s="142">
        <f>'PK Imports'!AB125+'NP Imports'!AB125+'NPK Imports'!AB125</f>
        <v>11.660000000000002</v>
      </c>
      <c r="AC125" s="142">
        <f>'PK Imports'!AC125+'NP Imports'!AC125+'NPK Imports'!AC125</f>
        <v>11.660000000000002</v>
      </c>
      <c r="AD125" s="142">
        <f>'PK Imports'!AD125+'NP Imports'!AD125+'NPK Imports'!AD125</f>
        <v>11.660000000000002</v>
      </c>
      <c r="AE125" s="142">
        <f>'PK Imports'!AE125+'NP Imports'!AE125+'NPK Imports'!AE125</f>
        <v>11.660000000000002</v>
      </c>
      <c r="AF125" s="142">
        <f>'PK Imports'!AF125+'NP Imports'!AF125+'NPK Imports'!AF125</f>
        <v>11.660000000000002</v>
      </c>
      <c r="AG125" s="142">
        <f>'PK Imports'!AG125+'NP Imports'!AG125+'NPK Imports'!AG125</f>
        <v>11.660000000000002</v>
      </c>
    </row>
    <row r="126" spans="1:33" x14ac:dyDescent="0.2">
      <c r="A126" s="133" t="str">
        <f t="shared" si="2"/>
        <v>DAPHaiti</v>
      </c>
      <c r="B126" s="129" t="s">
        <v>266</v>
      </c>
      <c r="C126" s="129" t="s">
        <v>267</v>
      </c>
      <c r="D126" s="129" t="s">
        <v>156</v>
      </c>
      <c r="E126" s="142">
        <f>'PK Imports'!E126+'NP Imports'!E126+'NPK Imports'!E126</f>
        <v>7.3479999999999999</v>
      </c>
      <c r="F126" s="142">
        <f>'PK Imports'!F126+'NP Imports'!F126+'NPK Imports'!F126</f>
        <v>11.544</v>
      </c>
      <c r="G126" s="142">
        <f>'PK Imports'!G126+'NP Imports'!G126+'NPK Imports'!G126</f>
        <v>5.54</v>
      </c>
      <c r="H126" s="142">
        <f>'PK Imports'!H126+'NP Imports'!H126+'NPK Imports'!H126</f>
        <v>4.6749999999999998</v>
      </c>
      <c r="I126" s="142">
        <f>'PK Imports'!I126+'NP Imports'!I126+'NPK Imports'!I126</f>
        <v>7.2309999999999999E-2</v>
      </c>
      <c r="J126" s="142">
        <f>'PK Imports'!J126+'NP Imports'!J126+'NPK Imports'!J126</f>
        <v>0</v>
      </c>
      <c r="K126" s="142">
        <f>'PK Imports'!K126+'NP Imports'!K126+'NPK Imports'!K126</f>
        <v>0</v>
      </c>
      <c r="L126" s="142">
        <f>'PK Imports'!L126+'NP Imports'!L126+'NPK Imports'!L126</f>
        <v>0</v>
      </c>
      <c r="M126" s="142">
        <f>'PK Imports'!M126+'NP Imports'!M126+'NPK Imports'!M126</f>
        <v>4.5</v>
      </c>
      <c r="N126" s="142">
        <f>'PK Imports'!N126+'NP Imports'!N126+'NPK Imports'!N126</f>
        <v>0</v>
      </c>
      <c r="O126" s="142">
        <f>'PK Imports'!O126+'NP Imports'!O126+'NPK Imports'!O126</f>
        <v>4.8000000000000001E-2</v>
      </c>
      <c r="P126" s="142">
        <f>'PK Imports'!P126+'NP Imports'!P126+'NPK Imports'!P126</f>
        <v>0</v>
      </c>
      <c r="Q126" s="142">
        <f>'PK Imports'!Q126+'NP Imports'!Q126+'NPK Imports'!Q126</f>
        <v>0</v>
      </c>
      <c r="R126" s="142">
        <f>'PK Imports'!R126+'NP Imports'!R126+'NPK Imports'!R126</f>
        <v>4.0000000000000001E-3</v>
      </c>
      <c r="S126" s="142">
        <f>'PK Imports'!S126+'NP Imports'!S126+'NPK Imports'!S126</f>
        <v>0</v>
      </c>
      <c r="T126" s="142">
        <f>'PK Imports'!T126+'NP Imports'!T126+'NPK Imports'!T126</f>
        <v>0.01</v>
      </c>
      <c r="U126" s="142">
        <f>'PK Imports'!U126+'NP Imports'!U126+'NPK Imports'!U126</f>
        <v>0</v>
      </c>
      <c r="V126" s="142">
        <f>'PK Imports'!V126+'NP Imports'!V126+'NPK Imports'!V126</f>
        <v>1</v>
      </c>
      <c r="W126" s="142">
        <f>'PK Imports'!W126+'NP Imports'!W126+'NPK Imports'!W126</f>
        <v>1</v>
      </c>
      <c r="X126" s="142">
        <f>'PK Imports'!X126+'NP Imports'!X126+'NPK Imports'!X126</f>
        <v>0</v>
      </c>
      <c r="Y126" s="142">
        <f>'PK Imports'!Y126+'NP Imports'!Y126+'NPK Imports'!Y126</f>
        <v>1.504E-2</v>
      </c>
      <c r="Z126" s="142">
        <f>'PK Imports'!Z126+'NP Imports'!Z126+'NPK Imports'!Z126</f>
        <v>0.01</v>
      </c>
      <c r="AA126" s="142">
        <f>'PK Imports'!AA126+'NP Imports'!AA126+'NPK Imports'!AA126</f>
        <v>0</v>
      </c>
      <c r="AB126" s="142">
        <f>'PK Imports'!AB126+'NP Imports'!AB126+'NPK Imports'!AB126</f>
        <v>0</v>
      </c>
      <c r="AC126" s="142">
        <f>'PK Imports'!AC126+'NP Imports'!AC126+'NPK Imports'!AC126</f>
        <v>0</v>
      </c>
      <c r="AD126" s="142">
        <f>'PK Imports'!AD126+'NP Imports'!AD126+'NPK Imports'!AD126</f>
        <v>0</v>
      </c>
      <c r="AE126" s="142">
        <f>'PK Imports'!AE126+'NP Imports'!AE126+'NPK Imports'!AE126</f>
        <v>0</v>
      </c>
      <c r="AF126" s="142">
        <f>'PK Imports'!AF126+'NP Imports'!AF126+'NPK Imports'!AF126</f>
        <v>0</v>
      </c>
      <c r="AG126" s="142">
        <f>'PK Imports'!AG126+'NP Imports'!AG126+'NPK Imports'!AG126</f>
        <v>0</v>
      </c>
    </row>
    <row r="127" spans="1:33" x14ac:dyDescent="0.2">
      <c r="A127" s="133" t="str">
        <f t="shared" si="2"/>
        <v>DAPJamaica</v>
      </c>
      <c r="B127" s="129" t="s">
        <v>266</v>
      </c>
      <c r="C127" s="129" t="s">
        <v>267</v>
      </c>
      <c r="D127" s="129" t="s">
        <v>157</v>
      </c>
      <c r="E127" s="142">
        <f>'PK Imports'!E127+'NP Imports'!E127+'NPK Imports'!E127</f>
        <v>2.0099999999999998</v>
      </c>
      <c r="F127" s="142">
        <f>'PK Imports'!F127+'NP Imports'!F127+'NPK Imports'!F127</f>
        <v>2.1690999999999998</v>
      </c>
      <c r="G127" s="142">
        <f>'PK Imports'!G127+'NP Imports'!G127+'NPK Imports'!G127</f>
        <v>1.728119</v>
      </c>
      <c r="H127" s="142">
        <f>'PK Imports'!H127+'NP Imports'!H127+'NPK Imports'!H127</f>
        <v>1.9082300000000001</v>
      </c>
      <c r="I127" s="142">
        <f>'PK Imports'!I127+'NP Imports'!I127+'NPK Imports'!I127</f>
        <v>2.893278</v>
      </c>
      <c r="J127" s="142">
        <f>'PK Imports'!J127+'NP Imports'!J127+'NPK Imports'!J127</f>
        <v>0.17158099999999998</v>
      </c>
      <c r="K127" s="142">
        <f>'PK Imports'!K127+'NP Imports'!K127+'NPK Imports'!K127</f>
        <v>7.4180999999999997E-2</v>
      </c>
      <c r="L127" s="142">
        <f>'PK Imports'!L127+'NP Imports'!L127+'NPK Imports'!L127</f>
        <v>8.1035999999999997E-2</v>
      </c>
      <c r="M127" s="142">
        <f>'PK Imports'!M127+'NP Imports'!M127+'NPK Imports'!M127</f>
        <v>3.9569E-2</v>
      </c>
      <c r="N127" s="142">
        <f>'PK Imports'!N127+'NP Imports'!N127+'NPK Imports'!N127</f>
        <v>1.511846</v>
      </c>
      <c r="O127" s="142">
        <f>'PK Imports'!O127+'NP Imports'!O127+'NPK Imports'!O127</f>
        <v>1.976944</v>
      </c>
      <c r="P127" s="142">
        <f>'PK Imports'!P127+'NP Imports'!P127+'NPK Imports'!P127</f>
        <v>1.8594819999999999</v>
      </c>
      <c r="Q127" s="142">
        <f>'PK Imports'!Q127+'NP Imports'!Q127+'NPK Imports'!Q127</f>
        <v>4.9796329999999998</v>
      </c>
      <c r="R127" s="142">
        <f>'PK Imports'!R127+'NP Imports'!R127+'NPK Imports'!R127</f>
        <v>2.7693950000000003</v>
      </c>
      <c r="S127" s="142">
        <f>'PK Imports'!S127+'NP Imports'!S127+'NPK Imports'!S127</f>
        <v>1.3207350000000002</v>
      </c>
      <c r="T127" s="142">
        <f>'PK Imports'!T127+'NP Imports'!T127+'NPK Imports'!T127</f>
        <v>1.6674899999999999</v>
      </c>
      <c r="U127" s="142">
        <f>'PK Imports'!U127+'NP Imports'!U127+'NPK Imports'!U127</f>
        <v>2.0206750000000002</v>
      </c>
      <c r="V127" s="142">
        <f>'PK Imports'!V127+'NP Imports'!V127+'NPK Imports'!V127</f>
        <v>2.733333</v>
      </c>
      <c r="W127" s="142">
        <f>'PK Imports'!W127+'NP Imports'!W127+'NPK Imports'!W127</f>
        <v>0.122879</v>
      </c>
      <c r="X127" s="142">
        <f>'PK Imports'!X127+'NP Imports'!X127+'NPK Imports'!X127</f>
        <v>0.60829</v>
      </c>
      <c r="Y127" s="142">
        <f>'PK Imports'!Y127+'NP Imports'!Y127+'NPK Imports'!Y127</f>
        <v>0.36893280000000006</v>
      </c>
      <c r="Z127" s="142">
        <f>'PK Imports'!Z127+'NP Imports'!Z127+'NPK Imports'!Z127</f>
        <v>0.28508</v>
      </c>
      <c r="AA127" s="142">
        <f>'PK Imports'!AA127+'NP Imports'!AA127+'NPK Imports'!AA127</f>
        <v>0.34000000000000008</v>
      </c>
      <c r="AB127" s="142">
        <f>'PK Imports'!AB127+'NP Imports'!AB127+'NPK Imports'!AB127</f>
        <v>0.6100000000000001</v>
      </c>
      <c r="AC127" s="142">
        <f>'PK Imports'!AC127+'NP Imports'!AC127+'NPK Imports'!AC127</f>
        <v>0.6100000000000001</v>
      </c>
      <c r="AD127" s="142">
        <f>'PK Imports'!AD127+'NP Imports'!AD127+'NPK Imports'!AD127</f>
        <v>0.6100000000000001</v>
      </c>
      <c r="AE127" s="142">
        <f>'PK Imports'!AE127+'NP Imports'!AE127+'NPK Imports'!AE127</f>
        <v>0.6100000000000001</v>
      </c>
      <c r="AF127" s="142">
        <f>'PK Imports'!AF127+'NP Imports'!AF127+'NPK Imports'!AF127</f>
        <v>0.6100000000000001</v>
      </c>
      <c r="AG127" s="142">
        <f>'PK Imports'!AG127+'NP Imports'!AG127+'NPK Imports'!AG127</f>
        <v>0.6100000000000001</v>
      </c>
    </row>
    <row r="128" spans="1:33" x14ac:dyDescent="0.2">
      <c r="A128" s="133" t="str">
        <f t="shared" si="2"/>
        <v>DAPLesser Antilles</v>
      </c>
      <c r="B128" s="129" t="s">
        <v>266</v>
      </c>
      <c r="C128" s="129" t="s">
        <v>267</v>
      </c>
      <c r="D128" s="129" t="s">
        <v>158</v>
      </c>
      <c r="E128" s="142">
        <f>'PK Imports'!E128+'NP Imports'!E128+'NPK Imports'!E128</f>
        <v>0</v>
      </c>
      <c r="F128" s="142">
        <f>'PK Imports'!F128+'NP Imports'!F128+'NPK Imports'!F128</f>
        <v>0</v>
      </c>
      <c r="G128" s="142">
        <f>'PK Imports'!G128+'NP Imports'!G128+'NPK Imports'!G128</f>
        <v>0</v>
      </c>
      <c r="H128" s="142">
        <f>'PK Imports'!H128+'NP Imports'!H128+'NPK Imports'!H128</f>
        <v>0</v>
      </c>
      <c r="I128" s="142">
        <f>'PK Imports'!I128+'NP Imports'!I128+'NPK Imports'!I128</f>
        <v>0</v>
      </c>
      <c r="J128" s="142">
        <f>'PK Imports'!J128+'NP Imports'!J128+'NPK Imports'!J128</f>
        <v>0</v>
      </c>
      <c r="K128" s="142">
        <f>'PK Imports'!K128+'NP Imports'!K128+'NPK Imports'!K128</f>
        <v>0</v>
      </c>
      <c r="L128" s="142">
        <f>'PK Imports'!L128+'NP Imports'!L128+'NPK Imports'!L128</f>
        <v>0</v>
      </c>
      <c r="M128" s="142">
        <f>'PK Imports'!M128+'NP Imports'!M128+'NPK Imports'!M128</f>
        <v>0</v>
      </c>
      <c r="N128" s="142">
        <f>'PK Imports'!N128+'NP Imports'!N128+'NPK Imports'!N128</f>
        <v>4.8000000000000001E-2</v>
      </c>
      <c r="O128" s="142">
        <f>'PK Imports'!O128+'NP Imports'!O128+'NPK Imports'!O128</f>
        <v>0</v>
      </c>
      <c r="P128" s="142">
        <f>'PK Imports'!P128+'NP Imports'!P128+'NPK Imports'!P128</f>
        <v>0</v>
      </c>
      <c r="Q128" s="142">
        <f>'PK Imports'!Q128+'NP Imports'!Q128+'NPK Imports'!Q128</f>
        <v>0</v>
      </c>
      <c r="R128" s="142">
        <f>'PK Imports'!R128+'NP Imports'!R128+'NPK Imports'!R128</f>
        <v>0</v>
      </c>
      <c r="S128" s="142">
        <f>'PK Imports'!S128+'NP Imports'!S128+'NPK Imports'!S128</f>
        <v>2.5000000000000001E-2</v>
      </c>
      <c r="T128" s="142">
        <f>'PK Imports'!T128+'NP Imports'!T128+'NPK Imports'!T128</f>
        <v>0</v>
      </c>
      <c r="U128" s="142">
        <f>'PK Imports'!U128+'NP Imports'!U128+'NPK Imports'!U128</f>
        <v>2.5999999999999999E-2</v>
      </c>
      <c r="V128" s="142">
        <f>'PK Imports'!V128+'NP Imports'!V128+'NPK Imports'!V128</f>
        <v>0</v>
      </c>
      <c r="W128" s="142">
        <f>'PK Imports'!W128+'NP Imports'!W128+'NPK Imports'!W128</f>
        <v>0</v>
      </c>
      <c r="X128" s="142">
        <f>'PK Imports'!X128+'NP Imports'!X128+'NPK Imports'!X128</f>
        <v>2.5139399999999998</v>
      </c>
      <c r="Y128" s="142">
        <f>'PK Imports'!Y128+'NP Imports'!Y128+'NPK Imports'!Y128</f>
        <v>0.53620000000000001</v>
      </c>
      <c r="Z128" s="142">
        <f>'PK Imports'!Z128+'NP Imports'!Z128+'NPK Imports'!Z128</f>
        <v>0.21921999999999997</v>
      </c>
      <c r="AA128" s="142">
        <f>'PK Imports'!AA128+'NP Imports'!AA128+'NPK Imports'!AA128</f>
        <v>0.27</v>
      </c>
      <c r="AB128" s="142">
        <f>'PK Imports'!AB128+'NP Imports'!AB128+'NPK Imports'!AB128</f>
        <v>0.54</v>
      </c>
      <c r="AC128" s="142">
        <f>'PK Imports'!AC128+'NP Imports'!AC128+'NPK Imports'!AC128</f>
        <v>0.54</v>
      </c>
      <c r="AD128" s="142">
        <f>'PK Imports'!AD128+'NP Imports'!AD128+'NPK Imports'!AD128</f>
        <v>0.54</v>
      </c>
      <c r="AE128" s="142">
        <f>'PK Imports'!AE128+'NP Imports'!AE128+'NPK Imports'!AE128</f>
        <v>0.54</v>
      </c>
      <c r="AF128" s="142">
        <f>'PK Imports'!AF128+'NP Imports'!AF128+'NPK Imports'!AF128</f>
        <v>0.54</v>
      </c>
      <c r="AG128" s="142">
        <f>'PK Imports'!AG128+'NP Imports'!AG128+'NPK Imports'!AG128</f>
        <v>0.54</v>
      </c>
    </row>
    <row r="129" spans="1:33" x14ac:dyDescent="0.2">
      <c r="A129" s="133" t="str">
        <f t="shared" si="2"/>
        <v>DAPPuerto Rico</v>
      </c>
      <c r="B129" s="129" t="s">
        <v>266</v>
      </c>
      <c r="C129" s="129" t="s">
        <v>267</v>
      </c>
      <c r="D129" s="129" t="s">
        <v>159</v>
      </c>
      <c r="E129" s="142">
        <f>'PK Imports'!E129+'NP Imports'!E129+'NPK Imports'!E129</f>
        <v>0</v>
      </c>
      <c r="F129" s="142">
        <f>'PK Imports'!F129+'NP Imports'!F129+'NPK Imports'!F129</f>
        <v>0</v>
      </c>
      <c r="G129" s="142">
        <f>'PK Imports'!G129+'NP Imports'!G129+'NPK Imports'!G129</f>
        <v>0</v>
      </c>
      <c r="H129" s="142">
        <f>'PK Imports'!H129+'NP Imports'!H129+'NPK Imports'!H129</f>
        <v>0</v>
      </c>
      <c r="I129" s="142">
        <f>'PK Imports'!I129+'NP Imports'!I129+'NPK Imports'!I129</f>
        <v>0</v>
      </c>
      <c r="J129" s="142">
        <f>'PK Imports'!J129+'NP Imports'!J129+'NPK Imports'!J129</f>
        <v>0.14499999999999999</v>
      </c>
      <c r="K129" s="142">
        <f>'PK Imports'!K129+'NP Imports'!K129+'NPK Imports'!K129</f>
        <v>1.5309999999999999</v>
      </c>
      <c r="L129" s="142">
        <f>'PK Imports'!L129+'NP Imports'!L129+'NPK Imports'!L129</f>
        <v>1.4000000000000004</v>
      </c>
      <c r="M129" s="142">
        <f>'PK Imports'!M129+'NP Imports'!M129+'NPK Imports'!M129</f>
        <v>1.0580000000000001</v>
      </c>
      <c r="N129" s="142">
        <f>'PK Imports'!N129+'NP Imports'!N129+'NPK Imports'!N129</f>
        <v>0</v>
      </c>
      <c r="O129" s="142">
        <f>'PK Imports'!O129+'NP Imports'!O129+'NPK Imports'!O129</f>
        <v>0</v>
      </c>
      <c r="P129" s="142">
        <f>'PK Imports'!P129+'NP Imports'!P129+'NPK Imports'!P129</f>
        <v>0</v>
      </c>
      <c r="Q129" s="142">
        <f>'PK Imports'!Q129+'NP Imports'!Q129+'NPK Imports'!Q129</f>
        <v>0</v>
      </c>
      <c r="R129" s="142">
        <f>'PK Imports'!R129+'NP Imports'!R129+'NPK Imports'!R129</f>
        <v>0</v>
      </c>
      <c r="S129" s="142">
        <f>'PK Imports'!S129+'NP Imports'!S129+'NPK Imports'!S129</f>
        <v>1.7999999999999999E-2</v>
      </c>
      <c r="T129" s="142">
        <f>'PK Imports'!T129+'NP Imports'!T129+'NPK Imports'!T129</f>
        <v>0.14657999999999999</v>
      </c>
      <c r="U129" s="142">
        <f>'PK Imports'!U129+'NP Imports'!U129+'NPK Imports'!U129</f>
        <v>5.3999999999999992E-2</v>
      </c>
      <c r="V129" s="142">
        <f>'PK Imports'!V129+'NP Imports'!V129+'NPK Imports'!V129</f>
        <v>0</v>
      </c>
      <c r="W129" s="142">
        <f>'PK Imports'!W129+'NP Imports'!W129+'NPK Imports'!W129</f>
        <v>0</v>
      </c>
      <c r="X129" s="142">
        <f>'PK Imports'!X129+'NP Imports'!X129+'NPK Imports'!X129</f>
        <v>0.14757999999999999</v>
      </c>
      <c r="Y129" s="142">
        <f>'PK Imports'!Y129+'NP Imports'!Y129+'NPK Imports'!Y129</f>
        <v>0.20357999999999998</v>
      </c>
      <c r="Z129" s="142">
        <f>'PK Imports'!Z129+'NP Imports'!Z129+'NPK Imports'!Z129</f>
        <v>2.9999999999999997E-4</v>
      </c>
      <c r="AA129" s="142">
        <f>'PK Imports'!AA129+'NP Imports'!AA129+'NPK Imports'!AA129</f>
        <v>0</v>
      </c>
      <c r="AB129" s="142">
        <f>'PK Imports'!AB129+'NP Imports'!AB129+'NPK Imports'!AB129</f>
        <v>0</v>
      </c>
      <c r="AC129" s="142">
        <f>'PK Imports'!AC129+'NP Imports'!AC129+'NPK Imports'!AC129</f>
        <v>0</v>
      </c>
      <c r="AD129" s="142">
        <f>'PK Imports'!AD129+'NP Imports'!AD129+'NPK Imports'!AD129</f>
        <v>0</v>
      </c>
      <c r="AE129" s="142">
        <f>'PK Imports'!AE129+'NP Imports'!AE129+'NPK Imports'!AE129</f>
        <v>0</v>
      </c>
      <c r="AF129" s="142">
        <f>'PK Imports'!AF129+'NP Imports'!AF129+'NPK Imports'!AF129</f>
        <v>0</v>
      </c>
      <c r="AG129" s="142">
        <f>'PK Imports'!AG129+'NP Imports'!AG129+'NPK Imports'!AG129</f>
        <v>0</v>
      </c>
    </row>
    <row r="130" spans="1:33" x14ac:dyDescent="0.2">
      <c r="A130" s="133" t="str">
        <f t="shared" si="2"/>
        <v>DAPTrinidad</v>
      </c>
      <c r="B130" s="129" t="s">
        <v>266</v>
      </c>
      <c r="C130" s="129" t="s">
        <v>267</v>
      </c>
      <c r="D130" s="129" t="s">
        <v>160</v>
      </c>
      <c r="E130" s="142">
        <f>'PK Imports'!E130+'NP Imports'!E130+'NPK Imports'!E130</f>
        <v>2.1123210000000001</v>
      </c>
      <c r="F130" s="142">
        <f>'PK Imports'!F130+'NP Imports'!F130+'NPK Imports'!F130</f>
        <v>9.4683089999999996</v>
      </c>
      <c r="G130" s="142">
        <f>'PK Imports'!G130+'NP Imports'!G130+'NPK Imports'!G130</f>
        <v>1.7988469999999999</v>
      </c>
      <c r="H130" s="142">
        <f>'PK Imports'!H130+'NP Imports'!H130+'NPK Imports'!H130</f>
        <v>2.1397880000000002</v>
      </c>
      <c r="I130" s="142">
        <f>'PK Imports'!I130+'NP Imports'!I130+'NPK Imports'!I130</f>
        <v>2.0303750000000003</v>
      </c>
      <c r="J130" s="142">
        <f>'PK Imports'!J130+'NP Imports'!J130+'NPK Imports'!J130</f>
        <v>2.6066000000000003</v>
      </c>
      <c r="K130" s="142">
        <f>'PK Imports'!K130+'NP Imports'!K130+'NPK Imports'!K130</f>
        <v>1.9478999999999997</v>
      </c>
      <c r="L130" s="142">
        <f>'PK Imports'!L130+'NP Imports'!L130+'NPK Imports'!L130</f>
        <v>1.7572000000000001</v>
      </c>
      <c r="M130" s="142">
        <f>'PK Imports'!M130+'NP Imports'!M130+'NPK Imports'!M130</f>
        <v>2.2385809999999999</v>
      </c>
      <c r="N130" s="142">
        <f>'PK Imports'!N130+'NP Imports'!N130+'NPK Imports'!N130</f>
        <v>4.952305</v>
      </c>
      <c r="O130" s="142">
        <f>'PK Imports'!O130+'NP Imports'!O130+'NPK Imports'!O130</f>
        <v>2.9686749999999997</v>
      </c>
      <c r="P130" s="142">
        <f>'PK Imports'!P130+'NP Imports'!P130+'NPK Imports'!P130</f>
        <v>3.6660210000000002</v>
      </c>
      <c r="Q130" s="142">
        <f>'PK Imports'!Q130+'NP Imports'!Q130+'NPK Imports'!Q130</f>
        <v>3.29895</v>
      </c>
      <c r="R130" s="142">
        <f>'PK Imports'!R130+'NP Imports'!R130+'NPK Imports'!R130</f>
        <v>3.431934</v>
      </c>
      <c r="S130" s="142">
        <f>'PK Imports'!S130+'NP Imports'!S130+'NPK Imports'!S130</f>
        <v>3.5439980000000002</v>
      </c>
      <c r="T130" s="142">
        <f>'PK Imports'!T130+'NP Imports'!T130+'NPK Imports'!T130</f>
        <v>3.2007999999999996</v>
      </c>
      <c r="U130" s="142">
        <f>'PK Imports'!U130+'NP Imports'!U130+'NPK Imports'!U130</f>
        <v>3.5159999999999996</v>
      </c>
      <c r="V130" s="142">
        <f>'PK Imports'!V130+'NP Imports'!V130+'NPK Imports'!V130</f>
        <v>2.9108559999999999</v>
      </c>
      <c r="W130" s="142">
        <f>'PK Imports'!W130+'NP Imports'!W130+'NPK Imports'!W130</f>
        <v>3.476387017418693</v>
      </c>
      <c r="X130" s="142">
        <f>'PK Imports'!X130+'NP Imports'!X130+'NPK Imports'!X130</f>
        <v>2.71312</v>
      </c>
      <c r="Y130" s="142">
        <f>'PK Imports'!Y130+'NP Imports'!Y130+'NPK Imports'!Y130</f>
        <v>3.9300899999999999</v>
      </c>
      <c r="Z130" s="142">
        <f>'PK Imports'!Z130+'NP Imports'!Z130+'NPK Imports'!Z130</f>
        <v>4.2215799999999986</v>
      </c>
      <c r="AA130" s="142">
        <f>'PK Imports'!AA130+'NP Imports'!AA130+'NPK Imports'!AA130</f>
        <v>3.31</v>
      </c>
      <c r="AB130" s="142">
        <f>'PK Imports'!AB130+'NP Imports'!AB130+'NPK Imports'!AB130</f>
        <v>2.7800000000000007</v>
      </c>
      <c r="AC130" s="142">
        <f>'PK Imports'!AC130+'NP Imports'!AC130+'NPK Imports'!AC130</f>
        <v>2.7800000000000007</v>
      </c>
      <c r="AD130" s="142">
        <f>'PK Imports'!AD130+'NP Imports'!AD130+'NPK Imports'!AD130</f>
        <v>2.7800000000000007</v>
      </c>
      <c r="AE130" s="142">
        <f>'PK Imports'!AE130+'NP Imports'!AE130+'NPK Imports'!AE130</f>
        <v>2.7800000000000007</v>
      </c>
      <c r="AF130" s="142">
        <f>'PK Imports'!AF130+'NP Imports'!AF130+'NPK Imports'!AF130</f>
        <v>2.7800000000000007</v>
      </c>
      <c r="AG130" s="142">
        <f>'PK Imports'!AG130+'NP Imports'!AG130+'NPK Imports'!AG130</f>
        <v>2.7800000000000007</v>
      </c>
    </row>
    <row r="131" spans="1:33" s="133" customFormat="1" x14ac:dyDescent="0.2">
      <c r="A131" s="143" t="str">
        <f t="shared" si="2"/>
        <v>DAPCentral America Total</v>
      </c>
      <c r="B131" s="140" t="s">
        <v>161</v>
      </c>
      <c r="C131" s="140" t="s">
        <v>161</v>
      </c>
      <c r="D131" s="140" t="s">
        <v>161</v>
      </c>
      <c r="E131" s="141">
        <f>'PK Imports'!E131+'NP Imports'!E131+'NPK Imports'!E131</f>
        <v>578.36009999999999</v>
      </c>
      <c r="F131" s="141">
        <f>'PK Imports'!F131+'NP Imports'!F131+'NPK Imports'!F131</f>
        <v>474.29641800000002</v>
      </c>
      <c r="G131" s="141">
        <f>'PK Imports'!G131+'NP Imports'!G131+'NPK Imports'!G131</f>
        <v>616.54126100000053</v>
      </c>
      <c r="H131" s="141">
        <f>'PK Imports'!H131+'NP Imports'!H131+'NPK Imports'!H131</f>
        <v>493.33283299999999</v>
      </c>
      <c r="I131" s="141">
        <f>'PK Imports'!I131+'NP Imports'!I131+'NPK Imports'!I131</f>
        <v>460.51816800000063</v>
      </c>
      <c r="J131" s="141">
        <f>'PK Imports'!J131+'NP Imports'!J131+'NPK Imports'!J131</f>
        <v>442.50020600000016</v>
      </c>
      <c r="K131" s="141">
        <f>'PK Imports'!K131+'NP Imports'!K131+'NPK Imports'!K131</f>
        <v>388.67809499999998</v>
      </c>
      <c r="L131" s="141">
        <f>'PK Imports'!L131+'NP Imports'!L131+'NPK Imports'!L131</f>
        <v>423.76175000000001</v>
      </c>
      <c r="M131" s="141">
        <f>'PK Imports'!M131+'NP Imports'!M131+'NPK Imports'!M131</f>
        <v>458.09930799999938</v>
      </c>
      <c r="N131" s="141">
        <f>'PK Imports'!N131+'NP Imports'!N131+'NPK Imports'!N131</f>
        <v>240.57162499999998</v>
      </c>
      <c r="O131" s="141">
        <f>'PK Imports'!O131+'NP Imports'!O131+'NPK Imports'!O131</f>
        <v>485.43528799999996</v>
      </c>
      <c r="P131" s="141">
        <f>'PK Imports'!P131+'NP Imports'!P131+'NPK Imports'!P131</f>
        <v>490.56129199999998</v>
      </c>
      <c r="Q131" s="141">
        <f>'PK Imports'!Q131+'NP Imports'!Q131+'NPK Imports'!Q131</f>
        <v>597.39148999999998</v>
      </c>
      <c r="R131" s="141">
        <f>'PK Imports'!R131+'NP Imports'!R131+'NPK Imports'!R131</f>
        <v>553.79987800000004</v>
      </c>
      <c r="S131" s="141">
        <f>'PK Imports'!S131+'NP Imports'!S131+'NPK Imports'!S131</f>
        <v>580.92661600000008</v>
      </c>
      <c r="T131" s="141">
        <f>'PK Imports'!T131+'NP Imports'!T131+'NPK Imports'!T131</f>
        <v>476.19043699999997</v>
      </c>
      <c r="U131" s="141">
        <f>'PK Imports'!U131+'NP Imports'!U131+'NPK Imports'!U131</f>
        <v>527.11357899999996</v>
      </c>
      <c r="V131" s="141">
        <f>'PK Imports'!V131+'NP Imports'!V131+'NPK Imports'!V131</f>
        <v>588.74505599999998</v>
      </c>
      <c r="W131" s="141">
        <f>'PK Imports'!W131+'NP Imports'!W131+'NPK Imports'!W131</f>
        <v>672.76065118687734</v>
      </c>
      <c r="X131" s="141">
        <f>'PK Imports'!X131+'NP Imports'!X131+'NPK Imports'!X131</f>
        <v>464.34753000000001</v>
      </c>
      <c r="Y131" s="141">
        <f>'PK Imports'!Y131+'NP Imports'!Y131+'NPK Imports'!Y131</f>
        <v>567.79167230000007</v>
      </c>
      <c r="Z131" s="141">
        <f>'PK Imports'!Z131+'NP Imports'!Z131+'NPK Imports'!Z131</f>
        <v>644.69931999999994</v>
      </c>
      <c r="AA131" s="141">
        <f>'PK Imports'!AA131+'NP Imports'!AA131+'NPK Imports'!AA131</f>
        <v>788.85</v>
      </c>
      <c r="AB131" s="141">
        <f>'PK Imports'!AB131+'NP Imports'!AB131+'NPK Imports'!AB131</f>
        <v>728.8</v>
      </c>
      <c r="AC131" s="141">
        <f>'PK Imports'!AC131+'NP Imports'!AC131+'NPK Imports'!AC131</f>
        <v>634.66803815155822</v>
      </c>
      <c r="AD131" s="141">
        <f>'PK Imports'!AD131+'NP Imports'!AD131+'NPK Imports'!AD131</f>
        <v>640.36437600567149</v>
      </c>
      <c r="AE131" s="141">
        <f>'PK Imports'!AE131+'NP Imports'!AE131+'NPK Imports'!AE131</f>
        <v>645.79455994471004</v>
      </c>
      <c r="AF131" s="141">
        <f>'PK Imports'!AF131+'NP Imports'!AF131+'NPK Imports'!AF131</f>
        <v>651.25415480665993</v>
      </c>
      <c r="AG131" s="141">
        <f>'PK Imports'!AG131+'NP Imports'!AG131+'NPK Imports'!AG131</f>
        <v>656.69340060448906</v>
      </c>
    </row>
    <row r="132" spans="1:33" x14ac:dyDescent="0.2">
      <c r="A132" s="133" t="str">
        <f t="shared" si="2"/>
        <v>DAPBelize</v>
      </c>
      <c r="B132" s="129" t="s">
        <v>266</v>
      </c>
      <c r="C132" s="129" t="s">
        <v>268</v>
      </c>
      <c r="D132" s="129" t="s">
        <v>162</v>
      </c>
      <c r="E132" s="142">
        <f>'PK Imports'!E132+'NP Imports'!E132+'NPK Imports'!E132</f>
        <v>0.84962099999999996</v>
      </c>
      <c r="F132" s="142">
        <f>'PK Imports'!F132+'NP Imports'!F132+'NPK Imports'!F132</f>
        <v>3.8051030000000003</v>
      </c>
      <c r="G132" s="142">
        <f>'PK Imports'!G132+'NP Imports'!G132+'NPK Imports'!G132</f>
        <v>22.893519000000001</v>
      </c>
      <c r="H132" s="142">
        <f>'PK Imports'!H132+'NP Imports'!H132+'NPK Imports'!H132</f>
        <v>8.7609919999999999</v>
      </c>
      <c r="I132" s="142">
        <f>'PK Imports'!I132+'NP Imports'!I132+'NPK Imports'!I132</f>
        <v>3.8943999999999999E-2</v>
      </c>
      <c r="J132" s="142">
        <f>'PK Imports'!J132+'NP Imports'!J132+'NPK Imports'!J132</f>
        <v>0</v>
      </c>
      <c r="K132" s="142">
        <f>'PK Imports'!K132+'NP Imports'!K132+'NPK Imports'!K132</f>
        <v>6.7100000000000005E-4</v>
      </c>
      <c r="L132" s="142">
        <f>'PK Imports'!L132+'NP Imports'!L132+'NPK Imports'!L132</f>
        <v>2.8066000000000001E-2</v>
      </c>
      <c r="M132" s="142">
        <f>'PK Imports'!M132+'NP Imports'!M132+'NPK Imports'!M132</f>
        <v>0.42151300000000003</v>
      </c>
      <c r="N132" s="142">
        <f>'PK Imports'!N132+'NP Imports'!N132+'NPK Imports'!N132</f>
        <v>1.814568</v>
      </c>
      <c r="O132" s="142">
        <f>'PK Imports'!O132+'NP Imports'!O132+'NPK Imports'!O132</f>
        <v>2.1626219999999998</v>
      </c>
      <c r="P132" s="142">
        <f>'PK Imports'!P132+'NP Imports'!P132+'NPK Imports'!P132</f>
        <v>8.9505140000000001</v>
      </c>
      <c r="Q132" s="142">
        <f>'PK Imports'!Q132+'NP Imports'!Q132+'NPK Imports'!Q132</f>
        <v>8.6763619999999992</v>
      </c>
      <c r="R132" s="142">
        <f>'PK Imports'!R132+'NP Imports'!R132+'NPK Imports'!R132</f>
        <v>14.011480000000001</v>
      </c>
      <c r="S132" s="142">
        <f>'PK Imports'!S132+'NP Imports'!S132+'NPK Imports'!S132</f>
        <v>13.204487</v>
      </c>
      <c r="T132" s="142">
        <f>'PK Imports'!T132+'NP Imports'!T132+'NPK Imports'!T132</f>
        <v>13.843055000000001</v>
      </c>
      <c r="U132" s="142">
        <f>'PK Imports'!U132+'NP Imports'!U132+'NPK Imports'!U132</f>
        <v>21.420560999999999</v>
      </c>
      <c r="V132" s="142">
        <f>'PK Imports'!V132+'NP Imports'!V132+'NPK Imports'!V132</f>
        <v>18.864151000000003</v>
      </c>
      <c r="W132" s="142">
        <f>'PK Imports'!W132+'NP Imports'!W132+'NPK Imports'!W132</f>
        <v>21.134255867774151</v>
      </c>
      <c r="X132" s="142">
        <f>'PK Imports'!X132+'NP Imports'!X132+'NPK Imports'!X132</f>
        <v>17.571909999999999</v>
      </c>
      <c r="Y132" s="142">
        <f>'PK Imports'!Y132+'NP Imports'!Y132+'NPK Imports'!Y132</f>
        <v>14.17553</v>
      </c>
      <c r="Z132" s="142">
        <f>'PK Imports'!Z132+'NP Imports'!Z132+'NPK Imports'!Z132</f>
        <v>15.09468</v>
      </c>
      <c r="AA132" s="142">
        <f>'PK Imports'!AA132+'NP Imports'!AA132+'NPK Imports'!AA132</f>
        <v>6.8199999999999994</v>
      </c>
      <c r="AB132" s="142">
        <f>'PK Imports'!AB132+'NP Imports'!AB132+'NPK Imports'!AB132</f>
        <v>10.82</v>
      </c>
      <c r="AC132" s="142">
        <f>'PK Imports'!AC132+'NP Imports'!AC132+'NPK Imports'!AC132</f>
        <v>10.82</v>
      </c>
      <c r="AD132" s="142">
        <f>'PK Imports'!AD132+'NP Imports'!AD132+'NPK Imports'!AD132</f>
        <v>10.82</v>
      </c>
      <c r="AE132" s="142">
        <f>'PK Imports'!AE132+'NP Imports'!AE132+'NPK Imports'!AE132</f>
        <v>10.82</v>
      </c>
      <c r="AF132" s="142">
        <f>'PK Imports'!AF132+'NP Imports'!AF132+'NPK Imports'!AF132</f>
        <v>10.82</v>
      </c>
      <c r="AG132" s="142">
        <f>'PK Imports'!AG132+'NP Imports'!AG132+'NPK Imports'!AG132</f>
        <v>10.82</v>
      </c>
    </row>
    <row r="133" spans="1:33" x14ac:dyDescent="0.2">
      <c r="A133" s="133" t="str">
        <f t="shared" si="2"/>
        <v>DAPCosta Rica</v>
      </c>
      <c r="B133" s="129" t="s">
        <v>266</v>
      </c>
      <c r="C133" s="129" t="s">
        <v>268</v>
      </c>
      <c r="D133" s="129" t="s">
        <v>163</v>
      </c>
      <c r="E133" s="142">
        <f>'PK Imports'!E133+'NP Imports'!E133+'NPK Imports'!E133</f>
        <v>2.681171</v>
      </c>
      <c r="F133" s="142">
        <f>'PK Imports'!F133+'NP Imports'!F133+'NPK Imports'!F133</f>
        <v>9.237527</v>
      </c>
      <c r="G133" s="142">
        <f>'PK Imports'!G133+'NP Imports'!G133+'NPK Imports'!G133</f>
        <v>33.364192000000003</v>
      </c>
      <c r="H133" s="142">
        <f>'PK Imports'!H133+'NP Imports'!H133+'NPK Imports'!H133</f>
        <v>41.031523</v>
      </c>
      <c r="I133" s="142">
        <f>'PK Imports'!I133+'NP Imports'!I133+'NPK Imports'!I133</f>
        <v>33.303195000000002</v>
      </c>
      <c r="J133" s="142">
        <f>'PK Imports'!J133+'NP Imports'!J133+'NPK Imports'!J133</f>
        <v>34.062174999999996</v>
      </c>
      <c r="K133" s="142">
        <f>'PK Imports'!K133+'NP Imports'!K133+'NPK Imports'!K133</f>
        <v>34.032757000000004</v>
      </c>
      <c r="L133" s="142">
        <f>'PK Imports'!L133+'NP Imports'!L133+'NPK Imports'!L133</f>
        <v>18.505084</v>
      </c>
      <c r="M133" s="142">
        <f>'PK Imports'!M133+'NP Imports'!M133+'NPK Imports'!M133</f>
        <v>36.657897999999996</v>
      </c>
      <c r="N133" s="142">
        <f>'PK Imports'!N133+'NP Imports'!N133+'NPK Imports'!N133</f>
        <v>10.116837</v>
      </c>
      <c r="O133" s="142">
        <f>'PK Imports'!O133+'NP Imports'!O133+'NPK Imports'!O133</f>
        <v>32.747515</v>
      </c>
      <c r="P133" s="142">
        <f>'PK Imports'!P133+'NP Imports'!P133+'NPK Imports'!P133</f>
        <v>41.366281000000001</v>
      </c>
      <c r="Q133" s="142">
        <f>'PK Imports'!Q133+'NP Imports'!Q133+'NPK Imports'!Q133</f>
        <v>38.727866999999996</v>
      </c>
      <c r="R133" s="142">
        <f>'PK Imports'!R133+'NP Imports'!R133+'NPK Imports'!R133</f>
        <v>32.312528</v>
      </c>
      <c r="S133" s="142">
        <f>'PK Imports'!S133+'NP Imports'!S133+'NPK Imports'!S133</f>
        <v>24.610498</v>
      </c>
      <c r="T133" s="142">
        <f>'PK Imports'!T133+'NP Imports'!T133+'NPK Imports'!T133</f>
        <v>33.761286999999996</v>
      </c>
      <c r="U133" s="142">
        <f>'PK Imports'!U133+'NP Imports'!U133+'NPK Imports'!U133</f>
        <v>34.125175999999996</v>
      </c>
      <c r="V133" s="142">
        <f>'PK Imports'!V133+'NP Imports'!V133+'NPK Imports'!V133</f>
        <v>32.293264000000001</v>
      </c>
      <c r="W133" s="142">
        <f>'PK Imports'!W133+'NP Imports'!W133+'NPK Imports'!W133</f>
        <v>24.821799996429913</v>
      </c>
      <c r="X133" s="142">
        <f>'PK Imports'!X133+'NP Imports'!X133+'NPK Imports'!X133</f>
        <v>33.298409999999997</v>
      </c>
      <c r="Y133" s="142">
        <f>'PK Imports'!Y133+'NP Imports'!Y133+'NPK Imports'!Y133</f>
        <v>37.039880000000004</v>
      </c>
      <c r="Z133" s="142">
        <f>'PK Imports'!Z133+'NP Imports'!Z133+'NPK Imports'!Z133</f>
        <v>39.816380000000002</v>
      </c>
      <c r="AA133" s="142">
        <f>'PK Imports'!AA133+'NP Imports'!AA133+'NPK Imports'!AA133</f>
        <v>34.75</v>
      </c>
      <c r="AB133" s="142">
        <f>'PK Imports'!AB133+'NP Imports'!AB133+'NPK Imports'!AB133</f>
        <v>35.51</v>
      </c>
      <c r="AC133" s="142">
        <f>'PK Imports'!AC133+'NP Imports'!AC133+'NPK Imports'!AC133</f>
        <v>35.51</v>
      </c>
      <c r="AD133" s="142">
        <f>'PK Imports'!AD133+'NP Imports'!AD133+'NPK Imports'!AD133</f>
        <v>35.51</v>
      </c>
      <c r="AE133" s="142">
        <f>'PK Imports'!AE133+'NP Imports'!AE133+'NPK Imports'!AE133</f>
        <v>35.51</v>
      </c>
      <c r="AF133" s="142">
        <f>'PK Imports'!AF133+'NP Imports'!AF133+'NPK Imports'!AF133</f>
        <v>35.51</v>
      </c>
      <c r="AG133" s="142">
        <f>'PK Imports'!AG133+'NP Imports'!AG133+'NPK Imports'!AG133</f>
        <v>35.51</v>
      </c>
    </row>
    <row r="134" spans="1:33" x14ac:dyDescent="0.2">
      <c r="A134" s="133" t="str">
        <f t="shared" si="2"/>
        <v>DAPEl Salvador</v>
      </c>
      <c r="B134" s="129" t="s">
        <v>266</v>
      </c>
      <c r="C134" s="129" t="s">
        <v>268</v>
      </c>
      <c r="D134" s="129" t="s">
        <v>164</v>
      </c>
      <c r="E134" s="142">
        <f>'PK Imports'!E134+'NP Imports'!E134+'NPK Imports'!E134</f>
        <v>46.992499999999993</v>
      </c>
      <c r="F134" s="142">
        <f>'PK Imports'!F134+'NP Imports'!F134+'NPK Imports'!F134</f>
        <v>0.213668</v>
      </c>
      <c r="G134" s="142">
        <f>'PK Imports'!G134+'NP Imports'!G134+'NPK Imports'!G134</f>
        <v>21.225999999999999</v>
      </c>
      <c r="H134" s="142">
        <f>'PK Imports'!H134+'NP Imports'!H134+'NPK Imports'!H134</f>
        <v>0.19900000000000001</v>
      </c>
      <c r="I134" s="142">
        <f>'PK Imports'!I134+'NP Imports'!I134+'NPK Imports'!I134</f>
        <v>0.22075800000000001</v>
      </c>
      <c r="J134" s="142">
        <f>'PK Imports'!J134+'NP Imports'!J134+'NPK Imports'!J134</f>
        <v>49.429350999999997</v>
      </c>
      <c r="K134" s="142">
        <f>'PK Imports'!K134+'NP Imports'!K134+'NPK Imports'!K134</f>
        <v>14.586083</v>
      </c>
      <c r="L134" s="142">
        <f>'PK Imports'!L134+'NP Imports'!L134+'NPK Imports'!L134</f>
        <v>20.163494</v>
      </c>
      <c r="M134" s="142">
        <f>'PK Imports'!M134+'NP Imports'!M134+'NPK Imports'!M134</f>
        <v>7.3873719999999992</v>
      </c>
      <c r="N134" s="142">
        <f>'PK Imports'!N134+'NP Imports'!N134+'NPK Imports'!N134</f>
        <v>1.1241920000000001</v>
      </c>
      <c r="O134" s="142">
        <f>'PK Imports'!O134+'NP Imports'!O134+'NPK Imports'!O134</f>
        <v>5.273377</v>
      </c>
      <c r="P134" s="142">
        <f>'PK Imports'!P134+'NP Imports'!P134+'NPK Imports'!P134</f>
        <v>14.338152000000001</v>
      </c>
      <c r="Q134" s="142">
        <f>'PK Imports'!Q134+'NP Imports'!Q134+'NPK Imports'!Q134</f>
        <v>14.798455000000001</v>
      </c>
      <c r="R134" s="142">
        <f>'PK Imports'!R134+'NP Imports'!R134+'NPK Imports'!R134</f>
        <v>10.455273999999999</v>
      </c>
      <c r="S134" s="142">
        <f>'PK Imports'!S134+'NP Imports'!S134+'NPK Imports'!S134</f>
        <v>26.728687999999998</v>
      </c>
      <c r="T134" s="142">
        <f>'PK Imports'!T134+'NP Imports'!T134+'NPK Imports'!T134</f>
        <v>7.2428500000000007</v>
      </c>
      <c r="U134" s="142">
        <f>'PK Imports'!U134+'NP Imports'!U134+'NPK Imports'!U134</f>
        <v>6.2421380000000006</v>
      </c>
      <c r="V134" s="142">
        <f>'PK Imports'!V134+'NP Imports'!V134+'NPK Imports'!V134</f>
        <v>15.748611</v>
      </c>
      <c r="W134" s="142">
        <f>'PK Imports'!W134+'NP Imports'!W134+'NPK Imports'!W134</f>
        <v>19.731561000000003</v>
      </c>
      <c r="X134" s="142">
        <f>'PK Imports'!X134+'NP Imports'!X134+'NPK Imports'!X134</f>
        <v>7.0992500000000005</v>
      </c>
      <c r="Y134" s="142">
        <f>'PK Imports'!Y134+'NP Imports'!Y134+'NPK Imports'!Y134</f>
        <v>13.374221500000001</v>
      </c>
      <c r="Z134" s="142">
        <f>'PK Imports'!Z134+'NP Imports'!Z134+'NPK Imports'!Z134</f>
        <v>9.8564600000000002</v>
      </c>
      <c r="AA134" s="142">
        <f>'PK Imports'!AA134+'NP Imports'!AA134+'NPK Imports'!AA134</f>
        <v>4.38</v>
      </c>
      <c r="AB134" s="142">
        <f>'PK Imports'!AB134+'NP Imports'!AB134+'NPK Imports'!AB134</f>
        <v>7.7799999999999985</v>
      </c>
      <c r="AC134" s="142">
        <f>'PK Imports'!AC134+'NP Imports'!AC134+'NPK Imports'!AC134</f>
        <v>7.7799999999999985</v>
      </c>
      <c r="AD134" s="142">
        <f>'PK Imports'!AD134+'NP Imports'!AD134+'NPK Imports'!AD134</f>
        <v>7.7799999999999985</v>
      </c>
      <c r="AE134" s="142">
        <f>'PK Imports'!AE134+'NP Imports'!AE134+'NPK Imports'!AE134</f>
        <v>7.7799999999999985</v>
      </c>
      <c r="AF134" s="142">
        <f>'PK Imports'!AF134+'NP Imports'!AF134+'NPK Imports'!AF134</f>
        <v>7.7799999999999985</v>
      </c>
      <c r="AG134" s="142">
        <f>'PK Imports'!AG134+'NP Imports'!AG134+'NPK Imports'!AG134</f>
        <v>7.7799999999999985</v>
      </c>
    </row>
    <row r="135" spans="1:33" x14ac:dyDescent="0.2">
      <c r="A135" s="133" t="str">
        <f t="shared" si="2"/>
        <v>DAPGuatemala</v>
      </c>
      <c r="B135" s="129" t="s">
        <v>266</v>
      </c>
      <c r="C135" s="129" t="s">
        <v>268</v>
      </c>
      <c r="D135" s="129" t="s">
        <v>165</v>
      </c>
      <c r="E135" s="142">
        <f>'PK Imports'!E135+'NP Imports'!E135+'NPK Imports'!E135</f>
        <v>103.36444</v>
      </c>
      <c r="F135" s="142">
        <f>'PK Imports'!F135+'NP Imports'!F135+'NPK Imports'!F135</f>
        <v>107.713019</v>
      </c>
      <c r="G135" s="142">
        <f>'PK Imports'!G135+'NP Imports'!G135+'NPK Imports'!G135</f>
        <v>131.31456</v>
      </c>
      <c r="H135" s="142">
        <f>'PK Imports'!H135+'NP Imports'!H135+'NPK Imports'!H135</f>
        <v>137.84002100000001</v>
      </c>
      <c r="I135" s="142">
        <f>'PK Imports'!I135+'NP Imports'!I135+'NPK Imports'!I135</f>
        <v>56.934446999999992</v>
      </c>
      <c r="J135" s="142">
        <f>'PK Imports'!J135+'NP Imports'!J135+'NPK Imports'!J135</f>
        <v>53.187013999999998</v>
      </c>
      <c r="K135" s="142">
        <f>'PK Imports'!K135+'NP Imports'!K135+'NPK Imports'!K135</f>
        <v>81.255134999999996</v>
      </c>
      <c r="L135" s="142">
        <f>'PK Imports'!L135+'NP Imports'!L135+'NPK Imports'!L135</f>
        <v>68.940731</v>
      </c>
      <c r="M135" s="142">
        <f>'PK Imports'!M135+'NP Imports'!M135+'NPK Imports'!M135</f>
        <v>85.238302000000004</v>
      </c>
      <c r="N135" s="142">
        <f>'PK Imports'!N135+'NP Imports'!N135+'NPK Imports'!N135</f>
        <v>32.404862999999999</v>
      </c>
      <c r="O135" s="142">
        <f>'PK Imports'!O135+'NP Imports'!O135+'NPK Imports'!O135</f>
        <v>103.05086</v>
      </c>
      <c r="P135" s="142">
        <f>'PK Imports'!P135+'NP Imports'!P135+'NPK Imports'!P135</f>
        <v>129.168429</v>
      </c>
      <c r="Q135" s="142">
        <f>'PK Imports'!Q135+'NP Imports'!Q135+'NPK Imports'!Q135</f>
        <v>180.22638000000001</v>
      </c>
      <c r="R135" s="142">
        <f>'PK Imports'!R135+'NP Imports'!R135+'NPK Imports'!R135</f>
        <v>169.430081</v>
      </c>
      <c r="S135" s="142">
        <f>'PK Imports'!S135+'NP Imports'!S135+'NPK Imports'!S135</f>
        <v>197.653705</v>
      </c>
      <c r="T135" s="142">
        <f>'PK Imports'!T135+'NP Imports'!T135+'NPK Imports'!T135</f>
        <v>117.137308</v>
      </c>
      <c r="U135" s="142">
        <f>'PK Imports'!U135+'NP Imports'!U135+'NPK Imports'!U135</f>
        <v>146.640534</v>
      </c>
      <c r="V135" s="142">
        <f>'PK Imports'!V135+'NP Imports'!V135+'NPK Imports'!V135</f>
        <v>161.566418</v>
      </c>
      <c r="W135" s="142">
        <f>'PK Imports'!W135+'NP Imports'!W135+'NPK Imports'!W135</f>
        <v>150.94772715729488</v>
      </c>
      <c r="X135" s="142">
        <f>'PK Imports'!X135+'NP Imports'!X135+'NPK Imports'!X135</f>
        <v>144.92583000000002</v>
      </c>
      <c r="Y135" s="142">
        <f>'PK Imports'!Y135+'NP Imports'!Y135+'NPK Imports'!Y135</f>
        <v>148.62147999999999</v>
      </c>
      <c r="Z135" s="142">
        <f>'PK Imports'!Z135+'NP Imports'!Z135+'NPK Imports'!Z135</f>
        <v>155.39375999999999</v>
      </c>
      <c r="AA135" s="142">
        <f>'PK Imports'!AA135+'NP Imports'!AA135+'NPK Imports'!AA135</f>
        <v>121.11000000000001</v>
      </c>
      <c r="AB135" s="142">
        <f>'PK Imports'!AB135+'NP Imports'!AB135+'NPK Imports'!AB135</f>
        <v>110.50999999999999</v>
      </c>
      <c r="AC135" s="142">
        <f>'PK Imports'!AC135+'NP Imports'!AC135+'NPK Imports'!AC135</f>
        <v>112.00307199056397</v>
      </c>
      <c r="AD135" s="142">
        <f>'PK Imports'!AD135+'NP Imports'!AD135+'NPK Imports'!AD135</f>
        <v>113.65585102501092</v>
      </c>
      <c r="AE135" s="142">
        <f>'PK Imports'!AE135+'NP Imports'!AE135+'NPK Imports'!AE135</f>
        <v>115.22687499228545</v>
      </c>
      <c r="AF135" s="142">
        <f>'PK Imports'!AF135+'NP Imports'!AF135+'NPK Imports'!AF135</f>
        <v>116.78367545931283</v>
      </c>
      <c r="AG135" s="142">
        <f>'PK Imports'!AG135+'NP Imports'!AG135+'NPK Imports'!AG135</f>
        <v>118.3615094542763</v>
      </c>
    </row>
    <row r="136" spans="1:33" x14ac:dyDescent="0.2">
      <c r="A136" s="133" t="str">
        <f t="shared" si="2"/>
        <v>DAPHonduras</v>
      </c>
      <c r="B136" s="129" t="s">
        <v>266</v>
      </c>
      <c r="C136" s="129" t="s">
        <v>268</v>
      </c>
      <c r="D136" s="129" t="s">
        <v>166</v>
      </c>
      <c r="E136" s="142">
        <f>'PK Imports'!E136+'NP Imports'!E136+'NPK Imports'!E136</f>
        <v>8.3394380000000012</v>
      </c>
      <c r="F136" s="142">
        <f>'PK Imports'!F136+'NP Imports'!F136+'NPK Imports'!F136</f>
        <v>1.5782259999999999</v>
      </c>
      <c r="G136" s="142">
        <f>'PK Imports'!G136+'NP Imports'!G136+'NPK Imports'!G136</f>
        <v>3.6989739999999998</v>
      </c>
      <c r="H136" s="142">
        <f>'PK Imports'!H136+'NP Imports'!H136+'NPK Imports'!H136</f>
        <v>25.965913</v>
      </c>
      <c r="I136" s="142">
        <f>'PK Imports'!I136+'NP Imports'!I136+'NPK Imports'!I136</f>
        <v>7.7805840000000002</v>
      </c>
      <c r="J136" s="142">
        <f>'PK Imports'!J136+'NP Imports'!J136+'NPK Imports'!J136</f>
        <v>20.408597999999998</v>
      </c>
      <c r="K136" s="142">
        <f>'PK Imports'!K136+'NP Imports'!K136+'NPK Imports'!K136</f>
        <v>34.007918000000004</v>
      </c>
      <c r="L136" s="142">
        <f>'PK Imports'!L136+'NP Imports'!L136+'NPK Imports'!L136</f>
        <v>30.738612</v>
      </c>
      <c r="M136" s="142">
        <f>'PK Imports'!M136+'NP Imports'!M136+'NPK Imports'!M136</f>
        <v>37.149093000000001</v>
      </c>
      <c r="N136" s="142">
        <f>'PK Imports'!N136+'NP Imports'!N136+'NPK Imports'!N136</f>
        <v>17.352402999999999</v>
      </c>
      <c r="O136" s="142">
        <f>'PK Imports'!O136+'NP Imports'!O136+'NPK Imports'!O136</f>
        <v>17.221125000000001</v>
      </c>
      <c r="P136" s="142">
        <f>'PK Imports'!P136+'NP Imports'!P136+'NPK Imports'!P136</f>
        <v>37.259599999999999</v>
      </c>
      <c r="Q136" s="142">
        <f>'PK Imports'!Q136+'NP Imports'!Q136+'NPK Imports'!Q136</f>
        <v>20.192392000000002</v>
      </c>
      <c r="R136" s="142">
        <f>'PK Imports'!R136+'NP Imports'!R136+'NPK Imports'!R136</f>
        <v>28.029225</v>
      </c>
      <c r="S136" s="142">
        <f>'PK Imports'!S136+'NP Imports'!S136+'NPK Imports'!S136</f>
        <v>21.291533000000001</v>
      </c>
      <c r="T136" s="142">
        <f>'PK Imports'!T136+'NP Imports'!T136+'NPK Imports'!T136</f>
        <v>25.729183000000003</v>
      </c>
      <c r="U136" s="142">
        <f>'PK Imports'!U136+'NP Imports'!U136+'NPK Imports'!U136</f>
        <v>24.605774</v>
      </c>
      <c r="V136" s="142">
        <f>'PK Imports'!V136+'NP Imports'!V136+'NPK Imports'!V136</f>
        <v>31.356411999999999</v>
      </c>
      <c r="W136" s="142">
        <f>'PK Imports'!W136+'NP Imports'!W136+'NPK Imports'!W136</f>
        <v>29.962741211231894</v>
      </c>
      <c r="X136" s="142">
        <f>'PK Imports'!X136+'NP Imports'!X136+'NPK Imports'!X136</f>
        <v>20.102970000000006</v>
      </c>
      <c r="Y136" s="142">
        <f>'PK Imports'!Y136+'NP Imports'!Y136+'NPK Imports'!Y136</f>
        <v>25.426070000000003</v>
      </c>
      <c r="Z136" s="142">
        <f>'PK Imports'!Z136+'NP Imports'!Z136+'NPK Imports'!Z136</f>
        <v>22.300999999999998</v>
      </c>
      <c r="AA136" s="142">
        <f>'PK Imports'!AA136+'NP Imports'!AA136+'NPK Imports'!AA136</f>
        <v>18.850000000000001</v>
      </c>
      <c r="AB136" s="142">
        <f>'PK Imports'!AB136+'NP Imports'!AB136+'NPK Imports'!AB136</f>
        <v>8.43</v>
      </c>
      <c r="AC136" s="142">
        <f>'PK Imports'!AC136+'NP Imports'!AC136+'NPK Imports'!AC136</f>
        <v>8.2197805567725872</v>
      </c>
      <c r="AD136" s="142">
        <f>'PK Imports'!AD136+'NP Imports'!AD136+'NPK Imports'!AD136</f>
        <v>7.9749264310451347</v>
      </c>
      <c r="AE136" s="142">
        <f>'PK Imports'!AE136+'NP Imports'!AE136+'NPK Imports'!AE136</f>
        <v>7.7663842757965122</v>
      </c>
      <c r="AF136" s="142">
        <f>'PK Imports'!AF136+'NP Imports'!AF136+'NPK Imports'!AF136</f>
        <v>7.5727134598596129</v>
      </c>
      <c r="AG136" s="142">
        <f>'PK Imports'!AG136+'NP Imports'!AG136+'NPK Imports'!AG136</f>
        <v>7.3838722253100997</v>
      </c>
    </row>
    <row r="137" spans="1:33" x14ac:dyDescent="0.2">
      <c r="A137" s="133" t="str">
        <f t="shared" si="2"/>
        <v>DAPMexico</v>
      </c>
      <c r="B137" s="129" t="s">
        <v>266</v>
      </c>
      <c r="C137" s="129" t="s">
        <v>268</v>
      </c>
      <c r="D137" s="129" t="s">
        <v>167</v>
      </c>
      <c r="E137" s="142">
        <f>'PK Imports'!E137+'NP Imports'!E137+'NPK Imports'!E137</f>
        <v>394.81978700000002</v>
      </c>
      <c r="F137" s="142">
        <f>'PK Imports'!F137+'NP Imports'!F137+'NPK Imports'!F137</f>
        <v>340.74587500000001</v>
      </c>
      <c r="G137" s="142">
        <f>'PK Imports'!G137+'NP Imports'!G137+'NPK Imports'!G137</f>
        <v>387.67642600000045</v>
      </c>
      <c r="H137" s="142">
        <f>'PK Imports'!H137+'NP Imports'!H137+'NPK Imports'!H137</f>
        <v>263.35955999999999</v>
      </c>
      <c r="I137" s="142">
        <f>'PK Imports'!I137+'NP Imports'!I137+'NPK Imports'!I137</f>
        <v>342.75435000000061</v>
      </c>
      <c r="J137" s="142">
        <f>'PK Imports'!J137+'NP Imports'!J137+'NPK Imports'!J137</f>
        <v>262.19914400000016</v>
      </c>
      <c r="K137" s="142">
        <f>'PK Imports'!K137+'NP Imports'!K137+'NPK Imports'!K137</f>
        <v>205.63037399999999</v>
      </c>
      <c r="L137" s="142">
        <f>'PK Imports'!L137+'NP Imports'!L137+'NPK Imports'!L137</f>
        <v>274.832493</v>
      </c>
      <c r="M137" s="142">
        <f>'PK Imports'!M137+'NP Imports'!M137+'NPK Imports'!M137</f>
        <v>277.51488599999936</v>
      </c>
      <c r="N137" s="142">
        <f>'PK Imports'!N137+'NP Imports'!N137+'NPK Imports'!N137</f>
        <v>158.19526100000002</v>
      </c>
      <c r="O137" s="142">
        <f>'PK Imports'!O137+'NP Imports'!O137+'NPK Imports'!O137</f>
        <v>292.30655000000002</v>
      </c>
      <c r="P137" s="142">
        <f>'PK Imports'!P137+'NP Imports'!P137+'NPK Imports'!P137</f>
        <v>221.64204699999999</v>
      </c>
      <c r="Q137" s="142">
        <f>'PK Imports'!Q137+'NP Imports'!Q137+'NPK Imports'!Q137</f>
        <v>287.76414699999998</v>
      </c>
      <c r="R137" s="142">
        <f>'PK Imports'!R137+'NP Imports'!R137+'NPK Imports'!R137</f>
        <v>242.88432799999998</v>
      </c>
      <c r="S137" s="142">
        <f>'PK Imports'!S137+'NP Imports'!S137+'NPK Imports'!S137</f>
        <v>237.12718599999999</v>
      </c>
      <c r="T137" s="142">
        <f>'PK Imports'!T137+'NP Imports'!T137+'NPK Imports'!T137</f>
        <v>219.61389399999999</v>
      </c>
      <c r="U137" s="142">
        <f>'PK Imports'!U137+'NP Imports'!U137+'NPK Imports'!U137</f>
        <v>242.05125800000002</v>
      </c>
      <c r="V137" s="142">
        <f>'PK Imports'!V137+'NP Imports'!V137+'NPK Imports'!V137</f>
        <v>261.83592599999997</v>
      </c>
      <c r="W137" s="142">
        <f>'PK Imports'!W137+'NP Imports'!W137+'NPK Imports'!W137</f>
        <v>366.29113108507545</v>
      </c>
      <c r="X137" s="142">
        <f>'PK Imports'!X137+'NP Imports'!X137+'NPK Imports'!X137</f>
        <v>200.98979999999997</v>
      </c>
      <c r="Y137" s="142">
        <f>'PK Imports'!Y137+'NP Imports'!Y137+'NPK Imports'!Y137</f>
        <v>295.89245080000001</v>
      </c>
      <c r="Z137" s="142">
        <f>'PK Imports'!Z137+'NP Imports'!Z137+'NPK Imports'!Z137</f>
        <v>345.63448</v>
      </c>
      <c r="AA137" s="142">
        <f>'PK Imports'!AA137+'NP Imports'!AA137+'NPK Imports'!AA137</f>
        <v>560.96</v>
      </c>
      <c r="AB137" s="142">
        <f>'PK Imports'!AB137+'NP Imports'!AB137+'NPK Imports'!AB137</f>
        <v>522.92999999999984</v>
      </c>
      <c r="AC137" s="142">
        <f>'PK Imports'!AC137+'NP Imports'!AC137+'NPK Imports'!AC137</f>
        <v>427.51518560422164</v>
      </c>
      <c r="AD137" s="142">
        <f>'PK Imports'!AD137+'NP Imports'!AD137+'NPK Imports'!AD137</f>
        <v>431.8035985496154</v>
      </c>
      <c r="AE137" s="142">
        <f>'PK Imports'!AE137+'NP Imports'!AE137+'NPK Imports'!AE137</f>
        <v>435.87130067662804</v>
      </c>
      <c r="AF137" s="142">
        <f>'PK Imports'!AF137+'NP Imports'!AF137+'NPK Imports'!AF137</f>
        <v>439.96776588748742</v>
      </c>
      <c r="AG137" s="142">
        <f>'PK Imports'!AG137+'NP Imports'!AG137+'NPK Imports'!AG137</f>
        <v>444.01801892490272</v>
      </c>
    </row>
    <row r="138" spans="1:33" x14ac:dyDescent="0.2">
      <c r="A138" s="133" t="str">
        <f t="shared" si="2"/>
        <v>DAPNicaragua</v>
      </c>
      <c r="B138" s="129" t="s">
        <v>266</v>
      </c>
      <c r="C138" s="129" t="s">
        <v>268</v>
      </c>
      <c r="D138" s="129" t="s">
        <v>168</v>
      </c>
      <c r="E138" s="142">
        <f>'PK Imports'!E138+'NP Imports'!E138+'NPK Imports'!E138</f>
        <v>9.035639999999999</v>
      </c>
      <c r="F138" s="142">
        <f>'PK Imports'!F138+'NP Imports'!F138+'NPK Imports'!F138</f>
        <v>3.0000000000000001E-3</v>
      </c>
      <c r="G138" s="142">
        <f>'PK Imports'!G138+'NP Imports'!G138+'NPK Imports'!G138</f>
        <v>5.4329999999999998</v>
      </c>
      <c r="H138" s="142">
        <f>'PK Imports'!H138+'NP Imports'!H138+'NPK Imports'!H138</f>
        <v>3.5789999999999997</v>
      </c>
      <c r="I138" s="142">
        <f>'PK Imports'!I138+'NP Imports'!I138+'NPK Imports'!I138</f>
        <v>7.4454080000000005</v>
      </c>
      <c r="J138" s="142">
        <f>'PK Imports'!J138+'NP Imports'!J138+'NPK Imports'!J138</f>
        <v>9.0830380000000002</v>
      </c>
      <c r="K138" s="142">
        <f>'PK Imports'!K138+'NP Imports'!K138+'NPK Imports'!K138</f>
        <v>3.4979859999999996</v>
      </c>
      <c r="L138" s="142">
        <f>'PK Imports'!L138+'NP Imports'!L138+'NPK Imports'!L138</f>
        <v>0.51377300000000004</v>
      </c>
      <c r="M138" s="142">
        <f>'PK Imports'!M138+'NP Imports'!M138+'NPK Imports'!M138</f>
        <v>2.9244070000000004</v>
      </c>
      <c r="N138" s="142">
        <f>'PK Imports'!N138+'NP Imports'!N138+'NPK Imports'!N138</f>
        <v>5.0137330000000002</v>
      </c>
      <c r="O138" s="142">
        <f>'PK Imports'!O138+'NP Imports'!O138+'NPK Imports'!O138</f>
        <v>0.97786200000000001</v>
      </c>
      <c r="P138" s="142">
        <f>'PK Imports'!P138+'NP Imports'!P138+'NPK Imports'!P138</f>
        <v>2.1892119999999999</v>
      </c>
      <c r="Q138" s="142">
        <f>'PK Imports'!Q138+'NP Imports'!Q138+'NPK Imports'!Q138</f>
        <v>4.643732</v>
      </c>
      <c r="R138" s="142">
        <f>'PK Imports'!R138+'NP Imports'!R138+'NPK Imports'!R138</f>
        <v>13.060976999999999</v>
      </c>
      <c r="S138" s="142">
        <f>'PK Imports'!S138+'NP Imports'!S138+'NPK Imports'!S138</f>
        <v>11.541091</v>
      </c>
      <c r="T138" s="142">
        <f>'PK Imports'!T138+'NP Imports'!T138+'NPK Imports'!T138</f>
        <v>16.559654999999999</v>
      </c>
      <c r="U138" s="142">
        <f>'PK Imports'!U138+'NP Imports'!U138+'NPK Imports'!U138</f>
        <v>8.2272390000000009</v>
      </c>
      <c r="V138" s="142">
        <f>'PK Imports'!V138+'NP Imports'!V138+'NPK Imports'!V138</f>
        <v>16.918348999999996</v>
      </c>
      <c r="W138" s="142">
        <f>'PK Imports'!W138+'NP Imports'!W138+'NPK Imports'!W138</f>
        <v>9.8714348690709368</v>
      </c>
      <c r="X138" s="142">
        <f>'PK Imports'!X138+'NP Imports'!X138+'NPK Imports'!X138</f>
        <v>11.34473</v>
      </c>
      <c r="Y138" s="142">
        <f>'PK Imports'!Y138+'NP Imports'!Y138+'NPK Imports'!Y138</f>
        <v>10.013439999999999</v>
      </c>
      <c r="Z138" s="142">
        <f>'PK Imports'!Z138+'NP Imports'!Z138+'NPK Imports'!Z138</f>
        <v>18.859529999999999</v>
      </c>
      <c r="AA138" s="142">
        <f>'PK Imports'!AA138+'NP Imports'!AA138+'NPK Imports'!AA138</f>
        <v>17.59</v>
      </c>
      <c r="AB138" s="142">
        <f>'PK Imports'!AB138+'NP Imports'!AB138+'NPK Imports'!AB138</f>
        <v>10.529999999999998</v>
      </c>
      <c r="AC138" s="142">
        <f>'PK Imports'!AC138+'NP Imports'!AC138+'NPK Imports'!AC138</f>
        <v>10.529999999999998</v>
      </c>
      <c r="AD138" s="142">
        <f>'PK Imports'!AD138+'NP Imports'!AD138+'NPK Imports'!AD138</f>
        <v>10.529999999999998</v>
      </c>
      <c r="AE138" s="142">
        <f>'PK Imports'!AE138+'NP Imports'!AE138+'NPK Imports'!AE138</f>
        <v>10.529999999999998</v>
      </c>
      <c r="AF138" s="142">
        <f>'PK Imports'!AF138+'NP Imports'!AF138+'NPK Imports'!AF138</f>
        <v>10.529999999999998</v>
      </c>
      <c r="AG138" s="142">
        <f>'PK Imports'!AG138+'NP Imports'!AG138+'NPK Imports'!AG138</f>
        <v>10.529999999999998</v>
      </c>
    </row>
    <row r="139" spans="1:33" x14ac:dyDescent="0.2">
      <c r="A139" s="133" t="str">
        <f t="shared" si="2"/>
        <v>DAPPanama</v>
      </c>
      <c r="B139" s="129" t="s">
        <v>266</v>
      </c>
      <c r="C139" s="129" t="s">
        <v>268</v>
      </c>
      <c r="D139" s="129" t="s">
        <v>169</v>
      </c>
      <c r="E139" s="142">
        <f>'PK Imports'!E139+'NP Imports'!E139+'NPK Imports'!E139</f>
        <v>12.277502999999999</v>
      </c>
      <c r="F139" s="142">
        <f>'PK Imports'!F139+'NP Imports'!F139+'NPK Imports'!F139</f>
        <v>11</v>
      </c>
      <c r="G139" s="142">
        <f>'PK Imports'!G139+'NP Imports'!G139+'NPK Imports'!G139</f>
        <v>10.93459</v>
      </c>
      <c r="H139" s="142">
        <f>'PK Imports'!H139+'NP Imports'!H139+'NPK Imports'!H139</f>
        <v>12.596824</v>
      </c>
      <c r="I139" s="142">
        <f>'PK Imports'!I139+'NP Imports'!I139+'NPK Imports'!I139</f>
        <v>12.040481999999999</v>
      </c>
      <c r="J139" s="142">
        <f>'PK Imports'!J139+'NP Imports'!J139+'NPK Imports'!J139</f>
        <v>14.130886</v>
      </c>
      <c r="K139" s="142">
        <f>'PK Imports'!K139+'NP Imports'!K139+'NPK Imports'!K139</f>
        <v>15.667171</v>
      </c>
      <c r="L139" s="142">
        <f>'PK Imports'!L139+'NP Imports'!L139+'NPK Imports'!L139</f>
        <v>10.039496999999999</v>
      </c>
      <c r="M139" s="142">
        <f>'PK Imports'!M139+'NP Imports'!M139+'NPK Imports'!M139</f>
        <v>10.805837</v>
      </c>
      <c r="N139" s="142">
        <f>'PK Imports'!N139+'NP Imports'!N139+'NPK Imports'!N139</f>
        <v>14.549768</v>
      </c>
      <c r="O139" s="142">
        <f>'PK Imports'!O139+'NP Imports'!O139+'NPK Imports'!O139</f>
        <v>31.695377000000001</v>
      </c>
      <c r="P139" s="142">
        <f>'PK Imports'!P139+'NP Imports'!P139+'NPK Imports'!P139</f>
        <v>35.647056999999997</v>
      </c>
      <c r="Q139" s="142">
        <f>'PK Imports'!Q139+'NP Imports'!Q139+'NPK Imports'!Q139</f>
        <v>42.362155000000001</v>
      </c>
      <c r="R139" s="142">
        <f>'PK Imports'!R139+'NP Imports'!R139+'NPK Imports'!R139</f>
        <v>43.615985000000002</v>
      </c>
      <c r="S139" s="142">
        <f>'PK Imports'!S139+'NP Imports'!S139+'NPK Imports'!S139</f>
        <v>48.769428000000005</v>
      </c>
      <c r="T139" s="142">
        <f>'PK Imports'!T139+'NP Imports'!T139+'NPK Imports'!T139</f>
        <v>42.303204999999998</v>
      </c>
      <c r="U139" s="142">
        <f>'PK Imports'!U139+'NP Imports'!U139+'NPK Imports'!U139</f>
        <v>43.800899000000001</v>
      </c>
      <c r="V139" s="142">
        <f>'PK Imports'!V139+'NP Imports'!V139+'NPK Imports'!V139</f>
        <v>50.161924999999997</v>
      </c>
      <c r="W139" s="142">
        <f>'PK Imports'!W139+'NP Imports'!W139+'NPK Imports'!W139</f>
        <v>50</v>
      </c>
      <c r="X139" s="142">
        <f>'PK Imports'!X139+'NP Imports'!X139+'NPK Imports'!X139</f>
        <v>29.01463</v>
      </c>
      <c r="Y139" s="142">
        <f>'PK Imports'!Y139+'NP Imports'!Y139+'NPK Imports'!Y139</f>
        <v>23.248600000000003</v>
      </c>
      <c r="Z139" s="142">
        <f>'PK Imports'!Z139+'NP Imports'!Z139+'NPK Imports'!Z139</f>
        <v>37.743029999999997</v>
      </c>
      <c r="AA139" s="142">
        <f>'PK Imports'!AA139+'NP Imports'!AA139+'NPK Imports'!AA139</f>
        <v>24.389999999999997</v>
      </c>
      <c r="AB139" s="142">
        <f>'PK Imports'!AB139+'NP Imports'!AB139+'NPK Imports'!AB139</f>
        <v>22.290000000000003</v>
      </c>
      <c r="AC139" s="142">
        <f>'PK Imports'!AC139+'NP Imports'!AC139+'NPK Imports'!AC139</f>
        <v>22.290000000000003</v>
      </c>
      <c r="AD139" s="142">
        <f>'PK Imports'!AD139+'NP Imports'!AD139+'NPK Imports'!AD139</f>
        <v>22.290000000000003</v>
      </c>
      <c r="AE139" s="142">
        <f>'PK Imports'!AE139+'NP Imports'!AE139+'NPK Imports'!AE139</f>
        <v>22.290000000000003</v>
      </c>
      <c r="AF139" s="142">
        <f>'PK Imports'!AF139+'NP Imports'!AF139+'NPK Imports'!AF139</f>
        <v>22.290000000000003</v>
      </c>
      <c r="AG139" s="142">
        <f>'PK Imports'!AG139+'NP Imports'!AG139+'NPK Imports'!AG139</f>
        <v>22.290000000000003</v>
      </c>
    </row>
    <row r="140" spans="1:33" s="133" customFormat="1" x14ac:dyDescent="0.2">
      <c r="A140" s="139" t="str">
        <f t="shared" si="2"/>
        <v>DAPSouth America Total</v>
      </c>
      <c r="B140" s="140" t="s">
        <v>170</v>
      </c>
      <c r="C140" s="140" t="s">
        <v>170</v>
      </c>
      <c r="D140" s="140" t="s">
        <v>170</v>
      </c>
      <c r="E140" s="141">
        <f>'PK Imports'!E140+'NP Imports'!E140+'NPK Imports'!E140</f>
        <v>459.17984400000006</v>
      </c>
      <c r="F140" s="141">
        <f>'PK Imports'!F140+'NP Imports'!F140+'NPK Imports'!F140</f>
        <v>608.31973999999991</v>
      </c>
      <c r="G140" s="141">
        <f>'PK Imports'!G140+'NP Imports'!G140+'NPK Imports'!G140</f>
        <v>728.94517000000008</v>
      </c>
      <c r="H140" s="141">
        <f>'PK Imports'!H140+'NP Imports'!H140+'NPK Imports'!H140</f>
        <v>1157.1416350000004</v>
      </c>
      <c r="I140" s="141">
        <f>'PK Imports'!I140+'NP Imports'!I140+'NPK Imports'!I140</f>
        <v>1764.9172869999998</v>
      </c>
      <c r="J140" s="141">
        <f>'PK Imports'!J140+'NP Imports'!J140+'NPK Imports'!J140</f>
        <v>1436.1290359999966</v>
      </c>
      <c r="K140" s="141">
        <f>'PK Imports'!K140+'NP Imports'!K140+'NPK Imports'!K140</f>
        <v>1199.3058530000001</v>
      </c>
      <c r="L140" s="141">
        <f>'PK Imports'!L140+'NP Imports'!L140+'NPK Imports'!L140</f>
        <v>1837.7771499999999</v>
      </c>
      <c r="M140" s="141">
        <f>'PK Imports'!M140+'NP Imports'!M140+'NPK Imports'!M140</f>
        <v>1970.8389119999999</v>
      </c>
      <c r="N140" s="141">
        <f>'PK Imports'!N140+'NP Imports'!N140+'NPK Imports'!N140</f>
        <v>1051.754547</v>
      </c>
      <c r="O140" s="141">
        <f>'PK Imports'!O140+'NP Imports'!O140+'NPK Imports'!O140</f>
        <v>1690.8423580000003</v>
      </c>
      <c r="P140" s="141">
        <f>'PK Imports'!P140+'NP Imports'!P140+'NPK Imports'!P140</f>
        <v>2606.864556</v>
      </c>
      <c r="Q140" s="141">
        <f>'PK Imports'!Q140+'NP Imports'!Q140+'NPK Imports'!Q140</f>
        <v>2394.4491439999997</v>
      </c>
      <c r="R140" s="141">
        <f>'PK Imports'!R140+'NP Imports'!R140+'NPK Imports'!R140</f>
        <v>2749.1611640000001</v>
      </c>
      <c r="S140" s="141">
        <f>'PK Imports'!S140+'NP Imports'!S140+'NPK Imports'!S140</f>
        <v>3109.6776609999997</v>
      </c>
      <c r="T140" s="141">
        <f>'PK Imports'!T140+'NP Imports'!T140+'NPK Imports'!T140</f>
        <v>2641.0517290000003</v>
      </c>
      <c r="U140" s="141">
        <f>'PK Imports'!U140+'NP Imports'!U140+'NPK Imports'!U140</f>
        <v>2983.3486199999998</v>
      </c>
      <c r="V140" s="141">
        <f>'PK Imports'!V140+'NP Imports'!V140+'NPK Imports'!V140</f>
        <v>3571.7947260000001</v>
      </c>
      <c r="W140" s="141">
        <f>'PK Imports'!W140+'NP Imports'!W140+'NPK Imports'!W140</f>
        <v>3899.1326348841853</v>
      </c>
      <c r="X140" s="141">
        <f>'PK Imports'!X140+'NP Imports'!X140+'NPK Imports'!X140</f>
        <v>3800.6371700000009</v>
      </c>
      <c r="Y140" s="141">
        <f>'PK Imports'!Y140+'NP Imports'!Y140+'NPK Imports'!Y140</f>
        <v>4092.3182357000001</v>
      </c>
      <c r="Z140" s="141">
        <f>'PK Imports'!Z140+'NP Imports'!Z140+'NPK Imports'!Z140</f>
        <v>5208.8584506641346</v>
      </c>
      <c r="AA140" s="141">
        <f>'PK Imports'!AA140+'NP Imports'!AA140+'NPK Imports'!AA140</f>
        <v>4858.9100000000008</v>
      </c>
      <c r="AB140" s="141">
        <f>'PK Imports'!AB140+'NP Imports'!AB140+'NPK Imports'!AB140</f>
        <v>3630.11</v>
      </c>
      <c r="AC140" s="141">
        <f>'PK Imports'!AC140+'NP Imports'!AC140+'NPK Imports'!AC140</f>
        <v>3913.8319276751649</v>
      </c>
      <c r="AD140" s="141">
        <f>'PK Imports'!AD140+'NP Imports'!AD140+'NPK Imports'!AD140</f>
        <v>4261.0236045581296</v>
      </c>
      <c r="AE140" s="141">
        <f>'PK Imports'!AE140+'NP Imports'!AE140+'NPK Imports'!AE140</f>
        <v>4468.7465950194919</v>
      </c>
      <c r="AF140" s="141">
        <f>'PK Imports'!AF140+'NP Imports'!AF140+'NPK Imports'!AF140</f>
        <v>4587.2321445978014</v>
      </c>
      <c r="AG140" s="141">
        <f>'PK Imports'!AG140+'NP Imports'!AG140+'NPK Imports'!AG140</f>
        <v>4708.5550441573514</v>
      </c>
    </row>
    <row r="141" spans="1:33" x14ac:dyDescent="0.2">
      <c r="A141" s="133" t="str">
        <f t="shared" si="2"/>
        <v>DAPArgentina</v>
      </c>
      <c r="B141" s="129" t="s">
        <v>266</v>
      </c>
      <c r="C141" s="129" t="s">
        <v>269</v>
      </c>
      <c r="D141" s="129" t="s">
        <v>171</v>
      </c>
      <c r="E141" s="142">
        <f>'PK Imports'!E141+'NP Imports'!E141+'NPK Imports'!E141</f>
        <v>33.691182999999995</v>
      </c>
      <c r="F141" s="142">
        <f>'PK Imports'!F141+'NP Imports'!F141+'NPK Imports'!F141</f>
        <v>42.958478999999997</v>
      </c>
      <c r="G141" s="142">
        <f>'PK Imports'!G141+'NP Imports'!G141+'NPK Imports'!G141</f>
        <v>34.941921000000001</v>
      </c>
      <c r="H141" s="142">
        <f>'PK Imports'!H141+'NP Imports'!H141+'NPK Imports'!H141</f>
        <v>62.021840999999995</v>
      </c>
      <c r="I141" s="142">
        <f>'PK Imports'!I141+'NP Imports'!I141+'NPK Imports'!I141</f>
        <v>106.21070400000001</v>
      </c>
      <c r="J141" s="142">
        <f>'PK Imports'!J141+'NP Imports'!J141+'NPK Imports'!J141</f>
        <v>92.199840000000009</v>
      </c>
      <c r="K141" s="142">
        <f>'PK Imports'!K141+'NP Imports'!K141+'NPK Imports'!K141</f>
        <v>50.970413000000001</v>
      </c>
      <c r="L141" s="142">
        <f>'PK Imports'!L141+'NP Imports'!L141+'NPK Imports'!L141</f>
        <v>145.596979</v>
      </c>
      <c r="M141" s="142">
        <f>'PK Imports'!M141+'NP Imports'!M141+'NPK Imports'!M141</f>
        <v>117.60834399999999</v>
      </c>
      <c r="N141" s="142">
        <f>'PK Imports'!N141+'NP Imports'!N141+'NPK Imports'!N141</f>
        <v>46.738923999999997</v>
      </c>
      <c r="O141" s="142">
        <f>'PK Imports'!O141+'NP Imports'!O141+'NPK Imports'!O141</f>
        <v>109.65208</v>
      </c>
      <c r="P141" s="142">
        <f>'PK Imports'!P141+'NP Imports'!P141+'NPK Imports'!P141</f>
        <v>163.400665</v>
      </c>
      <c r="Q141" s="142">
        <f>'PK Imports'!Q141+'NP Imports'!Q141+'NPK Imports'!Q141</f>
        <v>175.56555200000003</v>
      </c>
      <c r="R141" s="142">
        <f>'PK Imports'!R141+'NP Imports'!R141+'NPK Imports'!R141</f>
        <v>197.84296000000001</v>
      </c>
      <c r="S141" s="142">
        <f>'PK Imports'!S141+'NP Imports'!S141+'NPK Imports'!S141</f>
        <v>163.75186099999996</v>
      </c>
      <c r="T141" s="142">
        <f>'PK Imports'!T141+'NP Imports'!T141+'NPK Imports'!T141</f>
        <v>97.442924000000005</v>
      </c>
      <c r="U141" s="142">
        <f>'PK Imports'!U141+'NP Imports'!U141+'NPK Imports'!U141</f>
        <v>187.66624000000002</v>
      </c>
      <c r="V141" s="142">
        <f>'PK Imports'!V141+'NP Imports'!V141+'NPK Imports'!V141</f>
        <v>221.43747999999999</v>
      </c>
      <c r="W141" s="142">
        <f>'PK Imports'!W141+'NP Imports'!W141+'NPK Imports'!W141</f>
        <v>257.47362635640081</v>
      </c>
      <c r="X141" s="142">
        <f>'PK Imports'!X141+'NP Imports'!X141+'NPK Imports'!X141</f>
        <v>274.69706000000002</v>
      </c>
      <c r="Y141" s="142">
        <f>'PK Imports'!Y141+'NP Imports'!Y141+'NPK Imports'!Y141</f>
        <v>359.70822000000004</v>
      </c>
      <c r="Z141" s="142">
        <f>'PK Imports'!Z141+'NP Imports'!Z141+'NPK Imports'!Z141</f>
        <v>434.72672</v>
      </c>
      <c r="AA141" s="142">
        <f>'PK Imports'!AA141+'NP Imports'!AA141+'NPK Imports'!AA141</f>
        <v>298.42</v>
      </c>
      <c r="AB141" s="142">
        <f>'PK Imports'!AB141+'NP Imports'!AB141+'NPK Imports'!AB141</f>
        <v>179.51</v>
      </c>
      <c r="AC141" s="142">
        <f>'PK Imports'!AC141+'NP Imports'!AC141+'NPK Imports'!AC141</f>
        <v>179.51</v>
      </c>
      <c r="AD141" s="142">
        <f>'PK Imports'!AD141+'NP Imports'!AD141+'NPK Imports'!AD141</f>
        <v>179.51</v>
      </c>
      <c r="AE141" s="142">
        <f>'PK Imports'!AE141+'NP Imports'!AE141+'NPK Imports'!AE141</f>
        <v>179.51</v>
      </c>
      <c r="AF141" s="142">
        <f>'PK Imports'!AF141+'NP Imports'!AF141+'NPK Imports'!AF141</f>
        <v>179.51</v>
      </c>
      <c r="AG141" s="142">
        <f>'PK Imports'!AG141+'NP Imports'!AG141+'NPK Imports'!AG141</f>
        <v>179.51</v>
      </c>
    </row>
    <row r="142" spans="1:33" x14ac:dyDescent="0.2">
      <c r="A142" s="133" t="str">
        <f t="shared" si="2"/>
        <v>DAPBolivia</v>
      </c>
      <c r="B142" s="129" t="s">
        <v>266</v>
      </c>
      <c r="C142" s="129" t="s">
        <v>269</v>
      </c>
      <c r="D142" s="129" t="s">
        <v>172</v>
      </c>
      <c r="E142" s="142">
        <f>'PK Imports'!E142+'NP Imports'!E142+'NPK Imports'!E142</f>
        <v>0.22468700000000003</v>
      </c>
      <c r="F142" s="142">
        <f>'PK Imports'!F142+'NP Imports'!F142+'NPK Imports'!F142</f>
        <v>0.70249400000000017</v>
      </c>
      <c r="G142" s="142">
        <f>'PK Imports'!G142+'NP Imports'!G142+'NPK Imports'!G142</f>
        <v>1.2621979999999999</v>
      </c>
      <c r="H142" s="142">
        <f>'PK Imports'!H142+'NP Imports'!H142+'NPK Imports'!H142</f>
        <v>5.7033320000000014</v>
      </c>
      <c r="I142" s="142">
        <f>'PK Imports'!I142+'NP Imports'!I142+'NPK Imports'!I142</f>
        <v>25.00056</v>
      </c>
      <c r="J142" s="142">
        <f>'PK Imports'!J142+'NP Imports'!J142+'NPK Imports'!J142</f>
        <v>17.954312000000002</v>
      </c>
      <c r="K142" s="142">
        <f>'PK Imports'!K142+'NP Imports'!K142+'NPK Imports'!K142</f>
        <v>17.175009000000003</v>
      </c>
      <c r="L142" s="142">
        <f>'PK Imports'!L142+'NP Imports'!L142+'NPK Imports'!L142</f>
        <v>11.227045</v>
      </c>
      <c r="M142" s="142">
        <f>'PK Imports'!M142+'NP Imports'!M142+'NPK Imports'!M142</f>
        <v>5.17903</v>
      </c>
      <c r="N142" s="142">
        <f>'PK Imports'!N142+'NP Imports'!N142+'NPK Imports'!N142</f>
        <v>2.4001619999999999</v>
      </c>
      <c r="O142" s="142">
        <f>'PK Imports'!O142+'NP Imports'!O142+'NPK Imports'!O142</f>
        <v>6.9307749999999979</v>
      </c>
      <c r="P142" s="142">
        <f>'PK Imports'!P142+'NP Imports'!P142+'NPK Imports'!P142</f>
        <v>15.004560999999999</v>
      </c>
      <c r="Q142" s="142">
        <f>'PK Imports'!Q142+'NP Imports'!Q142+'NPK Imports'!Q142</f>
        <v>9.9704390000000007</v>
      </c>
      <c r="R142" s="142">
        <f>'PK Imports'!R142+'NP Imports'!R142+'NPK Imports'!R142</f>
        <v>10.481878</v>
      </c>
      <c r="S142" s="142">
        <f>'PK Imports'!S142+'NP Imports'!S142+'NPK Imports'!S142</f>
        <v>4.4355650000000004</v>
      </c>
      <c r="T142" s="142">
        <f>'PK Imports'!T142+'NP Imports'!T142+'NPK Imports'!T142</f>
        <v>10.043198</v>
      </c>
      <c r="U142" s="142">
        <f>'PK Imports'!U142+'NP Imports'!U142+'NPK Imports'!U142</f>
        <v>4.8763529999999999</v>
      </c>
      <c r="V142" s="142">
        <f>'PK Imports'!V142+'NP Imports'!V142+'NPK Imports'!V142</f>
        <v>4.4333359999999997</v>
      </c>
      <c r="W142" s="142">
        <f>'PK Imports'!W142+'NP Imports'!W142+'NPK Imports'!W142</f>
        <v>11.702130141428496</v>
      </c>
      <c r="X142" s="142">
        <f>'PK Imports'!X142+'NP Imports'!X142+'NPK Imports'!X142</f>
        <v>2.5341500000000003</v>
      </c>
      <c r="Y142" s="142">
        <f>'PK Imports'!Y142+'NP Imports'!Y142+'NPK Imports'!Y142</f>
        <v>3.9272999999999998</v>
      </c>
      <c r="Z142" s="142">
        <f>'PK Imports'!Z142+'NP Imports'!Z142+'NPK Imports'!Z142</f>
        <v>6.8324699999999998</v>
      </c>
      <c r="AA142" s="142">
        <f>'PK Imports'!AA142+'NP Imports'!AA142+'NPK Imports'!AA142</f>
        <v>6.129999999999999</v>
      </c>
      <c r="AB142" s="142">
        <f>'PK Imports'!AB142+'NP Imports'!AB142+'NPK Imports'!AB142</f>
        <v>3.7399999999999998</v>
      </c>
      <c r="AC142" s="142">
        <f>'PK Imports'!AC142+'NP Imports'!AC142+'NPK Imports'!AC142</f>
        <v>3.7399999999999998</v>
      </c>
      <c r="AD142" s="142">
        <f>'PK Imports'!AD142+'NP Imports'!AD142+'NPK Imports'!AD142</f>
        <v>3.7399999999999998</v>
      </c>
      <c r="AE142" s="142">
        <f>'PK Imports'!AE142+'NP Imports'!AE142+'NPK Imports'!AE142</f>
        <v>3.7399999999999998</v>
      </c>
      <c r="AF142" s="142">
        <f>'PK Imports'!AF142+'NP Imports'!AF142+'NPK Imports'!AF142</f>
        <v>3.7399999999999998</v>
      </c>
      <c r="AG142" s="142">
        <f>'PK Imports'!AG142+'NP Imports'!AG142+'NPK Imports'!AG142</f>
        <v>3.7399999999999998</v>
      </c>
    </row>
    <row r="143" spans="1:33" x14ac:dyDescent="0.2">
      <c r="A143" s="133" t="str">
        <f t="shared" si="2"/>
        <v>DAPBrazil</v>
      </c>
      <c r="B143" s="129" t="s">
        <v>266</v>
      </c>
      <c r="C143" s="129" t="s">
        <v>269</v>
      </c>
      <c r="D143" s="129" t="s">
        <v>173</v>
      </c>
      <c r="E143" s="142">
        <f>'PK Imports'!E143+'NP Imports'!E143+'NPK Imports'!E143</f>
        <v>132.93589200000002</v>
      </c>
      <c r="F143" s="142">
        <f>'PK Imports'!F143+'NP Imports'!F143+'NPK Imports'!F143</f>
        <v>208.32203299999995</v>
      </c>
      <c r="G143" s="142">
        <f>'PK Imports'!G143+'NP Imports'!G143+'NPK Imports'!G143</f>
        <v>319.52646299999998</v>
      </c>
      <c r="H143" s="142">
        <f>'PK Imports'!H143+'NP Imports'!H143+'NPK Imports'!H143</f>
        <v>571.92045800000039</v>
      </c>
      <c r="I143" s="142">
        <f>'PK Imports'!I143+'NP Imports'!I143+'NPK Imports'!I143</f>
        <v>840.23136199999988</v>
      </c>
      <c r="J143" s="142">
        <f>'PK Imports'!J143+'NP Imports'!J143+'NPK Imports'!J143</f>
        <v>562.99154299999998</v>
      </c>
      <c r="K143" s="142">
        <f>'PK Imports'!K143+'NP Imports'!K143+'NPK Imports'!K143</f>
        <v>448.12530300000003</v>
      </c>
      <c r="L143" s="142">
        <f>'PK Imports'!L143+'NP Imports'!L143+'NPK Imports'!L143</f>
        <v>779.80828800000018</v>
      </c>
      <c r="M143" s="142">
        <f>'PK Imports'!M143+'NP Imports'!M143+'NPK Imports'!M143</f>
        <v>937.57264400000008</v>
      </c>
      <c r="N143" s="142">
        <f>'PK Imports'!N143+'NP Imports'!N143+'NPK Imports'!N143</f>
        <v>397.99871200000001</v>
      </c>
      <c r="O143" s="142">
        <f>'PK Imports'!O143+'NP Imports'!O143+'NPK Imports'!O143</f>
        <v>734.36676899999998</v>
      </c>
      <c r="P143" s="142">
        <f>'PK Imports'!P143+'NP Imports'!P143+'NPK Imports'!P143</f>
        <v>1242.6121479999999</v>
      </c>
      <c r="Q143" s="142">
        <f>'PK Imports'!Q143+'NP Imports'!Q143+'NPK Imports'!Q143</f>
        <v>1086.3105110000001</v>
      </c>
      <c r="R143" s="142">
        <f>'PK Imports'!R143+'NP Imports'!R143+'NPK Imports'!R143</f>
        <v>1241.1126300000001</v>
      </c>
      <c r="S143" s="142">
        <f>'PK Imports'!S143+'NP Imports'!S143+'NPK Imports'!S143</f>
        <v>1355.3726280000001</v>
      </c>
      <c r="T143" s="142">
        <f>'PK Imports'!T143+'NP Imports'!T143+'NPK Imports'!T143</f>
        <v>1102.483166</v>
      </c>
      <c r="U143" s="142">
        <f>'PK Imports'!U143+'NP Imports'!U143+'NPK Imports'!U143</f>
        <v>1838.1277729999999</v>
      </c>
      <c r="V143" s="142">
        <f>'PK Imports'!V143+'NP Imports'!V143+'NPK Imports'!V143</f>
        <v>2423.9691630000007</v>
      </c>
      <c r="W143" s="142">
        <f>'PK Imports'!W143+'NP Imports'!W143+'NPK Imports'!W143</f>
        <v>2618.6196466699757</v>
      </c>
      <c r="X143" s="142">
        <f>'PK Imports'!X143+'NP Imports'!X143+'NPK Imports'!X143</f>
        <v>2922.1983300000002</v>
      </c>
      <c r="Y143" s="142">
        <f>'PK Imports'!Y143+'NP Imports'!Y143+'NPK Imports'!Y143</f>
        <v>3072.7331189999995</v>
      </c>
      <c r="Z143" s="142">
        <f>'PK Imports'!Z143+'NP Imports'!Z143+'NPK Imports'!Z143</f>
        <v>4006.6903206641346</v>
      </c>
      <c r="AA143" s="142">
        <f>'PK Imports'!AA143+'NP Imports'!AA143+'NPK Imports'!AA143</f>
        <v>3789.6000000000004</v>
      </c>
      <c r="AB143" s="142">
        <f>'PK Imports'!AB143+'NP Imports'!AB143+'NPK Imports'!AB143</f>
        <v>2697.8199999999997</v>
      </c>
      <c r="AC143" s="142">
        <f>'PK Imports'!AC143+'NP Imports'!AC143+'NPK Imports'!AC143</f>
        <v>2982.0243511632079</v>
      </c>
      <c r="AD143" s="142">
        <f>'PK Imports'!AD143+'NP Imports'!AD143+'NPK Imports'!AD143</f>
        <v>3329.7900124147195</v>
      </c>
      <c r="AE143" s="142">
        <f>'PK Imports'!AE143+'NP Imports'!AE143+'NPK Imports'!AE143</f>
        <v>3538.0101131633305</v>
      </c>
      <c r="AF143" s="142">
        <f>'PK Imports'!AF143+'NP Imports'!AF143+'NPK Imports'!AF143</f>
        <v>3656.9648730131503</v>
      </c>
      <c r="AG143" s="142">
        <f>'PK Imports'!AG143+'NP Imports'!AG143+'NPK Imports'!AG143</f>
        <v>3778.7529920463294</v>
      </c>
    </row>
    <row r="144" spans="1:33" x14ac:dyDescent="0.2">
      <c r="A144" s="133" t="str">
        <f t="shared" si="2"/>
        <v>DAPChile</v>
      </c>
      <c r="B144" s="129" t="s">
        <v>266</v>
      </c>
      <c r="C144" s="129" t="s">
        <v>269</v>
      </c>
      <c r="D144" s="129" t="s">
        <v>174</v>
      </c>
      <c r="E144" s="142">
        <f>'PK Imports'!E144+'NP Imports'!E144+'NPK Imports'!E144</f>
        <v>1.428852</v>
      </c>
      <c r="F144" s="142">
        <f>'PK Imports'!F144+'NP Imports'!F144+'NPK Imports'!F144</f>
        <v>1.005487</v>
      </c>
      <c r="G144" s="142">
        <f>'PK Imports'!G144+'NP Imports'!G144+'NPK Imports'!G144</f>
        <v>1.430523</v>
      </c>
      <c r="H144" s="142">
        <f>'PK Imports'!H144+'NP Imports'!H144+'NPK Imports'!H144</f>
        <v>1.296637</v>
      </c>
      <c r="I144" s="142">
        <f>'PK Imports'!I144+'NP Imports'!I144+'NPK Imports'!I144</f>
        <v>8.692183</v>
      </c>
      <c r="J144" s="142">
        <f>'PK Imports'!J144+'NP Imports'!J144+'NPK Imports'!J144</f>
        <v>15.679551999999997</v>
      </c>
      <c r="K144" s="142">
        <f>'PK Imports'!K144+'NP Imports'!K144+'NPK Imports'!K144</f>
        <v>9.0011080000000003</v>
      </c>
      <c r="L144" s="142">
        <f>'PK Imports'!L144+'NP Imports'!L144+'NPK Imports'!L144</f>
        <v>18.092758</v>
      </c>
      <c r="M144" s="142">
        <f>'PK Imports'!M144+'NP Imports'!M144+'NPK Imports'!M144</f>
        <v>39.027087000000002</v>
      </c>
      <c r="N144" s="142">
        <f>'PK Imports'!N144+'NP Imports'!N144+'NPK Imports'!N144</f>
        <v>9.3371639999999996</v>
      </c>
      <c r="O144" s="142">
        <f>'PK Imports'!O144+'NP Imports'!O144+'NPK Imports'!O144</f>
        <v>15.090201</v>
      </c>
      <c r="P144" s="142">
        <f>'PK Imports'!P144+'NP Imports'!P144+'NPK Imports'!P144</f>
        <v>16.841693999999997</v>
      </c>
      <c r="Q144" s="142">
        <f>'PK Imports'!Q144+'NP Imports'!Q144+'NPK Imports'!Q144</f>
        <v>32.114497</v>
      </c>
      <c r="R144" s="142">
        <f>'PK Imports'!R144+'NP Imports'!R144+'NPK Imports'!R144</f>
        <v>19.099920000000001</v>
      </c>
      <c r="S144" s="142">
        <f>'PK Imports'!S144+'NP Imports'!S144+'NPK Imports'!S144</f>
        <v>10.189936000000001</v>
      </c>
      <c r="T144" s="142">
        <f>'PK Imports'!T144+'NP Imports'!T144+'NPK Imports'!T144</f>
        <v>35.892810000000004</v>
      </c>
      <c r="U144" s="142">
        <f>'PK Imports'!U144+'NP Imports'!U144+'NPK Imports'!U144</f>
        <v>15.343249</v>
      </c>
      <c r="V144" s="142">
        <f>'PK Imports'!V144+'NP Imports'!V144+'NPK Imports'!V144</f>
        <v>20.864483999999997</v>
      </c>
      <c r="W144" s="142">
        <f>'PK Imports'!W144+'NP Imports'!W144+'NPK Imports'!W144</f>
        <v>20.948254858811779</v>
      </c>
      <c r="X144" s="142">
        <f>'PK Imports'!X144+'NP Imports'!X144+'NPK Imports'!X144</f>
        <v>57.633160000000004</v>
      </c>
      <c r="Y144" s="142">
        <f>'PK Imports'!Y144+'NP Imports'!Y144+'NPK Imports'!Y144</f>
        <v>52.790477000000003</v>
      </c>
      <c r="Z144" s="142">
        <f>'PK Imports'!Z144+'NP Imports'!Z144+'NPK Imports'!Z144</f>
        <v>27.922420000000002</v>
      </c>
      <c r="AA144" s="142">
        <f>'PK Imports'!AA144+'NP Imports'!AA144+'NPK Imports'!AA144</f>
        <v>26.96</v>
      </c>
      <c r="AB144" s="142">
        <f>'PK Imports'!AB144+'NP Imports'!AB144+'NPK Imports'!AB144</f>
        <v>23.619999999999997</v>
      </c>
      <c r="AC144" s="142">
        <f>'PK Imports'!AC144+'NP Imports'!AC144+'NPK Imports'!AC144</f>
        <v>23.619999999999997</v>
      </c>
      <c r="AD144" s="142">
        <f>'PK Imports'!AD144+'NP Imports'!AD144+'NPK Imports'!AD144</f>
        <v>23.619999999999997</v>
      </c>
      <c r="AE144" s="142">
        <f>'PK Imports'!AE144+'NP Imports'!AE144+'NPK Imports'!AE144</f>
        <v>23.619999999999997</v>
      </c>
      <c r="AF144" s="142">
        <f>'PK Imports'!AF144+'NP Imports'!AF144+'NPK Imports'!AF144</f>
        <v>23.619999999999997</v>
      </c>
      <c r="AG144" s="142">
        <f>'PK Imports'!AG144+'NP Imports'!AG144+'NPK Imports'!AG144</f>
        <v>23.619999999999997</v>
      </c>
    </row>
    <row r="145" spans="1:33" x14ac:dyDescent="0.2">
      <c r="A145" s="133" t="str">
        <f t="shared" si="2"/>
        <v>DAPColombia</v>
      </c>
      <c r="B145" s="129" t="s">
        <v>266</v>
      </c>
      <c r="C145" s="129" t="s">
        <v>269</v>
      </c>
      <c r="D145" s="129" t="s">
        <v>175</v>
      </c>
      <c r="E145" s="142">
        <f>'PK Imports'!E145+'NP Imports'!E145+'NPK Imports'!E145</f>
        <v>2.3507109999999996</v>
      </c>
      <c r="F145" s="142">
        <f>'PK Imports'!F145+'NP Imports'!F145+'NPK Imports'!F145</f>
        <v>5.0482770000000006</v>
      </c>
      <c r="G145" s="142">
        <f>'PK Imports'!G145+'NP Imports'!G145+'NPK Imports'!G145</f>
        <v>10.699294</v>
      </c>
      <c r="H145" s="142">
        <f>'PK Imports'!H145+'NP Imports'!H145+'NPK Imports'!H145</f>
        <v>15.346868000000001</v>
      </c>
      <c r="I145" s="142">
        <f>'PK Imports'!I145+'NP Imports'!I145+'NPK Imports'!I145</f>
        <v>16.263093999999999</v>
      </c>
      <c r="J145" s="142">
        <f>'PK Imports'!J145+'NP Imports'!J145+'NPK Imports'!J145</f>
        <v>27.968366000000003</v>
      </c>
      <c r="K145" s="142">
        <f>'PK Imports'!K145+'NP Imports'!K145+'NPK Imports'!K145</f>
        <v>43.372155999999997</v>
      </c>
      <c r="L145" s="142">
        <f>'PK Imports'!L145+'NP Imports'!L145+'NPK Imports'!L145</f>
        <v>42.239753999999998</v>
      </c>
      <c r="M145" s="142">
        <f>'PK Imports'!M145+'NP Imports'!M145+'NPK Imports'!M145</f>
        <v>110.000726</v>
      </c>
      <c r="N145" s="142">
        <f>'PK Imports'!N145+'NP Imports'!N145+'NPK Imports'!N145</f>
        <v>66.018755999999996</v>
      </c>
      <c r="O145" s="142">
        <f>'PK Imports'!O145+'NP Imports'!O145+'NPK Imports'!O145</f>
        <v>48.317901000000006</v>
      </c>
      <c r="P145" s="142">
        <f>'PK Imports'!P145+'NP Imports'!P145+'NPK Imports'!P145</f>
        <v>114.298389</v>
      </c>
      <c r="Q145" s="142">
        <f>'PK Imports'!Q145+'NP Imports'!Q145+'NPK Imports'!Q145</f>
        <v>60.933126999999999</v>
      </c>
      <c r="R145" s="142">
        <f>'PK Imports'!R145+'NP Imports'!R145+'NPK Imports'!R145</f>
        <v>81.485009000000005</v>
      </c>
      <c r="S145" s="142">
        <f>'PK Imports'!S145+'NP Imports'!S145+'NPK Imports'!S145</f>
        <v>72.515788999999984</v>
      </c>
      <c r="T145" s="142">
        <f>'PK Imports'!T145+'NP Imports'!T145+'NPK Imports'!T145</f>
        <v>134.69231400000001</v>
      </c>
      <c r="U145" s="142">
        <f>'PK Imports'!U145+'NP Imports'!U145+'NPK Imports'!U145</f>
        <v>86.774918999999997</v>
      </c>
      <c r="V145" s="142">
        <f>'PK Imports'!V145+'NP Imports'!V145+'NPK Imports'!V145</f>
        <v>141.29414800000001</v>
      </c>
      <c r="W145" s="142">
        <f>'PK Imports'!W145+'NP Imports'!W145+'NPK Imports'!W145</f>
        <v>147.83220344728767</v>
      </c>
      <c r="X145" s="142">
        <f>'PK Imports'!X145+'NP Imports'!X145+'NPK Imports'!X145</f>
        <v>93.504469999999984</v>
      </c>
      <c r="Y145" s="142">
        <f>'PK Imports'!Y145+'NP Imports'!Y145+'NPK Imports'!Y145</f>
        <v>75.817877700000011</v>
      </c>
      <c r="Z145" s="142">
        <f>'PK Imports'!Z145+'NP Imports'!Z145+'NPK Imports'!Z145</f>
        <v>160.29221000000004</v>
      </c>
      <c r="AA145" s="142">
        <f>'PK Imports'!AA145+'NP Imports'!AA145+'NPK Imports'!AA145</f>
        <v>318.37</v>
      </c>
      <c r="AB145" s="142">
        <f>'PK Imports'!AB145+'NP Imports'!AB145+'NPK Imports'!AB145</f>
        <v>223.58999999999997</v>
      </c>
      <c r="AC145" s="142">
        <f>'PK Imports'!AC145+'NP Imports'!AC145+'NPK Imports'!AC145</f>
        <v>223.58999999999997</v>
      </c>
      <c r="AD145" s="142">
        <f>'PK Imports'!AD145+'NP Imports'!AD145+'NPK Imports'!AD145</f>
        <v>223.58999999999997</v>
      </c>
      <c r="AE145" s="142">
        <f>'PK Imports'!AE145+'NP Imports'!AE145+'NPK Imports'!AE145</f>
        <v>223.58999999999997</v>
      </c>
      <c r="AF145" s="142">
        <f>'PK Imports'!AF145+'NP Imports'!AF145+'NPK Imports'!AF145</f>
        <v>223.58999999999997</v>
      </c>
      <c r="AG145" s="142">
        <f>'PK Imports'!AG145+'NP Imports'!AG145+'NPK Imports'!AG145</f>
        <v>223.58999999999997</v>
      </c>
    </row>
    <row r="146" spans="1:33" x14ac:dyDescent="0.2">
      <c r="A146" s="133" t="str">
        <f t="shared" si="2"/>
        <v>DAPEcuador</v>
      </c>
      <c r="B146" s="129" t="s">
        <v>266</v>
      </c>
      <c r="C146" s="129" t="s">
        <v>269</v>
      </c>
      <c r="D146" s="129" t="s">
        <v>176</v>
      </c>
      <c r="E146" s="142">
        <f>'PK Imports'!E146+'NP Imports'!E146+'NPK Imports'!E146</f>
        <v>22.266372</v>
      </c>
      <c r="F146" s="142">
        <f>'PK Imports'!F146+'NP Imports'!F146+'NPK Imports'!F146</f>
        <v>15.7393</v>
      </c>
      <c r="G146" s="142">
        <f>'PK Imports'!G146+'NP Imports'!G146+'NPK Imports'!G146</f>
        <v>30.108354000000002</v>
      </c>
      <c r="H146" s="142">
        <f>'PK Imports'!H146+'NP Imports'!H146+'NPK Imports'!H146</f>
        <v>18.381854999999998</v>
      </c>
      <c r="I146" s="142">
        <f>'PK Imports'!I146+'NP Imports'!I146+'NPK Imports'!I146</f>
        <v>20.871492</v>
      </c>
      <c r="J146" s="142">
        <f>'PK Imports'!J146+'NP Imports'!J146+'NPK Imports'!J146</f>
        <v>18.279952999999999</v>
      </c>
      <c r="K146" s="142">
        <f>'PK Imports'!K146+'NP Imports'!K146+'NPK Imports'!K146</f>
        <v>25.829574999999998</v>
      </c>
      <c r="L146" s="142">
        <f>'PK Imports'!L146+'NP Imports'!L146+'NPK Imports'!L146</f>
        <v>40.631807999999999</v>
      </c>
      <c r="M146" s="142">
        <f>'PK Imports'!M146+'NP Imports'!M146+'NPK Imports'!M146</f>
        <v>20.649760000000001</v>
      </c>
      <c r="N146" s="142">
        <f>'PK Imports'!N146+'NP Imports'!N146+'NPK Imports'!N146</f>
        <v>19.856613000000003</v>
      </c>
      <c r="O146" s="142">
        <f>'PK Imports'!O146+'NP Imports'!O146+'NPK Imports'!O146</f>
        <v>24.489248999999997</v>
      </c>
      <c r="P146" s="142">
        <f>'PK Imports'!P146+'NP Imports'!P146+'NPK Imports'!P146</f>
        <v>33.826397</v>
      </c>
      <c r="Q146" s="142">
        <f>'PK Imports'!Q146+'NP Imports'!Q146+'NPK Imports'!Q146</f>
        <v>33.801625000000001</v>
      </c>
      <c r="R146" s="142">
        <f>'PK Imports'!R146+'NP Imports'!R146+'NPK Imports'!R146</f>
        <v>35.183711000000002</v>
      </c>
      <c r="S146" s="142">
        <f>'PK Imports'!S146+'NP Imports'!S146+'NPK Imports'!S146</f>
        <v>53.610162000000003</v>
      </c>
      <c r="T146" s="142">
        <f>'PK Imports'!T146+'NP Imports'!T146+'NPK Imports'!T146</f>
        <v>37.743138000000002</v>
      </c>
      <c r="U146" s="142">
        <f>'PK Imports'!U146+'NP Imports'!U146+'NPK Imports'!U146</f>
        <v>26.611591999999995</v>
      </c>
      <c r="V146" s="142">
        <f>'PK Imports'!V146+'NP Imports'!V146+'NPK Imports'!V146</f>
        <v>56.010520999999997</v>
      </c>
      <c r="W146" s="142">
        <f>'PK Imports'!W146+'NP Imports'!W146+'NPK Imports'!W146</f>
        <v>89.696627847521782</v>
      </c>
      <c r="X146" s="142">
        <f>'PK Imports'!X146+'NP Imports'!X146+'NPK Imports'!X146</f>
        <v>37.482159999999993</v>
      </c>
      <c r="Y146" s="142">
        <f>'PK Imports'!Y146+'NP Imports'!Y146+'NPK Imports'!Y146</f>
        <v>37.858694999999997</v>
      </c>
      <c r="Z146" s="142">
        <f>'PK Imports'!Z146+'NP Imports'!Z146+'NPK Imports'!Z146</f>
        <v>60.164819999999999</v>
      </c>
      <c r="AA146" s="142">
        <f>'PK Imports'!AA146+'NP Imports'!AA146+'NPK Imports'!AA146</f>
        <v>30.469999999999995</v>
      </c>
      <c r="AB146" s="142">
        <f>'PK Imports'!AB146+'NP Imports'!AB146+'NPK Imports'!AB146</f>
        <v>31.44</v>
      </c>
      <c r="AC146" s="142">
        <f>'PK Imports'!AC146+'NP Imports'!AC146+'NPK Imports'!AC146</f>
        <v>31.44</v>
      </c>
      <c r="AD146" s="142">
        <f>'PK Imports'!AD146+'NP Imports'!AD146+'NPK Imports'!AD146</f>
        <v>31.44</v>
      </c>
      <c r="AE146" s="142">
        <f>'PK Imports'!AE146+'NP Imports'!AE146+'NPK Imports'!AE146</f>
        <v>31.44</v>
      </c>
      <c r="AF146" s="142">
        <f>'PK Imports'!AF146+'NP Imports'!AF146+'NPK Imports'!AF146</f>
        <v>31.44</v>
      </c>
      <c r="AG146" s="142">
        <f>'PK Imports'!AG146+'NP Imports'!AG146+'NPK Imports'!AG146</f>
        <v>31.44</v>
      </c>
    </row>
    <row r="147" spans="1:33" x14ac:dyDescent="0.2">
      <c r="A147" s="133" t="str">
        <f t="shared" ref="A147:A209" si="3">CONCATENATE("DAP",D147)</f>
        <v>DAPFrench Guiana</v>
      </c>
      <c r="B147" s="129" t="s">
        <v>266</v>
      </c>
      <c r="C147" s="129" t="s">
        <v>269</v>
      </c>
      <c r="D147" s="129" t="s">
        <v>177</v>
      </c>
      <c r="E147" s="142">
        <f>'PK Imports'!E147+'NP Imports'!E147+'NPK Imports'!E147</f>
        <v>0</v>
      </c>
      <c r="F147" s="142">
        <f>'PK Imports'!F147+'NP Imports'!F147+'NPK Imports'!F147</f>
        <v>0</v>
      </c>
      <c r="G147" s="142">
        <f>'PK Imports'!G147+'NP Imports'!G147+'NPK Imports'!G147</f>
        <v>0</v>
      </c>
      <c r="H147" s="142">
        <f>'PK Imports'!H147+'NP Imports'!H147+'NPK Imports'!H147</f>
        <v>0</v>
      </c>
      <c r="I147" s="142">
        <f>'PK Imports'!I147+'NP Imports'!I147+'NPK Imports'!I147</f>
        <v>0</v>
      </c>
      <c r="J147" s="142">
        <f>'PK Imports'!J147+'NP Imports'!J147+'NPK Imports'!J147</f>
        <v>0</v>
      </c>
      <c r="K147" s="142">
        <f>'PK Imports'!K147+'NP Imports'!K147+'NPK Imports'!K147</f>
        <v>0</v>
      </c>
      <c r="L147" s="142">
        <f>'PK Imports'!L147+'NP Imports'!L147+'NPK Imports'!L147</f>
        <v>0</v>
      </c>
      <c r="M147" s="142">
        <f>'PK Imports'!M147+'NP Imports'!M147+'NPK Imports'!M147</f>
        <v>0</v>
      </c>
      <c r="N147" s="142">
        <f>'PK Imports'!N147+'NP Imports'!N147+'NPK Imports'!N147</f>
        <v>0</v>
      </c>
      <c r="O147" s="142">
        <f>'PK Imports'!O147+'NP Imports'!O147+'NPK Imports'!O147</f>
        <v>0</v>
      </c>
      <c r="P147" s="142">
        <f>'PK Imports'!P147+'NP Imports'!P147+'NPK Imports'!P147</f>
        <v>0</v>
      </c>
      <c r="Q147" s="142">
        <f>'PK Imports'!Q147+'NP Imports'!Q147+'NPK Imports'!Q147</f>
        <v>0</v>
      </c>
      <c r="R147" s="142">
        <f>'PK Imports'!R147+'NP Imports'!R147+'NPK Imports'!R147</f>
        <v>0</v>
      </c>
      <c r="S147" s="142">
        <f>'PK Imports'!S147+'NP Imports'!S147+'NPK Imports'!S147</f>
        <v>0</v>
      </c>
      <c r="T147" s="142">
        <f>'PK Imports'!T147+'NP Imports'!T147+'NPK Imports'!T147</f>
        <v>0</v>
      </c>
      <c r="U147" s="142">
        <f>'PK Imports'!U147+'NP Imports'!U147+'NPK Imports'!U147</f>
        <v>0</v>
      </c>
      <c r="V147" s="142">
        <f>'PK Imports'!V147+'NP Imports'!V147+'NPK Imports'!V147</f>
        <v>0</v>
      </c>
      <c r="W147" s="142">
        <f>'PK Imports'!W147+'NP Imports'!W147+'NPK Imports'!W147</f>
        <v>0</v>
      </c>
      <c r="X147" s="142">
        <f>'PK Imports'!X147+'NP Imports'!X147+'NPK Imports'!X147</f>
        <v>0</v>
      </c>
      <c r="Y147" s="142">
        <f>'PK Imports'!Y147+'NP Imports'!Y147+'NPK Imports'!Y147</f>
        <v>0</v>
      </c>
      <c r="Z147" s="142">
        <f>'PK Imports'!Z147+'NP Imports'!Z147+'NPK Imports'!Z147</f>
        <v>0</v>
      </c>
      <c r="AA147" s="142">
        <f>'PK Imports'!AA147+'NP Imports'!AA147+'NPK Imports'!AA147</f>
        <v>0</v>
      </c>
      <c r="AB147" s="142">
        <f>'PK Imports'!AB147+'NP Imports'!AB147+'NPK Imports'!AB147</f>
        <v>0</v>
      </c>
      <c r="AC147" s="142">
        <f>'PK Imports'!AC147+'NP Imports'!AC147+'NPK Imports'!AC147</f>
        <v>0</v>
      </c>
      <c r="AD147" s="142">
        <f>'PK Imports'!AD147+'NP Imports'!AD147+'NPK Imports'!AD147</f>
        <v>0</v>
      </c>
      <c r="AE147" s="142">
        <f>'PK Imports'!AE147+'NP Imports'!AE147+'NPK Imports'!AE147</f>
        <v>0</v>
      </c>
      <c r="AF147" s="142">
        <f>'PK Imports'!AF147+'NP Imports'!AF147+'NPK Imports'!AF147</f>
        <v>0</v>
      </c>
      <c r="AG147" s="142">
        <f>'PK Imports'!AG147+'NP Imports'!AG147+'NPK Imports'!AG147</f>
        <v>0</v>
      </c>
    </row>
    <row r="148" spans="1:33" x14ac:dyDescent="0.2">
      <c r="A148" s="133" t="str">
        <f t="shared" si="3"/>
        <v>DAPGuyana</v>
      </c>
      <c r="B148" s="129" t="s">
        <v>266</v>
      </c>
      <c r="C148" s="129" t="s">
        <v>269</v>
      </c>
      <c r="D148" s="129" t="s">
        <v>178</v>
      </c>
      <c r="E148" s="142">
        <f>'PK Imports'!E148+'NP Imports'!E148+'NPK Imports'!E148</f>
        <v>0</v>
      </c>
      <c r="F148" s="142">
        <f>'PK Imports'!F148+'NP Imports'!F148+'NPK Imports'!F148</f>
        <v>0</v>
      </c>
      <c r="G148" s="142">
        <f>'PK Imports'!G148+'NP Imports'!G148+'NPK Imports'!G148</f>
        <v>2.0999999999999999E-5</v>
      </c>
      <c r="H148" s="142">
        <f>'PK Imports'!H148+'NP Imports'!H148+'NPK Imports'!H148</f>
        <v>3.7800000000000003E-4</v>
      </c>
      <c r="I148" s="142">
        <f>'PK Imports'!I148+'NP Imports'!I148+'NPK Imports'!I148</f>
        <v>0</v>
      </c>
      <c r="J148" s="142">
        <f>'PK Imports'!J148+'NP Imports'!J148+'NPK Imports'!J148</f>
        <v>1.4999999999999999E-4</v>
      </c>
      <c r="K148" s="142">
        <f>'PK Imports'!K148+'NP Imports'!K148+'NPK Imports'!K148</f>
        <v>0</v>
      </c>
      <c r="L148" s="142">
        <f>'PK Imports'!L148+'NP Imports'!L148+'NPK Imports'!L148</f>
        <v>0.05</v>
      </c>
      <c r="M148" s="142">
        <f>'PK Imports'!M148+'NP Imports'!M148+'NPK Imports'!M148</f>
        <v>0.59673100000000001</v>
      </c>
      <c r="N148" s="142">
        <f>'PK Imports'!N148+'NP Imports'!N148+'NPK Imports'!N148</f>
        <v>9.9999000000000005E-2</v>
      </c>
      <c r="O148" s="142">
        <f>'PK Imports'!O148+'NP Imports'!O148+'NPK Imports'!O148</f>
        <v>2.5196999999999997E-2</v>
      </c>
      <c r="P148" s="142">
        <f>'PK Imports'!P148+'NP Imports'!P148+'NPK Imports'!P148</f>
        <v>0.30025600000000002</v>
      </c>
      <c r="Q148" s="142">
        <f>'PK Imports'!Q148+'NP Imports'!Q148+'NPK Imports'!Q148</f>
        <v>1.0236149999999999</v>
      </c>
      <c r="R148" s="142">
        <f>'PK Imports'!R148+'NP Imports'!R148+'NPK Imports'!R148</f>
        <v>1.0024999999999999E-2</v>
      </c>
      <c r="S148" s="142">
        <f>'PK Imports'!S148+'NP Imports'!S148+'NPK Imports'!S148</f>
        <v>1.2003139999999999</v>
      </c>
      <c r="T148" s="142">
        <f>'PK Imports'!T148+'NP Imports'!T148+'NPK Imports'!T148</f>
        <v>0</v>
      </c>
      <c r="U148" s="142">
        <f>'PK Imports'!U148+'NP Imports'!U148+'NPK Imports'!U148</f>
        <v>1.967E-3</v>
      </c>
      <c r="V148" s="142">
        <f>'PK Imports'!V148+'NP Imports'!V148+'NPK Imports'!V148</f>
        <v>0</v>
      </c>
      <c r="W148" s="142">
        <f>'PK Imports'!W148+'NP Imports'!W148+'NPK Imports'!W148</f>
        <v>4.5649999999999996E-3</v>
      </c>
      <c r="X148" s="142">
        <f>'PK Imports'!X148+'NP Imports'!X148+'NPK Imports'!X148</f>
        <v>0.20554</v>
      </c>
      <c r="Y148" s="142">
        <f>'PK Imports'!Y148+'NP Imports'!Y148+'NPK Imports'!Y148</f>
        <v>0.10376000000000001</v>
      </c>
      <c r="Z148" s="142">
        <f>'PK Imports'!Z148+'NP Imports'!Z148+'NPK Imports'!Z148</f>
        <v>0.10687000000000001</v>
      </c>
      <c r="AA148" s="142">
        <f>'PK Imports'!AA148+'NP Imports'!AA148+'NPK Imports'!AA148</f>
        <v>7.0000000000000007E-2</v>
      </c>
      <c r="AB148" s="142">
        <f>'PK Imports'!AB148+'NP Imports'!AB148+'NPK Imports'!AB148</f>
        <v>0.8600000000000001</v>
      </c>
      <c r="AC148" s="142">
        <f>'PK Imports'!AC148+'NP Imports'!AC148+'NPK Imports'!AC148</f>
        <v>0.8600000000000001</v>
      </c>
      <c r="AD148" s="142">
        <f>'PK Imports'!AD148+'NP Imports'!AD148+'NPK Imports'!AD148</f>
        <v>0.8600000000000001</v>
      </c>
      <c r="AE148" s="142">
        <f>'PK Imports'!AE148+'NP Imports'!AE148+'NPK Imports'!AE148</f>
        <v>0.8600000000000001</v>
      </c>
      <c r="AF148" s="142">
        <f>'PK Imports'!AF148+'NP Imports'!AF148+'NPK Imports'!AF148</f>
        <v>0.8600000000000001</v>
      </c>
      <c r="AG148" s="142">
        <f>'PK Imports'!AG148+'NP Imports'!AG148+'NPK Imports'!AG148</f>
        <v>0.8600000000000001</v>
      </c>
    </row>
    <row r="149" spans="1:33" x14ac:dyDescent="0.2">
      <c r="A149" s="133" t="str">
        <f t="shared" si="3"/>
        <v>DAPParaguay</v>
      </c>
      <c r="B149" s="129" t="s">
        <v>266</v>
      </c>
      <c r="C149" s="129" t="s">
        <v>269</v>
      </c>
      <c r="D149" s="129" t="s">
        <v>179</v>
      </c>
      <c r="E149" s="142">
        <f>'PK Imports'!E149+'NP Imports'!E149+'NPK Imports'!E149</f>
        <v>172.09732600000001</v>
      </c>
      <c r="F149" s="142">
        <f>'PK Imports'!F149+'NP Imports'!F149+'NPK Imports'!F149</f>
        <v>208.27533700000001</v>
      </c>
      <c r="G149" s="142">
        <f>'PK Imports'!G149+'NP Imports'!G149+'NPK Imports'!G149</f>
        <v>271.63124400000004</v>
      </c>
      <c r="H149" s="142">
        <f>'PK Imports'!H149+'NP Imports'!H149+'NPK Imports'!H149</f>
        <v>415.91250700000001</v>
      </c>
      <c r="I149" s="142">
        <f>'PK Imports'!I149+'NP Imports'!I149+'NPK Imports'!I149</f>
        <v>532.20435700000007</v>
      </c>
      <c r="J149" s="142">
        <f>'PK Imports'!J149+'NP Imports'!J149+'NPK Imports'!J149</f>
        <v>435.93589900000001</v>
      </c>
      <c r="K149" s="142">
        <f>'PK Imports'!K149+'NP Imports'!K149+'NPK Imports'!K149</f>
        <v>462.64198099999999</v>
      </c>
      <c r="L149" s="142">
        <f>'PK Imports'!L149+'NP Imports'!L149+'NPK Imports'!L149</f>
        <v>663.42356799999993</v>
      </c>
      <c r="M149" s="142">
        <f>'PK Imports'!M149+'NP Imports'!M149+'NPK Imports'!M149</f>
        <v>545.32943599999999</v>
      </c>
      <c r="N149" s="142">
        <f>'PK Imports'!N149+'NP Imports'!N149+'NPK Imports'!N149</f>
        <v>406.52353799999997</v>
      </c>
      <c r="O149" s="142">
        <f>'PK Imports'!O149+'NP Imports'!O149+'NPK Imports'!O149</f>
        <v>601.70408300000008</v>
      </c>
      <c r="P149" s="142">
        <f>'PK Imports'!P149+'NP Imports'!P149+'NPK Imports'!P149</f>
        <v>667.50037099999997</v>
      </c>
      <c r="Q149" s="142">
        <f>'PK Imports'!Q149+'NP Imports'!Q149+'NPK Imports'!Q149</f>
        <v>532.88613999999995</v>
      </c>
      <c r="R149" s="142">
        <f>'PK Imports'!R149+'NP Imports'!R149+'NPK Imports'!R149</f>
        <v>636.27801499999998</v>
      </c>
      <c r="S149" s="142">
        <f>'PK Imports'!S149+'NP Imports'!S149+'NPK Imports'!S149</f>
        <v>688.66891600000008</v>
      </c>
      <c r="T149" s="142">
        <f>'PK Imports'!T149+'NP Imports'!T149+'NPK Imports'!T149</f>
        <v>542.49676699999998</v>
      </c>
      <c r="U149" s="142">
        <f>'PK Imports'!U149+'NP Imports'!U149+'NPK Imports'!U149</f>
        <v>450.38932</v>
      </c>
      <c r="V149" s="142">
        <f>'PK Imports'!V149+'NP Imports'!V149+'NPK Imports'!V149</f>
        <v>412.461748</v>
      </c>
      <c r="W149" s="142">
        <f>'PK Imports'!W149+'NP Imports'!W149+'NPK Imports'!W149</f>
        <v>396.2668631382486</v>
      </c>
      <c r="X149" s="142">
        <f>'PK Imports'!X149+'NP Imports'!X149+'NPK Imports'!X149</f>
        <v>243.46947</v>
      </c>
      <c r="Y149" s="142">
        <f>'PK Imports'!Y149+'NP Imports'!Y149+'NPK Imports'!Y149</f>
        <v>315.11824999999993</v>
      </c>
      <c r="Z149" s="142">
        <f>'PK Imports'!Z149+'NP Imports'!Z149+'NPK Imports'!Z149</f>
        <v>283.63778000000008</v>
      </c>
      <c r="AA149" s="142">
        <f>'PK Imports'!AA149+'NP Imports'!AA149+'NPK Imports'!AA149</f>
        <v>187.36000000000004</v>
      </c>
      <c r="AB149" s="142">
        <f>'PK Imports'!AB149+'NP Imports'!AB149+'NPK Imports'!AB149</f>
        <v>265.47000000000003</v>
      </c>
      <c r="AC149" s="142">
        <f>'PK Imports'!AC149+'NP Imports'!AC149+'NPK Imports'!AC149</f>
        <v>265.47000000000003</v>
      </c>
      <c r="AD149" s="142">
        <f>'PK Imports'!AD149+'NP Imports'!AD149+'NPK Imports'!AD149</f>
        <v>265.47000000000003</v>
      </c>
      <c r="AE149" s="142">
        <f>'PK Imports'!AE149+'NP Imports'!AE149+'NPK Imports'!AE149</f>
        <v>265.47000000000003</v>
      </c>
      <c r="AF149" s="142">
        <f>'PK Imports'!AF149+'NP Imports'!AF149+'NPK Imports'!AF149</f>
        <v>265.47000000000003</v>
      </c>
      <c r="AG149" s="142">
        <f>'PK Imports'!AG149+'NP Imports'!AG149+'NPK Imports'!AG149</f>
        <v>265.47000000000003</v>
      </c>
    </row>
    <row r="150" spans="1:33" x14ac:dyDescent="0.2">
      <c r="A150" s="133" t="str">
        <f t="shared" si="3"/>
        <v>DAPPeru</v>
      </c>
      <c r="B150" s="129" t="s">
        <v>266</v>
      </c>
      <c r="C150" s="129" t="s">
        <v>269</v>
      </c>
      <c r="D150" s="129" t="s">
        <v>180</v>
      </c>
      <c r="E150" s="142">
        <f>'PK Imports'!E150+'NP Imports'!E150+'NPK Imports'!E150</f>
        <v>27.192545999999997</v>
      </c>
      <c r="F150" s="142">
        <f>'PK Imports'!F150+'NP Imports'!F150+'NPK Imports'!F150</f>
        <v>22.645696999999995</v>
      </c>
      <c r="G150" s="142">
        <f>'PK Imports'!G150+'NP Imports'!G150+'NPK Imports'!G150</f>
        <v>2.3124469999999997</v>
      </c>
      <c r="H150" s="142">
        <f>'PK Imports'!H150+'NP Imports'!H150+'NPK Imports'!H150</f>
        <v>2.2393510000000001</v>
      </c>
      <c r="I150" s="142">
        <f>'PK Imports'!I150+'NP Imports'!I150+'NPK Imports'!I150</f>
        <v>59.550404</v>
      </c>
      <c r="J150" s="142">
        <f>'PK Imports'!J150+'NP Imports'!J150+'NPK Imports'!J150</f>
        <v>28.407743000000004</v>
      </c>
      <c r="K150" s="142">
        <f>'PK Imports'!K150+'NP Imports'!K150+'NPK Imports'!K150</f>
        <v>4.8664439999999995</v>
      </c>
      <c r="L150" s="142">
        <f>'PK Imports'!L150+'NP Imports'!L150+'NPK Imports'!L150</f>
        <v>12.415754</v>
      </c>
      <c r="M150" s="142">
        <f>'PK Imports'!M150+'NP Imports'!M150+'NPK Imports'!M150</f>
        <v>16.514976000000001</v>
      </c>
      <c r="N150" s="142">
        <f>'PK Imports'!N150+'NP Imports'!N150+'NPK Imports'!N150</f>
        <v>9.547441000000001</v>
      </c>
      <c r="O150" s="142">
        <f>'PK Imports'!O150+'NP Imports'!O150+'NPK Imports'!O150</f>
        <v>23.494152000000003</v>
      </c>
      <c r="P150" s="142">
        <f>'PK Imports'!P150+'NP Imports'!P150+'NPK Imports'!P150</f>
        <v>105.08030799999999</v>
      </c>
      <c r="Q150" s="142">
        <f>'PK Imports'!Q150+'NP Imports'!Q150+'NPK Imports'!Q150</f>
        <v>97.497138000000007</v>
      </c>
      <c r="R150" s="142">
        <f>'PK Imports'!R150+'NP Imports'!R150+'NPK Imports'!R150</f>
        <v>93.809349999999995</v>
      </c>
      <c r="S150" s="142">
        <f>'PK Imports'!S150+'NP Imports'!S150+'NPK Imports'!S150</f>
        <v>124.25702199999999</v>
      </c>
      <c r="T150" s="142">
        <f>'PK Imports'!T150+'NP Imports'!T150+'NPK Imports'!T150</f>
        <v>136.68015800000001</v>
      </c>
      <c r="U150" s="142">
        <f>'PK Imports'!U150+'NP Imports'!U150+'NPK Imports'!U150</f>
        <v>132.4096679999997</v>
      </c>
      <c r="V150" s="142">
        <f>'PK Imports'!V150+'NP Imports'!V150+'NPK Imports'!V150</f>
        <v>134.07399299999963</v>
      </c>
      <c r="W150" s="142">
        <f>'PK Imports'!W150+'NP Imports'!W150+'NPK Imports'!W150</f>
        <v>133.92755752987128</v>
      </c>
      <c r="X150" s="142">
        <f>'PK Imports'!X150+'NP Imports'!X150+'NPK Imports'!X150</f>
        <v>37.248220000000003</v>
      </c>
      <c r="Y150" s="142">
        <f>'PK Imports'!Y150+'NP Imports'!Y150+'NPK Imports'!Y150</f>
        <v>47.66339700000001</v>
      </c>
      <c r="Z150" s="142">
        <f>'PK Imports'!Z150+'NP Imports'!Z150+'NPK Imports'!Z150</f>
        <v>87.984459999999999</v>
      </c>
      <c r="AA150" s="142">
        <f>'PK Imports'!AA150+'NP Imports'!AA150+'NPK Imports'!AA150</f>
        <v>129.99</v>
      </c>
      <c r="AB150" s="142">
        <f>'PK Imports'!AB150+'NP Imports'!AB150+'NPK Imports'!AB150</f>
        <v>122.4</v>
      </c>
      <c r="AC150" s="142">
        <f>'PK Imports'!AC150+'NP Imports'!AC150+'NPK Imports'!AC150</f>
        <v>122.4</v>
      </c>
      <c r="AD150" s="142">
        <f>'PK Imports'!AD150+'NP Imports'!AD150+'NPK Imports'!AD150</f>
        <v>122.4</v>
      </c>
      <c r="AE150" s="142">
        <f>'PK Imports'!AE150+'NP Imports'!AE150+'NPK Imports'!AE150</f>
        <v>122.4</v>
      </c>
      <c r="AF150" s="142">
        <f>'PK Imports'!AF150+'NP Imports'!AF150+'NPK Imports'!AF150</f>
        <v>122.4</v>
      </c>
      <c r="AG150" s="142">
        <f>'PK Imports'!AG150+'NP Imports'!AG150+'NPK Imports'!AG150</f>
        <v>122.4</v>
      </c>
    </row>
    <row r="151" spans="1:33" x14ac:dyDescent="0.2">
      <c r="A151" s="133" t="str">
        <f t="shared" si="3"/>
        <v>DAPSuriname</v>
      </c>
      <c r="B151" s="129" t="s">
        <v>266</v>
      </c>
      <c r="C151" s="129" t="s">
        <v>269</v>
      </c>
      <c r="D151" s="129" t="s">
        <v>181</v>
      </c>
      <c r="E151" s="142">
        <f>'PK Imports'!E151+'NP Imports'!E151+'NPK Imports'!E151</f>
        <v>0</v>
      </c>
      <c r="F151" s="142">
        <f>'PK Imports'!F151+'NP Imports'!F151+'NPK Imports'!F151</f>
        <v>0</v>
      </c>
      <c r="G151" s="142">
        <f>'PK Imports'!G151+'NP Imports'!G151+'NPK Imports'!G151</f>
        <v>0</v>
      </c>
      <c r="H151" s="142">
        <f>'PK Imports'!H151+'NP Imports'!H151+'NPK Imports'!H151</f>
        <v>0</v>
      </c>
      <c r="I151" s="142">
        <f>'PK Imports'!I151+'NP Imports'!I151+'NPK Imports'!I151</f>
        <v>1.6180000000000001</v>
      </c>
      <c r="J151" s="142">
        <f>'PK Imports'!J151+'NP Imports'!J151+'NPK Imports'!J151</f>
        <v>0.1003</v>
      </c>
      <c r="K151" s="142">
        <f>'PK Imports'!K151+'NP Imports'!K151+'NPK Imports'!K151</f>
        <v>0</v>
      </c>
      <c r="L151" s="142">
        <f>'PK Imports'!L151+'NP Imports'!L151+'NPK Imports'!L151</f>
        <v>6.1700000000000004E-4</v>
      </c>
      <c r="M151" s="142">
        <f>'PK Imports'!M151+'NP Imports'!M151+'NPK Imports'!M151</f>
        <v>0</v>
      </c>
      <c r="N151" s="142">
        <f>'PK Imports'!N151+'NP Imports'!N151+'NPK Imports'!N151</f>
        <v>5.7000000000000002E-2</v>
      </c>
      <c r="O151" s="142">
        <f>'PK Imports'!O151+'NP Imports'!O151+'NPK Imports'!O151</f>
        <v>0</v>
      </c>
      <c r="P151" s="142">
        <f>'PK Imports'!P151+'NP Imports'!P151+'NPK Imports'!P151</f>
        <v>2.0188999999999999E-2</v>
      </c>
      <c r="Q151" s="142">
        <f>'PK Imports'!Q151+'NP Imports'!Q151+'NPK Imports'!Q151</f>
        <v>0</v>
      </c>
      <c r="R151" s="142">
        <f>'PK Imports'!R151+'NP Imports'!R151+'NPK Imports'!R151</f>
        <v>1.2030000000000001E-3</v>
      </c>
      <c r="S151" s="142">
        <f>'PK Imports'!S151+'NP Imports'!S151+'NPK Imports'!S151</f>
        <v>8.7748000000000007E-2</v>
      </c>
      <c r="T151" s="142">
        <f>'PK Imports'!T151+'NP Imports'!T151+'NPK Imports'!T151</f>
        <v>0</v>
      </c>
      <c r="U151" s="142">
        <f>'PK Imports'!U151+'NP Imports'!U151+'NPK Imports'!U151</f>
        <v>2.3549999999999999E-3</v>
      </c>
      <c r="V151" s="142">
        <f>'PK Imports'!V151+'NP Imports'!V151+'NPK Imports'!V151</f>
        <v>1.2224E-2</v>
      </c>
      <c r="W151" s="142">
        <f>'PK Imports'!W151+'NP Imports'!W151+'NPK Imports'!W151</f>
        <v>2.8525999999999999E-2</v>
      </c>
      <c r="X151" s="142">
        <f>'PK Imports'!X151+'NP Imports'!X151+'NPK Imports'!X151</f>
        <v>2.7920000000000004E-2</v>
      </c>
      <c r="Y151" s="142">
        <f>'PK Imports'!Y151+'NP Imports'!Y151+'NPK Imports'!Y151</f>
        <v>1.5933200000000001</v>
      </c>
      <c r="Z151" s="142">
        <f>'PK Imports'!Z151+'NP Imports'!Z151+'NPK Imports'!Z151</f>
        <v>3.459620000000001</v>
      </c>
      <c r="AA151" s="142">
        <f>'PK Imports'!AA151+'NP Imports'!AA151+'NPK Imports'!AA151</f>
        <v>1.56</v>
      </c>
      <c r="AB151" s="142">
        <f>'PK Imports'!AB151+'NP Imports'!AB151+'NPK Imports'!AB151</f>
        <v>1.6800000000000002</v>
      </c>
      <c r="AC151" s="142">
        <f>'PK Imports'!AC151+'NP Imports'!AC151+'NPK Imports'!AC151</f>
        <v>1.6800000000000002</v>
      </c>
      <c r="AD151" s="142">
        <f>'PK Imports'!AD151+'NP Imports'!AD151+'NPK Imports'!AD151</f>
        <v>1.6800000000000002</v>
      </c>
      <c r="AE151" s="142">
        <f>'PK Imports'!AE151+'NP Imports'!AE151+'NPK Imports'!AE151</f>
        <v>1.6800000000000002</v>
      </c>
      <c r="AF151" s="142">
        <f>'PK Imports'!AF151+'NP Imports'!AF151+'NPK Imports'!AF151</f>
        <v>1.6800000000000002</v>
      </c>
      <c r="AG151" s="142">
        <f>'PK Imports'!AG151+'NP Imports'!AG151+'NPK Imports'!AG151</f>
        <v>1.6800000000000002</v>
      </c>
    </row>
    <row r="152" spans="1:33" x14ac:dyDescent="0.2">
      <c r="A152" s="133" t="str">
        <f t="shared" si="3"/>
        <v>DAPUruguay</v>
      </c>
      <c r="B152" s="129" t="s">
        <v>266</v>
      </c>
      <c r="C152" s="129" t="s">
        <v>269</v>
      </c>
      <c r="D152" s="129" t="s">
        <v>182</v>
      </c>
      <c r="E152" s="142">
        <f>'PK Imports'!E152+'NP Imports'!E152+'NPK Imports'!E152</f>
        <v>1.2222470000000001</v>
      </c>
      <c r="F152" s="142">
        <f>'PK Imports'!F152+'NP Imports'!F152+'NPK Imports'!F152</f>
        <v>3.7553839999999998</v>
      </c>
      <c r="G152" s="142">
        <f>'PK Imports'!G152+'NP Imports'!G152+'NPK Imports'!G152</f>
        <v>2.6862019999999993</v>
      </c>
      <c r="H152" s="142">
        <f>'PK Imports'!H152+'NP Imports'!H152+'NPK Imports'!H152</f>
        <v>0.91045599999999993</v>
      </c>
      <c r="I152" s="142">
        <f>'PK Imports'!I152+'NP Imports'!I152+'NPK Imports'!I152</f>
        <v>4.0198730000000005</v>
      </c>
      <c r="J152" s="142">
        <f>'PK Imports'!J152+'NP Imports'!J152+'NPK Imports'!J152</f>
        <v>1.5872339999999998</v>
      </c>
      <c r="K152" s="142">
        <f>'PK Imports'!K152+'NP Imports'!K152+'NPK Imports'!K152</f>
        <v>12.391594999999999</v>
      </c>
      <c r="L152" s="142">
        <f>'PK Imports'!L152+'NP Imports'!L152+'NPK Imports'!L152</f>
        <v>17.295666000000004</v>
      </c>
      <c r="M152" s="142">
        <f>'PK Imports'!M152+'NP Imports'!M152+'NPK Imports'!M152</f>
        <v>30.837137999999999</v>
      </c>
      <c r="N152" s="142">
        <f>'PK Imports'!N152+'NP Imports'!N152+'NPK Imports'!N152</f>
        <v>4.9161869999999999</v>
      </c>
      <c r="O152" s="142">
        <f>'PK Imports'!O152+'NP Imports'!O152+'NPK Imports'!O152</f>
        <v>19.446297999999999</v>
      </c>
      <c r="P152" s="142">
        <f>'PK Imports'!P152+'NP Imports'!P152+'NPK Imports'!P152</f>
        <v>23.754922999999998</v>
      </c>
      <c r="Q152" s="142">
        <f>'PK Imports'!Q152+'NP Imports'!Q152+'NPK Imports'!Q152</f>
        <v>16.301088999999997</v>
      </c>
      <c r="R152" s="142">
        <f>'PK Imports'!R152+'NP Imports'!R152+'NPK Imports'!R152</f>
        <v>15.360961</v>
      </c>
      <c r="S152" s="142">
        <f>'PK Imports'!S152+'NP Imports'!S152+'NPK Imports'!S152</f>
        <v>29.644488000000003</v>
      </c>
      <c r="T152" s="142">
        <f>'PK Imports'!T152+'NP Imports'!T152+'NPK Imports'!T152</f>
        <v>47.901843</v>
      </c>
      <c r="U152" s="142">
        <f>'PK Imports'!U152+'NP Imports'!U152+'NPK Imports'!U152</f>
        <v>43.254426000000002</v>
      </c>
      <c r="V152" s="142">
        <f>'PK Imports'!V152+'NP Imports'!V152+'NPK Imports'!V152</f>
        <v>38.030774000000001</v>
      </c>
      <c r="W152" s="142">
        <f>'PK Imports'!W152+'NP Imports'!W152+'NPK Imports'!W152</f>
        <v>51.507470829955309</v>
      </c>
      <c r="X152" s="142">
        <f>'PK Imports'!X152+'NP Imports'!X152+'NPK Imports'!X152</f>
        <v>101.05270999999999</v>
      </c>
      <c r="Y152" s="142">
        <f>'PK Imports'!Y152+'NP Imports'!Y152+'NPK Imports'!Y152</f>
        <v>75.865709999999993</v>
      </c>
      <c r="Z152" s="142">
        <f>'PK Imports'!Z152+'NP Imports'!Z152+'NPK Imports'!Z152</f>
        <v>80.502650000000003</v>
      </c>
      <c r="AA152" s="142">
        <f>'PK Imports'!AA152+'NP Imports'!AA152+'NPK Imports'!AA152</f>
        <v>41.720000000000006</v>
      </c>
      <c r="AB152" s="142">
        <f>'PK Imports'!AB152+'NP Imports'!AB152+'NPK Imports'!AB152</f>
        <v>23.26</v>
      </c>
      <c r="AC152" s="142">
        <f>'PK Imports'!AC152+'NP Imports'!AC152+'NPK Imports'!AC152</f>
        <v>23.26</v>
      </c>
      <c r="AD152" s="142">
        <f>'PK Imports'!AD152+'NP Imports'!AD152+'NPK Imports'!AD152</f>
        <v>23.26</v>
      </c>
      <c r="AE152" s="142">
        <f>'PK Imports'!AE152+'NP Imports'!AE152+'NPK Imports'!AE152</f>
        <v>23.26</v>
      </c>
      <c r="AF152" s="142">
        <f>'PK Imports'!AF152+'NP Imports'!AF152+'NPK Imports'!AF152</f>
        <v>23.26</v>
      </c>
      <c r="AG152" s="142">
        <f>'PK Imports'!AG152+'NP Imports'!AG152+'NPK Imports'!AG152</f>
        <v>23.26</v>
      </c>
    </row>
    <row r="153" spans="1:33" x14ac:dyDescent="0.2">
      <c r="A153" s="133" t="str">
        <f t="shared" si="3"/>
        <v>DAPVenezuela</v>
      </c>
      <c r="B153" s="129" t="s">
        <v>266</v>
      </c>
      <c r="C153" s="129" t="s">
        <v>269</v>
      </c>
      <c r="D153" s="129" t="s">
        <v>183</v>
      </c>
      <c r="E153" s="142">
        <f>'PK Imports'!E153+'NP Imports'!E153+'NPK Imports'!E153</f>
        <v>65.770028000000011</v>
      </c>
      <c r="F153" s="142">
        <f>'PK Imports'!F153+'NP Imports'!F153+'NPK Imports'!F153</f>
        <v>99.867251999999993</v>
      </c>
      <c r="G153" s="142">
        <f>'PK Imports'!G153+'NP Imports'!G153+'NPK Imports'!G153</f>
        <v>54.346503000000006</v>
      </c>
      <c r="H153" s="142">
        <f>'PK Imports'!H153+'NP Imports'!H153+'NPK Imports'!H153</f>
        <v>63.407952000000009</v>
      </c>
      <c r="I153" s="142">
        <f>'PK Imports'!I153+'NP Imports'!I153+'NPK Imports'!I153</f>
        <v>150.255258</v>
      </c>
      <c r="J153" s="142">
        <f>'PK Imports'!J153+'NP Imports'!J153+'NPK Imports'!J153</f>
        <v>235.02414399999662</v>
      </c>
      <c r="K153" s="142">
        <f>'PK Imports'!K153+'NP Imports'!K153+'NPK Imports'!K153</f>
        <v>124.93226899999998</v>
      </c>
      <c r="L153" s="142">
        <f>'PK Imports'!L153+'NP Imports'!L153+'NPK Imports'!L153</f>
        <v>106.994913</v>
      </c>
      <c r="M153" s="142">
        <f>'PK Imports'!M153+'NP Imports'!M153+'NPK Imports'!M153</f>
        <v>147.52304000000001</v>
      </c>
      <c r="N153" s="142">
        <f>'PK Imports'!N153+'NP Imports'!N153+'NPK Imports'!N153</f>
        <v>88.260051000000004</v>
      </c>
      <c r="O153" s="142">
        <f>'PK Imports'!O153+'NP Imports'!O153+'NPK Imports'!O153</f>
        <v>107.325653</v>
      </c>
      <c r="P153" s="142">
        <f>'PK Imports'!P153+'NP Imports'!P153+'NPK Imports'!P153</f>
        <v>224.22465500000001</v>
      </c>
      <c r="Q153" s="142">
        <f>'PK Imports'!Q153+'NP Imports'!Q153+'NPK Imports'!Q153</f>
        <v>348.04541099999994</v>
      </c>
      <c r="R153" s="142">
        <f>'PK Imports'!R153+'NP Imports'!R153+'NPK Imports'!R153</f>
        <v>418.49550199999999</v>
      </c>
      <c r="S153" s="142">
        <f>'PK Imports'!S153+'NP Imports'!S153+'NPK Imports'!S153</f>
        <v>605.94323199999985</v>
      </c>
      <c r="T153" s="142">
        <f>'PK Imports'!T153+'NP Imports'!T153+'NPK Imports'!T153</f>
        <v>495.67541100000005</v>
      </c>
      <c r="U153" s="142">
        <f>'PK Imports'!U153+'NP Imports'!U153+'NPK Imports'!U153</f>
        <v>197.89075800000001</v>
      </c>
      <c r="V153" s="142">
        <f>'PK Imports'!V153+'NP Imports'!V153+'NPK Imports'!V153</f>
        <v>119.20685499999998</v>
      </c>
      <c r="W153" s="142">
        <f>'PK Imports'!W153+'NP Imports'!W153+'NPK Imports'!W153</f>
        <v>171.12516306468405</v>
      </c>
      <c r="X153" s="142">
        <f>'PK Imports'!X153+'NP Imports'!X153+'NPK Imports'!X153</f>
        <v>30.58398</v>
      </c>
      <c r="Y153" s="142">
        <f>'PK Imports'!Y153+'NP Imports'!Y153+'NPK Imports'!Y153</f>
        <v>49.138109999999998</v>
      </c>
      <c r="Z153" s="142">
        <f>'PK Imports'!Z153+'NP Imports'!Z153+'NPK Imports'!Z153</f>
        <v>56.538109999999996</v>
      </c>
      <c r="AA153" s="142">
        <f>'PK Imports'!AA153+'NP Imports'!AA153+'NPK Imports'!AA153</f>
        <v>28.259999999999998</v>
      </c>
      <c r="AB153" s="142">
        <f>'PK Imports'!AB153+'NP Imports'!AB153+'NPK Imports'!AB153</f>
        <v>56.72</v>
      </c>
      <c r="AC153" s="142">
        <f>'PK Imports'!AC153+'NP Imports'!AC153+'NPK Imports'!AC153</f>
        <v>56.237576511957329</v>
      </c>
      <c r="AD153" s="142">
        <f>'PK Imports'!AD153+'NP Imports'!AD153+'NPK Imports'!AD153</f>
        <v>55.663592143410817</v>
      </c>
      <c r="AE153" s="142">
        <f>'PK Imports'!AE153+'NP Imports'!AE153+'NPK Imports'!AE153</f>
        <v>55.166481856162072</v>
      </c>
      <c r="AF153" s="142">
        <f>'PK Imports'!AF153+'NP Imports'!AF153+'NPK Imports'!AF153</f>
        <v>54.697271584651268</v>
      </c>
      <c r="AG153" s="142">
        <f>'PK Imports'!AG153+'NP Imports'!AG153+'NPK Imports'!AG153</f>
        <v>54.232052111021424</v>
      </c>
    </row>
    <row r="154" spans="1:33" s="133" customFormat="1" x14ac:dyDescent="0.2">
      <c r="A154" s="136" t="str">
        <f t="shared" si="3"/>
        <v>DAPAsia Total</v>
      </c>
      <c r="B154" s="137" t="s">
        <v>184</v>
      </c>
      <c r="C154" s="137" t="s">
        <v>184</v>
      </c>
      <c r="D154" s="137" t="s">
        <v>184</v>
      </c>
      <c r="E154" s="138">
        <f>'PK Imports'!E154+'NP Imports'!E154+'NPK Imports'!E154</f>
        <v>4396.5852569999997</v>
      </c>
      <c r="F154" s="138">
        <f>'PK Imports'!F154+'NP Imports'!F154+'NPK Imports'!F154</f>
        <v>4541.5977800000001</v>
      </c>
      <c r="G154" s="138">
        <f>'PK Imports'!G154+'NP Imports'!G154+'NPK Imports'!G154</f>
        <v>5412.5315609999989</v>
      </c>
      <c r="H154" s="138">
        <f>'PK Imports'!H154+'NP Imports'!H154+'NPK Imports'!H154</f>
        <v>4793.3644312699998</v>
      </c>
      <c r="I154" s="138">
        <f>'PK Imports'!I154+'NP Imports'!I154+'NPK Imports'!I154</f>
        <v>5057.2925890000006</v>
      </c>
      <c r="J154" s="138">
        <f>'PK Imports'!J154+'NP Imports'!J154+'NPK Imports'!J154</f>
        <v>4898.0167419999998</v>
      </c>
      <c r="K154" s="138">
        <f>'PK Imports'!K154+'NP Imports'!K154+'NPK Imports'!K154</f>
        <v>4737.6036749999994</v>
      </c>
      <c r="L154" s="138">
        <f>'PK Imports'!L154+'NP Imports'!L154+'NPK Imports'!L154</f>
        <v>4885.5825269999996</v>
      </c>
      <c r="M154" s="138">
        <f>'PK Imports'!M154+'NP Imports'!M154+'NPK Imports'!M154</f>
        <v>3698.4987080000001</v>
      </c>
      <c r="N154" s="138">
        <f>'PK Imports'!N154+'NP Imports'!N154+'NPK Imports'!N154</f>
        <v>3989.1444839999999</v>
      </c>
      <c r="O154" s="138">
        <f>'PK Imports'!O154+'NP Imports'!O154+'NPK Imports'!O154</f>
        <v>5298.9741350000004</v>
      </c>
      <c r="P154" s="138">
        <f>'PK Imports'!P154+'NP Imports'!P154+'NPK Imports'!P154</f>
        <v>7257.611476</v>
      </c>
      <c r="Q154" s="138">
        <f>'PK Imports'!Q154+'NP Imports'!Q154+'NPK Imports'!Q154</f>
        <v>5873.9568679999993</v>
      </c>
      <c r="R154" s="138">
        <f>'PK Imports'!R154+'NP Imports'!R154+'NPK Imports'!R154</f>
        <v>5727.9963549999993</v>
      </c>
      <c r="S154" s="138">
        <f>'PK Imports'!S154+'NP Imports'!S154+'NPK Imports'!S154</f>
        <v>5610.9944979999991</v>
      </c>
      <c r="T154" s="138">
        <f>'PK Imports'!T154+'NP Imports'!T154+'NPK Imports'!T154</f>
        <v>6157.1768120000015</v>
      </c>
      <c r="U154" s="138">
        <f>'PK Imports'!U154+'NP Imports'!U154+'NPK Imports'!U154</f>
        <v>5765.406223</v>
      </c>
      <c r="V154" s="138">
        <f>'PK Imports'!V154+'NP Imports'!V154+'NPK Imports'!V154</f>
        <v>6050.1216569999997</v>
      </c>
      <c r="W154" s="138">
        <f>'PK Imports'!W154+'NP Imports'!W154+'NPK Imports'!W154</f>
        <v>6398.034932939865</v>
      </c>
      <c r="X154" s="138">
        <f>'PK Imports'!X154+'NP Imports'!X154+'NPK Imports'!X154</f>
        <v>7680.0048999999999</v>
      </c>
      <c r="Y154" s="138">
        <f>'PK Imports'!Y154+'NP Imports'!Y154+'NPK Imports'!Y154</f>
        <v>7761.0858074999987</v>
      </c>
      <c r="Z154" s="138">
        <f>'PK Imports'!Z154+'NP Imports'!Z154+'NPK Imports'!Z154</f>
        <v>7221.9120968999987</v>
      </c>
      <c r="AA154" s="138">
        <f>'PK Imports'!AA154+'NP Imports'!AA154+'NPK Imports'!AA154</f>
        <v>6574.4400000000005</v>
      </c>
      <c r="AB154" s="138">
        <f>'PK Imports'!AB154+'NP Imports'!AB154+'NPK Imports'!AB154</f>
        <v>8107.920000000001</v>
      </c>
      <c r="AC154" s="138">
        <f>'PK Imports'!AC154+'NP Imports'!AC154+'NPK Imports'!AC154</f>
        <v>8129.0183964340486</v>
      </c>
      <c r="AD154" s="138">
        <f>'PK Imports'!AD154+'NP Imports'!AD154+'NPK Imports'!AD154</f>
        <v>8192.4258241856478</v>
      </c>
      <c r="AE154" s="138">
        <f>'PK Imports'!AE154+'NP Imports'!AE154+'NPK Imports'!AE154</f>
        <v>8244.3105396579667</v>
      </c>
      <c r="AF154" s="138">
        <f>'PK Imports'!AF154+'NP Imports'!AF154+'NPK Imports'!AF154</f>
        <v>8310.5617529813571</v>
      </c>
      <c r="AG154" s="138">
        <f>'PK Imports'!AG154+'NP Imports'!AG154+'NPK Imports'!AG154</f>
        <v>8370.0901574921991</v>
      </c>
    </row>
    <row r="155" spans="1:33" s="133" customFormat="1" x14ac:dyDescent="0.2">
      <c r="A155" s="139" t="str">
        <f t="shared" si="3"/>
        <v>DAPMiddle East Total</v>
      </c>
      <c r="B155" s="140" t="s">
        <v>185</v>
      </c>
      <c r="C155" s="140" t="s">
        <v>185</v>
      </c>
      <c r="D155" s="140" t="s">
        <v>185</v>
      </c>
      <c r="E155" s="141">
        <f>'PK Imports'!E155+'NP Imports'!E155+'NPK Imports'!E155</f>
        <v>342.58677799999998</v>
      </c>
      <c r="F155" s="141">
        <f>'PK Imports'!F155+'NP Imports'!F155+'NPK Imports'!F155</f>
        <v>458.62163799999996</v>
      </c>
      <c r="G155" s="141">
        <f>'PK Imports'!G155+'NP Imports'!G155+'NPK Imports'!G155</f>
        <v>261.26069999999999</v>
      </c>
      <c r="H155" s="141">
        <f>'PK Imports'!H155+'NP Imports'!H155+'NPK Imports'!H155</f>
        <v>285.30059800000004</v>
      </c>
      <c r="I155" s="141">
        <f>'PK Imports'!I155+'NP Imports'!I155+'NPK Imports'!I155</f>
        <v>465.24761999999998</v>
      </c>
      <c r="J155" s="141">
        <f>'PK Imports'!J155+'NP Imports'!J155+'NPK Imports'!J155</f>
        <v>517.33060599999999</v>
      </c>
      <c r="K155" s="141">
        <f>'PK Imports'!K155+'NP Imports'!K155+'NPK Imports'!K155</f>
        <v>400.05157499999996</v>
      </c>
      <c r="L155" s="141">
        <f>'PK Imports'!L155+'NP Imports'!L155+'NPK Imports'!L155</f>
        <v>386.13313300000004</v>
      </c>
      <c r="M155" s="141">
        <f>'PK Imports'!M155+'NP Imports'!M155+'NPK Imports'!M155</f>
        <v>399.69775200000004</v>
      </c>
      <c r="N155" s="141">
        <f>'PK Imports'!N155+'NP Imports'!N155+'NPK Imports'!N155</f>
        <v>479.28006099999999</v>
      </c>
      <c r="O155" s="141">
        <f>'PK Imports'!O155+'NP Imports'!O155+'NPK Imports'!O155</f>
        <v>385.25289200000009</v>
      </c>
      <c r="P155" s="141">
        <f>'PK Imports'!P155+'NP Imports'!P155+'NPK Imports'!P155</f>
        <v>564.16947200000004</v>
      </c>
      <c r="Q155" s="141">
        <f>'PK Imports'!Q155+'NP Imports'!Q155+'NPK Imports'!Q155</f>
        <v>416.55559100000005</v>
      </c>
      <c r="R155" s="141">
        <f>'PK Imports'!R155+'NP Imports'!R155+'NPK Imports'!R155</f>
        <v>459.20687200000003</v>
      </c>
      <c r="S155" s="141">
        <f>'PK Imports'!S155+'NP Imports'!S155+'NPK Imports'!S155</f>
        <v>497.37480999999934</v>
      </c>
      <c r="T155" s="141">
        <f>'PK Imports'!T155+'NP Imports'!T155+'NPK Imports'!T155</f>
        <v>633.04700100000002</v>
      </c>
      <c r="U155" s="141">
        <f>'PK Imports'!U155+'NP Imports'!U155+'NPK Imports'!U155</f>
        <v>639.39632199999994</v>
      </c>
      <c r="V155" s="141">
        <f>'PK Imports'!V155+'NP Imports'!V155+'NPK Imports'!V155</f>
        <v>439.183425</v>
      </c>
      <c r="W155" s="141">
        <f>'PK Imports'!W155+'NP Imports'!W155+'NPK Imports'!W155</f>
        <v>549.79068817335087</v>
      </c>
      <c r="X155" s="141">
        <f>'PK Imports'!X155+'NP Imports'!X155+'NPK Imports'!X155</f>
        <v>734.91001000000006</v>
      </c>
      <c r="Y155" s="141">
        <f>'PK Imports'!Y155+'NP Imports'!Y155+'NPK Imports'!Y155</f>
        <v>622.86613779999993</v>
      </c>
      <c r="Z155" s="141">
        <f>'PK Imports'!Z155+'NP Imports'!Z155+'NPK Imports'!Z155</f>
        <v>550.72822999999994</v>
      </c>
      <c r="AA155" s="141">
        <f>'PK Imports'!AA155+'NP Imports'!AA155+'NPK Imports'!AA155</f>
        <v>657.58999999999992</v>
      </c>
      <c r="AB155" s="141">
        <f>'PK Imports'!AB155+'NP Imports'!AB155+'NPK Imports'!AB155</f>
        <v>767.85000000000014</v>
      </c>
      <c r="AC155" s="141">
        <f>'PK Imports'!AC155+'NP Imports'!AC155+'NPK Imports'!AC155</f>
        <v>723.48786019314082</v>
      </c>
      <c r="AD155" s="141">
        <f>'PK Imports'!AD155+'NP Imports'!AD155+'NPK Imports'!AD155</f>
        <v>724.11036047138805</v>
      </c>
      <c r="AE155" s="141">
        <f>'PK Imports'!AE155+'NP Imports'!AE155+'NPK Imports'!AE155</f>
        <v>724.75121363480423</v>
      </c>
      <c r="AF155" s="141">
        <f>'PK Imports'!AF155+'NP Imports'!AF155+'NPK Imports'!AF155</f>
        <v>725.41298667569936</v>
      </c>
      <c r="AG155" s="141">
        <f>'PK Imports'!AG155+'NP Imports'!AG155+'NPK Imports'!AG155</f>
        <v>726.09840998376228</v>
      </c>
    </row>
    <row r="156" spans="1:33" x14ac:dyDescent="0.2">
      <c r="A156" s="133" t="str">
        <f t="shared" si="3"/>
        <v>DAPBahrain</v>
      </c>
      <c r="B156" s="129" t="s">
        <v>270</v>
      </c>
      <c r="C156" s="129" t="s">
        <v>271</v>
      </c>
      <c r="D156" s="129" t="s">
        <v>186</v>
      </c>
      <c r="E156" s="142">
        <f>'PK Imports'!E156+'NP Imports'!E156+'NPK Imports'!E156</f>
        <v>0.33207700000000001</v>
      </c>
      <c r="F156" s="142">
        <f>'PK Imports'!F156+'NP Imports'!F156+'NPK Imports'!F156</f>
        <v>0.486979</v>
      </c>
      <c r="G156" s="142">
        <f>'PK Imports'!G156+'NP Imports'!G156+'NPK Imports'!G156</f>
        <v>0.47536699999999998</v>
      </c>
      <c r="H156" s="142">
        <f>'PK Imports'!H156+'NP Imports'!H156+'NPK Imports'!H156</f>
        <v>0.37306</v>
      </c>
      <c r="I156" s="142">
        <f>'PK Imports'!I156+'NP Imports'!I156+'NPK Imports'!I156</f>
        <v>0.56378899999999998</v>
      </c>
      <c r="J156" s="142">
        <f>'PK Imports'!J156+'NP Imports'!J156+'NPK Imports'!J156</f>
        <v>0.49103699999999995</v>
      </c>
      <c r="K156" s="142">
        <f>'PK Imports'!K156+'NP Imports'!K156+'NPK Imports'!K156</f>
        <v>0.40821299999999999</v>
      </c>
      <c r="L156" s="142">
        <f>'PK Imports'!L156+'NP Imports'!L156+'NPK Imports'!L156</f>
        <v>0.62950499999999998</v>
      </c>
      <c r="M156" s="142">
        <f>'PK Imports'!M156+'NP Imports'!M156+'NPK Imports'!M156</f>
        <v>0.34871099999999999</v>
      </c>
      <c r="N156" s="142">
        <f>'PK Imports'!N156+'NP Imports'!N156+'NPK Imports'!N156</f>
        <v>0.28672500000000001</v>
      </c>
      <c r="O156" s="142">
        <f>'PK Imports'!O156+'NP Imports'!O156+'NPK Imports'!O156</f>
        <v>0.26858799999999999</v>
      </c>
      <c r="P156" s="142">
        <f>'PK Imports'!P156+'NP Imports'!P156+'NPK Imports'!P156</f>
        <v>0.28638999999999998</v>
      </c>
      <c r="Q156" s="142">
        <f>'PK Imports'!Q156+'NP Imports'!Q156+'NPK Imports'!Q156</f>
        <v>0.33796399999999999</v>
      </c>
      <c r="R156" s="142">
        <f>'PK Imports'!R156+'NP Imports'!R156+'NPK Imports'!R156</f>
        <v>0.464229</v>
      </c>
      <c r="S156" s="142">
        <f>'PK Imports'!S156+'NP Imports'!S156+'NPK Imports'!S156</f>
        <v>0.54382800000000009</v>
      </c>
      <c r="T156" s="142">
        <f>'PK Imports'!T156+'NP Imports'!T156+'NPK Imports'!T156</f>
        <v>0.378631</v>
      </c>
      <c r="U156" s="142">
        <f>'PK Imports'!U156+'NP Imports'!U156+'NPK Imports'!U156</f>
        <v>0.56281700000000001</v>
      </c>
      <c r="V156" s="142">
        <f>'PK Imports'!V156+'NP Imports'!V156+'NPK Imports'!V156</f>
        <v>0</v>
      </c>
      <c r="W156" s="142">
        <f>'PK Imports'!W156+'NP Imports'!W156+'NPK Imports'!W156</f>
        <v>0</v>
      </c>
      <c r="X156" s="142">
        <f>'PK Imports'!X156+'NP Imports'!X156+'NPK Imports'!X156</f>
        <v>0.24081999999999998</v>
      </c>
      <c r="Y156" s="142">
        <f>'PK Imports'!Y156+'NP Imports'!Y156+'NPK Imports'!Y156</f>
        <v>0.23502000000000001</v>
      </c>
      <c r="Z156" s="142">
        <f>'PK Imports'!Z156+'NP Imports'!Z156+'NPK Imports'!Z156</f>
        <v>0.22048999999999999</v>
      </c>
      <c r="AA156" s="142">
        <f>'PK Imports'!AA156+'NP Imports'!AA156+'NPK Imports'!AA156</f>
        <v>0.17</v>
      </c>
      <c r="AB156" s="142">
        <f>'PK Imports'!AB156+'NP Imports'!AB156+'NPK Imports'!AB156</f>
        <v>0.16999999999999998</v>
      </c>
      <c r="AC156" s="142">
        <f>'PK Imports'!AC156+'NP Imports'!AC156+'NPK Imports'!AC156</f>
        <v>0.16999999999999998</v>
      </c>
      <c r="AD156" s="142">
        <f>'PK Imports'!AD156+'NP Imports'!AD156+'NPK Imports'!AD156</f>
        <v>0.16999999999999998</v>
      </c>
      <c r="AE156" s="142">
        <f>'PK Imports'!AE156+'NP Imports'!AE156+'NPK Imports'!AE156</f>
        <v>0.16999999999999998</v>
      </c>
      <c r="AF156" s="142">
        <f>'PK Imports'!AF156+'NP Imports'!AF156+'NPK Imports'!AF156</f>
        <v>0.16999999999999998</v>
      </c>
      <c r="AG156" s="142">
        <f>'PK Imports'!AG156+'NP Imports'!AG156+'NPK Imports'!AG156</f>
        <v>0.16999999999999998</v>
      </c>
    </row>
    <row r="157" spans="1:33" x14ac:dyDescent="0.2">
      <c r="A157" s="133" t="str">
        <f t="shared" si="3"/>
        <v>DAPIran</v>
      </c>
      <c r="B157" s="129" t="s">
        <v>270</v>
      </c>
      <c r="C157" s="129" t="s">
        <v>271</v>
      </c>
      <c r="D157" s="129" t="s">
        <v>187</v>
      </c>
      <c r="E157" s="142">
        <f>'PK Imports'!E157+'NP Imports'!E157+'NPK Imports'!E157</f>
        <v>72.064999999999984</v>
      </c>
      <c r="F157" s="142">
        <f>'PK Imports'!F157+'NP Imports'!F157+'NPK Imports'!F157</f>
        <v>180.757407</v>
      </c>
      <c r="G157" s="142">
        <f>'PK Imports'!G157+'NP Imports'!G157+'NPK Imports'!G157</f>
        <v>63.180392999999995</v>
      </c>
      <c r="H157" s="142">
        <f>'PK Imports'!H157+'NP Imports'!H157+'NPK Imports'!H157</f>
        <v>1.9094249999999999</v>
      </c>
      <c r="I157" s="142">
        <f>'PK Imports'!I157+'NP Imports'!I157+'NPK Imports'!I157</f>
        <v>2.9938320000000003</v>
      </c>
      <c r="J157" s="142">
        <f>'PK Imports'!J157+'NP Imports'!J157+'NPK Imports'!J157</f>
        <v>4.1607640000000004</v>
      </c>
      <c r="K157" s="142">
        <f>'PK Imports'!K157+'NP Imports'!K157+'NPK Imports'!K157</f>
        <v>1.6073</v>
      </c>
      <c r="L157" s="142">
        <f>'PK Imports'!L157+'NP Imports'!L157+'NPK Imports'!L157</f>
        <v>0.11799999999999999</v>
      </c>
      <c r="M157" s="142">
        <f>'PK Imports'!M157+'NP Imports'!M157+'NPK Imports'!M157</f>
        <v>0.17499999999999999</v>
      </c>
      <c r="N157" s="142">
        <f>'PK Imports'!N157+'NP Imports'!N157+'NPK Imports'!N157</f>
        <v>3.075545</v>
      </c>
      <c r="O157" s="142">
        <f>'PK Imports'!O157+'NP Imports'!O157+'NPK Imports'!O157</f>
        <v>5.927054</v>
      </c>
      <c r="P157" s="142">
        <f>'PK Imports'!P157+'NP Imports'!P157+'NPK Imports'!P157</f>
        <v>7.0943699999999996</v>
      </c>
      <c r="Q157" s="142">
        <f>'PK Imports'!Q157+'NP Imports'!Q157+'NPK Imports'!Q157</f>
        <v>6.4654350000000003</v>
      </c>
      <c r="R157" s="142">
        <f>'PK Imports'!R157+'NP Imports'!R157+'NPK Imports'!R157</f>
        <v>3.4355599999999997</v>
      </c>
      <c r="S157" s="142">
        <f>'PK Imports'!S157+'NP Imports'!S157+'NPK Imports'!S157</f>
        <v>9.7308799999999991</v>
      </c>
      <c r="T157" s="142">
        <f>'PK Imports'!T157+'NP Imports'!T157+'NPK Imports'!T157</f>
        <v>8.8162640000000003</v>
      </c>
      <c r="U157" s="142">
        <f>'PK Imports'!U157+'NP Imports'!U157+'NPK Imports'!U157</f>
        <v>12.916283</v>
      </c>
      <c r="V157" s="142">
        <f>'PK Imports'!V157+'NP Imports'!V157+'NPK Imports'!V157</f>
        <v>11.757512999999999</v>
      </c>
      <c r="W157" s="142">
        <f>'PK Imports'!W157+'NP Imports'!W157+'NPK Imports'!W157</f>
        <v>14.769294692493631</v>
      </c>
      <c r="X157" s="142">
        <f>'PK Imports'!X157+'NP Imports'!X157+'NPK Imports'!X157</f>
        <v>8.8145099999999985</v>
      </c>
      <c r="Y157" s="142">
        <f>'PK Imports'!Y157+'NP Imports'!Y157+'NPK Imports'!Y157</f>
        <v>8.6290599999999991</v>
      </c>
      <c r="Z157" s="142">
        <f>'PK Imports'!Z157+'NP Imports'!Z157+'NPK Imports'!Z157</f>
        <v>6.9876100000000001</v>
      </c>
      <c r="AA157" s="142">
        <f>'PK Imports'!AA157+'NP Imports'!AA157+'NPK Imports'!AA157</f>
        <v>10.740000000000002</v>
      </c>
      <c r="AB157" s="142">
        <f>'PK Imports'!AB157+'NP Imports'!AB157+'NPK Imports'!AB157</f>
        <v>10.52</v>
      </c>
      <c r="AC157" s="142">
        <f>'PK Imports'!AC157+'NP Imports'!AC157+'NPK Imports'!AC157</f>
        <v>10.468232447214319</v>
      </c>
      <c r="AD157" s="142">
        <f>'PK Imports'!AD157+'NP Imports'!AD157+'NPK Imports'!AD157</f>
        <v>10.409034380673283</v>
      </c>
      <c r="AE157" s="142">
        <f>'PK Imports'!AE157+'NP Imports'!AE157+'NPK Imports'!AE157</f>
        <v>10.355447973878746</v>
      </c>
      <c r="AF157" s="142">
        <f>'PK Imports'!AF157+'NP Imports'!AF157+'NPK Imports'!AF157</f>
        <v>10.303726618016933</v>
      </c>
      <c r="AG157" s="142">
        <f>'PK Imports'!AG157+'NP Imports'!AG157+'NPK Imports'!AG157</f>
        <v>10.252005262155119</v>
      </c>
    </row>
    <row r="158" spans="1:33" x14ac:dyDescent="0.2">
      <c r="A158" s="133" t="str">
        <f t="shared" si="3"/>
        <v>DAPIraq</v>
      </c>
      <c r="B158" s="129" t="s">
        <v>270</v>
      </c>
      <c r="C158" s="129" t="s">
        <v>271</v>
      </c>
      <c r="D158" s="129" t="s">
        <v>188</v>
      </c>
      <c r="E158" s="142">
        <f>'PK Imports'!E158+'NP Imports'!E158+'NPK Imports'!E158</f>
        <v>21</v>
      </c>
      <c r="F158" s="142">
        <f>'PK Imports'!F158+'NP Imports'!F158+'NPK Imports'!F158</f>
        <v>0</v>
      </c>
      <c r="G158" s="142">
        <f>'PK Imports'!G158+'NP Imports'!G158+'NPK Imports'!G158</f>
        <v>0.83299999999999996</v>
      </c>
      <c r="H158" s="142">
        <f>'PK Imports'!H158+'NP Imports'!H158+'NPK Imports'!H158</f>
        <v>0</v>
      </c>
      <c r="I158" s="142">
        <f>'PK Imports'!I158+'NP Imports'!I158+'NPK Imports'!I158</f>
        <v>2.0556000000000001</v>
      </c>
      <c r="J158" s="142">
        <f>'PK Imports'!J158+'NP Imports'!J158+'NPK Imports'!J158</f>
        <v>0.43515399999999999</v>
      </c>
      <c r="K158" s="142">
        <f>'PK Imports'!K158+'NP Imports'!K158+'NPK Imports'!K158</f>
        <v>0.27517999999999998</v>
      </c>
      <c r="L158" s="142">
        <f>'PK Imports'!L158+'NP Imports'!L158+'NPK Imports'!L158</f>
        <v>1.0390759999999999</v>
      </c>
      <c r="M158" s="142">
        <f>'PK Imports'!M158+'NP Imports'!M158+'NPK Imports'!M158</f>
        <v>1.2747499999999998</v>
      </c>
      <c r="N158" s="142">
        <f>'PK Imports'!N158+'NP Imports'!N158+'NPK Imports'!N158</f>
        <v>12.986314999999999</v>
      </c>
      <c r="O158" s="142">
        <f>'PK Imports'!O158+'NP Imports'!O158+'NPK Imports'!O158</f>
        <v>19.979593999999999</v>
      </c>
      <c r="P158" s="142">
        <f>'PK Imports'!P158+'NP Imports'!P158+'NPK Imports'!P158</f>
        <v>13.649875999999999</v>
      </c>
      <c r="Q158" s="142">
        <f>'PK Imports'!Q158+'NP Imports'!Q158+'NPK Imports'!Q158</f>
        <v>11.423220999999998</v>
      </c>
      <c r="R158" s="142">
        <f>'PK Imports'!R158+'NP Imports'!R158+'NPK Imports'!R158</f>
        <v>10.292489</v>
      </c>
      <c r="S158" s="142">
        <f>'PK Imports'!S158+'NP Imports'!S158+'NPK Imports'!S158</f>
        <v>4.1095189999999988</v>
      </c>
      <c r="T158" s="142">
        <f>'PK Imports'!T158+'NP Imports'!T158+'NPK Imports'!T158</f>
        <v>28.966317</v>
      </c>
      <c r="U158" s="142">
        <f>'PK Imports'!U158+'NP Imports'!U158+'NPK Imports'!U158</f>
        <v>19.397397000000002</v>
      </c>
      <c r="V158" s="142">
        <f>'PK Imports'!V158+'NP Imports'!V158+'NPK Imports'!V158</f>
        <v>10.102841</v>
      </c>
      <c r="W158" s="142">
        <f>'PK Imports'!W158+'NP Imports'!W158+'NPK Imports'!W158</f>
        <v>37.741181683695402</v>
      </c>
      <c r="X158" s="142">
        <f>'PK Imports'!X158+'NP Imports'!X158+'NPK Imports'!X158</f>
        <v>46.079530000000005</v>
      </c>
      <c r="Y158" s="142">
        <f>'PK Imports'!Y158+'NP Imports'!Y158+'NPK Imports'!Y158</f>
        <v>95.961739999999992</v>
      </c>
      <c r="Z158" s="142">
        <f>'PK Imports'!Z158+'NP Imports'!Z158+'NPK Imports'!Z158</f>
        <v>56.013360000000006</v>
      </c>
      <c r="AA158" s="142">
        <f>'PK Imports'!AA158+'NP Imports'!AA158+'NPK Imports'!AA158</f>
        <v>66.06</v>
      </c>
      <c r="AB158" s="142">
        <f>'PK Imports'!AB158+'NP Imports'!AB158+'NPK Imports'!AB158</f>
        <v>89.28000000000003</v>
      </c>
      <c r="AC158" s="142">
        <f>'PK Imports'!AC158+'NP Imports'!AC158+'NPK Imports'!AC158</f>
        <v>89.28000000000003</v>
      </c>
      <c r="AD158" s="142">
        <f>'PK Imports'!AD158+'NP Imports'!AD158+'NPK Imports'!AD158</f>
        <v>89.28000000000003</v>
      </c>
      <c r="AE158" s="142">
        <f>'PK Imports'!AE158+'NP Imports'!AE158+'NPK Imports'!AE158</f>
        <v>89.28000000000003</v>
      </c>
      <c r="AF158" s="142">
        <f>'PK Imports'!AF158+'NP Imports'!AF158+'NPK Imports'!AF158</f>
        <v>89.28000000000003</v>
      </c>
      <c r="AG158" s="142">
        <f>'PK Imports'!AG158+'NP Imports'!AG158+'NPK Imports'!AG158</f>
        <v>89.28000000000003</v>
      </c>
    </row>
    <row r="159" spans="1:33" x14ac:dyDescent="0.2">
      <c r="A159" s="133" t="str">
        <f t="shared" si="3"/>
        <v>DAPIsrael</v>
      </c>
      <c r="B159" s="129" t="s">
        <v>270</v>
      </c>
      <c r="C159" s="129" t="s">
        <v>271</v>
      </c>
      <c r="D159" s="129" t="s">
        <v>189</v>
      </c>
      <c r="E159" s="142">
        <f>'PK Imports'!E159+'NP Imports'!E159+'NPK Imports'!E159</f>
        <v>2.80559</v>
      </c>
      <c r="F159" s="142">
        <f>'PK Imports'!F159+'NP Imports'!F159+'NPK Imports'!F159</f>
        <v>2.2465930000000003</v>
      </c>
      <c r="G159" s="142">
        <f>'PK Imports'!G159+'NP Imports'!G159+'NPK Imports'!G159</f>
        <v>4.7544729999999999</v>
      </c>
      <c r="H159" s="142">
        <f>'PK Imports'!H159+'NP Imports'!H159+'NPK Imports'!H159</f>
        <v>7.9181970000000002</v>
      </c>
      <c r="I159" s="142">
        <f>'PK Imports'!I159+'NP Imports'!I159+'NPK Imports'!I159</f>
        <v>4.8737720000000007</v>
      </c>
      <c r="J159" s="142">
        <f>'PK Imports'!J159+'NP Imports'!J159+'NPK Imports'!J159</f>
        <v>4.4954660000000004</v>
      </c>
      <c r="K159" s="142">
        <f>'PK Imports'!K159+'NP Imports'!K159+'NPK Imports'!K159</f>
        <v>5.9219239999999997</v>
      </c>
      <c r="L159" s="142">
        <f>'PK Imports'!L159+'NP Imports'!L159+'NPK Imports'!L159</f>
        <v>10.400283</v>
      </c>
      <c r="M159" s="142">
        <f>'PK Imports'!M159+'NP Imports'!M159+'NPK Imports'!M159</f>
        <v>8.3352330000000006</v>
      </c>
      <c r="N159" s="142">
        <f>'PK Imports'!N159+'NP Imports'!N159+'NPK Imports'!N159</f>
        <v>1.6563330000000001</v>
      </c>
      <c r="O159" s="142">
        <f>'PK Imports'!O159+'NP Imports'!O159+'NPK Imports'!O159</f>
        <v>3.286886</v>
      </c>
      <c r="P159" s="142">
        <f>'PK Imports'!P159+'NP Imports'!P159+'NPK Imports'!P159</f>
        <v>9.448030000000001</v>
      </c>
      <c r="Q159" s="142">
        <f>'PK Imports'!Q159+'NP Imports'!Q159+'NPK Imports'!Q159</f>
        <v>13.157928999999999</v>
      </c>
      <c r="R159" s="142">
        <f>'PK Imports'!R159+'NP Imports'!R159+'NPK Imports'!R159</f>
        <v>4.9094109999999995</v>
      </c>
      <c r="S159" s="142">
        <f>'PK Imports'!S159+'NP Imports'!S159+'NPK Imports'!S159</f>
        <v>6.5532200000000005</v>
      </c>
      <c r="T159" s="142">
        <f>'PK Imports'!T159+'NP Imports'!T159+'NPK Imports'!T159</f>
        <v>5.6398460000000004</v>
      </c>
      <c r="U159" s="142">
        <f>'PK Imports'!U159+'NP Imports'!U159+'NPK Imports'!U159</f>
        <v>6.982081</v>
      </c>
      <c r="V159" s="142">
        <f>'PK Imports'!V159+'NP Imports'!V159+'NPK Imports'!V159</f>
        <v>15.722110999999998</v>
      </c>
      <c r="W159" s="142">
        <f>'PK Imports'!W159+'NP Imports'!W159+'NPK Imports'!W159</f>
        <v>14.13936</v>
      </c>
      <c r="X159" s="142">
        <f>'PK Imports'!X159+'NP Imports'!X159+'NPK Imports'!X159</f>
        <v>7.5694299999999988</v>
      </c>
      <c r="Y159" s="142">
        <f>'PK Imports'!Y159+'NP Imports'!Y159+'NPK Imports'!Y159</f>
        <v>10.274536199999998</v>
      </c>
      <c r="Z159" s="142">
        <f>'PK Imports'!Z159+'NP Imports'!Z159+'NPK Imports'!Z159</f>
        <v>6.1425600000000014</v>
      </c>
      <c r="AA159" s="142">
        <f>'PK Imports'!AA159+'NP Imports'!AA159+'NPK Imports'!AA159</f>
        <v>4.66</v>
      </c>
      <c r="AB159" s="142">
        <f>'PK Imports'!AB159+'NP Imports'!AB159+'NPK Imports'!AB159</f>
        <v>5</v>
      </c>
      <c r="AC159" s="142">
        <f>'PK Imports'!AC159+'NP Imports'!AC159+'NPK Imports'!AC159</f>
        <v>5</v>
      </c>
      <c r="AD159" s="142">
        <f>'PK Imports'!AD159+'NP Imports'!AD159+'NPK Imports'!AD159</f>
        <v>5</v>
      </c>
      <c r="AE159" s="142">
        <f>'PK Imports'!AE159+'NP Imports'!AE159+'NPK Imports'!AE159</f>
        <v>5</v>
      </c>
      <c r="AF159" s="142">
        <f>'PK Imports'!AF159+'NP Imports'!AF159+'NPK Imports'!AF159</f>
        <v>5</v>
      </c>
      <c r="AG159" s="142">
        <f>'PK Imports'!AG159+'NP Imports'!AG159+'NPK Imports'!AG159</f>
        <v>5</v>
      </c>
    </row>
    <row r="160" spans="1:33" x14ac:dyDescent="0.2">
      <c r="A160" s="133" t="str">
        <f t="shared" si="3"/>
        <v>DAPJordan</v>
      </c>
      <c r="B160" s="129" t="s">
        <v>270</v>
      </c>
      <c r="C160" s="129" t="s">
        <v>271</v>
      </c>
      <c r="D160" s="129" t="s">
        <v>190</v>
      </c>
      <c r="E160" s="142">
        <f>'PK Imports'!E160+'NP Imports'!E160+'NPK Imports'!E160</f>
        <v>1.921189</v>
      </c>
      <c r="F160" s="142">
        <f>'PK Imports'!F160+'NP Imports'!F160+'NPK Imports'!F160</f>
        <v>2.6137899999999998</v>
      </c>
      <c r="G160" s="142">
        <f>'PK Imports'!G160+'NP Imports'!G160+'NPK Imports'!G160</f>
        <v>1.9407670000000001</v>
      </c>
      <c r="H160" s="142">
        <f>'PK Imports'!H160+'NP Imports'!H160+'NPK Imports'!H160</f>
        <v>2.2425290000000002</v>
      </c>
      <c r="I160" s="142">
        <f>'PK Imports'!I160+'NP Imports'!I160+'NPK Imports'!I160</f>
        <v>2.419006</v>
      </c>
      <c r="J160" s="142">
        <f>'PK Imports'!J160+'NP Imports'!J160+'NPK Imports'!J160</f>
        <v>4.31792</v>
      </c>
      <c r="K160" s="142">
        <f>'PK Imports'!K160+'NP Imports'!K160+'NPK Imports'!K160</f>
        <v>4.7390590000000001</v>
      </c>
      <c r="L160" s="142">
        <f>'PK Imports'!L160+'NP Imports'!L160+'NPK Imports'!L160</f>
        <v>7.11158</v>
      </c>
      <c r="M160" s="142">
        <f>'PK Imports'!M160+'NP Imports'!M160+'NPK Imports'!M160</f>
        <v>4.5961970000000001</v>
      </c>
      <c r="N160" s="142">
        <f>'PK Imports'!N160+'NP Imports'!N160+'NPK Imports'!N160</f>
        <v>6.6830599999999993</v>
      </c>
      <c r="O160" s="142">
        <f>'PK Imports'!O160+'NP Imports'!O160+'NPK Imports'!O160</f>
        <v>9.557423</v>
      </c>
      <c r="P160" s="142">
        <f>'PK Imports'!P160+'NP Imports'!P160+'NPK Imports'!P160</f>
        <v>11.778284000000001</v>
      </c>
      <c r="Q160" s="142">
        <f>'PK Imports'!Q160+'NP Imports'!Q160+'NPK Imports'!Q160</f>
        <v>12.428374000000002</v>
      </c>
      <c r="R160" s="142">
        <f>'PK Imports'!R160+'NP Imports'!R160+'NPK Imports'!R160</f>
        <v>8.6507129999999997</v>
      </c>
      <c r="S160" s="142">
        <f>'PK Imports'!S160+'NP Imports'!S160+'NPK Imports'!S160</f>
        <v>12.05254</v>
      </c>
      <c r="T160" s="142">
        <f>'PK Imports'!T160+'NP Imports'!T160+'NPK Imports'!T160</f>
        <v>13.252627</v>
      </c>
      <c r="U160" s="142">
        <f>'PK Imports'!U160+'NP Imports'!U160+'NPK Imports'!U160</f>
        <v>13.954642</v>
      </c>
      <c r="V160" s="142">
        <f>'PK Imports'!V160+'NP Imports'!V160+'NPK Imports'!V160</f>
        <v>12.993687999999999</v>
      </c>
      <c r="W160" s="142">
        <f>'PK Imports'!W160+'NP Imports'!W160+'NPK Imports'!W160</f>
        <v>10.876219000000001</v>
      </c>
      <c r="X160" s="142">
        <f>'PK Imports'!X160+'NP Imports'!X160+'NPK Imports'!X160</f>
        <v>11.619300000000001</v>
      </c>
      <c r="Y160" s="142">
        <f>'PK Imports'!Y160+'NP Imports'!Y160+'NPK Imports'!Y160</f>
        <v>13.455270000000001</v>
      </c>
      <c r="Z160" s="142">
        <f>'PK Imports'!Z160+'NP Imports'!Z160+'NPK Imports'!Z160</f>
        <v>13.778700000000001</v>
      </c>
      <c r="AA160" s="142">
        <f>'PK Imports'!AA160+'NP Imports'!AA160+'NPK Imports'!AA160</f>
        <v>11.2</v>
      </c>
      <c r="AB160" s="142">
        <f>'PK Imports'!AB160+'NP Imports'!AB160+'NPK Imports'!AB160</f>
        <v>13.130000000000003</v>
      </c>
      <c r="AC160" s="142">
        <f>'PK Imports'!AC160+'NP Imports'!AC160+'NPK Imports'!AC160</f>
        <v>13.130000000000003</v>
      </c>
      <c r="AD160" s="142">
        <f>'PK Imports'!AD160+'NP Imports'!AD160+'NPK Imports'!AD160</f>
        <v>13.130000000000003</v>
      </c>
      <c r="AE160" s="142">
        <f>'PK Imports'!AE160+'NP Imports'!AE160+'NPK Imports'!AE160</f>
        <v>13.130000000000003</v>
      </c>
      <c r="AF160" s="142">
        <f>'PK Imports'!AF160+'NP Imports'!AF160+'NPK Imports'!AF160</f>
        <v>13.130000000000003</v>
      </c>
      <c r="AG160" s="142">
        <f>'PK Imports'!AG160+'NP Imports'!AG160+'NPK Imports'!AG160</f>
        <v>13.130000000000003</v>
      </c>
    </row>
    <row r="161" spans="1:33" x14ac:dyDescent="0.2">
      <c r="A161" s="133" t="str">
        <f t="shared" si="3"/>
        <v>DAPKuwait</v>
      </c>
      <c r="B161" s="129" t="s">
        <v>270</v>
      </c>
      <c r="C161" s="129" t="s">
        <v>271</v>
      </c>
      <c r="D161" s="129" t="s">
        <v>191</v>
      </c>
      <c r="E161" s="142">
        <f>'PK Imports'!E161+'NP Imports'!E161+'NPK Imports'!E161</f>
        <v>0</v>
      </c>
      <c r="F161" s="142">
        <f>'PK Imports'!F161+'NP Imports'!F161+'NPK Imports'!F161</f>
        <v>0</v>
      </c>
      <c r="G161" s="142">
        <f>'PK Imports'!G161+'NP Imports'!G161+'NPK Imports'!G161</f>
        <v>0</v>
      </c>
      <c r="H161" s="142">
        <f>'PK Imports'!H161+'NP Imports'!H161+'NPK Imports'!H161</f>
        <v>0</v>
      </c>
      <c r="I161" s="142">
        <f>'PK Imports'!I161+'NP Imports'!I161+'NPK Imports'!I161</f>
        <v>0</v>
      </c>
      <c r="J161" s="142">
        <f>'PK Imports'!J161+'NP Imports'!J161+'NPK Imports'!J161</f>
        <v>0</v>
      </c>
      <c r="K161" s="142">
        <f>'PK Imports'!K161+'NP Imports'!K161+'NPK Imports'!K161</f>
        <v>4.1460539999999995</v>
      </c>
      <c r="L161" s="142">
        <f>'PK Imports'!L161+'NP Imports'!L161+'NPK Imports'!L161</f>
        <v>0.25203599999999998</v>
      </c>
      <c r="M161" s="142">
        <f>'PK Imports'!M161+'NP Imports'!M161+'NPK Imports'!M161</f>
        <v>5.5446539999999995</v>
      </c>
      <c r="N161" s="142">
        <f>'PK Imports'!N161+'NP Imports'!N161+'NPK Imports'!N161</f>
        <v>0</v>
      </c>
      <c r="O161" s="142">
        <f>'PK Imports'!O161+'NP Imports'!O161+'NPK Imports'!O161</f>
        <v>3.721139</v>
      </c>
      <c r="P161" s="142">
        <f>'PK Imports'!P161+'NP Imports'!P161+'NPK Imports'!P161</f>
        <v>2.9491970000000003</v>
      </c>
      <c r="Q161" s="142">
        <f>'PK Imports'!Q161+'NP Imports'!Q161+'NPK Imports'!Q161</f>
        <v>0</v>
      </c>
      <c r="R161" s="142">
        <f>'PK Imports'!R161+'NP Imports'!R161+'NPK Imports'!R161</f>
        <v>4.1051279999999997</v>
      </c>
      <c r="S161" s="142">
        <f>'PK Imports'!S161+'NP Imports'!S161+'NPK Imports'!S161</f>
        <v>3.982996</v>
      </c>
      <c r="T161" s="142">
        <f>'PK Imports'!T161+'NP Imports'!T161+'NPK Imports'!T161</f>
        <v>6.3832140000000006</v>
      </c>
      <c r="U161" s="142">
        <f>'PK Imports'!U161+'NP Imports'!U161+'NPK Imports'!U161</f>
        <v>0.44469700000000001</v>
      </c>
      <c r="V161" s="142">
        <f>'PK Imports'!V161+'NP Imports'!V161+'NPK Imports'!V161</f>
        <v>6.411E-2</v>
      </c>
      <c r="W161" s="142">
        <f>'PK Imports'!W161+'NP Imports'!W161+'NPK Imports'!W161</f>
        <v>0.12176300000000001</v>
      </c>
      <c r="X161" s="142">
        <f>'PK Imports'!X161+'NP Imports'!X161+'NPK Imports'!X161</f>
        <v>2.7630500000000002</v>
      </c>
      <c r="Y161" s="142">
        <f>'PK Imports'!Y161+'NP Imports'!Y161+'NPK Imports'!Y161</f>
        <v>2.2037800000000001</v>
      </c>
      <c r="Z161" s="142">
        <f>'PK Imports'!Z161+'NP Imports'!Z161+'NPK Imports'!Z161</f>
        <v>4.2549000000000001</v>
      </c>
      <c r="AA161" s="142">
        <f>'PK Imports'!AA161+'NP Imports'!AA161+'NPK Imports'!AA161</f>
        <v>3.0300000000000002</v>
      </c>
      <c r="AB161" s="142">
        <f>'PK Imports'!AB161+'NP Imports'!AB161+'NPK Imports'!AB161</f>
        <v>2.34</v>
      </c>
      <c r="AC161" s="142">
        <f>'PK Imports'!AC161+'NP Imports'!AC161+'NPK Imports'!AC161</f>
        <v>2.34</v>
      </c>
      <c r="AD161" s="142">
        <f>'PK Imports'!AD161+'NP Imports'!AD161+'NPK Imports'!AD161</f>
        <v>2.34</v>
      </c>
      <c r="AE161" s="142">
        <f>'PK Imports'!AE161+'NP Imports'!AE161+'NPK Imports'!AE161</f>
        <v>2.34</v>
      </c>
      <c r="AF161" s="142">
        <f>'PK Imports'!AF161+'NP Imports'!AF161+'NPK Imports'!AF161</f>
        <v>2.34</v>
      </c>
      <c r="AG161" s="142">
        <f>'PK Imports'!AG161+'NP Imports'!AG161+'NPK Imports'!AG161</f>
        <v>2.34</v>
      </c>
    </row>
    <row r="162" spans="1:33" x14ac:dyDescent="0.2">
      <c r="A162" s="133" t="str">
        <f t="shared" si="3"/>
        <v>DAPLebanon</v>
      </c>
      <c r="B162" s="129" t="s">
        <v>270</v>
      </c>
      <c r="C162" s="129" t="s">
        <v>271</v>
      </c>
      <c r="D162" s="129" t="s">
        <v>192</v>
      </c>
      <c r="E162" s="142">
        <f>'PK Imports'!E162+'NP Imports'!E162+'NPK Imports'!E162</f>
        <v>41.558239999999998</v>
      </c>
      <c r="F162" s="142">
        <f>'PK Imports'!F162+'NP Imports'!F162+'NPK Imports'!F162</f>
        <v>39.901895000000003</v>
      </c>
      <c r="G162" s="142">
        <f>'PK Imports'!G162+'NP Imports'!G162+'NPK Imports'!G162</f>
        <v>39.159382999999998</v>
      </c>
      <c r="H162" s="142">
        <f>'PK Imports'!H162+'NP Imports'!H162+'NPK Imports'!H162</f>
        <v>44.146429000000005</v>
      </c>
      <c r="I162" s="142">
        <f>'PK Imports'!I162+'NP Imports'!I162+'NPK Imports'!I162</f>
        <v>49.675400000000003</v>
      </c>
      <c r="J162" s="142">
        <f>'PK Imports'!J162+'NP Imports'!J162+'NPK Imports'!J162</f>
        <v>35.694500000000005</v>
      </c>
      <c r="K162" s="142">
        <f>'PK Imports'!K162+'NP Imports'!K162+'NPK Imports'!K162</f>
        <v>28.630345999999999</v>
      </c>
      <c r="L162" s="142">
        <f>'PK Imports'!L162+'NP Imports'!L162+'NPK Imports'!L162</f>
        <v>42.013771999999996</v>
      </c>
      <c r="M162" s="142">
        <f>'PK Imports'!M162+'NP Imports'!M162+'NPK Imports'!M162</f>
        <v>34.520873999999999</v>
      </c>
      <c r="N162" s="142">
        <f>'PK Imports'!N162+'NP Imports'!N162+'NPK Imports'!N162</f>
        <v>30.680325</v>
      </c>
      <c r="O162" s="142">
        <f>'PK Imports'!O162+'NP Imports'!O162+'NPK Imports'!O162</f>
        <v>40.577451000000003</v>
      </c>
      <c r="P162" s="142">
        <f>'PK Imports'!P162+'NP Imports'!P162+'NPK Imports'!P162</f>
        <v>43.138286999999998</v>
      </c>
      <c r="Q162" s="142">
        <f>'PK Imports'!Q162+'NP Imports'!Q162+'NPK Imports'!Q162</f>
        <v>24.617599999999999</v>
      </c>
      <c r="R162" s="142">
        <f>'PK Imports'!R162+'NP Imports'!R162+'NPK Imports'!R162</f>
        <v>34.975523000000003</v>
      </c>
      <c r="S162" s="142">
        <f>'PK Imports'!S162+'NP Imports'!S162+'NPK Imports'!S162</f>
        <v>30.845556000000002</v>
      </c>
      <c r="T162" s="142">
        <f>'PK Imports'!T162+'NP Imports'!T162+'NPK Imports'!T162</f>
        <v>28.480971</v>
      </c>
      <c r="U162" s="142">
        <f>'PK Imports'!U162+'NP Imports'!U162+'NPK Imports'!U162</f>
        <v>26.712118</v>
      </c>
      <c r="V162" s="142">
        <f>'PK Imports'!V162+'NP Imports'!V162+'NPK Imports'!V162</f>
        <v>31.828039999999998</v>
      </c>
      <c r="W162" s="142">
        <f>'PK Imports'!W162+'NP Imports'!W162+'NPK Imports'!W162</f>
        <v>27.943365388841872</v>
      </c>
      <c r="X162" s="142">
        <f>'PK Imports'!X162+'NP Imports'!X162+'NPK Imports'!X162</f>
        <v>21.283970000000007</v>
      </c>
      <c r="Y162" s="142">
        <f>'PK Imports'!Y162+'NP Imports'!Y162+'NPK Imports'!Y162</f>
        <v>16.6465551</v>
      </c>
      <c r="Z162" s="142">
        <f>'PK Imports'!Z162+'NP Imports'!Z162+'NPK Imports'!Z162</f>
        <v>14.424340000000003</v>
      </c>
      <c r="AA162" s="142">
        <f>'PK Imports'!AA162+'NP Imports'!AA162+'NPK Imports'!AA162</f>
        <v>12.120000000000003</v>
      </c>
      <c r="AB162" s="142">
        <f>'PK Imports'!AB162+'NP Imports'!AB162+'NPK Imports'!AB162</f>
        <v>12.24</v>
      </c>
      <c r="AC162" s="142">
        <f>'PK Imports'!AC162+'NP Imports'!AC162+'NPK Imports'!AC162</f>
        <v>12.24</v>
      </c>
      <c r="AD162" s="142">
        <f>'PK Imports'!AD162+'NP Imports'!AD162+'NPK Imports'!AD162</f>
        <v>12.24</v>
      </c>
      <c r="AE162" s="142">
        <f>'PK Imports'!AE162+'NP Imports'!AE162+'NPK Imports'!AE162</f>
        <v>12.24</v>
      </c>
      <c r="AF162" s="142">
        <f>'PK Imports'!AF162+'NP Imports'!AF162+'NPK Imports'!AF162</f>
        <v>12.24</v>
      </c>
      <c r="AG162" s="142">
        <f>'PK Imports'!AG162+'NP Imports'!AG162+'NPK Imports'!AG162</f>
        <v>12.24</v>
      </c>
    </row>
    <row r="163" spans="1:33" x14ac:dyDescent="0.2">
      <c r="A163" s="133" t="str">
        <f t="shared" si="3"/>
        <v>DAPOman</v>
      </c>
      <c r="B163" s="129" t="s">
        <v>270</v>
      </c>
      <c r="C163" s="129" t="s">
        <v>271</v>
      </c>
      <c r="D163" s="129" t="s">
        <v>193</v>
      </c>
      <c r="E163" s="142">
        <f>'PK Imports'!E163+'NP Imports'!E163+'NPK Imports'!E163</f>
        <v>1.7795300000000001</v>
      </c>
      <c r="F163" s="142">
        <f>'PK Imports'!F163+'NP Imports'!F163+'NPK Imports'!F163</f>
        <v>1.2960769999999999</v>
      </c>
      <c r="G163" s="142">
        <f>'PK Imports'!G163+'NP Imports'!G163+'NPK Imports'!G163</f>
        <v>1.2790699999999999</v>
      </c>
      <c r="H163" s="142">
        <f>'PK Imports'!H163+'NP Imports'!H163+'NPK Imports'!H163</f>
        <v>0</v>
      </c>
      <c r="I163" s="142">
        <f>'PK Imports'!I163+'NP Imports'!I163+'NPK Imports'!I163</f>
        <v>7.0870620000000004</v>
      </c>
      <c r="J163" s="142">
        <f>'PK Imports'!J163+'NP Imports'!J163+'NPK Imports'!J163</f>
        <v>8.7313280000000013</v>
      </c>
      <c r="K163" s="142">
        <f>'PK Imports'!K163+'NP Imports'!K163+'NPK Imports'!K163</f>
        <v>7.1877140000000006</v>
      </c>
      <c r="L163" s="142">
        <f>'PK Imports'!L163+'NP Imports'!L163+'NPK Imports'!L163</f>
        <v>5.7390369999999997</v>
      </c>
      <c r="M163" s="142">
        <f>'PK Imports'!M163+'NP Imports'!M163+'NPK Imports'!M163</f>
        <v>4.7447049999999997</v>
      </c>
      <c r="N163" s="142">
        <f>'PK Imports'!N163+'NP Imports'!N163+'NPK Imports'!N163</f>
        <v>4.609229</v>
      </c>
      <c r="O163" s="142">
        <f>'PK Imports'!O163+'NP Imports'!O163+'NPK Imports'!O163</f>
        <v>5.2850409999999997</v>
      </c>
      <c r="P163" s="142">
        <f>'PK Imports'!P163+'NP Imports'!P163+'NPK Imports'!P163</f>
        <v>6.0395369999999993</v>
      </c>
      <c r="Q163" s="142">
        <f>'PK Imports'!Q163+'NP Imports'!Q163+'NPK Imports'!Q163</f>
        <v>5.4506830000000006</v>
      </c>
      <c r="R163" s="142">
        <f>'PK Imports'!R163+'NP Imports'!R163+'NPK Imports'!R163</f>
        <v>6.5643900000000004</v>
      </c>
      <c r="S163" s="142">
        <f>'PK Imports'!S163+'NP Imports'!S163+'NPK Imports'!S163</f>
        <v>9.3550529999999998</v>
      </c>
      <c r="T163" s="142">
        <f>'PK Imports'!T163+'NP Imports'!T163+'NPK Imports'!T163</f>
        <v>11.123317</v>
      </c>
      <c r="U163" s="142">
        <f>'PK Imports'!U163+'NP Imports'!U163+'NPK Imports'!U163</f>
        <v>15.840532</v>
      </c>
      <c r="V163" s="142">
        <f>'PK Imports'!V163+'NP Imports'!V163+'NPK Imports'!V163</f>
        <v>19.832855000000002</v>
      </c>
      <c r="W163" s="142">
        <f>'PK Imports'!W163+'NP Imports'!W163+'NPK Imports'!W163</f>
        <v>5.8561260473270309</v>
      </c>
      <c r="X163" s="142">
        <f>'PK Imports'!X163+'NP Imports'!X163+'NPK Imports'!X163</f>
        <v>6.4101500000000007</v>
      </c>
      <c r="Y163" s="142">
        <f>'PK Imports'!Y163+'NP Imports'!Y163+'NPK Imports'!Y163</f>
        <v>9.0701200000000011</v>
      </c>
      <c r="Z163" s="142">
        <f>'PK Imports'!Z163+'NP Imports'!Z163+'NPK Imports'!Z163</f>
        <v>10.926680000000001</v>
      </c>
      <c r="AA163" s="142">
        <f>'PK Imports'!AA163+'NP Imports'!AA163+'NPK Imports'!AA163</f>
        <v>5.1400000000000006</v>
      </c>
      <c r="AB163" s="142">
        <f>'PK Imports'!AB163+'NP Imports'!AB163+'NPK Imports'!AB163</f>
        <v>5.2900000000000009</v>
      </c>
      <c r="AC163" s="142">
        <f>'PK Imports'!AC163+'NP Imports'!AC163+'NPK Imports'!AC163</f>
        <v>5.2900000000000009</v>
      </c>
      <c r="AD163" s="142">
        <f>'PK Imports'!AD163+'NP Imports'!AD163+'NPK Imports'!AD163</f>
        <v>5.2900000000000009</v>
      </c>
      <c r="AE163" s="142">
        <f>'PK Imports'!AE163+'NP Imports'!AE163+'NPK Imports'!AE163</f>
        <v>5.2900000000000009</v>
      </c>
      <c r="AF163" s="142">
        <f>'PK Imports'!AF163+'NP Imports'!AF163+'NPK Imports'!AF163</f>
        <v>5.2900000000000009</v>
      </c>
      <c r="AG163" s="142">
        <f>'PK Imports'!AG163+'NP Imports'!AG163+'NPK Imports'!AG163</f>
        <v>5.2900000000000009</v>
      </c>
    </row>
    <row r="164" spans="1:33" x14ac:dyDescent="0.2">
      <c r="A164" s="133" t="str">
        <f t="shared" si="3"/>
        <v>DAPQatar</v>
      </c>
      <c r="B164" s="129" t="s">
        <v>270</v>
      </c>
      <c r="C164" s="129" t="s">
        <v>271</v>
      </c>
      <c r="D164" s="129" t="s">
        <v>194</v>
      </c>
      <c r="E164" s="142">
        <f>'PK Imports'!E164+'NP Imports'!E164+'NPK Imports'!E164</f>
        <v>0.56309599999999993</v>
      </c>
      <c r="F164" s="142">
        <f>'PK Imports'!F164+'NP Imports'!F164+'NPK Imports'!F164</f>
        <v>0.51659699999999997</v>
      </c>
      <c r="G164" s="142">
        <f>'PK Imports'!G164+'NP Imports'!G164+'NPK Imports'!G164</f>
        <v>0.41619600000000001</v>
      </c>
      <c r="H164" s="142">
        <f>'PK Imports'!H164+'NP Imports'!H164+'NPK Imports'!H164</f>
        <v>7.6750000000000004E-3</v>
      </c>
      <c r="I164" s="142">
        <f>'PK Imports'!I164+'NP Imports'!I164+'NPK Imports'!I164</f>
        <v>0.33765899999999999</v>
      </c>
      <c r="J164" s="142">
        <f>'PK Imports'!J164+'NP Imports'!J164+'NPK Imports'!J164</f>
        <v>0.76781200000000005</v>
      </c>
      <c r="K164" s="142">
        <f>'PK Imports'!K164+'NP Imports'!K164+'NPK Imports'!K164</f>
        <v>0.75953099999999996</v>
      </c>
      <c r="L164" s="142">
        <f>'PK Imports'!L164+'NP Imports'!L164+'NPK Imports'!L164</f>
        <v>0.63286200000000004</v>
      </c>
      <c r="M164" s="142">
        <f>'PK Imports'!M164+'NP Imports'!M164+'NPK Imports'!M164</f>
        <v>0.68943699999999997</v>
      </c>
      <c r="N164" s="142">
        <f>'PK Imports'!N164+'NP Imports'!N164+'NPK Imports'!N164</f>
        <v>0</v>
      </c>
      <c r="O164" s="142">
        <f>'PK Imports'!O164+'NP Imports'!O164+'NPK Imports'!O164</f>
        <v>4.6421550000000007</v>
      </c>
      <c r="P164" s="142">
        <f>'PK Imports'!P164+'NP Imports'!P164+'NPK Imports'!P164</f>
        <v>0</v>
      </c>
      <c r="Q164" s="142">
        <f>'PK Imports'!Q164+'NP Imports'!Q164+'NPK Imports'!Q164</f>
        <v>0</v>
      </c>
      <c r="R164" s="142">
        <f>'PK Imports'!R164+'NP Imports'!R164+'NPK Imports'!R164</f>
        <v>4.191084</v>
      </c>
      <c r="S164" s="142">
        <f>'PK Imports'!S164+'NP Imports'!S164+'NPK Imports'!S164</f>
        <v>2.9121860000000002</v>
      </c>
      <c r="T164" s="142">
        <f>'PK Imports'!T164+'NP Imports'!T164+'NPK Imports'!T164</f>
        <v>2.752926</v>
      </c>
      <c r="U164" s="142">
        <f>'PK Imports'!U164+'NP Imports'!U164+'NPK Imports'!U164</f>
        <v>1.1458499999999998</v>
      </c>
      <c r="V164" s="142">
        <f>'PK Imports'!V164+'NP Imports'!V164+'NPK Imports'!V164</f>
        <v>2.087224</v>
      </c>
      <c r="W164" s="142">
        <f>'PK Imports'!W164+'NP Imports'!W164+'NPK Imports'!W164</f>
        <v>2.7759267195048021</v>
      </c>
      <c r="X164" s="142">
        <f>'PK Imports'!X164+'NP Imports'!X164+'NPK Imports'!X164</f>
        <v>5.4602000000000004</v>
      </c>
      <c r="Y164" s="142">
        <f>'PK Imports'!Y164+'NP Imports'!Y164+'NPK Imports'!Y164</f>
        <v>4.7631799999999993</v>
      </c>
      <c r="Z164" s="142">
        <f>'PK Imports'!Z164+'NP Imports'!Z164+'NPK Imports'!Z164</f>
        <v>4.7464600000000008</v>
      </c>
      <c r="AA164" s="142">
        <f>'PK Imports'!AA164+'NP Imports'!AA164+'NPK Imports'!AA164</f>
        <v>3.4300000000000006</v>
      </c>
      <c r="AB164" s="142">
        <f>'PK Imports'!AB164+'NP Imports'!AB164+'NPK Imports'!AB164</f>
        <v>3.7699999999999996</v>
      </c>
      <c r="AC164" s="142">
        <f>'PK Imports'!AC164+'NP Imports'!AC164+'NPK Imports'!AC164</f>
        <v>3.7699999999999996</v>
      </c>
      <c r="AD164" s="142">
        <f>'PK Imports'!AD164+'NP Imports'!AD164+'NPK Imports'!AD164</f>
        <v>3.7699999999999996</v>
      </c>
      <c r="AE164" s="142">
        <f>'PK Imports'!AE164+'NP Imports'!AE164+'NPK Imports'!AE164</f>
        <v>3.7699999999999996</v>
      </c>
      <c r="AF164" s="142">
        <f>'PK Imports'!AF164+'NP Imports'!AF164+'NPK Imports'!AF164</f>
        <v>3.7699999999999996</v>
      </c>
      <c r="AG164" s="142">
        <f>'PK Imports'!AG164+'NP Imports'!AG164+'NPK Imports'!AG164</f>
        <v>3.7699999999999996</v>
      </c>
    </row>
    <row r="165" spans="1:33" x14ac:dyDescent="0.2">
      <c r="A165" s="133" t="str">
        <f t="shared" si="3"/>
        <v>DAPSaudi Arabia</v>
      </c>
      <c r="B165" s="129" t="s">
        <v>270</v>
      </c>
      <c r="C165" s="129" t="s">
        <v>271</v>
      </c>
      <c r="D165" s="129" t="s">
        <v>195</v>
      </c>
      <c r="E165" s="142">
        <f>'PK Imports'!E165+'NP Imports'!E165+'NPK Imports'!E165</f>
        <v>26.165897000000001</v>
      </c>
      <c r="F165" s="142">
        <f>'PK Imports'!F165+'NP Imports'!F165+'NPK Imports'!F165</f>
        <v>60.329320999999993</v>
      </c>
      <c r="G165" s="142">
        <f>'PK Imports'!G165+'NP Imports'!G165+'NPK Imports'!G165</f>
        <v>34.281000000000006</v>
      </c>
      <c r="H165" s="142">
        <f>'PK Imports'!H165+'NP Imports'!H165+'NPK Imports'!H165</f>
        <v>23.380520000000001</v>
      </c>
      <c r="I165" s="142">
        <f>'PK Imports'!I165+'NP Imports'!I165+'NPK Imports'!I165</f>
        <v>47.930117999999993</v>
      </c>
      <c r="J165" s="142">
        <f>'PK Imports'!J165+'NP Imports'!J165+'NPK Imports'!J165</f>
        <v>22.622503999999999</v>
      </c>
      <c r="K165" s="142">
        <f>'PK Imports'!K165+'NP Imports'!K165+'NPK Imports'!K165</f>
        <v>36.512374999999999</v>
      </c>
      <c r="L165" s="142">
        <f>'PK Imports'!L165+'NP Imports'!L165+'NPK Imports'!L165</f>
        <v>31.655155999999998</v>
      </c>
      <c r="M165" s="142">
        <f>'PK Imports'!M165+'NP Imports'!M165+'NPK Imports'!M165</f>
        <v>26.499535000000002</v>
      </c>
      <c r="N165" s="142">
        <f>'PK Imports'!N165+'NP Imports'!N165+'NPK Imports'!N165</f>
        <v>20.315999999999999</v>
      </c>
      <c r="O165" s="142">
        <f>'PK Imports'!O165+'NP Imports'!O165+'NPK Imports'!O165</f>
        <v>18.171271000000001</v>
      </c>
      <c r="P165" s="142">
        <f>'PK Imports'!P165+'NP Imports'!P165+'NPK Imports'!P165</f>
        <v>24.556780000000003</v>
      </c>
      <c r="Q165" s="142">
        <f>'PK Imports'!Q165+'NP Imports'!Q165+'NPK Imports'!Q165</f>
        <v>23.8063</v>
      </c>
      <c r="R165" s="142">
        <f>'PK Imports'!R165+'NP Imports'!R165+'NPK Imports'!R165</f>
        <v>20.0916</v>
      </c>
      <c r="S165" s="142">
        <f>'PK Imports'!S165+'NP Imports'!S165+'NPK Imports'!S165</f>
        <v>22.291616000000001</v>
      </c>
      <c r="T165" s="142">
        <f>'PK Imports'!T165+'NP Imports'!T165+'NPK Imports'!T165</f>
        <v>30.113658000000001</v>
      </c>
      <c r="U165" s="142">
        <f>'PK Imports'!U165+'NP Imports'!U165+'NPK Imports'!U165</f>
        <v>21.338045999999995</v>
      </c>
      <c r="V165" s="142">
        <f>'PK Imports'!V165+'NP Imports'!V165+'NPK Imports'!V165</f>
        <v>20.185950999999999</v>
      </c>
      <c r="W165" s="142">
        <f>'PK Imports'!W165+'NP Imports'!W165+'NPK Imports'!W165</f>
        <v>24.390952306382211</v>
      </c>
      <c r="X165" s="142">
        <f>'PK Imports'!X165+'NP Imports'!X165+'NPK Imports'!X165</f>
        <v>22.802890000000001</v>
      </c>
      <c r="Y165" s="142">
        <f>'PK Imports'!Y165+'NP Imports'!Y165+'NPK Imports'!Y165</f>
        <v>21.884472899999999</v>
      </c>
      <c r="Z165" s="142">
        <f>'PK Imports'!Z165+'NP Imports'!Z165+'NPK Imports'!Z165</f>
        <v>19.723179999999999</v>
      </c>
      <c r="AA165" s="142">
        <f>'PK Imports'!AA165+'NP Imports'!AA165+'NPK Imports'!AA165</f>
        <v>27.520000000000003</v>
      </c>
      <c r="AB165" s="142">
        <f>'PK Imports'!AB165+'NP Imports'!AB165+'NPK Imports'!AB165</f>
        <v>28.869999999999997</v>
      </c>
      <c r="AC165" s="142">
        <f>'PK Imports'!AC165+'NP Imports'!AC165+'NPK Imports'!AC165</f>
        <v>28.31902922580344</v>
      </c>
      <c r="AD165" s="142">
        <f>'PK Imports'!AD165+'NP Imports'!AD165+'NPK Imports'!AD165</f>
        <v>27.721588811697366</v>
      </c>
      <c r="AE165" s="142">
        <f>'PK Imports'!AE165+'NP Imports'!AE165+'NPK Imports'!AE165</f>
        <v>27.178615032394248</v>
      </c>
      <c r="AF165" s="142">
        <f>'PK Imports'!AF165+'NP Imports'!AF165+'NPK Imports'!AF165</f>
        <v>26.659923568383562</v>
      </c>
      <c r="AG165" s="142">
        <f>'PK Imports'!AG165+'NP Imports'!AG165+'NPK Imports'!AG165</f>
        <v>26.151131094241077</v>
      </c>
    </row>
    <row r="166" spans="1:33" x14ac:dyDescent="0.2">
      <c r="A166" s="133" t="str">
        <f t="shared" si="3"/>
        <v>DAPSyria</v>
      </c>
      <c r="B166" s="129" t="s">
        <v>270</v>
      </c>
      <c r="C166" s="129" t="s">
        <v>271</v>
      </c>
      <c r="D166" s="129" t="s">
        <v>196</v>
      </c>
      <c r="E166" s="142">
        <f>'PK Imports'!E166+'NP Imports'!E166+'NPK Imports'!E166</f>
        <v>2.1646000000000001</v>
      </c>
      <c r="F166" s="142">
        <f>'PK Imports'!F166+'NP Imports'!F166+'NPK Imports'!F166</f>
        <v>1.127</v>
      </c>
      <c r="G166" s="142">
        <f>'PK Imports'!G166+'NP Imports'!G166+'NPK Imports'!G166</f>
        <v>5.5949999999999998</v>
      </c>
      <c r="H166" s="142">
        <f>'PK Imports'!H166+'NP Imports'!H166+'NPK Imports'!H166</f>
        <v>8.5190540000000006</v>
      </c>
      <c r="I166" s="142">
        <f>'PK Imports'!I166+'NP Imports'!I166+'NPK Imports'!I166</f>
        <v>14.857000000000001</v>
      </c>
      <c r="J166" s="142">
        <f>'PK Imports'!J166+'NP Imports'!J166+'NPK Imports'!J166</f>
        <v>13.161</v>
      </c>
      <c r="K166" s="142">
        <f>'PK Imports'!K166+'NP Imports'!K166+'NPK Imports'!K166</f>
        <v>12.432412000000001</v>
      </c>
      <c r="L166" s="142">
        <f>'PK Imports'!L166+'NP Imports'!L166+'NPK Imports'!L166</f>
        <v>13.488325</v>
      </c>
      <c r="M166" s="142">
        <f>'PK Imports'!M166+'NP Imports'!M166+'NPK Imports'!M166</f>
        <v>12.692055</v>
      </c>
      <c r="N166" s="142">
        <f>'PK Imports'!N166+'NP Imports'!N166+'NPK Imports'!N166</f>
        <v>15.856026999999999</v>
      </c>
      <c r="O166" s="142">
        <f>'PK Imports'!O166+'NP Imports'!O166+'NPK Imports'!O166</f>
        <v>30.822129</v>
      </c>
      <c r="P166" s="142">
        <f>'PK Imports'!P166+'NP Imports'!P166+'NPK Imports'!P166</f>
        <v>7.8769090000000004</v>
      </c>
      <c r="Q166" s="142">
        <f>'PK Imports'!Q166+'NP Imports'!Q166+'NPK Imports'!Q166</f>
        <v>2.6040000000000001</v>
      </c>
      <c r="R166" s="142">
        <f>'PK Imports'!R166+'NP Imports'!R166+'NPK Imports'!R166</f>
        <v>3.4998099999999992</v>
      </c>
      <c r="S166" s="142">
        <f>'PK Imports'!S166+'NP Imports'!S166+'NPK Imports'!S166</f>
        <v>7.8125109999999989</v>
      </c>
      <c r="T166" s="142">
        <f>'PK Imports'!T166+'NP Imports'!T166+'NPK Imports'!T166</f>
        <v>5.12141</v>
      </c>
      <c r="U166" s="142">
        <f>'PK Imports'!U166+'NP Imports'!U166+'NPK Imports'!U166</f>
        <v>9.2140829999999987</v>
      </c>
      <c r="V166" s="142">
        <f>'PK Imports'!V166+'NP Imports'!V166+'NPK Imports'!V166</f>
        <v>12.075531</v>
      </c>
      <c r="W166" s="142">
        <f>'PK Imports'!W166+'NP Imports'!W166+'NPK Imports'!W166</f>
        <v>12.003226419688861</v>
      </c>
      <c r="X166" s="142">
        <f>'PK Imports'!X166+'NP Imports'!X166+'NPK Imports'!X166</f>
        <v>17.025880000000001</v>
      </c>
      <c r="Y166" s="142">
        <f>'PK Imports'!Y166+'NP Imports'!Y166+'NPK Imports'!Y166</f>
        <v>13.103400000000001</v>
      </c>
      <c r="Z166" s="142">
        <f>'PK Imports'!Z166+'NP Imports'!Z166+'NPK Imports'!Z166</f>
        <v>11.31659</v>
      </c>
      <c r="AA166" s="142">
        <f>'PK Imports'!AA166+'NP Imports'!AA166+'NPK Imports'!AA166</f>
        <v>11.569999999999997</v>
      </c>
      <c r="AB166" s="142">
        <f>'PK Imports'!AB166+'NP Imports'!AB166+'NPK Imports'!AB166</f>
        <v>13.12</v>
      </c>
      <c r="AC166" s="142">
        <f>'PK Imports'!AC166+'NP Imports'!AC166+'NPK Imports'!AC166</f>
        <v>13.12</v>
      </c>
      <c r="AD166" s="142">
        <f>'PK Imports'!AD166+'NP Imports'!AD166+'NPK Imports'!AD166</f>
        <v>13.12</v>
      </c>
      <c r="AE166" s="142">
        <f>'PK Imports'!AE166+'NP Imports'!AE166+'NPK Imports'!AE166</f>
        <v>13.12</v>
      </c>
      <c r="AF166" s="142">
        <f>'PK Imports'!AF166+'NP Imports'!AF166+'NPK Imports'!AF166</f>
        <v>13.12</v>
      </c>
      <c r="AG166" s="142">
        <f>'PK Imports'!AG166+'NP Imports'!AG166+'NPK Imports'!AG166</f>
        <v>13.12</v>
      </c>
    </row>
    <row r="167" spans="1:33" x14ac:dyDescent="0.2">
      <c r="A167" s="133" t="str">
        <f t="shared" si="3"/>
        <v>DAPTurkey</v>
      </c>
      <c r="B167" s="129" t="s">
        <v>270</v>
      </c>
      <c r="C167" s="129" t="s">
        <v>271</v>
      </c>
      <c r="D167" s="129" t="s">
        <v>197</v>
      </c>
      <c r="E167" s="142">
        <f>'PK Imports'!E167+'NP Imports'!E167+'NPK Imports'!E167</f>
        <v>157.83770099999998</v>
      </c>
      <c r="F167" s="142">
        <f>'PK Imports'!F167+'NP Imports'!F167+'NPK Imports'!F167</f>
        <v>167.284772</v>
      </c>
      <c r="G167" s="142">
        <f>'PK Imports'!G167+'NP Imports'!G167+'NPK Imports'!G167</f>
        <v>105.54305100000001</v>
      </c>
      <c r="H167" s="142">
        <f>'PK Imports'!H167+'NP Imports'!H167+'NPK Imports'!H167</f>
        <v>194.09370899999999</v>
      </c>
      <c r="I167" s="142">
        <f>'PK Imports'!I167+'NP Imports'!I167+'NPK Imports'!I167</f>
        <v>326.81651099999999</v>
      </c>
      <c r="J167" s="142">
        <f>'PK Imports'!J167+'NP Imports'!J167+'NPK Imports'!J167</f>
        <v>408.05369299999995</v>
      </c>
      <c r="K167" s="142">
        <f>'PK Imports'!K167+'NP Imports'!K167+'NPK Imports'!K167</f>
        <v>287.64727599999998</v>
      </c>
      <c r="L167" s="142">
        <f>'PK Imports'!L167+'NP Imports'!L167+'NPK Imports'!L167</f>
        <v>250.97910300000001</v>
      </c>
      <c r="M167" s="142">
        <f>'PK Imports'!M167+'NP Imports'!M167+'NPK Imports'!M167</f>
        <v>276.55534800000004</v>
      </c>
      <c r="N167" s="142">
        <f>'PK Imports'!N167+'NP Imports'!N167+'NPK Imports'!N167</f>
        <v>378.64109399999995</v>
      </c>
      <c r="O167" s="142">
        <f>'PK Imports'!O167+'NP Imports'!O167+'NPK Imports'!O167</f>
        <v>234.95756600000004</v>
      </c>
      <c r="P167" s="142">
        <f>'PK Imports'!P167+'NP Imports'!P167+'NPK Imports'!P167</f>
        <v>429.43601200000001</v>
      </c>
      <c r="Q167" s="142">
        <f>'PK Imports'!Q167+'NP Imports'!Q167+'NPK Imports'!Q167</f>
        <v>288.19290799999999</v>
      </c>
      <c r="R167" s="142">
        <f>'PK Imports'!R167+'NP Imports'!R167+'NPK Imports'!R167</f>
        <v>329.03201100000001</v>
      </c>
      <c r="S167" s="142">
        <f>'PK Imports'!S167+'NP Imports'!S167+'NPK Imports'!S167</f>
        <v>326.82733999999937</v>
      </c>
      <c r="T167" s="142">
        <f>'PK Imports'!T167+'NP Imports'!T167+'NPK Imports'!T167</f>
        <v>452.8080470000001</v>
      </c>
      <c r="U167" s="142">
        <f>'PK Imports'!U167+'NP Imports'!U167+'NPK Imports'!U167</f>
        <v>482.77035099999995</v>
      </c>
      <c r="V167" s="142">
        <f>'PK Imports'!V167+'NP Imports'!V167+'NPK Imports'!V167</f>
        <v>292.25668400000001</v>
      </c>
      <c r="W167" s="142">
        <f>'PK Imports'!W167+'NP Imports'!W167+'NPK Imports'!W167</f>
        <v>386.93299301152058</v>
      </c>
      <c r="X167" s="142">
        <f>'PK Imports'!X167+'NP Imports'!X167+'NPK Imports'!X167</f>
        <v>572.30059000000006</v>
      </c>
      <c r="Y167" s="142">
        <f>'PK Imports'!Y167+'NP Imports'!Y167+'NPK Imports'!Y167</f>
        <v>376.52310249999999</v>
      </c>
      <c r="Z167" s="142">
        <f>'PK Imports'!Z167+'NP Imports'!Z167+'NPK Imports'!Z167</f>
        <v>358.77245000000005</v>
      </c>
      <c r="AA167" s="142">
        <f>'PK Imports'!AA167+'NP Imports'!AA167+'NPK Imports'!AA167</f>
        <v>478.37999999999994</v>
      </c>
      <c r="AB167" s="142">
        <f>'PK Imports'!AB167+'NP Imports'!AB167+'NPK Imports'!AB167</f>
        <v>545.58000000000015</v>
      </c>
      <c r="AC167" s="142">
        <f>'PK Imports'!AC167+'NP Imports'!AC167+'NPK Imports'!AC167</f>
        <v>501.17590546081152</v>
      </c>
      <c r="AD167" s="142">
        <f>'PK Imports'!AD167+'NP Imports'!AD167+'NPK Imports'!AD167</f>
        <v>501.7565207302992</v>
      </c>
      <c r="AE167" s="142">
        <f>'PK Imports'!AE167+'NP Imports'!AE167+'NPK Imports'!AE167</f>
        <v>502.31181937828035</v>
      </c>
      <c r="AF167" s="142">
        <f>'PK Imports'!AF167+'NP Imports'!AF167+'NPK Imports'!AF167</f>
        <v>502.85867361764974</v>
      </c>
      <c r="AG167" s="142">
        <f>'PK Imports'!AG167+'NP Imports'!AG167+'NPK Imports'!AG167</f>
        <v>503.40552785701902</v>
      </c>
    </row>
    <row r="168" spans="1:33" x14ac:dyDescent="0.2">
      <c r="A168" s="133" t="str">
        <f t="shared" si="3"/>
        <v>DAPUnited Arab Emirates</v>
      </c>
      <c r="B168" s="129" t="s">
        <v>270</v>
      </c>
      <c r="C168" s="129" t="s">
        <v>271</v>
      </c>
      <c r="D168" s="129" t="s">
        <v>198</v>
      </c>
      <c r="E168" s="142">
        <f>'PK Imports'!E168+'NP Imports'!E168+'NPK Imports'!E168</f>
        <v>13.256339999999998</v>
      </c>
      <c r="F168" s="142">
        <f>'PK Imports'!F168+'NP Imports'!F168+'NPK Imports'!F168</f>
        <v>1.621</v>
      </c>
      <c r="G168" s="142">
        <f>'PK Imports'!G168+'NP Imports'!G168+'NPK Imports'!G168</f>
        <v>3.5469999999999993</v>
      </c>
      <c r="H168" s="142">
        <f>'PK Imports'!H168+'NP Imports'!H168+'NPK Imports'!H168</f>
        <v>2.3679999999999999</v>
      </c>
      <c r="I168" s="142">
        <f>'PK Imports'!I168+'NP Imports'!I168+'NPK Imports'!I168</f>
        <v>5.0369999999999999</v>
      </c>
      <c r="J168" s="142">
        <f>'PK Imports'!J168+'NP Imports'!J168+'NPK Imports'!J168</f>
        <v>12.842090000000001</v>
      </c>
      <c r="K168" s="142">
        <f>'PK Imports'!K168+'NP Imports'!K168+'NPK Imports'!K168</f>
        <v>9.4219249999999999</v>
      </c>
      <c r="L168" s="142">
        <f>'PK Imports'!L168+'NP Imports'!L168+'NPK Imports'!L168</f>
        <v>10.945858000000001</v>
      </c>
      <c r="M168" s="142">
        <f>'PK Imports'!M168+'NP Imports'!M168+'NPK Imports'!M168</f>
        <v>23.363008999999998</v>
      </c>
      <c r="N168" s="142">
        <f>'PK Imports'!N168+'NP Imports'!N168+'NPK Imports'!N168</f>
        <v>3.7536259999999988</v>
      </c>
      <c r="O168" s="142">
        <f>'PK Imports'!O168+'NP Imports'!O168+'NPK Imports'!O168</f>
        <v>7.3615250000000012</v>
      </c>
      <c r="P168" s="142">
        <f>'PK Imports'!P168+'NP Imports'!P168+'NPK Imports'!P168</f>
        <v>7.3709779999999991</v>
      </c>
      <c r="Q168" s="142">
        <f>'PK Imports'!Q168+'NP Imports'!Q168+'NPK Imports'!Q168</f>
        <v>16.90354</v>
      </c>
      <c r="R168" s="142">
        <f>'PK Imports'!R168+'NP Imports'!R168+'NPK Imports'!R168</f>
        <v>24.707435999999998</v>
      </c>
      <c r="S168" s="142">
        <f>'PK Imports'!S168+'NP Imports'!S168+'NPK Imports'!S168</f>
        <v>54.908597</v>
      </c>
      <c r="T168" s="142">
        <f>'PK Imports'!T168+'NP Imports'!T168+'NPK Imports'!T168</f>
        <v>36.520778999999997</v>
      </c>
      <c r="U168" s="142">
        <f>'PK Imports'!U168+'NP Imports'!U168+'NPK Imports'!U168</f>
        <v>24.877123000000001</v>
      </c>
      <c r="V168" s="142">
        <f>'PK Imports'!V168+'NP Imports'!V168+'NPK Imports'!V168</f>
        <v>7.7601800000000001</v>
      </c>
      <c r="W168" s="142">
        <f>'PK Imports'!W168+'NP Imports'!W168+'NPK Imports'!W168</f>
        <v>11.647852887883356</v>
      </c>
      <c r="X168" s="142">
        <f>'PK Imports'!X168+'NP Imports'!X168+'NPK Imports'!X168</f>
        <v>7.8189000000000011</v>
      </c>
      <c r="Y168" s="142">
        <f>'PK Imports'!Y168+'NP Imports'!Y168+'NPK Imports'!Y168</f>
        <v>41.865641100000005</v>
      </c>
      <c r="Z168" s="142">
        <f>'PK Imports'!Z168+'NP Imports'!Z168+'NPK Imports'!Z168</f>
        <v>38.946510000000011</v>
      </c>
      <c r="AA168" s="142">
        <f>'PK Imports'!AA168+'NP Imports'!AA168+'NPK Imports'!AA168</f>
        <v>16.5</v>
      </c>
      <c r="AB168" s="142">
        <f>'PK Imports'!AB168+'NP Imports'!AB168+'NPK Imports'!AB168</f>
        <v>32.129999999999995</v>
      </c>
      <c r="AC168" s="142">
        <f>'PK Imports'!AC168+'NP Imports'!AC168+'NPK Imports'!AC168</f>
        <v>32.774693059311524</v>
      </c>
      <c r="AD168" s="142">
        <f>'PK Imports'!AD168+'NP Imports'!AD168+'NPK Imports'!AD168</f>
        <v>33.473216548718128</v>
      </c>
      <c r="AE168" s="142">
        <f>'PK Imports'!AE168+'NP Imports'!AE168+'NPK Imports'!AE168</f>
        <v>34.155331250250853</v>
      </c>
      <c r="AF168" s="142">
        <f>'PK Imports'!AF168+'NP Imports'!AF168+'NPK Imports'!AF168</f>
        <v>34.840662871649016</v>
      </c>
      <c r="AG168" s="142">
        <f>'PK Imports'!AG168+'NP Imports'!AG168+'NPK Imports'!AG168</f>
        <v>35.539745770346961</v>
      </c>
    </row>
    <row r="169" spans="1:33" x14ac:dyDescent="0.2">
      <c r="A169" s="133" t="str">
        <f t="shared" si="3"/>
        <v>DAPYemen</v>
      </c>
      <c r="B169" s="129" t="s">
        <v>270</v>
      </c>
      <c r="C169" s="129" t="s">
        <v>271</v>
      </c>
      <c r="D169" s="129" t="s">
        <v>199</v>
      </c>
      <c r="E169" s="142">
        <f>'PK Imports'!E169+'NP Imports'!E169+'NPK Imports'!E169</f>
        <v>1.137518</v>
      </c>
      <c r="F169" s="142">
        <f>'PK Imports'!F169+'NP Imports'!F169+'NPK Imports'!F169</f>
        <v>0.44020700000000001</v>
      </c>
      <c r="G169" s="142">
        <f>'PK Imports'!G169+'NP Imports'!G169+'NPK Imports'!G169</f>
        <v>0.25600000000000001</v>
      </c>
      <c r="H169" s="142">
        <f>'PK Imports'!H169+'NP Imports'!H169+'NPK Imports'!H169</f>
        <v>0.34199999999999997</v>
      </c>
      <c r="I169" s="142">
        <f>'PK Imports'!I169+'NP Imports'!I169+'NPK Imports'!I169</f>
        <v>0.60087100000000004</v>
      </c>
      <c r="J169" s="142">
        <f>'PK Imports'!J169+'NP Imports'!J169+'NPK Imports'!J169</f>
        <v>1.5573379999999999</v>
      </c>
      <c r="K169" s="142">
        <f>'PK Imports'!K169+'NP Imports'!K169+'NPK Imports'!K169</f>
        <v>0.36226599999999998</v>
      </c>
      <c r="L169" s="142">
        <f>'PK Imports'!L169+'NP Imports'!L169+'NPK Imports'!L169</f>
        <v>11.128539999999999</v>
      </c>
      <c r="M169" s="142">
        <f>'PK Imports'!M169+'NP Imports'!M169+'NPK Imports'!M169</f>
        <v>0.35824400000000001</v>
      </c>
      <c r="N169" s="142">
        <f>'PK Imports'!N169+'NP Imports'!N169+'NPK Imports'!N169</f>
        <v>0.73578199999999994</v>
      </c>
      <c r="O169" s="142">
        <f>'PK Imports'!O169+'NP Imports'!O169+'NPK Imports'!O169</f>
        <v>0.69506999999999997</v>
      </c>
      <c r="P169" s="142">
        <f>'PK Imports'!P169+'NP Imports'!P169+'NPK Imports'!P169</f>
        <v>0.54482200000000003</v>
      </c>
      <c r="Q169" s="142">
        <f>'PK Imports'!Q169+'NP Imports'!Q169+'NPK Imports'!Q169</f>
        <v>11.167637000000001</v>
      </c>
      <c r="R169" s="142">
        <f>'PK Imports'!R169+'NP Imports'!R169+'NPK Imports'!R169</f>
        <v>4.2874879999999997</v>
      </c>
      <c r="S169" s="142">
        <f>'PK Imports'!S169+'NP Imports'!S169+'NPK Imports'!S169</f>
        <v>5.4489679999999998</v>
      </c>
      <c r="T169" s="142">
        <f>'PK Imports'!T169+'NP Imports'!T169+'NPK Imports'!T169</f>
        <v>2.6889940000000001</v>
      </c>
      <c r="U169" s="142">
        <f>'PK Imports'!U169+'NP Imports'!U169+'NPK Imports'!U169</f>
        <v>3.2403019999999998</v>
      </c>
      <c r="V169" s="142">
        <f>'PK Imports'!V169+'NP Imports'!V169+'NPK Imports'!V169</f>
        <v>2.5166970000000002</v>
      </c>
      <c r="W169" s="142">
        <f>'PK Imports'!W169+'NP Imports'!W169+'NPK Imports'!W169</f>
        <v>0.59242701601305336</v>
      </c>
      <c r="X169" s="142">
        <f>'PK Imports'!X169+'NP Imports'!X169+'NPK Imports'!X169</f>
        <v>4.72079</v>
      </c>
      <c r="Y169" s="142">
        <f>'PK Imports'!Y169+'NP Imports'!Y169+'NPK Imports'!Y169</f>
        <v>8.2502600000000008</v>
      </c>
      <c r="Z169" s="142">
        <f>'PK Imports'!Z169+'NP Imports'!Z169+'NPK Imports'!Z169</f>
        <v>4.4743999999999993</v>
      </c>
      <c r="AA169" s="142">
        <f>'PK Imports'!AA169+'NP Imports'!AA169+'NPK Imports'!AA169</f>
        <v>7.0699999999999994</v>
      </c>
      <c r="AB169" s="142">
        <f>'PK Imports'!AB169+'NP Imports'!AB169+'NPK Imports'!AB169</f>
        <v>6.41</v>
      </c>
      <c r="AC169" s="142">
        <f>'PK Imports'!AC169+'NP Imports'!AC169+'NPK Imports'!AC169</f>
        <v>6.41</v>
      </c>
      <c r="AD169" s="142">
        <f>'PK Imports'!AD169+'NP Imports'!AD169+'NPK Imports'!AD169</f>
        <v>6.41</v>
      </c>
      <c r="AE169" s="142">
        <f>'PK Imports'!AE169+'NP Imports'!AE169+'NPK Imports'!AE169</f>
        <v>6.41</v>
      </c>
      <c r="AF169" s="142">
        <f>'PK Imports'!AF169+'NP Imports'!AF169+'NPK Imports'!AF169</f>
        <v>6.41</v>
      </c>
      <c r="AG169" s="142">
        <f>'PK Imports'!AG169+'NP Imports'!AG169+'NPK Imports'!AG169</f>
        <v>6.41</v>
      </c>
    </row>
    <row r="170" spans="1:33" s="133" customFormat="1" x14ac:dyDescent="0.2">
      <c r="A170" s="139" t="str">
        <f t="shared" si="3"/>
        <v>DAPSouth Asia Total</v>
      </c>
      <c r="B170" s="140" t="s">
        <v>200</v>
      </c>
      <c r="C170" s="140" t="s">
        <v>200</v>
      </c>
      <c r="D170" s="140" t="s">
        <v>200</v>
      </c>
      <c r="E170" s="141">
        <f>'PK Imports'!E170+'NP Imports'!E170+'NPK Imports'!E170</f>
        <v>86.024270000000001</v>
      </c>
      <c r="F170" s="141">
        <f>'PK Imports'!F170+'NP Imports'!F170+'NPK Imports'!F170</f>
        <v>45.084896999999998</v>
      </c>
      <c r="G170" s="141">
        <f>'PK Imports'!G170+'NP Imports'!G170+'NPK Imports'!G170</f>
        <v>77.751630000000006</v>
      </c>
      <c r="H170" s="141">
        <f>'PK Imports'!H170+'NP Imports'!H170+'NPK Imports'!H170</f>
        <v>71.722543000000002</v>
      </c>
      <c r="I170" s="141">
        <f>'PK Imports'!I170+'NP Imports'!I170+'NPK Imports'!I170</f>
        <v>74.963326000000009</v>
      </c>
      <c r="J170" s="141">
        <f>'PK Imports'!J170+'NP Imports'!J170+'NPK Imports'!J170</f>
        <v>23.339148999999999</v>
      </c>
      <c r="K170" s="141">
        <f>'PK Imports'!K170+'NP Imports'!K170+'NPK Imports'!K170</f>
        <v>32.065457000000002</v>
      </c>
      <c r="L170" s="141">
        <f>'PK Imports'!L170+'NP Imports'!L170+'NPK Imports'!L170</f>
        <v>26.988379999999999</v>
      </c>
      <c r="M170" s="141">
        <f>'PK Imports'!M170+'NP Imports'!M170+'NPK Imports'!M170</f>
        <v>65.345341999999988</v>
      </c>
      <c r="N170" s="141">
        <f>'PK Imports'!N170+'NP Imports'!N170+'NPK Imports'!N170</f>
        <v>20.325724999999998</v>
      </c>
      <c r="O170" s="141">
        <f>'PK Imports'!O170+'NP Imports'!O170+'NPK Imports'!O170</f>
        <v>642.61761100000012</v>
      </c>
      <c r="P170" s="141">
        <f>'PK Imports'!P170+'NP Imports'!P170+'NPK Imports'!P170</f>
        <v>2519.7346090000001</v>
      </c>
      <c r="Q170" s="141">
        <f>'PK Imports'!Q170+'NP Imports'!Q170+'NPK Imports'!Q170</f>
        <v>770.14767400000005</v>
      </c>
      <c r="R170" s="141">
        <f>'PK Imports'!R170+'NP Imports'!R170+'NPK Imports'!R170</f>
        <v>273.804846</v>
      </c>
      <c r="S170" s="141">
        <f>'PK Imports'!S170+'NP Imports'!S170+'NPK Imports'!S170</f>
        <v>274.77978500000006</v>
      </c>
      <c r="T170" s="141">
        <f>'PK Imports'!T170+'NP Imports'!T170+'NPK Imports'!T170</f>
        <v>577.89676099999997</v>
      </c>
      <c r="U170" s="141">
        <f>'PK Imports'!U170+'NP Imports'!U170+'NPK Imports'!U170</f>
        <v>602.6476449999999</v>
      </c>
      <c r="V170" s="141">
        <f>'PK Imports'!V170+'NP Imports'!V170+'NPK Imports'!V170</f>
        <v>497.00694299999998</v>
      </c>
      <c r="W170" s="141">
        <f>'PK Imports'!W170+'NP Imports'!W170+'NPK Imports'!W170</f>
        <v>830.85830254964856</v>
      </c>
      <c r="X170" s="141">
        <f>'PK Imports'!X170+'NP Imports'!X170+'NPK Imports'!X170</f>
        <v>1069.81123</v>
      </c>
      <c r="Y170" s="141">
        <f>'PK Imports'!Y170+'NP Imports'!Y170+'NPK Imports'!Y170</f>
        <v>1566.0027703999999</v>
      </c>
      <c r="Z170" s="141">
        <f>'PK Imports'!Z170+'NP Imports'!Z170+'NPK Imports'!Z170</f>
        <v>1618.41615</v>
      </c>
      <c r="AA170" s="141">
        <f>'PK Imports'!AA170+'NP Imports'!AA170+'NPK Imports'!AA170</f>
        <v>2279.16</v>
      </c>
      <c r="AB170" s="141">
        <f>'PK Imports'!AB170+'NP Imports'!AB170+'NPK Imports'!AB170</f>
        <v>2653.2300000000005</v>
      </c>
      <c r="AC170" s="141">
        <f>'PK Imports'!AC170+'NP Imports'!AC170+'NPK Imports'!AC170</f>
        <v>2704.7066171114684</v>
      </c>
      <c r="AD170" s="141">
        <f>'PK Imports'!AD170+'NP Imports'!AD170+'NPK Imports'!AD170</f>
        <v>2744.9001375182843</v>
      </c>
      <c r="AE170" s="141">
        <f>'PK Imports'!AE170+'NP Imports'!AE170+'NPK Imports'!AE170</f>
        <v>2773.1073812543505</v>
      </c>
      <c r="AF170" s="141">
        <f>'PK Imports'!AF170+'NP Imports'!AF170+'NPK Imports'!AF170</f>
        <v>2800.7895685830463</v>
      </c>
      <c r="AG170" s="141">
        <f>'PK Imports'!AG170+'NP Imports'!AG170+'NPK Imports'!AG170</f>
        <v>2828.7489993974832</v>
      </c>
    </row>
    <row r="171" spans="1:33" x14ac:dyDescent="0.2">
      <c r="A171" s="133" t="str">
        <f t="shared" si="3"/>
        <v>DAPAfghanistan</v>
      </c>
      <c r="B171" s="129" t="s">
        <v>270</v>
      </c>
      <c r="C171" s="129" t="s">
        <v>272</v>
      </c>
      <c r="D171" s="129" t="s">
        <v>201</v>
      </c>
      <c r="E171" s="142">
        <f>'PK Imports'!E171+'NP Imports'!E171+'NPK Imports'!E171</f>
        <v>0</v>
      </c>
      <c r="F171" s="142">
        <f>'PK Imports'!F171+'NP Imports'!F171+'NPK Imports'!F171</f>
        <v>0</v>
      </c>
      <c r="G171" s="142">
        <f>'PK Imports'!G171+'NP Imports'!G171+'NPK Imports'!G171</f>
        <v>0</v>
      </c>
      <c r="H171" s="142">
        <f>'PK Imports'!H171+'NP Imports'!H171+'NPK Imports'!H171</f>
        <v>0</v>
      </c>
      <c r="I171" s="142">
        <f>'PK Imports'!I171+'NP Imports'!I171+'NPK Imports'!I171</f>
        <v>2.9820000000000002</v>
      </c>
      <c r="J171" s="142">
        <f>'PK Imports'!J171+'NP Imports'!J171+'NPK Imports'!J171</f>
        <v>0</v>
      </c>
      <c r="K171" s="142">
        <f>'PK Imports'!K171+'NP Imports'!K171+'NPK Imports'!K171</f>
        <v>9.625</v>
      </c>
      <c r="L171" s="142">
        <f>'PK Imports'!L171+'NP Imports'!L171+'NPK Imports'!L171</f>
        <v>1.64E-4</v>
      </c>
      <c r="M171" s="142">
        <f>'PK Imports'!M171+'NP Imports'!M171+'NPK Imports'!M171</f>
        <v>0</v>
      </c>
      <c r="N171" s="142">
        <f>'PK Imports'!N171+'NP Imports'!N171+'NPK Imports'!N171</f>
        <v>7.1349999999999997E-2</v>
      </c>
      <c r="O171" s="142">
        <f>'PK Imports'!O171+'NP Imports'!O171+'NPK Imports'!O171</f>
        <v>0</v>
      </c>
      <c r="P171" s="142">
        <f>'PK Imports'!P171+'NP Imports'!P171+'NPK Imports'!P171</f>
        <v>17.347000000000001</v>
      </c>
      <c r="Q171" s="142">
        <f>'PK Imports'!Q171+'NP Imports'!Q171+'NPK Imports'!Q171</f>
        <v>4.9980000000000002</v>
      </c>
      <c r="R171" s="142">
        <f>'PK Imports'!R171+'NP Imports'!R171+'NPK Imports'!R171</f>
        <v>8.1616</v>
      </c>
      <c r="S171" s="142">
        <f>'PK Imports'!S171+'NP Imports'!S171+'NPK Imports'!S171</f>
        <v>11.536</v>
      </c>
      <c r="T171" s="142">
        <f>'PK Imports'!T171+'NP Imports'!T171+'NPK Imports'!T171</f>
        <v>26.986000000000001</v>
      </c>
      <c r="U171" s="142">
        <f>'PK Imports'!U171+'NP Imports'!U171+'NPK Imports'!U171</f>
        <v>11.435404999999999</v>
      </c>
      <c r="V171" s="142">
        <f>'PK Imports'!V171+'NP Imports'!V171+'NPK Imports'!V171</f>
        <v>20.217000000000002</v>
      </c>
      <c r="W171" s="142">
        <f>'PK Imports'!W171+'NP Imports'!W171+'NPK Imports'!W171</f>
        <v>17.508030051042191</v>
      </c>
      <c r="X171" s="142">
        <f>'PK Imports'!X171+'NP Imports'!X171+'NPK Imports'!X171</f>
        <v>0.29369999999999996</v>
      </c>
      <c r="Y171" s="142">
        <f>'PK Imports'!Y171+'NP Imports'!Y171+'NPK Imports'!Y171</f>
        <v>4.4702500000000001</v>
      </c>
      <c r="Z171" s="142">
        <f>'PK Imports'!Z171+'NP Imports'!Z171+'NPK Imports'!Z171</f>
        <v>9.1280000000000014E-2</v>
      </c>
      <c r="AA171" s="142">
        <f>'PK Imports'!AA171+'NP Imports'!AA171+'NPK Imports'!AA171</f>
        <v>0</v>
      </c>
      <c r="AB171" s="142">
        <f>'PK Imports'!AB171+'NP Imports'!AB171+'NPK Imports'!AB171</f>
        <v>0.05</v>
      </c>
      <c r="AC171" s="142">
        <f>'PK Imports'!AC171+'NP Imports'!AC171+'NPK Imports'!AC171</f>
        <v>0.05</v>
      </c>
      <c r="AD171" s="142">
        <f>'PK Imports'!AD171+'NP Imports'!AD171+'NPK Imports'!AD171</f>
        <v>0.05</v>
      </c>
      <c r="AE171" s="142">
        <f>'PK Imports'!AE171+'NP Imports'!AE171+'NPK Imports'!AE171</f>
        <v>0.05</v>
      </c>
      <c r="AF171" s="142">
        <f>'PK Imports'!AF171+'NP Imports'!AF171+'NPK Imports'!AF171</f>
        <v>0.05</v>
      </c>
      <c r="AG171" s="142">
        <f>'PK Imports'!AG171+'NP Imports'!AG171+'NPK Imports'!AG171</f>
        <v>0.05</v>
      </c>
    </row>
    <row r="172" spans="1:33" x14ac:dyDescent="0.2">
      <c r="A172" s="133" t="str">
        <f t="shared" si="3"/>
        <v>DAPBangladesh</v>
      </c>
      <c r="B172" s="129" t="s">
        <v>270</v>
      </c>
      <c r="C172" s="129" t="s">
        <v>272</v>
      </c>
      <c r="D172" s="129" t="s">
        <v>202</v>
      </c>
      <c r="E172" s="142">
        <f>'PK Imports'!E172+'NP Imports'!E172+'NPK Imports'!E172</f>
        <v>7.1481379999999994</v>
      </c>
      <c r="F172" s="142">
        <f>'PK Imports'!F172+'NP Imports'!F172+'NPK Imports'!F172</f>
        <v>7.6409999999999991</v>
      </c>
      <c r="G172" s="142">
        <f>'PK Imports'!G172+'NP Imports'!G172+'NPK Imports'!G172</f>
        <v>13.617070000000002</v>
      </c>
      <c r="H172" s="142">
        <f>'PK Imports'!H172+'NP Imports'!H172+'NPK Imports'!H172</f>
        <v>0.30235099999999998</v>
      </c>
      <c r="I172" s="142">
        <f>'PK Imports'!I172+'NP Imports'!I172+'NPK Imports'!I172</f>
        <v>1.0375300000000001</v>
      </c>
      <c r="J172" s="142">
        <f>'PK Imports'!J172+'NP Imports'!J172+'NPK Imports'!J172</f>
        <v>9.9708000000000005E-2</v>
      </c>
      <c r="K172" s="142">
        <f>'PK Imports'!K172+'NP Imports'!K172+'NPK Imports'!K172</f>
        <v>0.53587399999999996</v>
      </c>
      <c r="L172" s="142">
        <f>'PK Imports'!L172+'NP Imports'!L172+'NPK Imports'!L172</f>
        <v>0.21668699999999999</v>
      </c>
      <c r="M172" s="142">
        <f>'PK Imports'!M172+'NP Imports'!M172+'NPK Imports'!M172</f>
        <v>0.33735999999999999</v>
      </c>
      <c r="N172" s="142">
        <f>'PK Imports'!N172+'NP Imports'!N172+'NPK Imports'!N172</f>
        <v>0.10594200000000001</v>
      </c>
      <c r="O172" s="142">
        <f>'PK Imports'!O172+'NP Imports'!O172+'NPK Imports'!O172</f>
        <v>1.7047970000000001</v>
      </c>
      <c r="P172" s="142">
        <f>'PK Imports'!P172+'NP Imports'!P172+'NPK Imports'!P172</f>
        <v>0.34897500000000004</v>
      </c>
      <c r="Q172" s="142">
        <f>'PK Imports'!Q172+'NP Imports'!Q172+'NPK Imports'!Q172</f>
        <v>0.514849</v>
      </c>
      <c r="R172" s="142">
        <f>'PK Imports'!R172+'NP Imports'!R172+'NPK Imports'!R172</f>
        <v>1.0344869999999999</v>
      </c>
      <c r="S172" s="142">
        <f>'PK Imports'!S172+'NP Imports'!S172+'NPK Imports'!S172</f>
        <v>0</v>
      </c>
      <c r="T172" s="142">
        <f>'PK Imports'!T172+'NP Imports'!T172+'NPK Imports'!T172</f>
        <v>7.6999999999999996E-4</v>
      </c>
      <c r="U172" s="142">
        <f>'PK Imports'!U172+'NP Imports'!U172+'NPK Imports'!U172</f>
        <v>0.372</v>
      </c>
      <c r="V172" s="142">
        <f>'PK Imports'!V172+'NP Imports'!V172+'NPK Imports'!V172</f>
        <v>4.6050000000000004</v>
      </c>
      <c r="W172" s="142">
        <f>'PK Imports'!W172+'NP Imports'!W172+'NPK Imports'!W172</f>
        <v>0.98287999999999998</v>
      </c>
      <c r="X172" s="142">
        <f>'PK Imports'!X172+'NP Imports'!X172+'NPK Imports'!X172</f>
        <v>8.7320000000000009E-2</v>
      </c>
      <c r="Y172" s="142">
        <f>'PK Imports'!Y172+'NP Imports'!Y172+'NPK Imports'!Y172</f>
        <v>9.7119999999999984E-2</v>
      </c>
      <c r="Z172" s="142">
        <f>'PK Imports'!Z172+'NP Imports'!Z172+'NPK Imports'!Z172</f>
        <v>20.668840000000003</v>
      </c>
      <c r="AA172" s="142">
        <f>'PK Imports'!AA172+'NP Imports'!AA172+'NPK Imports'!AA172</f>
        <v>0.12</v>
      </c>
      <c r="AB172" s="142">
        <f>'PK Imports'!AB172+'NP Imports'!AB172+'NPK Imports'!AB172</f>
        <v>0.11</v>
      </c>
      <c r="AC172" s="142">
        <f>'PK Imports'!AC172+'NP Imports'!AC172+'NPK Imports'!AC172</f>
        <v>0.11294300775104205</v>
      </c>
      <c r="AD172" s="142">
        <f>'PK Imports'!AD172+'NP Imports'!AD172+'NPK Imports'!AD172</f>
        <v>0.11643090848000096</v>
      </c>
      <c r="AE172" s="142">
        <f>'PK Imports'!AE172+'NP Imports'!AE172+'NPK Imports'!AE172</f>
        <v>0.11967514047970443</v>
      </c>
      <c r="AF172" s="142">
        <f>'PK Imports'!AF172+'NP Imports'!AF172+'NPK Imports'!AF172</f>
        <v>0.12290214308847405</v>
      </c>
      <c r="AG172" s="142">
        <f>'PK Imports'!AG172+'NP Imports'!AG172+'NPK Imports'!AG172</f>
        <v>0.12617740692892132</v>
      </c>
    </row>
    <row r="173" spans="1:33" x14ac:dyDescent="0.2">
      <c r="A173" s="133" t="str">
        <f t="shared" si="3"/>
        <v>DAPBhutan</v>
      </c>
      <c r="B173" s="129" t="s">
        <v>270</v>
      </c>
      <c r="C173" s="129" t="s">
        <v>272</v>
      </c>
      <c r="D173" s="129" t="s">
        <v>203</v>
      </c>
      <c r="E173" s="142">
        <f>'PK Imports'!E173+'NP Imports'!E173+'NPK Imports'!E173</f>
        <v>0</v>
      </c>
      <c r="F173" s="142">
        <f>'PK Imports'!F173+'NP Imports'!F173+'NPK Imports'!F173</f>
        <v>0</v>
      </c>
      <c r="G173" s="142">
        <f>'PK Imports'!G173+'NP Imports'!G173+'NPK Imports'!G173</f>
        <v>0</v>
      </c>
      <c r="H173" s="142">
        <f>'PK Imports'!H173+'NP Imports'!H173+'NPK Imports'!H173</f>
        <v>0</v>
      </c>
      <c r="I173" s="142">
        <f>'PK Imports'!I173+'NP Imports'!I173+'NPK Imports'!I173</f>
        <v>0</v>
      </c>
      <c r="J173" s="142">
        <f>'PK Imports'!J173+'NP Imports'!J173+'NPK Imports'!J173</f>
        <v>4.0000000000000003E-5</v>
      </c>
      <c r="K173" s="142">
        <f>'PK Imports'!K173+'NP Imports'!K173+'NPK Imports'!K173</f>
        <v>2.5013000000000001E-2</v>
      </c>
      <c r="L173" s="142">
        <f>'PK Imports'!L173+'NP Imports'!L173+'NPK Imports'!L173</f>
        <v>1.0064999999999999E-2</v>
      </c>
      <c r="M173" s="142">
        <f>'PK Imports'!M173+'NP Imports'!M173+'NPK Imports'!M173</f>
        <v>1.0265649999999999</v>
      </c>
      <c r="N173" s="142">
        <f>'PK Imports'!N173+'NP Imports'!N173+'NPK Imports'!N173</f>
        <v>0.29425200000000001</v>
      </c>
      <c r="O173" s="142">
        <f>'PK Imports'!O173+'NP Imports'!O173+'NPK Imports'!O173</f>
        <v>0.58716699999999999</v>
      </c>
      <c r="P173" s="142">
        <f>'PK Imports'!P173+'NP Imports'!P173+'NPK Imports'!P173</f>
        <v>2.6140950000000003</v>
      </c>
      <c r="Q173" s="142">
        <f>'PK Imports'!Q173+'NP Imports'!Q173+'NPK Imports'!Q173</f>
        <v>1.1730809999999998</v>
      </c>
      <c r="R173" s="142">
        <f>'PK Imports'!R173+'NP Imports'!R173+'NPK Imports'!R173</f>
        <v>0</v>
      </c>
      <c r="S173" s="142">
        <f>'PK Imports'!S173+'NP Imports'!S173+'NPK Imports'!S173</f>
        <v>0</v>
      </c>
      <c r="T173" s="142">
        <f>'PK Imports'!T173+'NP Imports'!T173+'NPK Imports'!T173</f>
        <v>0</v>
      </c>
      <c r="U173" s="142">
        <f>'PK Imports'!U173+'NP Imports'!U173+'NPK Imports'!U173</f>
        <v>0</v>
      </c>
      <c r="V173" s="142">
        <f>'PK Imports'!V173+'NP Imports'!V173+'NPK Imports'!V173</f>
        <v>0</v>
      </c>
      <c r="W173" s="142">
        <f>'PK Imports'!W173+'NP Imports'!W173+'NPK Imports'!W173</f>
        <v>0</v>
      </c>
      <c r="X173" s="142">
        <f>'PK Imports'!X173+'NP Imports'!X173+'NPK Imports'!X173</f>
        <v>0</v>
      </c>
      <c r="Y173" s="142">
        <f>'PK Imports'!Y173+'NP Imports'!Y173+'NPK Imports'!Y173</f>
        <v>0</v>
      </c>
      <c r="Z173" s="142">
        <f>'PK Imports'!Z173+'NP Imports'!Z173+'NPK Imports'!Z173</f>
        <v>0</v>
      </c>
      <c r="AA173" s="142">
        <f>'PK Imports'!AA173+'NP Imports'!AA173+'NPK Imports'!AA173</f>
        <v>0</v>
      </c>
      <c r="AB173" s="142">
        <f>'PK Imports'!AB173+'NP Imports'!AB173+'NPK Imports'!AB173</f>
        <v>0</v>
      </c>
      <c r="AC173" s="142">
        <f>'PK Imports'!AC173+'NP Imports'!AC173+'NPK Imports'!AC173</f>
        <v>0</v>
      </c>
      <c r="AD173" s="142">
        <f>'PK Imports'!AD173+'NP Imports'!AD173+'NPK Imports'!AD173</f>
        <v>0</v>
      </c>
      <c r="AE173" s="142">
        <f>'PK Imports'!AE173+'NP Imports'!AE173+'NPK Imports'!AE173</f>
        <v>0</v>
      </c>
      <c r="AF173" s="142">
        <f>'PK Imports'!AF173+'NP Imports'!AF173+'NPK Imports'!AF173</f>
        <v>0</v>
      </c>
      <c r="AG173" s="142">
        <f>'PK Imports'!AG173+'NP Imports'!AG173+'NPK Imports'!AG173</f>
        <v>0</v>
      </c>
    </row>
    <row r="174" spans="1:33" x14ac:dyDescent="0.2">
      <c r="A174" s="133" t="str">
        <f t="shared" si="3"/>
        <v>DAPIndia</v>
      </c>
      <c r="B174" s="129" t="s">
        <v>270</v>
      </c>
      <c r="C174" s="129" t="s">
        <v>272</v>
      </c>
      <c r="D174" s="129" t="s">
        <v>204</v>
      </c>
      <c r="E174" s="142">
        <f>'PK Imports'!E174+'NP Imports'!E174+'NPK Imports'!E174</f>
        <v>4.2735349999999999</v>
      </c>
      <c r="F174" s="142">
        <f>'PK Imports'!F174+'NP Imports'!F174+'NPK Imports'!F174</f>
        <v>5.0607530000000001</v>
      </c>
      <c r="G174" s="142">
        <f>'PK Imports'!G174+'NP Imports'!G174+'NPK Imports'!G174</f>
        <v>4.6627069999999993</v>
      </c>
      <c r="H174" s="142">
        <f>'PK Imports'!H174+'NP Imports'!H174+'NPK Imports'!H174</f>
        <v>6.6942630000000012</v>
      </c>
      <c r="I174" s="142">
        <f>'PK Imports'!I174+'NP Imports'!I174+'NPK Imports'!I174</f>
        <v>8.5314980000000009</v>
      </c>
      <c r="J174" s="142">
        <f>'PK Imports'!J174+'NP Imports'!J174+'NPK Imports'!J174</f>
        <v>16.100151</v>
      </c>
      <c r="K174" s="142">
        <f>'PK Imports'!K174+'NP Imports'!K174+'NPK Imports'!K174</f>
        <v>15.366551000000001</v>
      </c>
      <c r="L174" s="142">
        <f>'PK Imports'!L174+'NP Imports'!L174+'NPK Imports'!L174</f>
        <v>18.592644999999997</v>
      </c>
      <c r="M174" s="142">
        <f>'PK Imports'!M174+'NP Imports'!M174+'NPK Imports'!M174</f>
        <v>30.411464000000002</v>
      </c>
      <c r="N174" s="142">
        <f>'PK Imports'!N174+'NP Imports'!N174+'NPK Imports'!N174</f>
        <v>10.636429999999999</v>
      </c>
      <c r="O174" s="142">
        <f>'PK Imports'!O174+'NP Imports'!O174+'NPK Imports'!O174</f>
        <v>611.64858100000015</v>
      </c>
      <c r="P174" s="142">
        <f>'PK Imports'!P174+'NP Imports'!P174+'NPK Imports'!P174</f>
        <v>2471.364955</v>
      </c>
      <c r="Q174" s="142">
        <f>'PK Imports'!Q174+'NP Imports'!Q174+'NPK Imports'!Q174</f>
        <v>755.07660800000008</v>
      </c>
      <c r="R174" s="142">
        <f>'PK Imports'!R174+'NP Imports'!R174+'NPK Imports'!R174</f>
        <v>228.55387499999995</v>
      </c>
      <c r="S174" s="142">
        <f>'PK Imports'!S174+'NP Imports'!S174+'NPK Imports'!S174</f>
        <v>243.93903599999999</v>
      </c>
      <c r="T174" s="142">
        <f>'PK Imports'!T174+'NP Imports'!T174+'NPK Imports'!T174</f>
        <v>510.67865499999994</v>
      </c>
      <c r="U174" s="142">
        <f>'PK Imports'!U174+'NP Imports'!U174+'NPK Imports'!U174</f>
        <v>558.64468599999998</v>
      </c>
      <c r="V174" s="142">
        <f>'PK Imports'!V174+'NP Imports'!V174+'NPK Imports'!V174</f>
        <v>448.04217599999998</v>
      </c>
      <c r="W174" s="142">
        <f>'PK Imports'!W174+'NP Imports'!W174+'NPK Imports'!W174</f>
        <v>736.68971078701748</v>
      </c>
      <c r="X174" s="142">
        <f>'PK Imports'!X174+'NP Imports'!X174+'NPK Imports'!X174</f>
        <v>1015.4661800000001</v>
      </c>
      <c r="Y174" s="142">
        <f>'PK Imports'!Y174+'NP Imports'!Y174+'NPK Imports'!Y174</f>
        <v>1536.2934499999997</v>
      </c>
      <c r="Z174" s="142">
        <f>'PK Imports'!Z174+'NP Imports'!Z174+'NPK Imports'!Z174</f>
        <v>1576.5207699999999</v>
      </c>
      <c r="AA174" s="142">
        <f>'PK Imports'!AA174+'NP Imports'!AA174+'NPK Imports'!AA174</f>
        <v>2258.5499999999997</v>
      </c>
      <c r="AB174" s="142">
        <f>'PK Imports'!AB174+'NP Imports'!AB174+'NPK Imports'!AB174</f>
        <v>2638.95</v>
      </c>
      <c r="AC174" s="142">
        <f>'PK Imports'!AC174+'NP Imports'!AC174+'NPK Imports'!AC174</f>
        <v>2690.3395</v>
      </c>
      <c r="AD174" s="142">
        <f>'PK Imports'!AD174+'NP Imports'!AD174+'NPK Imports'!AD174</f>
        <v>2730.4337071999998</v>
      </c>
      <c r="AE174" s="142">
        <f>'PK Imports'!AE174+'NP Imports'!AE174+'NPK Imports'!AE174</f>
        <v>2758.5453197585994</v>
      </c>
      <c r="AF174" s="142">
        <f>'PK Imports'!AF174+'NP Imports'!AF174+'NPK Imports'!AF174</f>
        <v>2786.1307729561854</v>
      </c>
      <c r="AG174" s="142">
        <f>'PK Imports'!AG174+'NP Imports'!AG174+'NPK Imports'!AG174</f>
        <v>2813.9920806857472</v>
      </c>
    </row>
    <row r="175" spans="1:33" x14ac:dyDescent="0.2">
      <c r="A175" s="133" t="str">
        <f t="shared" si="3"/>
        <v>DAPMaldives</v>
      </c>
      <c r="B175" s="129" t="s">
        <v>270</v>
      </c>
      <c r="C175" s="129" t="s">
        <v>272</v>
      </c>
      <c r="D175" s="129" t="s">
        <v>205</v>
      </c>
      <c r="E175" s="142">
        <f>'PK Imports'!E175+'NP Imports'!E175+'NPK Imports'!E175</f>
        <v>4.8040000000000001E-3</v>
      </c>
      <c r="F175" s="142">
        <f>'PK Imports'!F175+'NP Imports'!F175+'NPK Imports'!F175</f>
        <v>5.9319999999999998E-3</v>
      </c>
      <c r="G175" s="142">
        <f>'PK Imports'!G175+'NP Imports'!G175+'NPK Imports'!G175</f>
        <v>1.3864999999999999E-2</v>
      </c>
      <c r="H175" s="142">
        <f>'PK Imports'!H175+'NP Imports'!H175+'NPK Imports'!H175</f>
        <v>9.7140000000000004E-3</v>
      </c>
      <c r="I175" s="142">
        <f>'PK Imports'!I175+'NP Imports'!I175+'NPK Imports'!I175</f>
        <v>8.94E-3</v>
      </c>
      <c r="J175" s="142">
        <f>'PK Imports'!J175+'NP Imports'!J175+'NPK Imports'!J175</f>
        <v>0.13760999999999998</v>
      </c>
      <c r="K175" s="142">
        <f>'PK Imports'!K175+'NP Imports'!K175+'NPK Imports'!K175</f>
        <v>1.5623E-2</v>
      </c>
      <c r="L175" s="142">
        <f>'PK Imports'!L175+'NP Imports'!L175+'NPK Imports'!L175</f>
        <v>6.3300000000000006E-3</v>
      </c>
      <c r="M175" s="142">
        <f>'PK Imports'!M175+'NP Imports'!M175+'NPK Imports'!M175</f>
        <v>2.5500000000000002E-4</v>
      </c>
      <c r="N175" s="142">
        <f>'PK Imports'!N175+'NP Imports'!N175+'NPK Imports'!N175</f>
        <v>0</v>
      </c>
      <c r="O175" s="142">
        <f>'PK Imports'!O175+'NP Imports'!O175+'NPK Imports'!O175</f>
        <v>4.8000000000000001E-5</v>
      </c>
      <c r="P175" s="142">
        <f>'PK Imports'!P175+'NP Imports'!P175+'NPK Imports'!P175</f>
        <v>1.4477E-2</v>
      </c>
      <c r="Q175" s="142">
        <f>'PK Imports'!Q175+'NP Imports'!Q175+'NPK Imports'!Q175</f>
        <v>0</v>
      </c>
      <c r="R175" s="142">
        <f>'PK Imports'!R175+'NP Imports'!R175+'NPK Imports'!R175</f>
        <v>1.0438999999999999E-2</v>
      </c>
      <c r="S175" s="142">
        <f>'PK Imports'!S175+'NP Imports'!S175+'NPK Imports'!S175</f>
        <v>4.5399999999999998E-3</v>
      </c>
      <c r="T175" s="142">
        <f>'PK Imports'!T175+'NP Imports'!T175+'NPK Imports'!T175</f>
        <v>1.0537000000000001E-2</v>
      </c>
      <c r="U175" s="142">
        <f>'PK Imports'!U175+'NP Imports'!U175+'NPK Imports'!U175</f>
        <v>6.8852999999999998E-2</v>
      </c>
      <c r="V175" s="142">
        <f>'PK Imports'!V175+'NP Imports'!V175+'NPK Imports'!V175</f>
        <v>0</v>
      </c>
      <c r="W175" s="142">
        <f>'PK Imports'!W175+'NP Imports'!W175+'NPK Imports'!W175</f>
        <v>0</v>
      </c>
      <c r="X175" s="142">
        <f>'PK Imports'!X175+'NP Imports'!X175+'NPK Imports'!X175</f>
        <v>0.23994999999999997</v>
      </c>
      <c r="Y175" s="142">
        <f>'PK Imports'!Y175+'NP Imports'!Y175+'NPK Imports'!Y175</f>
        <v>0.50392999999999999</v>
      </c>
      <c r="Z175" s="142">
        <f>'PK Imports'!Z175+'NP Imports'!Z175+'NPK Imports'!Z175</f>
        <v>0.41560000000000008</v>
      </c>
      <c r="AA175" s="142">
        <f>'PK Imports'!AA175+'NP Imports'!AA175+'NPK Imports'!AA175</f>
        <v>0.57000000000000006</v>
      </c>
      <c r="AB175" s="142">
        <f>'PK Imports'!AB175+'NP Imports'!AB175+'NPK Imports'!AB175</f>
        <v>0.4</v>
      </c>
      <c r="AC175" s="142">
        <f>'PK Imports'!AC175+'NP Imports'!AC175+'NPK Imports'!AC175</f>
        <v>0.4</v>
      </c>
      <c r="AD175" s="142">
        <f>'PK Imports'!AD175+'NP Imports'!AD175+'NPK Imports'!AD175</f>
        <v>0.4</v>
      </c>
      <c r="AE175" s="142">
        <f>'PK Imports'!AE175+'NP Imports'!AE175+'NPK Imports'!AE175</f>
        <v>0.4</v>
      </c>
      <c r="AF175" s="142">
        <f>'PK Imports'!AF175+'NP Imports'!AF175+'NPK Imports'!AF175</f>
        <v>0.4</v>
      </c>
      <c r="AG175" s="142">
        <f>'PK Imports'!AG175+'NP Imports'!AG175+'NPK Imports'!AG175</f>
        <v>0.4</v>
      </c>
    </row>
    <row r="176" spans="1:33" x14ac:dyDescent="0.2">
      <c r="A176" s="133" t="str">
        <f t="shared" si="3"/>
        <v>DAPNepal</v>
      </c>
      <c r="B176" s="129" t="s">
        <v>270</v>
      </c>
      <c r="C176" s="129" t="s">
        <v>272</v>
      </c>
      <c r="D176" s="129" t="s">
        <v>206</v>
      </c>
      <c r="E176" s="142">
        <f>'PK Imports'!E176+'NP Imports'!E176+'NPK Imports'!E176</f>
        <v>0</v>
      </c>
      <c r="F176" s="142">
        <f>'PK Imports'!F176+'NP Imports'!F176+'NPK Imports'!F176</f>
        <v>0</v>
      </c>
      <c r="G176" s="142">
        <f>'PK Imports'!G176+'NP Imports'!G176+'NPK Imports'!G176</f>
        <v>0</v>
      </c>
      <c r="H176" s="142">
        <f>'PK Imports'!H176+'NP Imports'!H176+'NPK Imports'!H176</f>
        <v>8.42</v>
      </c>
      <c r="I176" s="142">
        <f>'PK Imports'!I176+'NP Imports'!I176+'NPK Imports'!I176</f>
        <v>0</v>
      </c>
      <c r="J176" s="142">
        <f>'PK Imports'!J176+'NP Imports'!J176+'NPK Imports'!J176</f>
        <v>0</v>
      </c>
      <c r="K176" s="142">
        <f>'PK Imports'!K176+'NP Imports'!K176+'NPK Imports'!K176</f>
        <v>0</v>
      </c>
      <c r="L176" s="142">
        <f>'PK Imports'!L176+'NP Imports'!L176+'NPK Imports'!L176</f>
        <v>0</v>
      </c>
      <c r="M176" s="142">
        <f>'PK Imports'!M176+'NP Imports'!M176+'NPK Imports'!M176</f>
        <v>0</v>
      </c>
      <c r="N176" s="142">
        <f>'PK Imports'!N176+'NP Imports'!N176+'NPK Imports'!N176</f>
        <v>0.981348</v>
      </c>
      <c r="O176" s="142">
        <f>'PK Imports'!O176+'NP Imports'!O176+'NPK Imports'!O176</f>
        <v>19.4345</v>
      </c>
      <c r="P176" s="142">
        <f>'PK Imports'!P176+'NP Imports'!P176+'NPK Imports'!P176</f>
        <v>2.5002200000000001</v>
      </c>
      <c r="Q176" s="142">
        <f>'PK Imports'!Q176+'NP Imports'!Q176+'NPK Imports'!Q176</f>
        <v>0.40939200000000003</v>
      </c>
      <c r="R176" s="142">
        <f>'PK Imports'!R176+'NP Imports'!R176+'NPK Imports'!R176</f>
        <v>1.3248000000000001E-2</v>
      </c>
      <c r="S176" s="142">
        <f>'PK Imports'!S176+'NP Imports'!S176+'NPK Imports'!S176</f>
        <v>6.2826999999999994E-2</v>
      </c>
      <c r="T176" s="142">
        <f>'PK Imports'!T176+'NP Imports'!T176+'NPK Imports'!T176</f>
        <v>0.30104999999999998</v>
      </c>
      <c r="U176" s="142">
        <f>'PK Imports'!U176+'NP Imports'!U176+'NPK Imports'!U176</f>
        <v>8.0000000000000002E-3</v>
      </c>
      <c r="V176" s="142">
        <f>'PK Imports'!V176+'NP Imports'!V176+'NPK Imports'!V176</f>
        <v>1.016</v>
      </c>
      <c r="W176" s="142">
        <f>'PK Imports'!W176+'NP Imports'!W176+'NPK Imports'!W176</f>
        <v>6.2604132398860202</v>
      </c>
      <c r="X176" s="142">
        <f>'PK Imports'!X176+'NP Imports'!X176+'NPK Imports'!X176</f>
        <v>6.0083200000000003</v>
      </c>
      <c r="Y176" s="142">
        <f>'PK Imports'!Y176+'NP Imports'!Y176+'NPK Imports'!Y176</f>
        <v>2.8001499999999995</v>
      </c>
      <c r="Z176" s="142">
        <f>'PK Imports'!Z176+'NP Imports'!Z176+'NPK Imports'!Z176</f>
        <v>0.99373</v>
      </c>
      <c r="AA176" s="142">
        <f>'PK Imports'!AA176+'NP Imports'!AA176+'NPK Imports'!AA176</f>
        <v>2.6500000000000004</v>
      </c>
      <c r="AB176" s="142">
        <f>'PK Imports'!AB176+'NP Imports'!AB176+'NPK Imports'!AB176</f>
        <v>0.42000000000000004</v>
      </c>
      <c r="AC176" s="142">
        <f>'PK Imports'!AC176+'NP Imports'!AC176+'NPK Imports'!AC176</f>
        <v>0.42000000000000004</v>
      </c>
      <c r="AD176" s="142">
        <f>'PK Imports'!AD176+'NP Imports'!AD176+'NPK Imports'!AD176</f>
        <v>0.42000000000000004</v>
      </c>
      <c r="AE176" s="142">
        <f>'PK Imports'!AE176+'NP Imports'!AE176+'NPK Imports'!AE176</f>
        <v>0.42000000000000004</v>
      </c>
      <c r="AF176" s="142">
        <f>'PK Imports'!AF176+'NP Imports'!AF176+'NPK Imports'!AF176</f>
        <v>0.42000000000000004</v>
      </c>
      <c r="AG176" s="142">
        <f>'PK Imports'!AG176+'NP Imports'!AG176+'NPK Imports'!AG176</f>
        <v>0.42000000000000004</v>
      </c>
    </row>
    <row r="177" spans="1:33" x14ac:dyDescent="0.2">
      <c r="A177" s="133" t="str">
        <f t="shared" si="3"/>
        <v>DAPPakistan</v>
      </c>
      <c r="B177" s="129" t="s">
        <v>270</v>
      </c>
      <c r="C177" s="129" t="s">
        <v>272</v>
      </c>
      <c r="D177" s="129" t="s">
        <v>207</v>
      </c>
      <c r="E177" s="142">
        <f>'PK Imports'!E177+'NP Imports'!E177+'NPK Imports'!E177</f>
        <v>61.797000000000004</v>
      </c>
      <c r="F177" s="142">
        <f>'PK Imports'!F177+'NP Imports'!F177+'NPK Imports'!F177</f>
        <v>25.253920000000001</v>
      </c>
      <c r="G177" s="142">
        <f>'PK Imports'!G177+'NP Imports'!G177+'NPK Imports'!G177</f>
        <v>56.255000000000003</v>
      </c>
      <c r="H177" s="142">
        <f>'PK Imports'!H177+'NP Imports'!H177+'NPK Imports'!H177</f>
        <v>49.143000000000001</v>
      </c>
      <c r="I177" s="142">
        <f>'PK Imports'!I177+'NP Imports'!I177+'NPK Imports'!I177</f>
        <v>59.320000000000007</v>
      </c>
      <c r="J177" s="142">
        <f>'PK Imports'!J177+'NP Imports'!J177+'NPK Imports'!J177</f>
        <v>3.3659999999999997</v>
      </c>
      <c r="K177" s="142">
        <f>'PK Imports'!K177+'NP Imports'!K177+'NPK Imports'!K177</f>
        <v>0.84399999999999997</v>
      </c>
      <c r="L177" s="142">
        <f>'PK Imports'!L177+'NP Imports'!L177+'NPK Imports'!L177</f>
        <v>1.7030000000000001</v>
      </c>
      <c r="M177" s="142">
        <f>'PK Imports'!M177+'NP Imports'!M177+'NPK Imports'!M177</f>
        <v>1.702</v>
      </c>
      <c r="N177" s="142">
        <f>'PK Imports'!N177+'NP Imports'!N177+'NPK Imports'!N177</f>
        <v>0.65300000000000002</v>
      </c>
      <c r="O177" s="142">
        <f>'PK Imports'!O177+'NP Imports'!O177+'NPK Imports'!O177</f>
        <v>2.3909999999999996</v>
      </c>
      <c r="P177" s="142">
        <f>'PK Imports'!P177+'NP Imports'!P177+'NPK Imports'!P177</f>
        <v>20.81718</v>
      </c>
      <c r="Q177" s="142">
        <f>'PK Imports'!Q177+'NP Imports'!Q177+'NPK Imports'!Q177</f>
        <v>3.68418</v>
      </c>
      <c r="R177" s="142">
        <f>'PK Imports'!R177+'NP Imports'!R177+'NPK Imports'!R177</f>
        <v>31.128650000000004</v>
      </c>
      <c r="S177" s="142">
        <f>'PK Imports'!S177+'NP Imports'!S177+'NPK Imports'!S177</f>
        <v>14.303675999999999</v>
      </c>
      <c r="T177" s="142">
        <f>'PK Imports'!T177+'NP Imports'!T177+'NPK Imports'!T177</f>
        <v>34.094000000000001</v>
      </c>
      <c r="U177" s="142">
        <f>'PK Imports'!U177+'NP Imports'!U177+'NPK Imports'!U177</f>
        <v>20.641099999999998</v>
      </c>
      <c r="V177" s="142">
        <f>'PK Imports'!V177+'NP Imports'!V177+'NPK Imports'!V177</f>
        <v>14.679</v>
      </c>
      <c r="W177" s="142">
        <f>'PK Imports'!W177+'NP Imports'!W177+'NPK Imports'!W177</f>
        <v>60.984959541189632</v>
      </c>
      <c r="X177" s="142">
        <f>'PK Imports'!X177+'NP Imports'!X177+'NPK Imports'!X177</f>
        <v>35.881969999999995</v>
      </c>
      <c r="Y177" s="142">
        <f>'PK Imports'!Y177+'NP Imports'!Y177+'NPK Imports'!Y177</f>
        <v>6.9355804000000001</v>
      </c>
      <c r="Z177" s="142">
        <f>'PK Imports'!Z177+'NP Imports'!Z177+'NPK Imports'!Z177</f>
        <v>11.40751</v>
      </c>
      <c r="AA177" s="142">
        <f>'PK Imports'!AA177+'NP Imports'!AA177+'NPK Imports'!AA177</f>
        <v>5.91</v>
      </c>
      <c r="AB177" s="142">
        <f>'PK Imports'!AB177+'NP Imports'!AB177+'NPK Imports'!AB177</f>
        <v>4.4200000000000008</v>
      </c>
      <c r="AC177" s="142">
        <f>'PK Imports'!AC177+'NP Imports'!AC177+'NPK Imports'!AC177</f>
        <v>4.5041741037171565</v>
      </c>
      <c r="AD177" s="142">
        <f>'PK Imports'!AD177+'NP Imports'!AD177+'NPK Imports'!AD177</f>
        <v>4.5999994098039085</v>
      </c>
      <c r="AE177" s="142">
        <f>'PK Imports'!AE177+'NP Imports'!AE177+'NPK Imports'!AE177</f>
        <v>4.692386355271104</v>
      </c>
      <c r="AF177" s="142">
        <f>'PK Imports'!AF177+'NP Imports'!AF177+'NPK Imports'!AF177</f>
        <v>4.7858934837716198</v>
      </c>
      <c r="AG177" s="142">
        <f>'PK Imports'!AG177+'NP Imports'!AG177+'NPK Imports'!AG177</f>
        <v>4.8807413048067003</v>
      </c>
    </row>
    <row r="178" spans="1:33" x14ac:dyDescent="0.2">
      <c r="A178" s="133" t="str">
        <f t="shared" si="3"/>
        <v>DAPSri Lanka</v>
      </c>
      <c r="B178" s="129" t="s">
        <v>270</v>
      </c>
      <c r="C178" s="129" t="s">
        <v>272</v>
      </c>
      <c r="D178" s="129" t="s">
        <v>208</v>
      </c>
      <c r="E178" s="142">
        <f>'PK Imports'!E178+'NP Imports'!E178+'NPK Imports'!E178</f>
        <v>12.800793000000001</v>
      </c>
      <c r="F178" s="142">
        <f>'PK Imports'!F178+'NP Imports'!F178+'NPK Imports'!F178</f>
        <v>7.1232920000000002</v>
      </c>
      <c r="G178" s="142">
        <f>'PK Imports'!G178+'NP Imports'!G178+'NPK Imports'!G178</f>
        <v>3.2029879999999995</v>
      </c>
      <c r="H178" s="142">
        <f>'PK Imports'!H178+'NP Imports'!H178+'NPK Imports'!H178</f>
        <v>7.1532150000000003</v>
      </c>
      <c r="I178" s="142">
        <f>'PK Imports'!I178+'NP Imports'!I178+'NPK Imports'!I178</f>
        <v>3.083358</v>
      </c>
      <c r="J178" s="142">
        <f>'PK Imports'!J178+'NP Imports'!J178+'NPK Imports'!J178</f>
        <v>3.6356399999999991</v>
      </c>
      <c r="K178" s="142">
        <f>'PK Imports'!K178+'NP Imports'!K178+'NPK Imports'!K178</f>
        <v>5.653395999999999</v>
      </c>
      <c r="L178" s="142">
        <f>'PK Imports'!L178+'NP Imports'!L178+'NPK Imports'!L178</f>
        <v>6.4594889999999987</v>
      </c>
      <c r="M178" s="142">
        <f>'PK Imports'!M178+'NP Imports'!M178+'NPK Imports'!M178</f>
        <v>31.867697999999997</v>
      </c>
      <c r="N178" s="142">
        <f>'PK Imports'!N178+'NP Imports'!N178+'NPK Imports'!N178</f>
        <v>7.5834030000000006</v>
      </c>
      <c r="O178" s="142">
        <f>'PK Imports'!O178+'NP Imports'!O178+'NPK Imports'!O178</f>
        <v>6.8515179999999996</v>
      </c>
      <c r="P178" s="142">
        <f>'PK Imports'!P178+'NP Imports'!P178+'NPK Imports'!P178</f>
        <v>4.7277069999999997</v>
      </c>
      <c r="Q178" s="142">
        <f>'PK Imports'!Q178+'NP Imports'!Q178+'NPK Imports'!Q178</f>
        <v>4.2915640000000002</v>
      </c>
      <c r="R178" s="142">
        <f>'PK Imports'!R178+'NP Imports'!R178+'NPK Imports'!R178</f>
        <v>4.9025469999999993</v>
      </c>
      <c r="S178" s="142">
        <f>'PK Imports'!S178+'NP Imports'!S178+'NPK Imports'!S178</f>
        <v>4.933705999999999</v>
      </c>
      <c r="T178" s="142">
        <f>'PK Imports'!T178+'NP Imports'!T178+'NPK Imports'!T178</f>
        <v>5.8257489999999992</v>
      </c>
      <c r="U178" s="142">
        <f>'PK Imports'!U178+'NP Imports'!U178+'NPK Imports'!U178</f>
        <v>11.477601</v>
      </c>
      <c r="V178" s="142">
        <f>'PK Imports'!V178+'NP Imports'!V178+'NPK Imports'!V178</f>
        <v>8.4477670000000025</v>
      </c>
      <c r="W178" s="142">
        <f>'PK Imports'!W178+'NP Imports'!W178+'NPK Imports'!W178</f>
        <v>8.432308930513166</v>
      </c>
      <c r="X178" s="142">
        <f>'PK Imports'!X178+'NP Imports'!X178+'NPK Imports'!X178</f>
        <v>11.83379</v>
      </c>
      <c r="Y178" s="142">
        <f>'PK Imports'!Y178+'NP Imports'!Y178+'NPK Imports'!Y178</f>
        <v>14.902290000000002</v>
      </c>
      <c r="Z178" s="142">
        <f>'PK Imports'!Z178+'NP Imports'!Z178+'NPK Imports'!Z178</f>
        <v>8.3184200000000015</v>
      </c>
      <c r="AA178" s="142">
        <f>'PK Imports'!AA178+'NP Imports'!AA178+'NPK Imports'!AA178</f>
        <v>11.359999999999998</v>
      </c>
      <c r="AB178" s="142">
        <f>'PK Imports'!AB178+'NP Imports'!AB178+'NPK Imports'!AB178</f>
        <v>8.879999999999999</v>
      </c>
      <c r="AC178" s="142">
        <f>'PK Imports'!AC178+'NP Imports'!AC178+'NPK Imports'!AC178</f>
        <v>8.879999999999999</v>
      </c>
      <c r="AD178" s="142">
        <f>'PK Imports'!AD178+'NP Imports'!AD178+'NPK Imports'!AD178</f>
        <v>8.879999999999999</v>
      </c>
      <c r="AE178" s="142">
        <f>'PK Imports'!AE178+'NP Imports'!AE178+'NPK Imports'!AE178</f>
        <v>8.879999999999999</v>
      </c>
      <c r="AF178" s="142">
        <f>'PK Imports'!AF178+'NP Imports'!AF178+'NPK Imports'!AF178</f>
        <v>8.879999999999999</v>
      </c>
      <c r="AG178" s="142">
        <f>'PK Imports'!AG178+'NP Imports'!AG178+'NPK Imports'!AG178</f>
        <v>8.879999999999999</v>
      </c>
    </row>
    <row r="179" spans="1:33" s="133" customFormat="1" x14ac:dyDescent="0.2">
      <c r="A179" s="143" t="str">
        <f t="shared" si="3"/>
        <v>DAPSouth-East Asia Total</v>
      </c>
      <c r="B179" s="140" t="s">
        <v>209</v>
      </c>
      <c r="C179" s="140" t="s">
        <v>209</v>
      </c>
      <c r="D179" s="140" t="s">
        <v>209</v>
      </c>
      <c r="E179" s="141">
        <f>'PK Imports'!E179+'NP Imports'!E179+'NPK Imports'!E179</f>
        <v>1584.0835260000006</v>
      </c>
      <c r="F179" s="141">
        <f>'PK Imports'!F179+'NP Imports'!F179+'NPK Imports'!F179</f>
        <v>1509.8604129999999</v>
      </c>
      <c r="G179" s="141">
        <f>'PK Imports'!G179+'NP Imports'!G179+'NPK Imports'!G179</f>
        <v>1936.016478</v>
      </c>
      <c r="H179" s="141">
        <f>'PK Imports'!H179+'NP Imports'!H179+'NPK Imports'!H179</f>
        <v>1859.1639402700005</v>
      </c>
      <c r="I179" s="141">
        <f>'PK Imports'!I179+'NP Imports'!I179+'NPK Imports'!I179</f>
        <v>2119.891091</v>
      </c>
      <c r="J179" s="141">
        <f>'PK Imports'!J179+'NP Imports'!J179+'NPK Imports'!J179</f>
        <v>1693.5666419999998</v>
      </c>
      <c r="K179" s="141">
        <f>'PK Imports'!K179+'NP Imports'!K179+'NPK Imports'!K179</f>
        <v>2009.3533110000003</v>
      </c>
      <c r="L179" s="141">
        <f>'PK Imports'!L179+'NP Imports'!L179+'NPK Imports'!L179</f>
        <v>2778.0132089999997</v>
      </c>
      <c r="M179" s="141">
        <f>'PK Imports'!M179+'NP Imports'!M179+'NPK Imports'!M179</f>
        <v>2258.0385649999998</v>
      </c>
      <c r="N179" s="141">
        <f>'PK Imports'!N179+'NP Imports'!N179+'NPK Imports'!N179</f>
        <v>2002.5082170000001</v>
      </c>
      <c r="O179" s="141">
        <f>'PK Imports'!O179+'NP Imports'!O179+'NPK Imports'!O179</f>
        <v>3023.9875189999998</v>
      </c>
      <c r="P179" s="141">
        <f>'PK Imports'!P179+'NP Imports'!P179+'NPK Imports'!P179</f>
        <v>2915.6578140000001</v>
      </c>
      <c r="Q179" s="141">
        <f>'PK Imports'!Q179+'NP Imports'!Q179+'NPK Imports'!Q179</f>
        <v>3128.522273</v>
      </c>
      <c r="R179" s="141">
        <f>'PK Imports'!R179+'NP Imports'!R179+'NPK Imports'!R179</f>
        <v>3392.8463369999999</v>
      </c>
      <c r="S179" s="141">
        <f>'PK Imports'!S179+'NP Imports'!S179+'NPK Imports'!S179</f>
        <v>3494.0251299999991</v>
      </c>
      <c r="T179" s="141">
        <f>'PK Imports'!T179+'NP Imports'!T179+'NPK Imports'!T179</f>
        <v>3262.4732810000005</v>
      </c>
      <c r="U179" s="141">
        <f>'PK Imports'!U179+'NP Imports'!U179+'NPK Imports'!U179</f>
        <v>3131.4067990000003</v>
      </c>
      <c r="V179" s="141">
        <f>'PK Imports'!V179+'NP Imports'!V179+'NPK Imports'!V179</f>
        <v>3710.7868330000001</v>
      </c>
      <c r="W179" s="141">
        <f>'PK Imports'!W179+'NP Imports'!W179+'NPK Imports'!W179</f>
        <v>3246.5809517125349</v>
      </c>
      <c r="X179" s="141">
        <f>'PK Imports'!X179+'NP Imports'!X179+'NPK Imports'!X179</f>
        <v>4124.4054400000005</v>
      </c>
      <c r="Y179" s="141">
        <f>'PK Imports'!Y179+'NP Imports'!Y179+'NPK Imports'!Y179</f>
        <v>3838.5715823999999</v>
      </c>
      <c r="Z179" s="141">
        <f>'PK Imports'!Z179+'NP Imports'!Z179+'NPK Imports'!Z179</f>
        <v>3672.5301284999996</v>
      </c>
      <c r="AA179" s="141">
        <f>'PK Imports'!AA179+'NP Imports'!AA179+'NPK Imports'!AA179</f>
        <v>2737.57</v>
      </c>
      <c r="AB179" s="141">
        <f>'PK Imports'!AB179+'NP Imports'!AB179+'NPK Imports'!AB179</f>
        <v>3282.01</v>
      </c>
      <c r="AC179" s="141">
        <f>'PK Imports'!AC179+'NP Imports'!AC179+'NPK Imports'!AC179</f>
        <v>3283.9319109965427</v>
      </c>
      <c r="AD179" s="141">
        <f>'PK Imports'!AD179+'NP Imports'!AD179+'NPK Imports'!AD179</f>
        <v>3308.1595098028511</v>
      </c>
      <c r="AE179" s="141">
        <f>'PK Imports'!AE179+'NP Imports'!AE179+'NPK Imports'!AE179</f>
        <v>3331.0256611484751</v>
      </c>
      <c r="AF179" s="141">
        <f>'PK Imports'!AF179+'NP Imports'!AF179+'NPK Imports'!AF179</f>
        <v>3353.6602153866515</v>
      </c>
      <c r="AG179" s="141">
        <f>'PK Imports'!AG179+'NP Imports'!AG179+'NPK Imports'!AG179</f>
        <v>3375.5659921449464</v>
      </c>
    </row>
    <row r="180" spans="1:33" x14ac:dyDescent="0.2">
      <c r="A180" s="133" t="str">
        <f t="shared" si="3"/>
        <v>DAPBrunei</v>
      </c>
      <c r="B180" s="129" t="s">
        <v>270</v>
      </c>
      <c r="C180" s="129" t="s">
        <v>273</v>
      </c>
      <c r="D180" s="129" t="s">
        <v>210</v>
      </c>
      <c r="E180" s="142">
        <f>'PK Imports'!E180+'NP Imports'!E180+'NPK Imports'!E180</f>
        <v>0</v>
      </c>
      <c r="F180" s="142">
        <f>'PK Imports'!F180+'NP Imports'!F180+'NPK Imports'!F180</f>
        <v>0</v>
      </c>
      <c r="G180" s="142">
        <f>'PK Imports'!G180+'NP Imports'!G180+'NPK Imports'!G180</f>
        <v>0</v>
      </c>
      <c r="H180" s="142">
        <f>'PK Imports'!H180+'NP Imports'!H180+'NPK Imports'!H180</f>
        <v>0</v>
      </c>
      <c r="I180" s="142">
        <f>'PK Imports'!I180+'NP Imports'!I180+'NPK Imports'!I180</f>
        <v>0</v>
      </c>
      <c r="J180" s="142">
        <f>'PK Imports'!J180+'NP Imports'!J180+'NPK Imports'!J180</f>
        <v>0</v>
      </c>
      <c r="K180" s="142">
        <f>'PK Imports'!K180+'NP Imports'!K180+'NPK Imports'!K180</f>
        <v>0</v>
      </c>
      <c r="L180" s="142">
        <f>'PK Imports'!L180+'NP Imports'!L180+'NPK Imports'!L180</f>
        <v>0</v>
      </c>
      <c r="M180" s="142">
        <f>'PK Imports'!M180+'NP Imports'!M180+'NPK Imports'!M180</f>
        <v>0</v>
      </c>
      <c r="N180" s="142">
        <f>'PK Imports'!N180+'NP Imports'!N180+'NPK Imports'!N180</f>
        <v>0</v>
      </c>
      <c r="O180" s="142">
        <f>'PK Imports'!O180+'NP Imports'!O180+'NPK Imports'!O180</f>
        <v>0</v>
      </c>
      <c r="P180" s="142">
        <f>'PK Imports'!P180+'NP Imports'!P180+'NPK Imports'!P180</f>
        <v>0</v>
      </c>
      <c r="Q180" s="142">
        <f>'PK Imports'!Q180+'NP Imports'!Q180+'NPK Imports'!Q180</f>
        <v>0</v>
      </c>
      <c r="R180" s="142">
        <f>'PK Imports'!R180+'NP Imports'!R180+'NPK Imports'!R180</f>
        <v>0</v>
      </c>
      <c r="S180" s="142">
        <f>'PK Imports'!S180+'NP Imports'!S180+'NPK Imports'!S180</f>
        <v>0</v>
      </c>
      <c r="T180" s="142">
        <f>'PK Imports'!T180+'NP Imports'!T180+'NPK Imports'!T180</f>
        <v>0</v>
      </c>
      <c r="U180" s="142">
        <f>'PK Imports'!U180+'NP Imports'!U180+'NPK Imports'!U180</f>
        <v>0</v>
      </c>
      <c r="V180" s="142">
        <f>'PK Imports'!V180+'NP Imports'!V180+'NPK Imports'!V180</f>
        <v>0</v>
      </c>
      <c r="W180" s="142">
        <f>'PK Imports'!W180+'NP Imports'!W180+'NPK Imports'!W180</f>
        <v>0</v>
      </c>
      <c r="X180" s="142">
        <f>'PK Imports'!X180+'NP Imports'!X180+'NPK Imports'!X180</f>
        <v>0.80134000000000005</v>
      </c>
      <c r="Y180" s="142">
        <f>'PK Imports'!Y180+'NP Imports'!Y180+'NPK Imports'!Y180</f>
        <v>1.4755199999999999</v>
      </c>
      <c r="Z180" s="142">
        <f>'PK Imports'!Z180+'NP Imports'!Z180+'NPK Imports'!Z180</f>
        <v>0.75759999999999994</v>
      </c>
      <c r="AA180" s="142">
        <f>'PK Imports'!AA180+'NP Imports'!AA180+'NPK Imports'!AA180</f>
        <v>0.77</v>
      </c>
      <c r="AB180" s="142">
        <f>'PK Imports'!AB180+'NP Imports'!AB180+'NPK Imports'!AB180</f>
        <v>0.87000000000000011</v>
      </c>
      <c r="AC180" s="142">
        <f>'PK Imports'!AC180+'NP Imports'!AC180+'NPK Imports'!AC180</f>
        <v>0.87000000000000011</v>
      </c>
      <c r="AD180" s="142">
        <f>'PK Imports'!AD180+'NP Imports'!AD180+'NPK Imports'!AD180</f>
        <v>0.87000000000000011</v>
      </c>
      <c r="AE180" s="142">
        <f>'PK Imports'!AE180+'NP Imports'!AE180+'NPK Imports'!AE180</f>
        <v>0.87000000000000011</v>
      </c>
      <c r="AF180" s="142">
        <f>'PK Imports'!AF180+'NP Imports'!AF180+'NPK Imports'!AF180</f>
        <v>0.87000000000000011</v>
      </c>
      <c r="AG180" s="142">
        <f>'PK Imports'!AG180+'NP Imports'!AG180+'NPK Imports'!AG180</f>
        <v>0.87000000000000011</v>
      </c>
    </row>
    <row r="181" spans="1:33" x14ac:dyDescent="0.2">
      <c r="A181" s="133" t="str">
        <f t="shared" si="3"/>
        <v>DAPCambodia</v>
      </c>
      <c r="B181" s="129" t="s">
        <v>270</v>
      </c>
      <c r="C181" s="129" t="s">
        <v>273</v>
      </c>
      <c r="D181" s="129" t="s">
        <v>211</v>
      </c>
      <c r="E181" s="142">
        <f>'PK Imports'!E181+'NP Imports'!E181+'NPK Imports'!E181</f>
        <v>18.847200000000001</v>
      </c>
      <c r="F181" s="142">
        <f>'PK Imports'!F181+'NP Imports'!F181+'NPK Imports'!F181</f>
        <v>18.572299999999998</v>
      </c>
      <c r="G181" s="142">
        <f>'PK Imports'!G181+'NP Imports'!G181+'NPK Imports'!G181</f>
        <v>26.063326000000004</v>
      </c>
      <c r="H181" s="142">
        <f>'PK Imports'!H181+'NP Imports'!H181+'NPK Imports'!H181</f>
        <v>23.755569000000001</v>
      </c>
      <c r="I181" s="142">
        <f>'PK Imports'!I181+'NP Imports'!I181+'NPK Imports'!I181</f>
        <v>36.541507000000003</v>
      </c>
      <c r="J181" s="142">
        <f>'PK Imports'!J181+'NP Imports'!J181+'NPK Imports'!J181</f>
        <v>46.274000000000001</v>
      </c>
      <c r="K181" s="142">
        <f>'PK Imports'!K181+'NP Imports'!K181+'NPK Imports'!K181</f>
        <v>34.865148000000005</v>
      </c>
      <c r="L181" s="142">
        <f>'PK Imports'!L181+'NP Imports'!L181+'NPK Imports'!L181</f>
        <v>31.050381999999999</v>
      </c>
      <c r="M181" s="142">
        <f>'PK Imports'!M181+'NP Imports'!M181+'NPK Imports'!M181</f>
        <v>26.985302000000004</v>
      </c>
      <c r="N181" s="142">
        <f>'PK Imports'!N181+'NP Imports'!N181+'NPK Imports'!N181</f>
        <v>29.827055999999999</v>
      </c>
      <c r="O181" s="142">
        <f>'PK Imports'!O181+'NP Imports'!O181+'NPK Imports'!O181</f>
        <v>36.982730000000004</v>
      </c>
      <c r="P181" s="142">
        <f>'PK Imports'!P181+'NP Imports'!P181+'NPK Imports'!P181</f>
        <v>52.073284000000001</v>
      </c>
      <c r="Q181" s="142">
        <f>'PK Imports'!Q181+'NP Imports'!Q181+'NPK Imports'!Q181</f>
        <v>47.790625000000006</v>
      </c>
      <c r="R181" s="142">
        <f>'PK Imports'!R181+'NP Imports'!R181+'NPK Imports'!R181</f>
        <v>8.7099100000000007</v>
      </c>
      <c r="S181" s="142">
        <f>'PK Imports'!S181+'NP Imports'!S181+'NPK Imports'!S181</f>
        <v>17.072679000000001</v>
      </c>
      <c r="T181" s="142">
        <f>'PK Imports'!T181+'NP Imports'!T181+'NPK Imports'!T181</f>
        <v>16.732578</v>
      </c>
      <c r="U181" s="142">
        <f>'PK Imports'!U181+'NP Imports'!U181+'NPK Imports'!U181</f>
        <v>14.073187000000001</v>
      </c>
      <c r="V181" s="142">
        <f>'PK Imports'!V181+'NP Imports'!V181+'NPK Imports'!V181</f>
        <v>60.242238999999998</v>
      </c>
      <c r="W181" s="142">
        <f>'PK Imports'!W181+'NP Imports'!W181+'NPK Imports'!W181</f>
        <v>79.584720731899296</v>
      </c>
      <c r="X181" s="142">
        <f>'PK Imports'!X181+'NP Imports'!X181+'NPK Imports'!X181</f>
        <v>212.08279999999999</v>
      </c>
      <c r="Y181" s="142">
        <f>'PK Imports'!Y181+'NP Imports'!Y181+'NPK Imports'!Y181</f>
        <v>206.44571000000002</v>
      </c>
      <c r="Z181" s="142">
        <f>'PK Imports'!Z181+'NP Imports'!Z181+'NPK Imports'!Z181</f>
        <v>319.62628000000001</v>
      </c>
      <c r="AA181" s="142">
        <f>'PK Imports'!AA181+'NP Imports'!AA181+'NPK Imports'!AA181</f>
        <v>225.85000000000005</v>
      </c>
      <c r="AB181" s="142">
        <f>'PK Imports'!AB181+'NP Imports'!AB181+'NPK Imports'!AB181</f>
        <v>230.62000000000003</v>
      </c>
      <c r="AC181" s="142">
        <f>'PK Imports'!AC181+'NP Imports'!AC181+'NPK Imports'!AC181</f>
        <v>230.62000000000003</v>
      </c>
      <c r="AD181" s="142">
        <f>'PK Imports'!AD181+'NP Imports'!AD181+'NPK Imports'!AD181</f>
        <v>230.62000000000003</v>
      </c>
      <c r="AE181" s="142">
        <f>'PK Imports'!AE181+'NP Imports'!AE181+'NPK Imports'!AE181</f>
        <v>230.62000000000003</v>
      </c>
      <c r="AF181" s="142">
        <f>'PK Imports'!AF181+'NP Imports'!AF181+'NPK Imports'!AF181</f>
        <v>230.62000000000003</v>
      </c>
      <c r="AG181" s="142">
        <f>'PK Imports'!AG181+'NP Imports'!AG181+'NPK Imports'!AG181</f>
        <v>230.62000000000003</v>
      </c>
    </row>
    <row r="182" spans="1:33" x14ac:dyDescent="0.2">
      <c r="A182" s="133" t="str">
        <f t="shared" si="3"/>
        <v>DAPEast Timor</v>
      </c>
      <c r="B182" s="129" t="s">
        <v>270</v>
      </c>
      <c r="C182" s="129" t="s">
        <v>273</v>
      </c>
      <c r="D182" s="129" t="s">
        <v>212</v>
      </c>
      <c r="E182" s="142">
        <f>'PK Imports'!E182+'NP Imports'!E182+'NPK Imports'!E182</f>
        <v>0</v>
      </c>
      <c r="F182" s="142">
        <f>'PK Imports'!F182+'NP Imports'!F182+'NPK Imports'!F182</f>
        <v>0</v>
      </c>
      <c r="G182" s="142">
        <f>'PK Imports'!G182+'NP Imports'!G182+'NPK Imports'!G182</f>
        <v>0</v>
      </c>
      <c r="H182" s="142">
        <f>'PK Imports'!H182+'NP Imports'!H182+'NPK Imports'!H182</f>
        <v>0</v>
      </c>
      <c r="I182" s="142">
        <f>'PK Imports'!I182+'NP Imports'!I182+'NPK Imports'!I182</f>
        <v>0</v>
      </c>
      <c r="J182" s="142">
        <f>'PK Imports'!J182+'NP Imports'!J182+'NPK Imports'!J182</f>
        <v>0</v>
      </c>
      <c r="K182" s="142">
        <f>'PK Imports'!K182+'NP Imports'!K182+'NPK Imports'!K182</f>
        <v>0</v>
      </c>
      <c r="L182" s="142">
        <f>'PK Imports'!L182+'NP Imports'!L182+'NPK Imports'!L182</f>
        <v>0</v>
      </c>
      <c r="M182" s="142">
        <f>'PK Imports'!M182+'NP Imports'!M182+'NPK Imports'!M182</f>
        <v>0</v>
      </c>
      <c r="N182" s="142">
        <f>'PK Imports'!N182+'NP Imports'!N182+'NPK Imports'!N182</f>
        <v>0</v>
      </c>
      <c r="O182" s="142">
        <f>'PK Imports'!O182+'NP Imports'!O182+'NPK Imports'!O182</f>
        <v>0</v>
      </c>
      <c r="P182" s="142">
        <f>'PK Imports'!P182+'NP Imports'!P182+'NPK Imports'!P182</f>
        <v>0</v>
      </c>
      <c r="Q182" s="142">
        <f>'PK Imports'!Q182+'NP Imports'!Q182+'NPK Imports'!Q182</f>
        <v>0</v>
      </c>
      <c r="R182" s="142">
        <f>'PK Imports'!R182+'NP Imports'!R182+'NPK Imports'!R182</f>
        <v>0</v>
      </c>
      <c r="S182" s="142">
        <f>'PK Imports'!S182+'NP Imports'!S182+'NPK Imports'!S182</f>
        <v>0</v>
      </c>
      <c r="T182" s="142">
        <f>'PK Imports'!T182+'NP Imports'!T182+'NPK Imports'!T182</f>
        <v>0</v>
      </c>
      <c r="U182" s="142">
        <f>'PK Imports'!U182+'NP Imports'!U182+'NPK Imports'!U182</f>
        <v>0</v>
      </c>
      <c r="V182" s="142">
        <f>'PK Imports'!V182+'NP Imports'!V182+'NPK Imports'!V182</f>
        <v>0</v>
      </c>
      <c r="W182" s="142">
        <f>'PK Imports'!W182+'NP Imports'!W182+'NPK Imports'!W182</f>
        <v>0</v>
      </c>
      <c r="X182" s="142">
        <f>'PK Imports'!X182+'NP Imports'!X182+'NPK Imports'!X182</f>
        <v>0</v>
      </c>
      <c r="Y182" s="142">
        <f>'PK Imports'!Y182+'NP Imports'!Y182+'NPK Imports'!Y182</f>
        <v>0</v>
      </c>
      <c r="Z182" s="142">
        <f>'PK Imports'!Z182+'NP Imports'!Z182+'NPK Imports'!Z182</f>
        <v>0</v>
      </c>
      <c r="AA182" s="142">
        <f>'PK Imports'!AA182+'NP Imports'!AA182+'NPK Imports'!AA182</f>
        <v>0</v>
      </c>
      <c r="AB182" s="142">
        <f>'PK Imports'!AB182+'NP Imports'!AB182+'NPK Imports'!AB182</f>
        <v>0</v>
      </c>
      <c r="AC182" s="142">
        <f>'PK Imports'!AC182+'NP Imports'!AC182+'NPK Imports'!AC182</f>
        <v>0</v>
      </c>
      <c r="AD182" s="142">
        <f>'PK Imports'!AD182+'NP Imports'!AD182+'NPK Imports'!AD182</f>
        <v>0</v>
      </c>
      <c r="AE182" s="142">
        <f>'PK Imports'!AE182+'NP Imports'!AE182+'NPK Imports'!AE182</f>
        <v>0</v>
      </c>
      <c r="AF182" s="142">
        <f>'PK Imports'!AF182+'NP Imports'!AF182+'NPK Imports'!AF182</f>
        <v>0</v>
      </c>
      <c r="AG182" s="142">
        <f>'PK Imports'!AG182+'NP Imports'!AG182+'NPK Imports'!AG182</f>
        <v>0</v>
      </c>
    </row>
    <row r="183" spans="1:33" x14ac:dyDescent="0.2">
      <c r="A183" s="133" t="str">
        <f t="shared" si="3"/>
        <v>DAPIndonesia</v>
      </c>
      <c r="B183" s="129" t="s">
        <v>270</v>
      </c>
      <c r="C183" s="129" t="s">
        <v>273</v>
      </c>
      <c r="D183" s="129" t="s">
        <v>213</v>
      </c>
      <c r="E183" s="142">
        <f>'PK Imports'!E183+'NP Imports'!E183+'NPK Imports'!E183</f>
        <v>219.35007400000003</v>
      </c>
      <c r="F183" s="142">
        <f>'PK Imports'!F183+'NP Imports'!F183+'NPK Imports'!F183</f>
        <v>201.79209599999996</v>
      </c>
      <c r="G183" s="142">
        <f>'PK Imports'!G183+'NP Imports'!G183+'NPK Imports'!G183</f>
        <v>271.66857100000004</v>
      </c>
      <c r="H183" s="142">
        <f>'PK Imports'!H183+'NP Imports'!H183+'NPK Imports'!H183</f>
        <v>258.89562100000006</v>
      </c>
      <c r="I183" s="142">
        <f>'PK Imports'!I183+'NP Imports'!I183+'NPK Imports'!I183</f>
        <v>455.94899099999998</v>
      </c>
      <c r="J183" s="142">
        <f>'PK Imports'!J183+'NP Imports'!J183+'NPK Imports'!J183</f>
        <v>361.10946899999999</v>
      </c>
      <c r="K183" s="142">
        <f>'PK Imports'!K183+'NP Imports'!K183+'NPK Imports'!K183</f>
        <v>395.63345700000002</v>
      </c>
      <c r="L183" s="142">
        <f>'PK Imports'!L183+'NP Imports'!L183+'NPK Imports'!L183</f>
        <v>481.34256800000003</v>
      </c>
      <c r="M183" s="142">
        <f>'PK Imports'!M183+'NP Imports'!M183+'NPK Imports'!M183</f>
        <v>509.66509000000002</v>
      </c>
      <c r="N183" s="142">
        <f>'PK Imports'!N183+'NP Imports'!N183+'NPK Imports'!N183</f>
        <v>220.30997499999989</v>
      </c>
      <c r="O183" s="142">
        <f>'PK Imports'!O183+'NP Imports'!O183+'NPK Imports'!O183</f>
        <v>270.49321900000001</v>
      </c>
      <c r="P183" s="142">
        <f>'PK Imports'!P183+'NP Imports'!P183+'NPK Imports'!P183</f>
        <v>288.17686500000002</v>
      </c>
      <c r="Q183" s="142">
        <f>'PK Imports'!Q183+'NP Imports'!Q183+'NPK Imports'!Q183</f>
        <v>269.61839599999996</v>
      </c>
      <c r="R183" s="142">
        <f>'PK Imports'!R183+'NP Imports'!R183+'NPK Imports'!R183</f>
        <v>257.86270000000002</v>
      </c>
      <c r="S183" s="142">
        <f>'PK Imports'!S183+'NP Imports'!S183+'NPK Imports'!S183</f>
        <v>456.932005</v>
      </c>
      <c r="T183" s="142">
        <f>'PK Imports'!T183+'NP Imports'!T183+'NPK Imports'!T183</f>
        <v>631.10764900000004</v>
      </c>
      <c r="U183" s="142">
        <f>'PK Imports'!U183+'NP Imports'!U183+'NPK Imports'!U183</f>
        <v>489.61177200000003</v>
      </c>
      <c r="V183" s="142">
        <f>'PK Imports'!V183+'NP Imports'!V183+'NPK Imports'!V183</f>
        <v>664.11279100000002</v>
      </c>
      <c r="W183" s="142">
        <f>'PK Imports'!W183+'NP Imports'!W183+'NPK Imports'!W183</f>
        <v>530.4154589471234</v>
      </c>
      <c r="X183" s="142">
        <f>'PK Imports'!X183+'NP Imports'!X183+'NPK Imports'!X183</f>
        <v>334.78721000000007</v>
      </c>
      <c r="Y183" s="142">
        <f>'PK Imports'!Y183+'NP Imports'!Y183+'NPK Imports'!Y183</f>
        <v>483.59803909999999</v>
      </c>
      <c r="Z183" s="142">
        <f>'PK Imports'!Z183+'NP Imports'!Z183+'NPK Imports'!Z183</f>
        <v>509.67050000000006</v>
      </c>
      <c r="AA183" s="142">
        <f>'PK Imports'!AA183+'NP Imports'!AA183+'NPK Imports'!AA183</f>
        <v>255.68000000000004</v>
      </c>
      <c r="AB183" s="142">
        <f>'PK Imports'!AB183+'NP Imports'!AB183+'NPK Imports'!AB183</f>
        <v>436.34999999999997</v>
      </c>
      <c r="AC183" s="142">
        <f>'PK Imports'!AC183+'NP Imports'!AC183+'NPK Imports'!AC183</f>
        <v>441.11047095981894</v>
      </c>
      <c r="AD183" s="142">
        <f>'PK Imports'!AD183+'NP Imports'!AD183+'NPK Imports'!AD183</f>
        <v>444.92868376130258</v>
      </c>
      <c r="AE183" s="142">
        <f>'PK Imports'!AE183+'NP Imports'!AE183+'NPK Imports'!AE183</f>
        <v>447.85901848383594</v>
      </c>
      <c r="AF183" s="142">
        <f>'PK Imports'!AF183+'NP Imports'!AF183+'NPK Imports'!AF183</f>
        <v>449.74449869424018</v>
      </c>
      <c r="AG183" s="142">
        <f>'PK Imports'!AG183+'NP Imports'!AG183+'NPK Imports'!AG183</f>
        <v>450.2078937083283</v>
      </c>
    </row>
    <row r="184" spans="1:33" x14ac:dyDescent="0.2">
      <c r="A184" s="133" t="str">
        <f t="shared" si="3"/>
        <v>DAPLaos</v>
      </c>
      <c r="B184" s="129" t="s">
        <v>270</v>
      </c>
      <c r="C184" s="129" t="s">
        <v>273</v>
      </c>
      <c r="D184" s="129" t="s">
        <v>214</v>
      </c>
      <c r="E184" s="142">
        <f>'PK Imports'!E184+'NP Imports'!E184+'NPK Imports'!E184</f>
        <v>12.192449999999999</v>
      </c>
      <c r="F184" s="142">
        <f>'PK Imports'!F184+'NP Imports'!F184+'NPK Imports'!F184</f>
        <v>5.2119</v>
      </c>
      <c r="G184" s="142">
        <f>'PK Imports'!G184+'NP Imports'!G184+'NPK Imports'!G184</f>
        <v>15.84375</v>
      </c>
      <c r="H184" s="142">
        <f>'PK Imports'!H184+'NP Imports'!H184+'NPK Imports'!H184</f>
        <v>3.0657999999999999</v>
      </c>
      <c r="I184" s="142">
        <f>'PK Imports'!I184+'NP Imports'!I184+'NPK Imports'!I184</f>
        <v>6.7021699999999997</v>
      </c>
      <c r="J184" s="142">
        <f>'PK Imports'!J184+'NP Imports'!J184+'NPK Imports'!J184</f>
        <v>8.9545719999999989</v>
      </c>
      <c r="K184" s="142">
        <f>'PK Imports'!K184+'NP Imports'!K184+'NPK Imports'!K184</f>
        <v>6.8171900000000001</v>
      </c>
      <c r="L184" s="142">
        <f>'PK Imports'!L184+'NP Imports'!L184+'NPK Imports'!L184</f>
        <v>7.4354309999999995</v>
      </c>
      <c r="M184" s="142">
        <f>'PK Imports'!M184+'NP Imports'!M184+'NPK Imports'!M184</f>
        <v>7.6209220000000002</v>
      </c>
      <c r="N184" s="142">
        <f>'PK Imports'!N184+'NP Imports'!N184+'NPK Imports'!N184</f>
        <v>18.997979000000001</v>
      </c>
      <c r="O184" s="142">
        <f>'PK Imports'!O184+'NP Imports'!O184+'NPK Imports'!O184</f>
        <v>12.775364</v>
      </c>
      <c r="P184" s="142">
        <f>'PK Imports'!P184+'NP Imports'!P184+'NPK Imports'!P184</f>
        <v>15.776126999999999</v>
      </c>
      <c r="Q184" s="142">
        <f>'PK Imports'!Q184+'NP Imports'!Q184+'NPK Imports'!Q184</f>
        <v>17.462684999999997</v>
      </c>
      <c r="R184" s="142">
        <f>'PK Imports'!R184+'NP Imports'!R184+'NPK Imports'!R184</f>
        <v>32.651494999999997</v>
      </c>
      <c r="S184" s="142">
        <f>'PK Imports'!S184+'NP Imports'!S184+'NPK Imports'!S184</f>
        <v>62.229810000000001</v>
      </c>
      <c r="T184" s="142">
        <f>'PK Imports'!T184+'NP Imports'!T184+'NPK Imports'!T184</f>
        <v>68.006223000000006</v>
      </c>
      <c r="U184" s="142">
        <f>'PK Imports'!U184+'NP Imports'!U184+'NPK Imports'!U184</f>
        <v>44.048155000000001</v>
      </c>
      <c r="V184" s="142">
        <f>'PK Imports'!V184+'NP Imports'!V184+'NPK Imports'!V184</f>
        <v>43.433845000000005</v>
      </c>
      <c r="W184" s="142">
        <f>'PK Imports'!W184+'NP Imports'!W184+'NPK Imports'!W184</f>
        <v>70.420498344793941</v>
      </c>
      <c r="X184" s="142">
        <f>'PK Imports'!X184+'NP Imports'!X184+'NPK Imports'!X184</f>
        <v>110.16750999999998</v>
      </c>
      <c r="Y184" s="142">
        <f>'PK Imports'!Y184+'NP Imports'!Y184+'NPK Imports'!Y184</f>
        <v>125.83345000000001</v>
      </c>
      <c r="Z184" s="142">
        <f>'PK Imports'!Z184+'NP Imports'!Z184+'NPK Imports'!Z184</f>
        <v>120.07322000000001</v>
      </c>
      <c r="AA184" s="142">
        <f>'PK Imports'!AA184+'NP Imports'!AA184+'NPK Imports'!AA184</f>
        <v>64.61</v>
      </c>
      <c r="AB184" s="142">
        <f>'PK Imports'!AB184+'NP Imports'!AB184+'NPK Imports'!AB184</f>
        <v>104.37</v>
      </c>
      <c r="AC184" s="142">
        <f>'PK Imports'!AC184+'NP Imports'!AC184+'NPK Imports'!AC184</f>
        <v>104.37</v>
      </c>
      <c r="AD184" s="142">
        <f>'PK Imports'!AD184+'NP Imports'!AD184+'NPK Imports'!AD184</f>
        <v>104.37</v>
      </c>
      <c r="AE184" s="142">
        <f>'PK Imports'!AE184+'NP Imports'!AE184+'NPK Imports'!AE184</f>
        <v>104.37</v>
      </c>
      <c r="AF184" s="142">
        <f>'PK Imports'!AF184+'NP Imports'!AF184+'NPK Imports'!AF184</f>
        <v>104.37</v>
      </c>
      <c r="AG184" s="142">
        <f>'PK Imports'!AG184+'NP Imports'!AG184+'NPK Imports'!AG184</f>
        <v>104.37</v>
      </c>
    </row>
    <row r="185" spans="1:33" x14ac:dyDescent="0.2">
      <c r="A185" s="133" t="str">
        <f t="shared" si="3"/>
        <v>DAPMalaysia</v>
      </c>
      <c r="B185" s="129" t="s">
        <v>270</v>
      </c>
      <c r="C185" s="129" t="s">
        <v>273</v>
      </c>
      <c r="D185" s="129" t="s">
        <v>215</v>
      </c>
      <c r="E185" s="142">
        <f>'PK Imports'!E185+'NP Imports'!E185+'NPK Imports'!E185</f>
        <v>176.92600000000004</v>
      </c>
      <c r="F185" s="142">
        <f>'PK Imports'!F185+'NP Imports'!F185+'NPK Imports'!F185</f>
        <v>133.614</v>
      </c>
      <c r="G185" s="142">
        <f>'PK Imports'!G185+'NP Imports'!G185+'NPK Imports'!G185</f>
        <v>197.05160000000001</v>
      </c>
      <c r="H185" s="142">
        <f>'PK Imports'!H185+'NP Imports'!H185+'NPK Imports'!H185</f>
        <v>167.37160000000003</v>
      </c>
      <c r="I185" s="142">
        <f>'PK Imports'!I185+'NP Imports'!I185+'NPK Imports'!I185</f>
        <v>287.78962999999993</v>
      </c>
      <c r="J185" s="142">
        <f>'PK Imports'!J185+'NP Imports'!J185+'NPK Imports'!J185</f>
        <v>280.01305000000002</v>
      </c>
      <c r="K185" s="142">
        <f>'PK Imports'!K185+'NP Imports'!K185+'NPK Imports'!K185</f>
        <v>251.88140999999999</v>
      </c>
      <c r="L185" s="142">
        <f>'PK Imports'!L185+'NP Imports'!L185+'NPK Imports'!L185</f>
        <v>435.40471000000002</v>
      </c>
      <c r="M185" s="142">
        <f>'PK Imports'!M185+'NP Imports'!M185+'NPK Imports'!M185</f>
        <v>365.855008</v>
      </c>
      <c r="N185" s="142">
        <f>'PK Imports'!N185+'NP Imports'!N185+'NPK Imports'!N185</f>
        <v>359.12870100000004</v>
      </c>
      <c r="O185" s="142">
        <f>'PK Imports'!O185+'NP Imports'!O185+'NPK Imports'!O185</f>
        <v>503.74318700000009</v>
      </c>
      <c r="P185" s="142">
        <f>'PK Imports'!P185+'NP Imports'!P185+'NPK Imports'!P185</f>
        <v>459.95055300000001</v>
      </c>
      <c r="Q185" s="142">
        <f>'PK Imports'!Q185+'NP Imports'!Q185+'NPK Imports'!Q185</f>
        <v>485.33726999999999</v>
      </c>
      <c r="R185" s="142">
        <f>'PK Imports'!R185+'NP Imports'!R185+'NPK Imports'!R185</f>
        <v>432.95484700000003</v>
      </c>
      <c r="S185" s="142">
        <f>'PK Imports'!S185+'NP Imports'!S185+'NPK Imports'!S185</f>
        <v>516.87284699999998</v>
      </c>
      <c r="T185" s="142">
        <f>'PK Imports'!T185+'NP Imports'!T185+'NPK Imports'!T185</f>
        <v>450.37300699999992</v>
      </c>
      <c r="U185" s="142">
        <f>'PK Imports'!U185+'NP Imports'!U185+'NPK Imports'!U185</f>
        <v>379.87469799999997</v>
      </c>
      <c r="V185" s="142">
        <f>'PK Imports'!V185+'NP Imports'!V185+'NPK Imports'!V185</f>
        <v>521.08787099999995</v>
      </c>
      <c r="W185" s="142">
        <f>'PK Imports'!W185+'NP Imports'!W185+'NPK Imports'!W185</f>
        <v>320.84720072714498</v>
      </c>
      <c r="X185" s="142">
        <f>'PK Imports'!X185+'NP Imports'!X185+'NPK Imports'!X185</f>
        <v>274.81031999999999</v>
      </c>
      <c r="Y185" s="142">
        <f>'PK Imports'!Y185+'NP Imports'!Y185+'NPK Imports'!Y185</f>
        <v>288.81748819999996</v>
      </c>
      <c r="Z185" s="142">
        <f>'PK Imports'!Z185+'NP Imports'!Z185+'NPK Imports'!Z185</f>
        <v>293.10750000000002</v>
      </c>
      <c r="AA185" s="142">
        <f>'PK Imports'!AA185+'NP Imports'!AA185+'NPK Imports'!AA185</f>
        <v>201.22999999999996</v>
      </c>
      <c r="AB185" s="142">
        <f>'PK Imports'!AB185+'NP Imports'!AB185+'NPK Imports'!AB185</f>
        <v>212.12999999999997</v>
      </c>
      <c r="AC185" s="142">
        <f>'PK Imports'!AC185+'NP Imports'!AC185+'NPK Imports'!AC185</f>
        <v>213.52794150744796</v>
      </c>
      <c r="AD185" s="142">
        <f>'PK Imports'!AD185+'NP Imports'!AD185+'NPK Imports'!AD185</f>
        <v>215.1877224332834</v>
      </c>
      <c r="AE185" s="142">
        <f>'PK Imports'!AE185+'NP Imports'!AE185+'NPK Imports'!AE185</f>
        <v>216.81091220914257</v>
      </c>
      <c r="AF185" s="142">
        <f>'PK Imports'!AF185+'NP Imports'!AF185+'NPK Imports'!AF185</f>
        <v>218.49214131655398</v>
      </c>
      <c r="AG185" s="142">
        <f>'PK Imports'!AG185+'NP Imports'!AG185+'NPK Imports'!AG185</f>
        <v>220.18238570759496</v>
      </c>
    </row>
    <row r="186" spans="1:33" x14ac:dyDescent="0.2">
      <c r="A186" s="133" t="str">
        <f t="shared" si="3"/>
        <v>DAPMyanmar</v>
      </c>
      <c r="B186" s="129" t="s">
        <v>270</v>
      </c>
      <c r="C186" s="129" t="s">
        <v>273</v>
      </c>
      <c r="D186" s="129" t="s">
        <v>216</v>
      </c>
      <c r="E186" s="142">
        <f>'PK Imports'!E186+'NP Imports'!E186+'NPK Imports'!E186</f>
        <v>54.306139999999992</v>
      </c>
      <c r="F186" s="142">
        <f>'PK Imports'!F186+'NP Imports'!F186+'NPK Imports'!F186</f>
        <v>8.4436260000000001</v>
      </c>
      <c r="G186" s="142">
        <f>'PK Imports'!G186+'NP Imports'!G186+'NPK Imports'!G186</f>
        <v>9.1444739999999989</v>
      </c>
      <c r="H186" s="142">
        <f>'PK Imports'!H186+'NP Imports'!H186+'NPK Imports'!H186</f>
        <v>17.648705</v>
      </c>
      <c r="I186" s="142">
        <f>'PK Imports'!I186+'NP Imports'!I186+'NPK Imports'!I186</f>
        <v>13.997949999999999</v>
      </c>
      <c r="J186" s="142">
        <f>'PK Imports'!J186+'NP Imports'!J186+'NPK Imports'!J186</f>
        <v>21.227949000000002</v>
      </c>
      <c r="K186" s="142">
        <f>'PK Imports'!K186+'NP Imports'!K186+'NPK Imports'!K186</f>
        <v>51.146160000000009</v>
      </c>
      <c r="L186" s="142">
        <f>'PK Imports'!L186+'NP Imports'!L186+'NPK Imports'!L186</f>
        <v>125.08747600000001</v>
      </c>
      <c r="M186" s="142">
        <f>'PK Imports'!M186+'NP Imports'!M186+'NPK Imports'!M186</f>
        <v>26.603920000000006</v>
      </c>
      <c r="N186" s="142">
        <f>'PK Imports'!N186+'NP Imports'!N186+'NPK Imports'!N186</f>
        <v>22.104589999999998</v>
      </c>
      <c r="O186" s="142">
        <f>'PK Imports'!O186+'NP Imports'!O186+'NPK Imports'!O186</f>
        <v>58.914729000000001</v>
      </c>
      <c r="P186" s="142">
        <f>'PK Imports'!P186+'NP Imports'!P186+'NPK Imports'!P186</f>
        <v>81.985400000000013</v>
      </c>
      <c r="Q186" s="142">
        <f>'PK Imports'!Q186+'NP Imports'!Q186+'NPK Imports'!Q186</f>
        <v>82.583106999999998</v>
      </c>
      <c r="R186" s="142">
        <f>'PK Imports'!R186+'NP Imports'!R186+'NPK Imports'!R186</f>
        <v>124.43606500000001</v>
      </c>
      <c r="S186" s="142">
        <f>'PK Imports'!S186+'NP Imports'!S186+'NPK Imports'!S186</f>
        <v>140.09456500000002</v>
      </c>
      <c r="T186" s="142">
        <f>'PK Imports'!T186+'NP Imports'!T186+'NPK Imports'!T186</f>
        <v>111.06500699999998</v>
      </c>
      <c r="U186" s="142">
        <f>'PK Imports'!U186+'NP Imports'!U186+'NPK Imports'!U186</f>
        <v>168.00784700000003</v>
      </c>
      <c r="V186" s="142">
        <f>'PK Imports'!V186+'NP Imports'!V186+'NPK Imports'!V186</f>
        <v>233.80730900000003</v>
      </c>
      <c r="W186" s="142">
        <f>'PK Imports'!W186+'NP Imports'!W186+'NPK Imports'!W186</f>
        <v>330.9648346300728</v>
      </c>
      <c r="X186" s="142">
        <f>'PK Imports'!X186+'NP Imports'!X186+'NPK Imports'!X186</f>
        <v>561.42714999999998</v>
      </c>
      <c r="Y186" s="142">
        <f>'PK Imports'!Y186+'NP Imports'!Y186+'NPK Imports'!Y186</f>
        <v>511.0906832</v>
      </c>
      <c r="Z186" s="142">
        <f>'PK Imports'!Z186+'NP Imports'!Z186+'NPK Imports'!Z186</f>
        <v>322.37317000000002</v>
      </c>
      <c r="AA186" s="142">
        <f>'PK Imports'!AA186+'NP Imports'!AA186+'NPK Imports'!AA186</f>
        <v>252.94</v>
      </c>
      <c r="AB186" s="142">
        <f>'PK Imports'!AB186+'NP Imports'!AB186+'NPK Imports'!AB186</f>
        <v>322.71000000000004</v>
      </c>
      <c r="AC186" s="142">
        <f>'PK Imports'!AC186+'NP Imports'!AC186+'NPK Imports'!AC186</f>
        <v>322.71000000000004</v>
      </c>
      <c r="AD186" s="142">
        <f>'PK Imports'!AD186+'NP Imports'!AD186+'NPK Imports'!AD186</f>
        <v>322.71000000000004</v>
      </c>
      <c r="AE186" s="142">
        <f>'PK Imports'!AE186+'NP Imports'!AE186+'NPK Imports'!AE186</f>
        <v>322.71000000000004</v>
      </c>
      <c r="AF186" s="142">
        <f>'PK Imports'!AF186+'NP Imports'!AF186+'NPK Imports'!AF186</f>
        <v>322.71000000000004</v>
      </c>
      <c r="AG186" s="142">
        <f>'PK Imports'!AG186+'NP Imports'!AG186+'NPK Imports'!AG186</f>
        <v>322.71000000000004</v>
      </c>
    </row>
    <row r="187" spans="1:33" x14ac:dyDescent="0.2">
      <c r="A187" s="133" t="str">
        <f t="shared" si="3"/>
        <v>DAPPhilippines</v>
      </c>
      <c r="B187" s="129" t="s">
        <v>270</v>
      </c>
      <c r="C187" s="129" t="s">
        <v>273</v>
      </c>
      <c r="D187" s="129" t="s">
        <v>217</v>
      </c>
      <c r="E187" s="142">
        <f>'PK Imports'!E187+'NP Imports'!E187+'NPK Imports'!E187</f>
        <v>117.80306700000044</v>
      </c>
      <c r="F187" s="142">
        <f>'PK Imports'!F187+'NP Imports'!F187+'NPK Imports'!F187</f>
        <v>73.298102999999998</v>
      </c>
      <c r="G187" s="142">
        <f>'PK Imports'!G187+'NP Imports'!G187+'NPK Imports'!G187</f>
        <v>110.368422</v>
      </c>
      <c r="H187" s="142">
        <f>'PK Imports'!H187+'NP Imports'!H187+'NPK Imports'!H187</f>
        <v>72.659383000000005</v>
      </c>
      <c r="I187" s="142">
        <f>'PK Imports'!I187+'NP Imports'!I187+'NPK Imports'!I187</f>
        <v>169.04359600000001</v>
      </c>
      <c r="J187" s="142">
        <f>'PK Imports'!J187+'NP Imports'!J187+'NPK Imports'!J187</f>
        <v>114.97873799999999</v>
      </c>
      <c r="K187" s="142">
        <f>'PK Imports'!K187+'NP Imports'!K187+'NPK Imports'!K187</f>
        <v>152.24572699999999</v>
      </c>
      <c r="L187" s="142">
        <f>'PK Imports'!L187+'NP Imports'!L187+'NPK Imports'!L187</f>
        <v>102.79485400000002</v>
      </c>
      <c r="M187" s="142">
        <f>'PK Imports'!M187+'NP Imports'!M187+'NPK Imports'!M187</f>
        <v>132.67193800000001</v>
      </c>
      <c r="N187" s="142">
        <f>'PK Imports'!N187+'NP Imports'!N187+'NPK Imports'!N187</f>
        <v>112.65319900000001</v>
      </c>
      <c r="O187" s="142">
        <f>'PK Imports'!O187+'NP Imports'!O187+'NPK Imports'!O187</f>
        <v>146.90192400000001</v>
      </c>
      <c r="P187" s="142">
        <f>'PK Imports'!P187+'NP Imports'!P187+'NPK Imports'!P187</f>
        <v>153.550479</v>
      </c>
      <c r="Q187" s="142">
        <f>'PK Imports'!Q187+'NP Imports'!Q187+'NPK Imports'!Q187</f>
        <v>187.366615</v>
      </c>
      <c r="R187" s="142">
        <f>'PK Imports'!R187+'NP Imports'!R187+'NPK Imports'!R187</f>
        <v>290.15655699999996</v>
      </c>
      <c r="S187" s="142">
        <f>'PK Imports'!S187+'NP Imports'!S187+'NPK Imports'!S187</f>
        <v>349.05683399999998</v>
      </c>
      <c r="T187" s="142">
        <f>'PK Imports'!T187+'NP Imports'!T187+'NPK Imports'!T187</f>
        <v>386.116311</v>
      </c>
      <c r="U187" s="142">
        <f>'PK Imports'!U187+'NP Imports'!U187+'NPK Imports'!U187</f>
        <v>434.72135900000001</v>
      </c>
      <c r="V187" s="142">
        <f>'PK Imports'!V187+'NP Imports'!V187+'NPK Imports'!V187</f>
        <v>428.40200399999998</v>
      </c>
      <c r="W187" s="142">
        <f>'PK Imports'!W187+'NP Imports'!W187+'NPK Imports'!W187</f>
        <v>381.2200360821746</v>
      </c>
      <c r="X187" s="142">
        <f>'PK Imports'!X187+'NP Imports'!X187+'NPK Imports'!X187</f>
        <v>548.17903000000001</v>
      </c>
      <c r="Y187" s="142">
        <f>'PK Imports'!Y187+'NP Imports'!Y187+'NPK Imports'!Y187</f>
        <v>537.02025739999999</v>
      </c>
      <c r="Z187" s="142">
        <f>'PK Imports'!Z187+'NP Imports'!Z187+'NPK Imports'!Z187</f>
        <v>490.04678000000001</v>
      </c>
      <c r="AA187" s="142">
        <f>'PK Imports'!AA187+'NP Imports'!AA187+'NPK Imports'!AA187</f>
        <v>424.56</v>
      </c>
      <c r="AB187" s="142">
        <f>'PK Imports'!AB187+'NP Imports'!AB187+'NPK Imports'!AB187</f>
        <v>494.88</v>
      </c>
      <c r="AC187" s="142">
        <f>'PK Imports'!AC187+'NP Imports'!AC187+'NPK Imports'!AC187</f>
        <v>460.06832949737452</v>
      </c>
      <c r="AD187" s="142">
        <f>'PK Imports'!AD187+'NP Imports'!AD187+'NPK Imports'!AD187</f>
        <v>460.06832949737452</v>
      </c>
      <c r="AE187" s="142">
        <f>'PK Imports'!AE187+'NP Imports'!AE187+'NPK Imports'!AE187</f>
        <v>460.06832949737452</v>
      </c>
      <c r="AF187" s="142">
        <f>'PK Imports'!AF187+'NP Imports'!AF187+'NPK Imports'!AF187</f>
        <v>460.06832949737452</v>
      </c>
      <c r="AG187" s="142">
        <f>'PK Imports'!AG187+'NP Imports'!AG187+'NPK Imports'!AG187</f>
        <v>460.06832949737452</v>
      </c>
    </row>
    <row r="188" spans="1:33" x14ac:dyDescent="0.2">
      <c r="A188" s="133" t="str">
        <f t="shared" si="3"/>
        <v>DAPSingapore</v>
      </c>
      <c r="B188" s="129" t="s">
        <v>270</v>
      </c>
      <c r="C188" s="129" t="s">
        <v>273</v>
      </c>
      <c r="D188" s="129" t="s">
        <v>218</v>
      </c>
      <c r="E188" s="142">
        <f>'PK Imports'!E188+'NP Imports'!E188+'NPK Imports'!E188</f>
        <v>4.9420000000000002</v>
      </c>
      <c r="F188" s="142">
        <f>'PK Imports'!F188+'NP Imports'!F188+'NPK Imports'!F188</f>
        <v>3.9193699999999998</v>
      </c>
      <c r="G188" s="142">
        <f>'PK Imports'!G188+'NP Imports'!G188+'NPK Imports'!G188</f>
        <v>2.5939999999999999</v>
      </c>
      <c r="H188" s="142">
        <f>'PK Imports'!H188+'NP Imports'!H188+'NPK Imports'!H188</f>
        <v>2.5629999999999997</v>
      </c>
      <c r="I188" s="142">
        <f>'PK Imports'!I188+'NP Imports'!I188+'NPK Imports'!I188</f>
        <v>3.532</v>
      </c>
      <c r="J188" s="142">
        <f>'PK Imports'!J188+'NP Imports'!J188+'NPK Imports'!J188</f>
        <v>3.2536799999999997</v>
      </c>
      <c r="K188" s="142">
        <f>'PK Imports'!K188+'NP Imports'!K188+'NPK Imports'!K188</f>
        <v>3.6266199999999995</v>
      </c>
      <c r="L188" s="142">
        <f>'PK Imports'!L188+'NP Imports'!L188+'NPK Imports'!L188</f>
        <v>3.6029599999999995</v>
      </c>
      <c r="M188" s="142">
        <f>'PK Imports'!M188+'NP Imports'!M188+'NPK Imports'!M188</f>
        <v>3.3144299999999998</v>
      </c>
      <c r="N188" s="142">
        <f>'PK Imports'!N188+'NP Imports'!N188+'NPK Imports'!N188</f>
        <v>2.3916999999999997</v>
      </c>
      <c r="O188" s="142">
        <f>'PK Imports'!O188+'NP Imports'!O188+'NPK Imports'!O188</f>
        <v>2.4896000000000003</v>
      </c>
      <c r="P188" s="142">
        <f>'PK Imports'!P188+'NP Imports'!P188+'NPK Imports'!P188</f>
        <v>2.82606</v>
      </c>
      <c r="Q188" s="142">
        <f>'PK Imports'!Q188+'NP Imports'!Q188+'NPK Imports'!Q188</f>
        <v>3.6070600000000002</v>
      </c>
      <c r="R188" s="142">
        <f>'PK Imports'!R188+'NP Imports'!R188+'NPK Imports'!R188</f>
        <v>2.6470000000000002</v>
      </c>
      <c r="S188" s="142">
        <f>'PK Imports'!S188+'NP Imports'!S188+'NPK Imports'!S188</f>
        <v>3.9849600000000001</v>
      </c>
      <c r="T188" s="142">
        <f>'PK Imports'!T188+'NP Imports'!T188+'NPK Imports'!T188</f>
        <v>4.1414799999999996</v>
      </c>
      <c r="U188" s="142">
        <f>'PK Imports'!U188+'NP Imports'!U188+'NPK Imports'!U188</f>
        <v>4.7572299999999998</v>
      </c>
      <c r="V188" s="142">
        <f>'PK Imports'!V188+'NP Imports'!V188+'NPK Imports'!V188</f>
        <v>5.8433100000000007</v>
      </c>
      <c r="W188" s="142">
        <f>'PK Imports'!W188+'NP Imports'!W188+'NPK Imports'!W188</f>
        <v>11.701210000000001</v>
      </c>
      <c r="X188" s="142">
        <f>'PK Imports'!X188+'NP Imports'!X188+'NPK Imports'!X188</f>
        <v>9.0237799999999986</v>
      </c>
      <c r="Y188" s="142">
        <f>'PK Imports'!Y188+'NP Imports'!Y188+'NPK Imports'!Y188</f>
        <v>13.748229299999998</v>
      </c>
      <c r="Z188" s="142">
        <f>'PK Imports'!Z188+'NP Imports'!Z188+'NPK Imports'!Z188</f>
        <v>15.477549999999997</v>
      </c>
      <c r="AA188" s="142">
        <f>'PK Imports'!AA188+'NP Imports'!AA188+'NPK Imports'!AA188</f>
        <v>37.72</v>
      </c>
      <c r="AB188" s="142">
        <f>'PK Imports'!AB188+'NP Imports'!AB188+'NPK Imports'!AB188</f>
        <v>13.23</v>
      </c>
      <c r="AC188" s="142">
        <f>'PK Imports'!AC188+'NP Imports'!AC188+'NPK Imports'!AC188</f>
        <v>13.23</v>
      </c>
      <c r="AD188" s="142">
        <f>'PK Imports'!AD188+'NP Imports'!AD188+'NPK Imports'!AD188</f>
        <v>13.23</v>
      </c>
      <c r="AE188" s="142">
        <f>'PK Imports'!AE188+'NP Imports'!AE188+'NPK Imports'!AE188</f>
        <v>13.23</v>
      </c>
      <c r="AF188" s="142">
        <f>'PK Imports'!AF188+'NP Imports'!AF188+'NPK Imports'!AF188</f>
        <v>13.23</v>
      </c>
      <c r="AG188" s="142">
        <f>'PK Imports'!AG188+'NP Imports'!AG188+'NPK Imports'!AG188</f>
        <v>13.23</v>
      </c>
    </row>
    <row r="189" spans="1:33" x14ac:dyDescent="0.2">
      <c r="A189" s="133" t="str">
        <f t="shared" si="3"/>
        <v>DAPThailand</v>
      </c>
      <c r="B189" s="129" t="s">
        <v>270</v>
      </c>
      <c r="C189" s="129" t="s">
        <v>273</v>
      </c>
      <c r="D189" s="129" t="s">
        <v>219</v>
      </c>
      <c r="E189" s="142">
        <f>'PK Imports'!E189+'NP Imports'!E189+'NPK Imports'!E189</f>
        <v>775.64308700000015</v>
      </c>
      <c r="F189" s="142">
        <f>'PK Imports'!F189+'NP Imports'!F189+'NPK Imports'!F189</f>
        <v>936.52860699999985</v>
      </c>
      <c r="G189" s="142">
        <f>'PK Imports'!G189+'NP Imports'!G189+'NPK Imports'!G189</f>
        <v>1044.1251769999999</v>
      </c>
      <c r="H189" s="142">
        <f>'PK Imports'!H189+'NP Imports'!H189+'NPK Imports'!H189</f>
        <v>1068.07285727</v>
      </c>
      <c r="I189" s="142">
        <f>'PK Imports'!I189+'NP Imports'!I189+'NPK Imports'!I189</f>
        <v>904.43438700000002</v>
      </c>
      <c r="J189" s="142">
        <f>'PK Imports'!J189+'NP Imports'!J189+'NPK Imports'!J189</f>
        <v>700.60376599999995</v>
      </c>
      <c r="K189" s="142">
        <f>'PK Imports'!K189+'NP Imports'!K189+'NPK Imports'!K189</f>
        <v>937.73700900000017</v>
      </c>
      <c r="L189" s="142">
        <f>'PK Imports'!L189+'NP Imports'!L189+'NPK Imports'!L189</f>
        <v>1169.1996199999999</v>
      </c>
      <c r="M189" s="142">
        <f>'PK Imports'!M189+'NP Imports'!M189+'NPK Imports'!M189</f>
        <v>927.97134700000004</v>
      </c>
      <c r="N189" s="142">
        <f>'PK Imports'!N189+'NP Imports'!N189+'NPK Imports'!N189</f>
        <v>922.13265800000011</v>
      </c>
      <c r="O189" s="142">
        <f>'PK Imports'!O189+'NP Imports'!O189+'NPK Imports'!O189</f>
        <v>1740.9527659999999</v>
      </c>
      <c r="P189" s="142">
        <f>'PK Imports'!P189+'NP Imports'!P189+'NPK Imports'!P189</f>
        <v>1551.7074339999999</v>
      </c>
      <c r="Q189" s="142">
        <f>'PK Imports'!Q189+'NP Imports'!Q189+'NPK Imports'!Q189</f>
        <v>1698.9408570000001</v>
      </c>
      <c r="R189" s="142">
        <f>'PK Imports'!R189+'NP Imports'!R189+'NPK Imports'!R189</f>
        <v>1809.2906429999998</v>
      </c>
      <c r="S189" s="142">
        <f>'PK Imports'!S189+'NP Imports'!S189+'NPK Imports'!S189</f>
        <v>1713.2217649999993</v>
      </c>
      <c r="T189" s="142">
        <f>'PK Imports'!T189+'NP Imports'!T189+'NPK Imports'!T189</f>
        <v>1267.8527700000009</v>
      </c>
      <c r="U189" s="142">
        <f>'PK Imports'!U189+'NP Imports'!U189+'NPK Imports'!U189</f>
        <v>1351.0971870000001</v>
      </c>
      <c r="V189" s="142">
        <f>'PK Imports'!V189+'NP Imports'!V189+'NPK Imports'!V189</f>
        <v>1400.409089</v>
      </c>
      <c r="W189" s="142">
        <f>'PK Imports'!W189+'NP Imports'!W189+'NPK Imports'!W189</f>
        <v>1222.7657692651642</v>
      </c>
      <c r="X189" s="142">
        <f>'PK Imports'!X189+'NP Imports'!X189+'NPK Imports'!X189</f>
        <v>1311.4678700000002</v>
      </c>
      <c r="Y189" s="142">
        <f>'PK Imports'!Y189+'NP Imports'!Y189+'NPK Imports'!Y189</f>
        <v>1204.5801052000002</v>
      </c>
      <c r="Z189" s="142">
        <f>'PK Imports'!Z189+'NP Imports'!Z189+'NPK Imports'!Z189</f>
        <v>1213.1455664999999</v>
      </c>
      <c r="AA189" s="142">
        <f>'PK Imports'!AA189+'NP Imports'!AA189+'NPK Imports'!AA189</f>
        <v>891.21</v>
      </c>
      <c r="AB189" s="142">
        <f>'PK Imports'!AB189+'NP Imports'!AB189+'NPK Imports'!AB189</f>
        <v>1020.4399999999998</v>
      </c>
      <c r="AC189" s="142">
        <f>'PK Imports'!AC189+'NP Imports'!AC189+'NPK Imports'!AC189</f>
        <v>1042.5331941100196</v>
      </c>
      <c r="AD189" s="142">
        <f>'PK Imports'!AD189+'NP Imports'!AD189+'NPK Imports'!AD189</f>
        <v>1050.9638349345828</v>
      </c>
      <c r="AE189" s="142">
        <f>'PK Imports'!AE189+'NP Imports'!AE189+'NPK Imports'!AE189</f>
        <v>1059.3505375928758</v>
      </c>
      <c r="AF189" s="142">
        <f>'PK Imports'!AF189+'NP Imports'!AF189+'NPK Imports'!AF189</f>
        <v>1068.1090248118178</v>
      </c>
      <c r="AG189" s="142">
        <f>'PK Imports'!AG189+'NP Imports'!AG189+'NPK Imports'!AG189</f>
        <v>1076.9737379639269</v>
      </c>
    </row>
    <row r="190" spans="1:33" x14ac:dyDescent="0.2">
      <c r="A190" s="133" t="str">
        <f t="shared" si="3"/>
        <v>DAPVietnam</v>
      </c>
      <c r="B190" s="129" t="s">
        <v>270</v>
      </c>
      <c r="C190" s="129" t="s">
        <v>273</v>
      </c>
      <c r="D190" s="129" t="s">
        <v>220</v>
      </c>
      <c r="E190" s="142">
        <f>'PK Imports'!E190+'NP Imports'!E190+'NPK Imports'!E190</f>
        <v>204.073508</v>
      </c>
      <c r="F190" s="142">
        <f>'PK Imports'!F190+'NP Imports'!F190+'NPK Imports'!F190</f>
        <v>128.48041099999998</v>
      </c>
      <c r="G190" s="142">
        <f>'PK Imports'!G190+'NP Imports'!G190+'NPK Imports'!G190</f>
        <v>259.15715800000004</v>
      </c>
      <c r="H190" s="142">
        <f>'PK Imports'!H190+'NP Imports'!H190+'NPK Imports'!H190</f>
        <v>245.131405</v>
      </c>
      <c r="I190" s="142">
        <f>'PK Imports'!I190+'NP Imports'!I190+'NPK Imports'!I190</f>
        <v>241.90085999999997</v>
      </c>
      <c r="J190" s="142">
        <f>'PK Imports'!J190+'NP Imports'!J190+'NPK Imports'!J190</f>
        <v>157.15141799999998</v>
      </c>
      <c r="K190" s="142">
        <f>'PK Imports'!K190+'NP Imports'!K190+'NPK Imports'!K190</f>
        <v>175.40058999999997</v>
      </c>
      <c r="L190" s="142">
        <f>'PK Imports'!L190+'NP Imports'!L190+'NPK Imports'!L190</f>
        <v>422.09520800000001</v>
      </c>
      <c r="M190" s="142">
        <f>'PK Imports'!M190+'NP Imports'!M190+'NPK Imports'!M190</f>
        <v>257.35060800000002</v>
      </c>
      <c r="N190" s="142">
        <f>'PK Imports'!N190+'NP Imports'!N190+'NPK Imports'!N190</f>
        <v>314.96235899999994</v>
      </c>
      <c r="O190" s="142">
        <f>'PK Imports'!O190+'NP Imports'!O190+'NPK Imports'!O190</f>
        <v>250.73399999999998</v>
      </c>
      <c r="P190" s="142">
        <f>'PK Imports'!P190+'NP Imports'!P190+'NPK Imports'!P190</f>
        <v>309.61161200000004</v>
      </c>
      <c r="Q190" s="142">
        <f>'PK Imports'!Q190+'NP Imports'!Q190+'NPK Imports'!Q190</f>
        <v>335.81565799999998</v>
      </c>
      <c r="R190" s="142">
        <f>'PK Imports'!R190+'NP Imports'!R190+'NPK Imports'!R190</f>
        <v>434.13712000000004</v>
      </c>
      <c r="S190" s="142">
        <f>'PK Imports'!S190+'NP Imports'!S190+'NPK Imports'!S190</f>
        <v>234.55966500000002</v>
      </c>
      <c r="T190" s="142">
        <f>'PK Imports'!T190+'NP Imports'!T190+'NPK Imports'!T190</f>
        <v>327.07825600000001</v>
      </c>
      <c r="U190" s="142">
        <f>'PK Imports'!U190+'NP Imports'!U190+'NPK Imports'!U190</f>
        <v>245.21536399999999</v>
      </c>
      <c r="V190" s="142">
        <f>'PK Imports'!V190+'NP Imports'!V190+'NPK Imports'!V190</f>
        <v>353.44837499999994</v>
      </c>
      <c r="W190" s="142">
        <f>'PK Imports'!W190+'NP Imports'!W190+'NPK Imports'!W190</f>
        <v>298.66122298416167</v>
      </c>
      <c r="X190" s="142">
        <f>'PK Imports'!X190+'NP Imports'!X190+'NPK Imports'!X190</f>
        <v>761.65843000000007</v>
      </c>
      <c r="Y190" s="142">
        <f>'PK Imports'!Y190+'NP Imports'!Y190+'NPK Imports'!Y190</f>
        <v>465.96209999999996</v>
      </c>
      <c r="Z190" s="142">
        <f>'PK Imports'!Z190+'NP Imports'!Z190+'NPK Imports'!Z190</f>
        <v>388.25196200000005</v>
      </c>
      <c r="AA190" s="142">
        <f>'PK Imports'!AA190+'NP Imports'!AA190+'NPK Imports'!AA190</f>
        <v>383</v>
      </c>
      <c r="AB190" s="142">
        <f>'PK Imports'!AB190+'NP Imports'!AB190+'NPK Imports'!AB190</f>
        <v>446.41</v>
      </c>
      <c r="AC190" s="142">
        <f>'PK Imports'!AC190+'NP Imports'!AC190+'NPK Imports'!AC190</f>
        <v>454.89197492188197</v>
      </c>
      <c r="AD190" s="142">
        <f>'PK Imports'!AD190+'NP Imports'!AD190+'NPK Imports'!AD190</f>
        <v>465.21093917630782</v>
      </c>
      <c r="AE190" s="142">
        <f>'PK Imports'!AE190+'NP Imports'!AE190+'NPK Imports'!AE190</f>
        <v>475.1368633652458</v>
      </c>
      <c r="AF190" s="142">
        <f>'PK Imports'!AF190+'NP Imports'!AF190+'NPK Imports'!AF190</f>
        <v>485.44622106666486</v>
      </c>
      <c r="AG190" s="142">
        <f>'PK Imports'!AG190+'NP Imports'!AG190+'NPK Imports'!AG190</f>
        <v>496.33364526772175</v>
      </c>
    </row>
    <row r="191" spans="1:33" s="133" customFormat="1" x14ac:dyDescent="0.2">
      <c r="A191" s="143" t="str">
        <f t="shared" si="3"/>
        <v>DAPEast Asia Total</v>
      </c>
      <c r="B191" s="140" t="s">
        <v>221</v>
      </c>
      <c r="C191" s="140" t="s">
        <v>221</v>
      </c>
      <c r="D191" s="140" t="s">
        <v>221</v>
      </c>
      <c r="E191" s="141">
        <f>'PK Imports'!E191+'NP Imports'!E191+'NPK Imports'!E191</f>
        <v>2383.8906829999992</v>
      </c>
      <c r="F191" s="141">
        <f>'PK Imports'!F191+'NP Imports'!F191+'NPK Imports'!F191</f>
        <v>2528.0308320000004</v>
      </c>
      <c r="G191" s="141">
        <f>'PK Imports'!G191+'NP Imports'!G191+'NPK Imports'!G191</f>
        <v>3137.5027530000007</v>
      </c>
      <c r="H191" s="141">
        <f>'PK Imports'!H191+'NP Imports'!H191+'NPK Imports'!H191</f>
        <v>2577.1773499999995</v>
      </c>
      <c r="I191" s="141">
        <f>'PK Imports'!I191+'NP Imports'!I191+'NPK Imports'!I191</f>
        <v>2397.190552</v>
      </c>
      <c r="J191" s="141">
        <f>'PK Imports'!J191+'NP Imports'!J191+'NPK Imports'!J191</f>
        <v>2663.7803450000001</v>
      </c>
      <c r="K191" s="141">
        <f>'PK Imports'!K191+'NP Imports'!K191+'NPK Imports'!K191</f>
        <v>2296.1333319999999</v>
      </c>
      <c r="L191" s="141">
        <f>'PK Imports'!L191+'NP Imports'!L191+'NPK Imports'!L191</f>
        <v>1694.447805</v>
      </c>
      <c r="M191" s="141">
        <f>'PK Imports'!M191+'NP Imports'!M191+'NPK Imports'!M191</f>
        <v>975.41704900000002</v>
      </c>
      <c r="N191" s="141">
        <f>'PK Imports'!N191+'NP Imports'!N191+'NPK Imports'!N191</f>
        <v>1487.0304809999998</v>
      </c>
      <c r="O191" s="141">
        <f>'PK Imports'!O191+'NP Imports'!O191+'NPK Imports'!O191</f>
        <v>1247.116113</v>
      </c>
      <c r="P191" s="141">
        <f>'PK Imports'!P191+'NP Imports'!P191+'NPK Imports'!P191</f>
        <v>1258.0495809999998</v>
      </c>
      <c r="Q191" s="141">
        <f>'PK Imports'!Q191+'NP Imports'!Q191+'NPK Imports'!Q191</f>
        <v>1558.7313300000001</v>
      </c>
      <c r="R191" s="141">
        <f>'PK Imports'!R191+'NP Imports'!R191+'NPK Imports'!R191</f>
        <v>1602.1382999999998</v>
      </c>
      <c r="S191" s="141">
        <f>'PK Imports'!S191+'NP Imports'!S191+'NPK Imports'!S191</f>
        <v>1344.8147730000001</v>
      </c>
      <c r="T191" s="141">
        <f>'PK Imports'!T191+'NP Imports'!T191+'NPK Imports'!T191</f>
        <v>1683.759769</v>
      </c>
      <c r="U191" s="141">
        <f>'PK Imports'!U191+'NP Imports'!U191+'NPK Imports'!U191</f>
        <v>1391.955457</v>
      </c>
      <c r="V191" s="141">
        <f>'PK Imports'!V191+'NP Imports'!V191+'NPK Imports'!V191</f>
        <v>1403.144456</v>
      </c>
      <c r="W191" s="141">
        <f>'PK Imports'!W191+'NP Imports'!W191+'NPK Imports'!W191</f>
        <v>1770.8049905043304</v>
      </c>
      <c r="X191" s="141">
        <f>'PK Imports'!X191+'NP Imports'!X191+'NPK Imports'!X191</f>
        <v>1750.8782200000001</v>
      </c>
      <c r="Y191" s="141">
        <f>'PK Imports'!Y191+'NP Imports'!Y191+'NPK Imports'!Y191</f>
        <v>1733.6453168999992</v>
      </c>
      <c r="Z191" s="141">
        <f>'PK Imports'!Z191+'NP Imports'!Z191+'NPK Imports'!Z191</f>
        <v>1380.2375883999998</v>
      </c>
      <c r="AA191" s="141">
        <f>'PK Imports'!AA191+'NP Imports'!AA191+'NPK Imports'!AA191</f>
        <v>900.11999999999989</v>
      </c>
      <c r="AB191" s="141">
        <f>'PK Imports'!AB191+'NP Imports'!AB191+'NPK Imports'!AB191</f>
        <v>1404.8299999999995</v>
      </c>
      <c r="AC191" s="141">
        <f>'PK Imports'!AC191+'NP Imports'!AC191+'NPK Imports'!AC191</f>
        <v>1416.8920081328949</v>
      </c>
      <c r="AD191" s="141">
        <f>'PK Imports'!AD191+'NP Imports'!AD191+'NPK Imports'!AD191</f>
        <v>1415.2558163931246</v>
      </c>
      <c r="AE191" s="141">
        <f>'PK Imports'!AE191+'NP Imports'!AE191+'NPK Imports'!AE191</f>
        <v>1415.4262836203368</v>
      </c>
      <c r="AF191" s="141">
        <f>'PK Imports'!AF191+'NP Imports'!AF191+'NPK Imports'!AF191</f>
        <v>1430.6989823359588</v>
      </c>
      <c r="AG191" s="141">
        <f>'PK Imports'!AG191+'NP Imports'!AG191+'NPK Imports'!AG191</f>
        <v>1439.676755966007</v>
      </c>
    </row>
    <row r="192" spans="1:33" x14ac:dyDescent="0.2">
      <c r="A192" s="133" t="str">
        <f t="shared" si="3"/>
        <v>DAPChina</v>
      </c>
      <c r="B192" s="129" t="s">
        <v>270</v>
      </c>
      <c r="C192" s="129" t="s">
        <v>274</v>
      </c>
      <c r="D192" s="129" t="s">
        <v>222</v>
      </c>
      <c r="E192" s="142">
        <f>'PK Imports'!E192+'NP Imports'!E192+'NPK Imports'!E192</f>
        <v>2073.7251109999997</v>
      </c>
      <c r="F192" s="142">
        <f>'PK Imports'!F192+'NP Imports'!F192+'NPK Imports'!F192</f>
        <v>2290.1299940000004</v>
      </c>
      <c r="G192" s="142">
        <f>'PK Imports'!G192+'NP Imports'!G192+'NPK Imports'!G192</f>
        <v>2851.5635090000001</v>
      </c>
      <c r="H192" s="142">
        <f>'PK Imports'!H192+'NP Imports'!H192+'NPK Imports'!H192</f>
        <v>2274.6054709999999</v>
      </c>
      <c r="I192" s="142">
        <f>'PK Imports'!I192+'NP Imports'!I192+'NPK Imports'!I192</f>
        <v>2075.7030949999998</v>
      </c>
      <c r="J192" s="142">
        <f>'PK Imports'!J192+'NP Imports'!J192+'NPK Imports'!J192</f>
        <v>2334.7778129999997</v>
      </c>
      <c r="K192" s="142">
        <f>'PK Imports'!K192+'NP Imports'!K192+'NPK Imports'!K192</f>
        <v>1992.0924319999999</v>
      </c>
      <c r="L192" s="142">
        <f>'PK Imports'!L192+'NP Imports'!L192+'NPK Imports'!L192</f>
        <v>1387.1474639999999</v>
      </c>
      <c r="M192" s="142">
        <f>'PK Imports'!M192+'NP Imports'!M192+'NPK Imports'!M192</f>
        <v>658.49577299999999</v>
      </c>
      <c r="N192" s="142">
        <f>'PK Imports'!N192+'NP Imports'!N192+'NPK Imports'!N192</f>
        <v>1312.0482789999999</v>
      </c>
      <c r="O192" s="142">
        <f>'PK Imports'!O192+'NP Imports'!O192+'NPK Imports'!O192</f>
        <v>1087.4573</v>
      </c>
      <c r="P192" s="142">
        <f>'PK Imports'!P192+'NP Imports'!P192+'NPK Imports'!P192</f>
        <v>1065.323936</v>
      </c>
      <c r="Q192" s="142">
        <f>'PK Imports'!Q192+'NP Imports'!Q192+'NPK Imports'!Q192</f>
        <v>1342.235561</v>
      </c>
      <c r="R192" s="142">
        <f>'PK Imports'!R192+'NP Imports'!R192+'NPK Imports'!R192</f>
        <v>1380.173781</v>
      </c>
      <c r="S192" s="142">
        <f>'PK Imports'!S192+'NP Imports'!S192+'NPK Imports'!S192</f>
        <v>1143.5068220000001</v>
      </c>
      <c r="T192" s="142">
        <f>'PK Imports'!T192+'NP Imports'!T192+'NPK Imports'!T192</f>
        <v>1497.6854190000001</v>
      </c>
      <c r="U192" s="142">
        <f>'PK Imports'!U192+'NP Imports'!U192+'NPK Imports'!U192</f>
        <v>1171.2762250000001</v>
      </c>
      <c r="V192" s="142">
        <f>'PK Imports'!V192+'NP Imports'!V192+'NPK Imports'!V192</f>
        <v>1200.4538380000001</v>
      </c>
      <c r="W192" s="142">
        <f>'PK Imports'!W192+'NP Imports'!W192+'NPK Imports'!W192</f>
        <v>1536.2897657911938</v>
      </c>
      <c r="X192" s="142">
        <f>'PK Imports'!X192+'NP Imports'!X192+'NPK Imports'!X192</f>
        <v>1546.7699499999999</v>
      </c>
      <c r="Y192" s="142">
        <f>'PK Imports'!Y192+'NP Imports'!Y192+'NPK Imports'!Y192</f>
        <v>1531.1299030999994</v>
      </c>
      <c r="Z192" s="142">
        <f>'PK Imports'!Z192+'NP Imports'!Z192+'NPK Imports'!Z192</f>
        <v>1211.8715999999997</v>
      </c>
      <c r="AA192" s="142">
        <f>'PK Imports'!AA192+'NP Imports'!AA192+'NPK Imports'!AA192</f>
        <v>699.63</v>
      </c>
      <c r="AB192" s="142">
        <f>'PK Imports'!AB192+'NP Imports'!AB192+'NPK Imports'!AB192</f>
        <v>1251.1199999999994</v>
      </c>
      <c r="AC192" s="142">
        <f>'PK Imports'!AC192+'NP Imports'!AC192+'NPK Imports'!AC192</f>
        <v>1263.8738067932045</v>
      </c>
      <c r="AD192" s="142">
        <f>'PK Imports'!AD192+'NP Imports'!AD192+'NPK Imports'!AD192</f>
        <v>1263.0389125941065</v>
      </c>
      <c r="AE192" s="142">
        <f>'PK Imports'!AE192+'NP Imports'!AE192+'NPK Imports'!AE192</f>
        <v>1263.9275240590116</v>
      </c>
      <c r="AF192" s="142">
        <f>'PK Imports'!AF192+'NP Imports'!AF192+'NPK Imports'!AF192</f>
        <v>1279.8907944945456</v>
      </c>
      <c r="AG192" s="142">
        <f>'PK Imports'!AG192+'NP Imports'!AG192+'NPK Imports'!AG192</f>
        <v>1289.559139844506</v>
      </c>
    </row>
    <row r="193" spans="1:33" x14ac:dyDescent="0.2">
      <c r="A193" s="133" t="str">
        <f t="shared" si="3"/>
        <v>DAPJapan</v>
      </c>
      <c r="B193" s="129" t="s">
        <v>270</v>
      </c>
      <c r="C193" s="129" t="s">
        <v>274</v>
      </c>
      <c r="D193" s="129" t="s">
        <v>223</v>
      </c>
      <c r="E193" s="142">
        <f>'PK Imports'!E193+'NP Imports'!E193+'NPK Imports'!E193</f>
        <v>258.26788499999998</v>
      </c>
      <c r="F193" s="142">
        <f>'PK Imports'!F193+'NP Imports'!F193+'NPK Imports'!F193</f>
        <v>175.46233699999999</v>
      </c>
      <c r="G193" s="142">
        <f>'PK Imports'!G193+'NP Imports'!G193+'NPK Imports'!G193</f>
        <v>224.60592499999998</v>
      </c>
      <c r="H193" s="142">
        <f>'PK Imports'!H193+'NP Imports'!H193+'NPK Imports'!H193</f>
        <v>241.269102</v>
      </c>
      <c r="I193" s="142">
        <f>'PK Imports'!I193+'NP Imports'!I193+'NPK Imports'!I193</f>
        <v>248.57193899999999</v>
      </c>
      <c r="J193" s="142">
        <f>'PK Imports'!J193+'NP Imports'!J193+'NPK Imports'!J193</f>
        <v>263.39096599999999</v>
      </c>
      <c r="K193" s="142">
        <f>'PK Imports'!K193+'NP Imports'!K193+'NPK Imports'!K193</f>
        <v>259.51988800000004</v>
      </c>
      <c r="L193" s="142">
        <f>'PK Imports'!L193+'NP Imports'!L193+'NPK Imports'!L193</f>
        <v>247.00465</v>
      </c>
      <c r="M193" s="142">
        <f>'PK Imports'!M193+'NP Imports'!M193+'NPK Imports'!M193</f>
        <v>275.68304999999998</v>
      </c>
      <c r="N193" s="142">
        <f>'PK Imports'!N193+'NP Imports'!N193+'NPK Imports'!N193</f>
        <v>152.18565999999998</v>
      </c>
      <c r="O193" s="142">
        <f>'PK Imports'!O193+'NP Imports'!O193+'NPK Imports'!O193</f>
        <v>122.66004000000001</v>
      </c>
      <c r="P193" s="142">
        <f>'PK Imports'!P193+'NP Imports'!P193+'NPK Imports'!P193</f>
        <v>154.41147000000001</v>
      </c>
      <c r="Q193" s="142">
        <f>'PK Imports'!Q193+'NP Imports'!Q193+'NPK Imports'!Q193</f>
        <v>169.04747</v>
      </c>
      <c r="R193" s="142">
        <f>'PK Imports'!R193+'NP Imports'!R193+'NPK Imports'!R193</f>
        <v>159.79104000000001</v>
      </c>
      <c r="S193" s="142">
        <f>'PK Imports'!S193+'NP Imports'!S193+'NPK Imports'!S193</f>
        <v>136.05449999999999</v>
      </c>
      <c r="T193" s="142">
        <f>'PK Imports'!T193+'NP Imports'!T193+'NPK Imports'!T193</f>
        <v>95.381159999999994</v>
      </c>
      <c r="U193" s="142">
        <f>'PK Imports'!U193+'NP Imports'!U193+'NPK Imports'!U193</f>
        <v>108.13510100000001</v>
      </c>
      <c r="V193" s="142">
        <f>'PK Imports'!V193+'NP Imports'!V193+'NPK Imports'!V193</f>
        <v>108.27647999999999</v>
      </c>
      <c r="W193" s="142">
        <f>'PK Imports'!W193+'NP Imports'!W193+'NPK Imports'!W193</f>
        <v>117.20750413792932</v>
      </c>
      <c r="X193" s="142">
        <f>'PK Imports'!X193+'NP Imports'!X193+'NPK Imports'!X193</f>
        <v>93.188839999999999</v>
      </c>
      <c r="Y193" s="142">
        <f>'PK Imports'!Y193+'NP Imports'!Y193+'NPK Imports'!Y193</f>
        <v>86.698700000000002</v>
      </c>
      <c r="Z193" s="142">
        <f>'PK Imports'!Z193+'NP Imports'!Z193+'NPK Imports'!Z193</f>
        <v>84.970699999999979</v>
      </c>
      <c r="AA193" s="142">
        <f>'PK Imports'!AA193+'NP Imports'!AA193+'NPK Imports'!AA193</f>
        <v>96.82</v>
      </c>
      <c r="AB193" s="142">
        <f>'PK Imports'!AB193+'NP Imports'!AB193+'NPK Imports'!AB193</f>
        <v>78.669999999999987</v>
      </c>
      <c r="AC193" s="142">
        <f>'PK Imports'!AC193+'NP Imports'!AC193+'NPK Imports'!AC193</f>
        <v>77.978201339690656</v>
      </c>
      <c r="AD193" s="142">
        <f>'PK Imports'!AD193+'NP Imports'!AD193+'NPK Imports'!AD193</f>
        <v>77.176903799018135</v>
      </c>
      <c r="AE193" s="142">
        <f>'PK Imports'!AE193+'NP Imports'!AE193+'NPK Imports'!AE193</f>
        <v>76.458759561325124</v>
      </c>
      <c r="AF193" s="142">
        <f>'PK Imports'!AF193+'NP Imports'!AF193+'NPK Imports'!AF193</f>
        <v>75.76818784141301</v>
      </c>
      <c r="AG193" s="142">
        <f>'PK Imports'!AG193+'NP Imports'!AG193+'NPK Imports'!AG193</f>
        <v>75.077616121500895</v>
      </c>
    </row>
    <row r="194" spans="1:33" x14ac:dyDescent="0.2">
      <c r="A194" s="133" t="str">
        <f t="shared" si="3"/>
        <v>DAPMongolia</v>
      </c>
      <c r="B194" s="129" t="s">
        <v>270</v>
      </c>
      <c r="C194" s="129" t="s">
        <v>274</v>
      </c>
      <c r="D194" s="129" t="s">
        <v>224</v>
      </c>
      <c r="E194" s="142">
        <f>'PK Imports'!E194+'NP Imports'!E194+'NPK Imports'!E194</f>
        <v>0.12870100000000001</v>
      </c>
      <c r="F194" s="142">
        <f>'PK Imports'!F194+'NP Imports'!F194+'NPK Imports'!F194</f>
        <v>5.0000000000000001E-3</v>
      </c>
      <c r="G194" s="142">
        <f>'PK Imports'!G194+'NP Imports'!G194+'NPK Imports'!G194</f>
        <v>0</v>
      </c>
      <c r="H194" s="142">
        <f>'PK Imports'!H194+'NP Imports'!H194+'NPK Imports'!H194</f>
        <v>1.2960000000000001E-3</v>
      </c>
      <c r="I194" s="142">
        <f>'PK Imports'!I194+'NP Imports'!I194+'NPK Imports'!I194</f>
        <v>0.18240000000000001</v>
      </c>
      <c r="J194" s="142">
        <f>'PK Imports'!J194+'NP Imports'!J194+'NPK Imports'!J194</f>
        <v>0.82756299999999994</v>
      </c>
      <c r="K194" s="142">
        <f>'PK Imports'!K194+'NP Imports'!K194+'NPK Imports'!K194</f>
        <v>4.5189999999999994E-2</v>
      </c>
      <c r="L194" s="142">
        <f>'PK Imports'!L194+'NP Imports'!L194+'NPK Imports'!L194</f>
        <v>0.84360000000000002</v>
      </c>
      <c r="M194" s="142">
        <f>'PK Imports'!M194+'NP Imports'!M194+'NPK Imports'!M194</f>
        <v>0</v>
      </c>
      <c r="N194" s="142">
        <f>'PK Imports'!N194+'NP Imports'!N194+'NPK Imports'!N194</f>
        <v>0</v>
      </c>
      <c r="O194" s="142">
        <f>'PK Imports'!O194+'NP Imports'!O194+'NPK Imports'!O194</f>
        <v>0</v>
      </c>
      <c r="P194" s="142">
        <f>'PK Imports'!P194+'NP Imports'!P194+'NPK Imports'!P194</f>
        <v>0</v>
      </c>
      <c r="Q194" s="142">
        <f>'PK Imports'!Q194+'NP Imports'!Q194+'NPK Imports'!Q194</f>
        <v>0</v>
      </c>
      <c r="R194" s="142">
        <f>'PK Imports'!R194+'NP Imports'!R194+'NPK Imports'!R194</f>
        <v>2.5440999999999998E-2</v>
      </c>
      <c r="S194" s="142">
        <f>'PK Imports'!S194+'NP Imports'!S194+'NPK Imports'!S194</f>
        <v>1.08E-3</v>
      </c>
      <c r="T194" s="142">
        <f>'PK Imports'!T194+'NP Imports'!T194+'NPK Imports'!T194</f>
        <v>4.5087789999999996</v>
      </c>
      <c r="U194" s="142">
        <f>'PK Imports'!U194+'NP Imports'!U194+'NPK Imports'!U194</f>
        <v>0.28134700000000001</v>
      </c>
      <c r="V194" s="142">
        <f>'PK Imports'!V194+'NP Imports'!V194+'NPK Imports'!V194</f>
        <v>0</v>
      </c>
      <c r="W194" s="142">
        <f>'PK Imports'!W194+'NP Imports'!W194+'NPK Imports'!W194</f>
        <v>4.2627940800969757</v>
      </c>
      <c r="X194" s="142">
        <f>'PK Imports'!X194+'NP Imports'!X194+'NPK Imports'!X194</f>
        <v>1.51647</v>
      </c>
      <c r="Y194" s="142">
        <f>'PK Imports'!Y194+'NP Imports'!Y194+'NPK Imports'!Y194</f>
        <v>4.3265599999999997</v>
      </c>
      <c r="Z194" s="142">
        <f>'PK Imports'!Z194+'NP Imports'!Z194+'NPK Imports'!Z194</f>
        <v>4.7428400000000002</v>
      </c>
      <c r="AA194" s="142">
        <f>'PK Imports'!AA194+'NP Imports'!AA194+'NPK Imports'!AA194</f>
        <v>0.16</v>
      </c>
      <c r="AB194" s="142">
        <f>'PK Imports'!AB194+'NP Imports'!AB194+'NPK Imports'!AB194</f>
        <v>6.0000000000000005E-2</v>
      </c>
      <c r="AC194" s="142">
        <f>'PK Imports'!AC194+'NP Imports'!AC194+'NPK Imports'!AC194</f>
        <v>6.0000000000000005E-2</v>
      </c>
      <c r="AD194" s="142">
        <f>'PK Imports'!AD194+'NP Imports'!AD194+'NPK Imports'!AD194</f>
        <v>6.0000000000000005E-2</v>
      </c>
      <c r="AE194" s="142">
        <f>'PK Imports'!AE194+'NP Imports'!AE194+'NPK Imports'!AE194</f>
        <v>6.0000000000000005E-2</v>
      </c>
      <c r="AF194" s="142">
        <f>'PK Imports'!AF194+'NP Imports'!AF194+'NPK Imports'!AF194</f>
        <v>6.0000000000000005E-2</v>
      </c>
      <c r="AG194" s="142">
        <f>'PK Imports'!AG194+'NP Imports'!AG194+'NPK Imports'!AG194</f>
        <v>6.0000000000000005E-2</v>
      </c>
    </row>
    <row r="195" spans="1:33" x14ac:dyDescent="0.2">
      <c r="A195" s="133" t="str">
        <f t="shared" si="3"/>
        <v>DAPNorth Korea</v>
      </c>
      <c r="B195" s="129" t="s">
        <v>270</v>
      </c>
      <c r="C195" s="129" t="s">
        <v>274</v>
      </c>
      <c r="D195" s="129" t="s">
        <v>225</v>
      </c>
      <c r="E195" s="142">
        <f>'PK Imports'!E195+'NP Imports'!E195+'NPK Imports'!E195</f>
        <v>0</v>
      </c>
      <c r="F195" s="142">
        <f>'PK Imports'!F195+'NP Imports'!F195+'NPK Imports'!F195</f>
        <v>0</v>
      </c>
      <c r="G195" s="142">
        <f>'PK Imports'!G195+'NP Imports'!G195+'NPK Imports'!G195</f>
        <v>0</v>
      </c>
      <c r="H195" s="142">
        <f>'PK Imports'!H195+'NP Imports'!H195+'NPK Imports'!H195</f>
        <v>0</v>
      </c>
      <c r="I195" s="142">
        <f>'PK Imports'!I195+'NP Imports'!I195+'NPK Imports'!I195</f>
        <v>0</v>
      </c>
      <c r="J195" s="142">
        <f>'PK Imports'!J195+'NP Imports'!J195+'NPK Imports'!J195</f>
        <v>0</v>
      </c>
      <c r="K195" s="142">
        <f>'PK Imports'!K195+'NP Imports'!K195+'NPK Imports'!K195</f>
        <v>0</v>
      </c>
      <c r="L195" s="142">
        <f>'PK Imports'!L195+'NP Imports'!L195+'NPK Imports'!L195</f>
        <v>0</v>
      </c>
      <c r="M195" s="142">
        <f>'PK Imports'!M195+'NP Imports'!M195+'NPK Imports'!M195</f>
        <v>0</v>
      </c>
      <c r="N195" s="142">
        <f>'PK Imports'!N195+'NP Imports'!N195+'NPK Imports'!N195</f>
        <v>0</v>
      </c>
      <c r="O195" s="142">
        <f>'PK Imports'!O195+'NP Imports'!O195+'NPK Imports'!O195</f>
        <v>0</v>
      </c>
      <c r="P195" s="142">
        <f>'PK Imports'!P195+'NP Imports'!P195+'NPK Imports'!P195</f>
        <v>0</v>
      </c>
      <c r="Q195" s="142">
        <f>'PK Imports'!Q195+'NP Imports'!Q195+'NPK Imports'!Q195</f>
        <v>0</v>
      </c>
      <c r="R195" s="142">
        <f>'PK Imports'!R195+'NP Imports'!R195+'NPK Imports'!R195</f>
        <v>0</v>
      </c>
      <c r="S195" s="142">
        <f>'PK Imports'!S195+'NP Imports'!S195+'NPK Imports'!S195</f>
        <v>0</v>
      </c>
      <c r="T195" s="142">
        <f>'PK Imports'!T195+'NP Imports'!T195+'NPK Imports'!T195</f>
        <v>0</v>
      </c>
      <c r="U195" s="142">
        <f>'PK Imports'!U195+'NP Imports'!U195+'NPK Imports'!U195</f>
        <v>0</v>
      </c>
      <c r="V195" s="142">
        <f>'PK Imports'!V195+'NP Imports'!V195+'NPK Imports'!V195</f>
        <v>0</v>
      </c>
      <c r="W195" s="142">
        <f>'PK Imports'!W195+'NP Imports'!W195+'NPK Imports'!W195</f>
        <v>0</v>
      </c>
      <c r="X195" s="142">
        <f>'PK Imports'!X195+'NP Imports'!X195+'NPK Imports'!X195</f>
        <v>7.7199100000000005</v>
      </c>
      <c r="Y195" s="142">
        <f>'PK Imports'!Y195+'NP Imports'!Y195+'NPK Imports'!Y195</f>
        <v>7.2657703000000016</v>
      </c>
      <c r="Z195" s="142">
        <f>'PK Imports'!Z195+'NP Imports'!Z195+'NPK Imports'!Z195</f>
        <v>0</v>
      </c>
      <c r="AA195" s="142">
        <f>'PK Imports'!AA195+'NP Imports'!AA195+'NPK Imports'!AA195</f>
        <v>0</v>
      </c>
      <c r="AB195" s="142">
        <f>'PK Imports'!AB195+'NP Imports'!AB195+'NPK Imports'!AB195</f>
        <v>0.03</v>
      </c>
      <c r="AC195" s="142">
        <f>'PK Imports'!AC195+'NP Imports'!AC195+'NPK Imports'!AC195</f>
        <v>0.03</v>
      </c>
      <c r="AD195" s="142">
        <f>'PK Imports'!AD195+'NP Imports'!AD195+'NPK Imports'!AD195</f>
        <v>0.03</v>
      </c>
      <c r="AE195" s="142">
        <f>'PK Imports'!AE195+'NP Imports'!AE195+'NPK Imports'!AE195</f>
        <v>0.03</v>
      </c>
      <c r="AF195" s="142">
        <f>'PK Imports'!AF195+'NP Imports'!AF195+'NPK Imports'!AF195</f>
        <v>0.03</v>
      </c>
      <c r="AG195" s="142">
        <f>'PK Imports'!AG195+'NP Imports'!AG195+'NPK Imports'!AG195</f>
        <v>0.03</v>
      </c>
    </row>
    <row r="196" spans="1:33" x14ac:dyDescent="0.2">
      <c r="A196" s="133" t="str">
        <f t="shared" si="3"/>
        <v>DAPSouth Korea</v>
      </c>
      <c r="B196" s="129" t="s">
        <v>270</v>
      </c>
      <c r="C196" s="129" t="s">
        <v>274</v>
      </c>
      <c r="D196" s="129" t="s">
        <v>226</v>
      </c>
      <c r="E196" s="142">
        <f>'PK Imports'!E196+'NP Imports'!E196+'NPK Imports'!E196</f>
        <v>15.003753</v>
      </c>
      <c r="F196" s="142">
        <f>'PK Imports'!F196+'NP Imports'!F196+'NPK Imports'!F196</f>
        <v>30.988026000000001</v>
      </c>
      <c r="G196" s="142">
        <f>'PK Imports'!G196+'NP Imports'!G196+'NPK Imports'!G196</f>
        <v>29.238140000000001</v>
      </c>
      <c r="H196" s="142">
        <f>'PK Imports'!H196+'NP Imports'!H196+'NPK Imports'!H196</f>
        <v>32.976472000000001</v>
      </c>
      <c r="I196" s="142">
        <f>'PK Imports'!I196+'NP Imports'!I196+'NPK Imports'!I196</f>
        <v>27.075740000000003</v>
      </c>
      <c r="J196" s="142">
        <f>'PK Imports'!J196+'NP Imports'!J196+'NPK Imports'!J196</f>
        <v>11.912226</v>
      </c>
      <c r="K196" s="142">
        <f>'PK Imports'!K196+'NP Imports'!K196+'NPK Imports'!K196</f>
        <v>19.4329</v>
      </c>
      <c r="L196" s="142">
        <f>'PK Imports'!L196+'NP Imports'!L196+'NPK Imports'!L196</f>
        <v>48.390790000000003</v>
      </c>
      <c r="M196" s="142">
        <f>'PK Imports'!M196+'NP Imports'!M196+'NPK Imports'!M196</f>
        <v>31.867894000000003</v>
      </c>
      <c r="N196" s="142">
        <f>'PK Imports'!N196+'NP Imports'!N196+'NPK Imports'!N196</f>
        <v>14.578517</v>
      </c>
      <c r="O196" s="142">
        <f>'PK Imports'!O196+'NP Imports'!O196+'NPK Imports'!O196</f>
        <v>25.800982999999995</v>
      </c>
      <c r="P196" s="142">
        <f>'PK Imports'!P196+'NP Imports'!P196+'NPK Imports'!P196</f>
        <v>25.537274999999998</v>
      </c>
      <c r="Q196" s="142">
        <f>'PK Imports'!Q196+'NP Imports'!Q196+'NPK Imports'!Q196</f>
        <v>33.505548000000005</v>
      </c>
      <c r="R196" s="142">
        <f>'PK Imports'!R196+'NP Imports'!R196+'NPK Imports'!R196</f>
        <v>40.030567999999995</v>
      </c>
      <c r="S196" s="142">
        <f>'PK Imports'!S196+'NP Imports'!S196+'NPK Imports'!S196</f>
        <v>32.884770000000003</v>
      </c>
      <c r="T196" s="142">
        <f>'PK Imports'!T196+'NP Imports'!T196+'NPK Imports'!T196</f>
        <v>37.96515500000001</v>
      </c>
      <c r="U196" s="142">
        <f>'PK Imports'!U196+'NP Imports'!U196+'NPK Imports'!U196</f>
        <v>43.696645000000004</v>
      </c>
      <c r="V196" s="142">
        <f>'PK Imports'!V196+'NP Imports'!V196+'NPK Imports'!V196</f>
        <v>47.21135799999999</v>
      </c>
      <c r="W196" s="142">
        <f>'PK Imports'!W196+'NP Imports'!W196+'NPK Imports'!W196</f>
        <v>49.736138495110424</v>
      </c>
      <c r="X196" s="142">
        <f>'PK Imports'!X196+'NP Imports'!X196+'NPK Imports'!X196</f>
        <v>49.402209999999997</v>
      </c>
      <c r="Y196" s="142">
        <f>'PK Imports'!Y196+'NP Imports'!Y196+'NPK Imports'!Y196</f>
        <v>42.222436000000002</v>
      </c>
      <c r="Z196" s="142">
        <f>'PK Imports'!Z196+'NP Imports'!Z196+'NPK Imports'!Z196</f>
        <v>44.402810000000002</v>
      </c>
      <c r="AA196" s="142">
        <f>'PK Imports'!AA196+'NP Imports'!AA196+'NPK Imports'!AA196</f>
        <v>74.94</v>
      </c>
      <c r="AB196" s="142">
        <f>'PK Imports'!AB196+'NP Imports'!AB196+'NPK Imports'!AB196</f>
        <v>54.47999999999999</v>
      </c>
      <c r="AC196" s="142">
        <f>'PK Imports'!AC196+'NP Imports'!AC196+'NPK Imports'!AC196</f>
        <v>54.47999999999999</v>
      </c>
      <c r="AD196" s="142">
        <f>'PK Imports'!AD196+'NP Imports'!AD196+'NPK Imports'!AD196</f>
        <v>54.47999999999999</v>
      </c>
      <c r="AE196" s="142">
        <f>'PK Imports'!AE196+'NP Imports'!AE196+'NPK Imports'!AE196</f>
        <v>54.47999999999999</v>
      </c>
      <c r="AF196" s="142">
        <f>'PK Imports'!AF196+'NP Imports'!AF196+'NPK Imports'!AF196</f>
        <v>54.47999999999999</v>
      </c>
      <c r="AG196" s="142">
        <f>'PK Imports'!AG196+'NP Imports'!AG196+'NPK Imports'!AG196</f>
        <v>54.47999999999999</v>
      </c>
    </row>
    <row r="197" spans="1:33" x14ac:dyDescent="0.2">
      <c r="A197" s="133" t="str">
        <f t="shared" si="3"/>
        <v>DAPTaiwan</v>
      </c>
      <c r="B197" s="129" t="s">
        <v>270</v>
      </c>
      <c r="C197" s="129" t="s">
        <v>274</v>
      </c>
      <c r="D197" s="129" t="s">
        <v>284</v>
      </c>
      <c r="E197" s="142">
        <f>'PK Imports'!E197+'NP Imports'!E197+'NPK Imports'!E197</f>
        <v>32.346564999999998</v>
      </c>
      <c r="F197" s="142">
        <f>'PK Imports'!F197+'NP Imports'!F197+'NPK Imports'!F197</f>
        <v>27.858639999999998</v>
      </c>
      <c r="G197" s="142">
        <f>'PK Imports'!G197+'NP Imports'!G197+'NPK Imports'!G197</f>
        <v>25.984090000000002</v>
      </c>
      <c r="H197" s="142">
        <f>'PK Imports'!H197+'NP Imports'!H197+'NPK Imports'!H197</f>
        <v>25.459650000000003</v>
      </c>
      <c r="I197" s="142">
        <f>'PK Imports'!I197+'NP Imports'!I197+'NPK Imports'!I197</f>
        <v>42.800889999999995</v>
      </c>
      <c r="J197" s="142">
        <f>'PK Imports'!J197+'NP Imports'!J197+'NPK Imports'!J197</f>
        <v>49.48021</v>
      </c>
      <c r="K197" s="142">
        <f>'PK Imports'!K197+'NP Imports'!K197+'NPK Imports'!K197</f>
        <v>21.935510000000001</v>
      </c>
      <c r="L197" s="142">
        <f>'PK Imports'!L197+'NP Imports'!L197+'NPK Imports'!L197</f>
        <v>7.999270000000001</v>
      </c>
      <c r="M197" s="142">
        <f>'PK Imports'!M197+'NP Imports'!M197+'NPK Imports'!M197</f>
        <v>6.8715299999999999</v>
      </c>
      <c r="N197" s="142">
        <f>'PK Imports'!N197+'NP Imports'!N197+'NPK Imports'!N197</f>
        <v>6.2435200000000002</v>
      </c>
      <c r="O197" s="142">
        <f>'PK Imports'!O197+'NP Imports'!O197+'NPK Imports'!O197</f>
        <v>9.0477900000000009</v>
      </c>
      <c r="P197" s="142">
        <f>'PK Imports'!P197+'NP Imports'!P197+'NPK Imports'!P197</f>
        <v>11.46285</v>
      </c>
      <c r="Q197" s="142">
        <f>'PK Imports'!Q197+'NP Imports'!Q197+'NPK Imports'!Q197</f>
        <v>11.91385</v>
      </c>
      <c r="R197" s="142">
        <f>'PK Imports'!R197+'NP Imports'!R197+'NPK Imports'!R197</f>
        <v>20.916430000000002</v>
      </c>
      <c r="S197" s="142">
        <f>'PK Imports'!S197+'NP Imports'!S197+'NPK Imports'!S197</f>
        <v>30.886800000000001</v>
      </c>
      <c r="T197" s="142">
        <f>'PK Imports'!T197+'NP Imports'!T197+'NPK Imports'!T197</f>
        <v>46.575499999999998</v>
      </c>
      <c r="U197" s="142">
        <f>'PK Imports'!U197+'NP Imports'!U197+'NPK Imports'!U197</f>
        <v>66.392619999999994</v>
      </c>
      <c r="V197" s="142">
        <f>'PK Imports'!V197+'NP Imports'!V197+'NPK Imports'!V197</f>
        <v>45.647359999999999</v>
      </c>
      <c r="W197" s="142">
        <f>'PK Imports'!W197+'NP Imports'!W197+'NPK Imports'!W197</f>
        <v>61.711289999999998</v>
      </c>
      <c r="X197" s="142">
        <f>'PK Imports'!X197+'NP Imports'!X197+'NPK Imports'!X197</f>
        <v>48.308660000000003</v>
      </c>
      <c r="Y197" s="142">
        <f>'PK Imports'!Y197+'NP Imports'!Y197+'NPK Imports'!Y197</f>
        <v>57.987127799999996</v>
      </c>
      <c r="Z197" s="142">
        <f>'PK Imports'!Z197+'NP Imports'!Z197+'NPK Imports'!Z197</f>
        <v>33.796758399999995</v>
      </c>
      <c r="AA197" s="142">
        <f>'PK Imports'!AA197+'NP Imports'!AA197+'NPK Imports'!AA197</f>
        <v>27.79</v>
      </c>
      <c r="AB197" s="142">
        <f>'PK Imports'!AB197+'NP Imports'!AB197+'NPK Imports'!AB197</f>
        <v>19.57</v>
      </c>
      <c r="AC197" s="142">
        <f>'PK Imports'!AC197+'NP Imports'!AC197+'NPK Imports'!AC197</f>
        <v>19.57</v>
      </c>
      <c r="AD197" s="142">
        <f>'PK Imports'!AD197+'NP Imports'!AD197+'NPK Imports'!AD197</f>
        <v>19.57</v>
      </c>
      <c r="AE197" s="142">
        <f>'PK Imports'!AE197+'NP Imports'!AE197+'NPK Imports'!AE197</f>
        <v>19.57</v>
      </c>
      <c r="AF197" s="142">
        <f>'PK Imports'!AF197+'NP Imports'!AF197+'NPK Imports'!AF197</f>
        <v>19.57</v>
      </c>
      <c r="AG197" s="142">
        <f>'PK Imports'!AG197+'NP Imports'!AG197+'NPK Imports'!AG197</f>
        <v>19.57</v>
      </c>
    </row>
    <row r="198" spans="1:33" s="133" customFormat="1" x14ac:dyDescent="0.2">
      <c r="A198" s="136" t="str">
        <f t="shared" si="3"/>
        <v>DAPOceania Total</v>
      </c>
      <c r="B198" s="137" t="s">
        <v>228</v>
      </c>
      <c r="C198" s="137" t="s">
        <v>228</v>
      </c>
      <c r="D198" s="137" t="s">
        <v>228</v>
      </c>
      <c r="E198" s="138">
        <f>'PK Imports'!E198+'NP Imports'!E198+'NPK Imports'!E198</f>
        <v>116.19358299999999</v>
      </c>
      <c r="F198" s="138">
        <f>'PK Imports'!F198+'NP Imports'!F198+'NPK Imports'!F198</f>
        <v>137.430655</v>
      </c>
      <c r="G198" s="138">
        <f>'PK Imports'!G198+'NP Imports'!G198+'NPK Imports'!G198</f>
        <v>194.71333799999999</v>
      </c>
      <c r="H198" s="138">
        <f>'PK Imports'!H198+'NP Imports'!H198+'NPK Imports'!H198</f>
        <v>141.89358200000004</v>
      </c>
      <c r="I198" s="138">
        <f>'PK Imports'!I198+'NP Imports'!I198+'NPK Imports'!I198</f>
        <v>190.80668300000002</v>
      </c>
      <c r="J198" s="138">
        <f>'PK Imports'!J198+'NP Imports'!J198+'NPK Imports'!J198</f>
        <v>151.61790299999998</v>
      </c>
      <c r="K198" s="138">
        <f>'PK Imports'!K198+'NP Imports'!K198+'NPK Imports'!K198</f>
        <v>89.95984</v>
      </c>
      <c r="L198" s="138">
        <f>'PK Imports'!L198+'NP Imports'!L198+'NPK Imports'!L198</f>
        <v>119.89525299999998</v>
      </c>
      <c r="M198" s="138">
        <f>'PK Imports'!M198+'NP Imports'!M198+'NPK Imports'!M198</f>
        <v>136.24719599999997</v>
      </c>
      <c r="N198" s="138">
        <f>'PK Imports'!N198+'NP Imports'!N198+'NPK Imports'!N198</f>
        <v>62.318211000000012</v>
      </c>
      <c r="O198" s="138">
        <f>'PK Imports'!O198+'NP Imports'!O198+'NPK Imports'!O198</f>
        <v>147.62368799999999</v>
      </c>
      <c r="P198" s="138">
        <f>'PK Imports'!P198+'NP Imports'!P198+'NPK Imports'!P198</f>
        <v>208.75654699999998</v>
      </c>
      <c r="Q198" s="138">
        <f>'PK Imports'!Q198+'NP Imports'!Q198+'NPK Imports'!Q198</f>
        <v>203.17808699999995</v>
      </c>
      <c r="R198" s="138">
        <f>'PK Imports'!R198+'NP Imports'!R198+'NPK Imports'!R198</f>
        <v>213.46926200000001</v>
      </c>
      <c r="S198" s="138">
        <f>'PK Imports'!S198+'NP Imports'!S198+'NPK Imports'!S198</f>
        <v>249.87873400000001</v>
      </c>
      <c r="T198" s="138">
        <f>'PK Imports'!T198+'NP Imports'!T198+'NPK Imports'!T198</f>
        <v>236.60432799999998</v>
      </c>
      <c r="U198" s="138">
        <f>'PK Imports'!U198+'NP Imports'!U198+'NPK Imports'!U198</f>
        <v>239.29124999999996</v>
      </c>
      <c r="V198" s="138">
        <f>'PK Imports'!V198+'NP Imports'!V198+'NPK Imports'!V198</f>
        <v>285.06158600000003</v>
      </c>
      <c r="W198" s="138">
        <f>'PK Imports'!W198+'NP Imports'!W198+'NPK Imports'!W198</f>
        <v>265.27225177868377</v>
      </c>
      <c r="X198" s="138">
        <f>'PK Imports'!X198+'NP Imports'!X198+'NPK Imports'!X198</f>
        <v>202.23189000000002</v>
      </c>
      <c r="Y198" s="138">
        <f>'PK Imports'!Y198+'NP Imports'!Y198+'NPK Imports'!Y198</f>
        <v>235.49930700000002</v>
      </c>
      <c r="Z198" s="138">
        <f>'PK Imports'!Z198+'NP Imports'!Z198+'NPK Imports'!Z198</f>
        <v>358.78751</v>
      </c>
      <c r="AA198" s="138">
        <f>'PK Imports'!AA198+'NP Imports'!AA198+'NPK Imports'!AA198</f>
        <v>283.02</v>
      </c>
      <c r="AB198" s="138">
        <f>'PK Imports'!AB198+'NP Imports'!AB198+'NPK Imports'!AB198</f>
        <v>215.95000000000005</v>
      </c>
      <c r="AC198" s="138">
        <f>'PK Imports'!AC198+'NP Imports'!AC198+'NPK Imports'!AC198</f>
        <v>219.54262273163567</v>
      </c>
      <c r="AD198" s="138">
        <f>'PK Imports'!AD198+'NP Imports'!AD198+'NPK Imports'!AD198</f>
        <v>223.65010675569357</v>
      </c>
      <c r="AE198" s="138">
        <f>'PK Imports'!AE198+'NP Imports'!AE198+'NPK Imports'!AE198</f>
        <v>227.61216339500842</v>
      </c>
      <c r="AF198" s="138">
        <f>'PK Imports'!AF198+'NP Imports'!AF198+'NPK Imports'!AF198</f>
        <v>231.62593954244562</v>
      </c>
      <c r="AG198" s="138">
        <f>'PK Imports'!AG198+'NP Imports'!AG198+'NPK Imports'!AG198</f>
        <v>235.71348586597296</v>
      </c>
    </row>
    <row r="199" spans="1:33" s="133" customFormat="1" x14ac:dyDescent="0.2">
      <c r="A199" s="139" t="str">
        <f t="shared" si="3"/>
        <v>DAPOceania Total</v>
      </c>
      <c r="B199" s="140" t="s">
        <v>228</v>
      </c>
      <c r="C199" s="140" t="s">
        <v>228</v>
      </c>
      <c r="D199" s="140" t="s">
        <v>228</v>
      </c>
      <c r="E199" s="141">
        <f>'PK Imports'!E199+'NP Imports'!E199+'NPK Imports'!E199</f>
        <v>116.19358299999999</v>
      </c>
      <c r="F199" s="141">
        <f>'PK Imports'!F199+'NP Imports'!F199+'NPK Imports'!F199</f>
        <v>137.430655</v>
      </c>
      <c r="G199" s="141">
        <f>'PK Imports'!G199+'NP Imports'!G199+'NPK Imports'!G199</f>
        <v>194.71333799999999</v>
      </c>
      <c r="H199" s="141">
        <f>'PK Imports'!H199+'NP Imports'!H199+'NPK Imports'!H199</f>
        <v>141.89358200000004</v>
      </c>
      <c r="I199" s="141">
        <f>'PK Imports'!I199+'NP Imports'!I199+'NPK Imports'!I199</f>
        <v>190.80668300000002</v>
      </c>
      <c r="J199" s="141">
        <f>'PK Imports'!J199+'NP Imports'!J199+'NPK Imports'!J199</f>
        <v>151.61790299999998</v>
      </c>
      <c r="K199" s="141">
        <f>'PK Imports'!K199+'NP Imports'!K199+'NPK Imports'!K199</f>
        <v>89.95984</v>
      </c>
      <c r="L199" s="141">
        <f>'PK Imports'!L199+'NP Imports'!L199+'NPK Imports'!L199</f>
        <v>119.89525299999998</v>
      </c>
      <c r="M199" s="141">
        <f>'PK Imports'!M199+'NP Imports'!M199+'NPK Imports'!M199</f>
        <v>136.24719599999997</v>
      </c>
      <c r="N199" s="141">
        <f>'PK Imports'!N199+'NP Imports'!N199+'NPK Imports'!N199</f>
        <v>62.318211000000012</v>
      </c>
      <c r="O199" s="141">
        <f>'PK Imports'!O199+'NP Imports'!O199+'NPK Imports'!O199</f>
        <v>147.62368799999999</v>
      </c>
      <c r="P199" s="141">
        <f>'PK Imports'!P199+'NP Imports'!P199+'NPK Imports'!P199</f>
        <v>208.75654699999998</v>
      </c>
      <c r="Q199" s="141">
        <f>'PK Imports'!Q199+'NP Imports'!Q199+'NPK Imports'!Q199</f>
        <v>203.17808699999995</v>
      </c>
      <c r="R199" s="141">
        <f>'PK Imports'!R199+'NP Imports'!R199+'NPK Imports'!R199</f>
        <v>213.46926200000001</v>
      </c>
      <c r="S199" s="141">
        <f>'PK Imports'!S199+'NP Imports'!S199+'NPK Imports'!S199</f>
        <v>249.87873400000001</v>
      </c>
      <c r="T199" s="141">
        <f>'PK Imports'!T199+'NP Imports'!T199+'NPK Imports'!T199</f>
        <v>236.60432799999998</v>
      </c>
      <c r="U199" s="141">
        <f>'PK Imports'!U199+'NP Imports'!U199+'NPK Imports'!U199</f>
        <v>239.29124999999996</v>
      </c>
      <c r="V199" s="141">
        <f>'PK Imports'!V199+'NP Imports'!V199+'NPK Imports'!V199</f>
        <v>285.06158600000003</v>
      </c>
      <c r="W199" s="141">
        <f>'PK Imports'!W199+'NP Imports'!W199+'NPK Imports'!W199</f>
        <v>265.27225177868377</v>
      </c>
      <c r="X199" s="141">
        <f>'PK Imports'!X199+'NP Imports'!X199+'NPK Imports'!X199</f>
        <v>202.23189000000002</v>
      </c>
      <c r="Y199" s="141">
        <f>'PK Imports'!Y199+'NP Imports'!Y199+'NPK Imports'!Y199</f>
        <v>235.49930700000002</v>
      </c>
      <c r="Z199" s="141">
        <f>'PK Imports'!Z199+'NP Imports'!Z199+'NPK Imports'!Z199</f>
        <v>358.78751</v>
      </c>
      <c r="AA199" s="141">
        <f>'PK Imports'!AA199+'NP Imports'!AA199+'NPK Imports'!AA199</f>
        <v>283.02</v>
      </c>
      <c r="AB199" s="141">
        <f>'PK Imports'!AB199+'NP Imports'!AB199+'NPK Imports'!AB199</f>
        <v>215.95000000000005</v>
      </c>
      <c r="AC199" s="141">
        <f>'PK Imports'!AC199+'NP Imports'!AC199+'NPK Imports'!AC199</f>
        <v>219.54262273163567</v>
      </c>
      <c r="AD199" s="141">
        <f>'PK Imports'!AD199+'NP Imports'!AD199+'NPK Imports'!AD199</f>
        <v>223.65010675569357</v>
      </c>
      <c r="AE199" s="141">
        <f>'PK Imports'!AE199+'NP Imports'!AE199+'NPK Imports'!AE199</f>
        <v>227.61216339500842</v>
      </c>
      <c r="AF199" s="141">
        <f>'PK Imports'!AF199+'NP Imports'!AF199+'NPK Imports'!AF199</f>
        <v>231.62593954244562</v>
      </c>
      <c r="AG199" s="141">
        <f>'PK Imports'!AG199+'NP Imports'!AG199+'NPK Imports'!AG199</f>
        <v>235.71348586597296</v>
      </c>
    </row>
    <row r="200" spans="1:33" x14ac:dyDescent="0.2">
      <c r="A200" s="133" t="str">
        <f t="shared" si="3"/>
        <v>DAPAustralia</v>
      </c>
      <c r="B200" s="129" t="s">
        <v>275</v>
      </c>
      <c r="C200" s="129" t="s">
        <v>275</v>
      </c>
      <c r="D200" s="129" t="s">
        <v>229</v>
      </c>
      <c r="E200" s="142">
        <f>'PK Imports'!E200+'NP Imports'!E200+'NPK Imports'!E200</f>
        <v>78.276428999999993</v>
      </c>
      <c r="F200" s="142">
        <f>'PK Imports'!F200+'NP Imports'!F200+'NPK Imports'!F200</f>
        <v>80.741465000000005</v>
      </c>
      <c r="G200" s="142">
        <f>'PK Imports'!G200+'NP Imports'!G200+'NPK Imports'!G200</f>
        <v>128.259838</v>
      </c>
      <c r="H200" s="142">
        <f>'PK Imports'!H200+'NP Imports'!H200+'NPK Imports'!H200</f>
        <v>105.43780400000001</v>
      </c>
      <c r="I200" s="142">
        <f>'PK Imports'!I200+'NP Imports'!I200+'NPK Imports'!I200</f>
        <v>150.15843600000002</v>
      </c>
      <c r="J200" s="142">
        <f>'PK Imports'!J200+'NP Imports'!J200+'NPK Imports'!J200</f>
        <v>108.51108399999998</v>
      </c>
      <c r="K200" s="142">
        <f>'PK Imports'!K200+'NP Imports'!K200+'NPK Imports'!K200</f>
        <v>66.025534999999991</v>
      </c>
      <c r="L200" s="142">
        <f>'PK Imports'!L200+'NP Imports'!L200+'NPK Imports'!L200</f>
        <v>81.478021999999996</v>
      </c>
      <c r="M200" s="142">
        <f>'PK Imports'!M200+'NP Imports'!M200+'NPK Imports'!M200</f>
        <v>97.835166999999998</v>
      </c>
      <c r="N200" s="142">
        <f>'PK Imports'!N200+'NP Imports'!N200+'NPK Imports'!N200</f>
        <v>46.798265000000015</v>
      </c>
      <c r="O200" s="142">
        <f>'PK Imports'!O200+'NP Imports'!O200+'NPK Imports'!O200</f>
        <v>115.16407099999999</v>
      </c>
      <c r="P200" s="142">
        <f>'PK Imports'!P200+'NP Imports'!P200+'NPK Imports'!P200</f>
        <v>164.63282899999999</v>
      </c>
      <c r="Q200" s="142">
        <f>'PK Imports'!Q200+'NP Imports'!Q200+'NPK Imports'!Q200</f>
        <v>164.09162499999999</v>
      </c>
      <c r="R200" s="142">
        <f>'PK Imports'!R200+'NP Imports'!R200+'NPK Imports'!R200</f>
        <v>162.05643499999999</v>
      </c>
      <c r="S200" s="142">
        <f>'PK Imports'!S200+'NP Imports'!S200+'NPK Imports'!S200</f>
        <v>202.26052300000001</v>
      </c>
      <c r="T200" s="142">
        <f>'PK Imports'!T200+'NP Imports'!T200+'NPK Imports'!T200</f>
        <v>188.410742</v>
      </c>
      <c r="U200" s="142">
        <f>'PK Imports'!U200+'NP Imports'!U200+'NPK Imports'!U200</f>
        <v>192.23376199999998</v>
      </c>
      <c r="V200" s="142">
        <f>'PK Imports'!V200+'NP Imports'!V200+'NPK Imports'!V200</f>
        <v>232.47202600000003</v>
      </c>
      <c r="W200" s="142">
        <f>'PK Imports'!W200+'NP Imports'!W200+'NPK Imports'!W200</f>
        <v>204.15956208228749</v>
      </c>
      <c r="X200" s="142">
        <f>'PK Imports'!X200+'NP Imports'!X200+'NPK Imports'!X200</f>
        <v>153.68796000000003</v>
      </c>
      <c r="Y200" s="142">
        <f>'PK Imports'!Y200+'NP Imports'!Y200+'NPK Imports'!Y200</f>
        <v>177.86948999999998</v>
      </c>
      <c r="Z200" s="142">
        <f>'PK Imports'!Z200+'NP Imports'!Z200+'NPK Imports'!Z200</f>
        <v>252.35852</v>
      </c>
      <c r="AA200" s="142">
        <f>'PK Imports'!AA200+'NP Imports'!AA200+'NPK Imports'!AA200</f>
        <v>227.11999999999998</v>
      </c>
      <c r="AB200" s="142">
        <f>'PK Imports'!AB200+'NP Imports'!AB200+'NPK Imports'!AB200</f>
        <v>166.82</v>
      </c>
      <c r="AC200" s="142">
        <f>'PK Imports'!AC200+'NP Imports'!AC200+'NPK Imports'!AC200</f>
        <v>170.41262273163568</v>
      </c>
      <c r="AD200" s="142">
        <f>'PK Imports'!AD200+'NP Imports'!AD200+'NPK Imports'!AD200</f>
        <v>174.52010675569355</v>
      </c>
      <c r="AE200" s="142">
        <f>'PK Imports'!AE200+'NP Imports'!AE200+'NPK Imports'!AE200</f>
        <v>178.4821633950084</v>
      </c>
      <c r="AF200" s="142">
        <f>'PK Imports'!AF200+'NP Imports'!AF200+'NPK Imports'!AF200</f>
        <v>182.49593954244563</v>
      </c>
      <c r="AG200" s="142">
        <f>'PK Imports'!AG200+'NP Imports'!AG200+'NPK Imports'!AG200</f>
        <v>186.58348586597293</v>
      </c>
    </row>
    <row r="201" spans="1:33" x14ac:dyDescent="0.2">
      <c r="A201" s="133" t="str">
        <f t="shared" si="3"/>
        <v>DAPChristmas Island</v>
      </c>
      <c r="B201" s="129" t="s">
        <v>275</v>
      </c>
      <c r="C201" s="129" t="s">
        <v>275</v>
      </c>
      <c r="D201" s="129" t="s">
        <v>230</v>
      </c>
      <c r="E201" s="142">
        <f>'PK Imports'!E201+'NP Imports'!E201+'NPK Imports'!E201</f>
        <v>0</v>
      </c>
      <c r="F201" s="142">
        <f>'PK Imports'!F201+'NP Imports'!F201+'NPK Imports'!F201</f>
        <v>0</v>
      </c>
      <c r="G201" s="142">
        <f>'PK Imports'!G201+'NP Imports'!G201+'NPK Imports'!G201</f>
        <v>0</v>
      </c>
      <c r="H201" s="142">
        <f>'PK Imports'!H201+'NP Imports'!H201+'NPK Imports'!H201</f>
        <v>0</v>
      </c>
      <c r="I201" s="142">
        <f>'PK Imports'!I201+'NP Imports'!I201+'NPK Imports'!I201</f>
        <v>0</v>
      </c>
      <c r="J201" s="142">
        <f>'PK Imports'!J201+'NP Imports'!J201+'NPK Imports'!J201</f>
        <v>0</v>
      </c>
      <c r="K201" s="142">
        <f>'PK Imports'!K201+'NP Imports'!K201+'NPK Imports'!K201</f>
        <v>0</v>
      </c>
      <c r="L201" s="142">
        <f>'PK Imports'!L201+'NP Imports'!L201+'NPK Imports'!L201</f>
        <v>0</v>
      </c>
      <c r="M201" s="142">
        <f>'PK Imports'!M201+'NP Imports'!M201+'NPK Imports'!M201</f>
        <v>0</v>
      </c>
      <c r="N201" s="142">
        <f>'PK Imports'!N201+'NP Imports'!N201+'NPK Imports'!N201</f>
        <v>0</v>
      </c>
      <c r="O201" s="142">
        <f>'PK Imports'!O201+'NP Imports'!O201+'NPK Imports'!O201</f>
        <v>0</v>
      </c>
      <c r="P201" s="142">
        <f>'PK Imports'!P201+'NP Imports'!P201+'NPK Imports'!P201</f>
        <v>0</v>
      </c>
      <c r="Q201" s="142">
        <f>'PK Imports'!Q201+'NP Imports'!Q201+'NPK Imports'!Q201</f>
        <v>0</v>
      </c>
      <c r="R201" s="142">
        <f>'PK Imports'!R201+'NP Imports'!R201+'NPK Imports'!R201</f>
        <v>0</v>
      </c>
      <c r="S201" s="142">
        <f>'PK Imports'!S201+'NP Imports'!S201+'NPK Imports'!S201</f>
        <v>0</v>
      </c>
      <c r="T201" s="142">
        <f>'PK Imports'!T201+'NP Imports'!T201+'NPK Imports'!T201</f>
        <v>0</v>
      </c>
      <c r="U201" s="142">
        <f>'PK Imports'!U201+'NP Imports'!U201+'NPK Imports'!U201</f>
        <v>0</v>
      </c>
      <c r="V201" s="142">
        <f>'PK Imports'!V201+'NP Imports'!V201+'NPK Imports'!V201</f>
        <v>0</v>
      </c>
      <c r="W201" s="142">
        <f>'PK Imports'!W201+'NP Imports'!W201+'NPK Imports'!W201</f>
        <v>0</v>
      </c>
      <c r="X201" s="142">
        <f>'PK Imports'!X201+'NP Imports'!X201+'NPK Imports'!X201</f>
        <v>0</v>
      </c>
      <c r="Y201" s="142">
        <f>'PK Imports'!Y201+'NP Imports'!Y201+'NPK Imports'!Y201</f>
        <v>0</v>
      </c>
      <c r="Z201" s="142">
        <f>'PK Imports'!Z201+'NP Imports'!Z201+'NPK Imports'!Z201</f>
        <v>0</v>
      </c>
      <c r="AA201" s="142">
        <f>'PK Imports'!AA201+'NP Imports'!AA201+'NPK Imports'!AA201</f>
        <v>0</v>
      </c>
      <c r="AB201" s="142">
        <f>'PK Imports'!AB201+'NP Imports'!AB201+'NPK Imports'!AB201</f>
        <v>0</v>
      </c>
      <c r="AC201" s="142">
        <f>'PK Imports'!AC201+'NP Imports'!AC201+'NPK Imports'!AC201</f>
        <v>0</v>
      </c>
      <c r="AD201" s="142">
        <f>'PK Imports'!AD201+'NP Imports'!AD201+'NPK Imports'!AD201</f>
        <v>0</v>
      </c>
      <c r="AE201" s="142">
        <f>'PK Imports'!AE201+'NP Imports'!AE201+'NPK Imports'!AE201</f>
        <v>0</v>
      </c>
      <c r="AF201" s="142">
        <f>'PK Imports'!AF201+'NP Imports'!AF201+'NPK Imports'!AF201</f>
        <v>0</v>
      </c>
      <c r="AG201" s="142">
        <f>'PK Imports'!AG201+'NP Imports'!AG201+'NPK Imports'!AG201</f>
        <v>0</v>
      </c>
    </row>
    <row r="202" spans="1:33" x14ac:dyDescent="0.2">
      <c r="A202" s="133" t="str">
        <f t="shared" si="3"/>
        <v>DAPFiji</v>
      </c>
      <c r="B202" s="129" t="s">
        <v>275</v>
      </c>
      <c r="C202" s="129" t="s">
        <v>275</v>
      </c>
      <c r="D202" s="129" t="s">
        <v>231</v>
      </c>
      <c r="E202" s="142">
        <f>'PK Imports'!E202+'NP Imports'!E202+'NPK Imports'!E202</f>
        <v>0</v>
      </c>
      <c r="F202" s="142">
        <f>'PK Imports'!F202+'NP Imports'!F202+'NPK Imports'!F202</f>
        <v>0</v>
      </c>
      <c r="G202" s="142">
        <f>'PK Imports'!G202+'NP Imports'!G202+'NPK Imports'!G202</f>
        <v>0.56443099999999991</v>
      </c>
      <c r="H202" s="142">
        <f>'PK Imports'!H202+'NP Imports'!H202+'NPK Imports'!H202</f>
        <v>0.27968499999999996</v>
      </c>
      <c r="I202" s="142">
        <f>'PK Imports'!I202+'NP Imports'!I202+'NPK Imports'!I202</f>
        <v>8.1636E-2</v>
      </c>
      <c r="J202" s="142">
        <f>'PK Imports'!J202+'NP Imports'!J202+'NPK Imports'!J202</f>
        <v>8.9317000000000007E-2</v>
      </c>
      <c r="K202" s="142">
        <f>'PK Imports'!K202+'NP Imports'!K202+'NPK Imports'!K202</f>
        <v>9.0225E-2</v>
      </c>
      <c r="L202" s="142">
        <f>'PK Imports'!L202+'NP Imports'!L202+'NPK Imports'!L202</f>
        <v>6.8342E-2</v>
      </c>
      <c r="M202" s="142">
        <f>'PK Imports'!M202+'NP Imports'!M202+'NPK Imports'!M202</f>
        <v>0.70210000000000006</v>
      </c>
      <c r="N202" s="142">
        <f>'PK Imports'!N202+'NP Imports'!N202+'NPK Imports'!N202</f>
        <v>3.1494710000000001</v>
      </c>
      <c r="O202" s="142">
        <f>'PK Imports'!O202+'NP Imports'!O202+'NPK Imports'!O202</f>
        <v>4.1575000000000001E-2</v>
      </c>
      <c r="P202" s="142">
        <f>'PK Imports'!P202+'NP Imports'!P202+'NPK Imports'!P202</f>
        <v>9.1261000000000009E-2</v>
      </c>
      <c r="Q202" s="142">
        <f>'PK Imports'!Q202+'NP Imports'!Q202+'NPK Imports'!Q202</f>
        <v>8.0383999999999997E-2</v>
      </c>
      <c r="R202" s="142">
        <f>'PK Imports'!R202+'NP Imports'!R202+'NPK Imports'!R202</f>
        <v>0.22972999999999999</v>
      </c>
      <c r="S202" s="142">
        <f>'PK Imports'!S202+'NP Imports'!S202+'NPK Imports'!S202</f>
        <v>0.313971</v>
      </c>
      <c r="T202" s="142">
        <f>'PK Imports'!T202+'NP Imports'!T202+'NPK Imports'!T202</f>
        <v>0.16314399999999998</v>
      </c>
      <c r="U202" s="142">
        <f>'PK Imports'!U202+'NP Imports'!U202+'NPK Imports'!U202</f>
        <v>2.5950550000000003</v>
      </c>
      <c r="V202" s="142">
        <f>'PK Imports'!V202+'NP Imports'!V202+'NPK Imports'!V202</f>
        <v>0.36954999999999999</v>
      </c>
      <c r="W202" s="142">
        <f>'PK Imports'!W202+'NP Imports'!W202+'NPK Imports'!W202</f>
        <v>1.225654</v>
      </c>
      <c r="X202" s="142">
        <f>'PK Imports'!X202+'NP Imports'!X202+'NPK Imports'!X202</f>
        <v>0.12509999999999999</v>
      </c>
      <c r="Y202" s="142">
        <f>'PK Imports'!Y202+'NP Imports'!Y202+'NPK Imports'!Y202</f>
        <v>0.33260000000000001</v>
      </c>
      <c r="Z202" s="142">
        <f>'PK Imports'!Z202+'NP Imports'!Z202+'NPK Imports'!Z202</f>
        <v>0.25</v>
      </c>
      <c r="AA202" s="142">
        <f>'PK Imports'!AA202+'NP Imports'!AA202+'NPK Imports'!AA202</f>
        <v>0.05</v>
      </c>
      <c r="AB202" s="142">
        <f>'PK Imports'!AB202+'NP Imports'!AB202+'NPK Imports'!AB202</f>
        <v>0.03</v>
      </c>
      <c r="AC202" s="142">
        <f>'PK Imports'!AC202+'NP Imports'!AC202+'NPK Imports'!AC202</f>
        <v>0.03</v>
      </c>
      <c r="AD202" s="142">
        <f>'PK Imports'!AD202+'NP Imports'!AD202+'NPK Imports'!AD202</f>
        <v>0.03</v>
      </c>
      <c r="AE202" s="142">
        <f>'PK Imports'!AE202+'NP Imports'!AE202+'NPK Imports'!AE202</f>
        <v>0.03</v>
      </c>
      <c r="AF202" s="142">
        <f>'PK Imports'!AF202+'NP Imports'!AF202+'NPK Imports'!AF202</f>
        <v>0.03</v>
      </c>
      <c r="AG202" s="142">
        <f>'PK Imports'!AG202+'NP Imports'!AG202+'NPK Imports'!AG202</f>
        <v>0.03</v>
      </c>
    </row>
    <row r="203" spans="1:33" x14ac:dyDescent="0.2">
      <c r="A203" s="133" t="str">
        <f t="shared" si="3"/>
        <v>DAPNauru</v>
      </c>
      <c r="B203" s="129" t="s">
        <v>275</v>
      </c>
      <c r="C203" s="129" t="s">
        <v>275</v>
      </c>
      <c r="D203" s="129" t="s">
        <v>232</v>
      </c>
      <c r="E203" s="142">
        <f>'PK Imports'!E203+'NP Imports'!E203+'NPK Imports'!E203</f>
        <v>0</v>
      </c>
      <c r="F203" s="142">
        <f>'PK Imports'!F203+'NP Imports'!F203+'NPK Imports'!F203</f>
        <v>0</v>
      </c>
      <c r="G203" s="142">
        <f>'PK Imports'!G203+'NP Imports'!G203+'NPK Imports'!G203</f>
        <v>0</v>
      </c>
      <c r="H203" s="142">
        <f>'PK Imports'!H203+'NP Imports'!H203+'NPK Imports'!H203</f>
        <v>0</v>
      </c>
      <c r="I203" s="142">
        <f>'PK Imports'!I203+'NP Imports'!I203+'NPK Imports'!I203</f>
        <v>0</v>
      </c>
      <c r="J203" s="142">
        <f>'PK Imports'!J203+'NP Imports'!J203+'NPK Imports'!J203</f>
        <v>0</v>
      </c>
      <c r="K203" s="142">
        <f>'PK Imports'!K203+'NP Imports'!K203+'NPK Imports'!K203</f>
        <v>0</v>
      </c>
      <c r="L203" s="142">
        <f>'PK Imports'!L203+'NP Imports'!L203+'NPK Imports'!L203</f>
        <v>0</v>
      </c>
      <c r="M203" s="142">
        <f>'PK Imports'!M203+'NP Imports'!M203+'NPK Imports'!M203</f>
        <v>0</v>
      </c>
      <c r="N203" s="142">
        <f>'PK Imports'!N203+'NP Imports'!N203+'NPK Imports'!N203</f>
        <v>0</v>
      </c>
      <c r="O203" s="142">
        <f>'PK Imports'!O203+'NP Imports'!O203+'NPK Imports'!O203</f>
        <v>0</v>
      </c>
      <c r="P203" s="142">
        <f>'PK Imports'!P203+'NP Imports'!P203+'NPK Imports'!P203</f>
        <v>0</v>
      </c>
      <c r="Q203" s="142">
        <f>'PK Imports'!Q203+'NP Imports'!Q203+'NPK Imports'!Q203</f>
        <v>0</v>
      </c>
      <c r="R203" s="142">
        <f>'PK Imports'!R203+'NP Imports'!R203+'NPK Imports'!R203</f>
        <v>0</v>
      </c>
      <c r="S203" s="142">
        <f>'PK Imports'!S203+'NP Imports'!S203+'NPK Imports'!S203</f>
        <v>0</v>
      </c>
      <c r="T203" s="142">
        <f>'PK Imports'!T203+'NP Imports'!T203+'NPK Imports'!T203</f>
        <v>0</v>
      </c>
      <c r="U203" s="142">
        <f>'PK Imports'!U203+'NP Imports'!U203+'NPK Imports'!U203</f>
        <v>0</v>
      </c>
      <c r="V203" s="142">
        <f>'PK Imports'!V203+'NP Imports'!V203+'NPK Imports'!V203</f>
        <v>0</v>
      </c>
      <c r="W203" s="142">
        <f>'PK Imports'!W203+'NP Imports'!W203+'NPK Imports'!W203</f>
        <v>0</v>
      </c>
      <c r="X203" s="142">
        <f>'PK Imports'!X203+'NP Imports'!X203+'NPK Imports'!X203</f>
        <v>0</v>
      </c>
      <c r="Y203" s="142">
        <f>'PK Imports'!Y203+'NP Imports'!Y203+'NPK Imports'!Y203</f>
        <v>0</v>
      </c>
      <c r="Z203" s="142">
        <f>'PK Imports'!Z203+'NP Imports'!Z203+'NPK Imports'!Z203</f>
        <v>0</v>
      </c>
      <c r="AA203" s="142">
        <f>'PK Imports'!AA203+'NP Imports'!AA203+'NPK Imports'!AA203</f>
        <v>0</v>
      </c>
      <c r="AB203" s="142">
        <f>'PK Imports'!AB203+'NP Imports'!AB203+'NPK Imports'!AB203</f>
        <v>0</v>
      </c>
      <c r="AC203" s="142">
        <f>'PK Imports'!AC203+'NP Imports'!AC203+'NPK Imports'!AC203</f>
        <v>0</v>
      </c>
      <c r="AD203" s="142">
        <f>'PK Imports'!AD203+'NP Imports'!AD203+'NPK Imports'!AD203</f>
        <v>0</v>
      </c>
      <c r="AE203" s="142">
        <f>'PK Imports'!AE203+'NP Imports'!AE203+'NPK Imports'!AE203</f>
        <v>0</v>
      </c>
      <c r="AF203" s="142">
        <f>'PK Imports'!AF203+'NP Imports'!AF203+'NPK Imports'!AF203</f>
        <v>0</v>
      </c>
      <c r="AG203" s="142">
        <f>'PK Imports'!AG203+'NP Imports'!AG203+'NPK Imports'!AG203</f>
        <v>0</v>
      </c>
    </row>
    <row r="204" spans="1:33" x14ac:dyDescent="0.2">
      <c r="A204" s="133" t="str">
        <f t="shared" si="3"/>
        <v>DAPNew Caledonia</v>
      </c>
      <c r="B204" s="129" t="s">
        <v>275</v>
      </c>
      <c r="C204" s="129" t="s">
        <v>275</v>
      </c>
      <c r="D204" s="129" t="s">
        <v>233</v>
      </c>
      <c r="E204" s="142">
        <f>'PK Imports'!E204+'NP Imports'!E204+'NPK Imports'!E204</f>
        <v>2.1806540000000001</v>
      </c>
      <c r="F204" s="142">
        <f>'PK Imports'!F204+'NP Imports'!F204+'NPK Imports'!F204</f>
        <v>2.3606959999999999</v>
      </c>
      <c r="G204" s="142">
        <f>'PK Imports'!G204+'NP Imports'!G204+'NPK Imports'!G204</f>
        <v>2.485646</v>
      </c>
      <c r="H204" s="142">
        <f>'PK Imports'!H204+'NP Imports'!H204+'NPK Imports'!H204</f>
        <v>6.7967019999999998</v>
      </c>
      <c r="I204" s="142">
        <f>'PK Imports'!I204+'NP Imports'!I204+'NPK Imports'!I204</f>
        <v>2.2881999999999998</v>
      </c>
      <c r="J204" s="142">
        <f>'PK Imports'!J204+'NP Imports'!J204+'NPK Imports'!J204</f>
        <v>3.2531869999999996</v>
      </c>
      <c r="K204" s="142">
        <f>'PK Imports'!K204+'NP Imports'!K204+'NPK Imports'!K204</f>
        <v>2.5596430000000003</v>
      </c>
      <c r="L204" s="142">
        <f>'PK Imports'!L204+'NP Imports'!L204+'NPK Imports'!L204</f>
        <v>3.0537289999999997</v>
      </c>
      <c r="M204" s="142">
        <f>'PK Imports'!M204+'NP Imports'!M204+'NPK Imports'!M204</f>
        <v>2.6433979999999999</v>
      </c>
      <c r="N204" s="142">
        <f>'PK Imports'!N204+'NP Imports'!N204+'NPK Imports'!N204</f>
        <v>1.5918000000000001</v>
      </c>
      <c r="O204" s="142">
        <f>'PK Imports'!O204+'NP Imports'!O204+'NPK Imports'!O204</f>
        <v>2.233336</v>
      </c>
      <c r="P204" s="142">
        <f>'PK Imports'!P204+'NP Imports'!P204+'NPK Imports'!P204</f>
        <v>2.195608</v>
      </c>
      <c r="Q204" s="142">
        <f>'PK Imports'!Q204+'NP Imports'!Q204+'NPK Imports'!Q204</f>
        <v>2.0745259999999996</v>
      </c>
      <c r="R204" s="142">
        <f>'PK Imports'!R204+'NP Imports'!R204+'NPK Imports'!R204</f>
        <v>2.1342789999999998</v>
      </c>
      <c r="S204" s="142">
        <f>'PK Imports'!S204+'NP Imports'!S204+'NPK Imports'!S204</f>
        <v>2.670779</v>
      </c>
      <c r="T204" s="142">
        <f>'PK Imports'!T204+'NP Imports'!T204+'NPK Imports'!T204</f>
        <v>2.0944880000000001</v>
      </c>
      <c r="U204" s="142">
        <f>'PK Imports'!U204+'NP Imports'!U204+'NPK Imports'!U204</f>
        <v>0.11645000000000001</v>
      </c>
      <c r="V204" s="142">
        <f>'PK Imports'!V204+'NP Imports'!V204+'NPK Imports'!V204</f>
        <v>1.075</v>
      </c>
      <c r="W204" s="142">
        <f>'PK Imports'!W204+'NP Imports'!W204+'NPK Imports'!W204</f>
        <v>1.0396000000000001</v>
      </c>
      <c r="X204" s="142">
        <f>'PK Imports'!X204+'NP Imports'!X204+'NPK Imports'!X204</f>
        <v>1.17919</v>
      </c>
      <c r="Y204" s="142">
        <f>'PK Imports'!Y204+'NP Imports'!Y204+'NPK Imports'!Y204</f>
        <v>3.322247</v>
      </c>
      <c r="Z204" s="142">
        <f>'PK Imports'!Z204+'NP Imports'!Z204+'NPK Imports'!Z204</f>
        <v>2.4012800000000003</v>
      </c>
      <c r="AA204" s="142">
        <f>'PK Imports'!AA204+'NP Imports'!AA204+'NPK Imports'!AA204</f>
        <v>1.4500000000000002</v>
      </c>
      <c r="AB204" s="142">
        <f>'PK Imports'!AB204+'NP Imports'!AB204+'NPK Imports'!AB204</f>
        <v>1.9100000000000001</v>
      </c>
      <c r="AC204" s="142">
        <f>'PK Imports'!AC204+'NP Imports'!AC204+'NPK Imports'!AC204</f>
        <v>1.9100000000000001</v>
      </c>
      <c r="AD204" s="142">
        <f>'PK Imports'!AD204+'NP Imports'!AD204+'NPK Imports'!AD204</f>
        <v>1.9100000000000001</v>
      </c>
      <c r="AE204" s="142">
        <f>'PK Imports'!AE204+'NP Imports'!AE204+'NPK Imports'!AE204</f>
        <v>1.9100000000000001</v>
      </c>
      <c r="AF204" s="142">
        <f>'PK Imports'!AF204+'NP Imports'!AF204+'NPK Imports'!AF204</f>
        <v>1.9100000000000001</v>
      </c>
      <c r="AG204" s="142">
        <f>'PK Imports'!AG204+'NP Imports'!AG204+'NPK Imports'!AG204</f>
        <v>1.9100000000000001</v>
      </c>
    </row>
    <row r="205" spans="1:33" x14ac:dyDescent="0.2">
      <c r="A205" s="133" t="str">
        <f t="shared" si="3"/>
        <v>DAPNew Zealand</v>
      </c>
      <c r="B205" s="129" t="s">
        <v>275</v>
      </c>
      <c r="C205" s="129" t="s">
        <v>275</v>
      </c>
      <c r="D205" s="129" t="s">
        <v>234</v>
      </c>
      <c r="E205" s="142">
        <f>'PK Imports'!E205+'NP Imports'!E205+'NPK Imports'!E205</f>
        <v>31.943092</v>
      </c>
      <c r="F205" s="142">
        <f>'PK Imports'!F205+'NP Imports'!F205+'NPK Imports'!F205</f>
        <v>53.012805</v>
      </c>
      <c r="G205" s="142">
        <f>'PK Imports'!G205+'NP Imports'!G205+'NPK Imports'!G205</f>
        <v>61.594217</v>
      </c>
      <c r="H205" s="142">
        <f>'PK Imports'!H205+'NP Imports'!H205+'NPK Imports'!H205</f>
        <v>27.950671</v>
      </c>
      <c r="I205" s="142">
        <f>'PK Imports'!I205+'NP Imports'!I205+'NPK Imports'!I205</f>
        <v>36.584417999999999</v>
      </c>
      <c r="J205" s="142">
        <f>'PK Imports'!J205+'NP Imports'!J205+'NPK Imports'!J205</f>
        <v>39.764314999999996</v>
      </c>
      <c r="K205" s="142">
        <f>'PK Imports'!K205+'NP Imports'!K205+'NPK Imports'!K205</f>
        <v>21.284437</v>
      </c>
      <c r="L205" s="142">
        <f>'PK Imports'!L205+'NP Imports'!L205+'NPK Imports'!L205</f>
        <v>35.28246</v>
      </c>
      <c r="M205" s="142">
        <f>'PK Imports'!M205+'NP Imports'!M205+'NPK Imports'!M205</f>
        <v>35.066531000000005</v>
      </c>
      <c r="N205" s="142">
        <f>'PK Imports'!N205+'NP Imports'!N205+'NPK Imports'!N205</f>
        <v>10.763631</v>
      </c>
      <c r="O205" s="142">
        <f>'PK Imports'!O205+'NP Imports'!O205+'NPK Imports'!O205</f>
        <v>30.152705999999998</v>
      </c>
      <c r="P205" s="142">
        <f>'PK Imports'!P205+'NP Imports'!P205+'NPK Imports'!P205</f>
        <v>39.525700999999998</v>
      </c>
      <c r="Q205" s="142">
        <f>'PK Imports'!Q205+'NP Imports'!Q205+'NPK Imports'!Q205</f>
        <v>35.582448999999997</v>
      </c>
      <c r="R205" s="142">
        <f>'PK Imports'!R205+'NP Imports'!R205+'NPK Imports'!R205</f>
        <v>47.153481999999997</v>
      </c>
      <c r="S205" s="142">
        <f>'PK Imports'!S205+'NP Imports'!S205+'NPK Imports'!S205</f>
        <v>41.820861000000001</v>
      </c>
      <c r="T205" s="142">
        <f>'PK Imports'!T205+'NP Imports'!T205+'NPK Imports'!T205</f>
        <v>41.929721000000001</v>
      </c>
      <c r="U205" s="142">
        <f>'PK Imports'!U205+'NP Imports'!U205+'NPK Imports'!U205</f>
        <v>38.852942999999996</v>
      </c>
      <c r="V205" s="142">
        <f>'PK Imports'!V205+'NP Imports'!V205+'NPK Imports'!V205</f>
        <v>42.262836</v>
      </c>
      <c r="W205" s="142">
        <f>'PK Imports'!W205+'NP Imports'!W205+'NPK Imports'!W205</f>
        <v>52.097551470836407</v>
      </c>
      <c r="X205" s="142">
        <f>'PK Imports'!X205+'NP Imports'!X205+'NPK Imports'!X205</f>
        <v>42.850569999999991</v>
      </c>
      <c r="Y205" s="142">
        <f>'PK Imports'!Y205+'NP Imports'!Y205+'NPK Imports'!Y205</f>
        <v>42.836229999999993</v>
      </c>
      <c r="Z205" s="142">
        <f>'PK Imports'!Z205+'NP Imports'!Z205+'NPK Imports'!Z205</f>
        <v>96.97627</v>
      </c>
      <c r="AA205" s="142">
        <f>'PK Imports'!AA205+'NP Imports'!AA205+'NPK Imports'!AA205</f>
        <v>41.430000000000007</v>
      </c>
      <c r="AB205" s="142">
        <f>'PK Imports'!AB205+'NP Imports'!AB205+'NPK Imports'!AB205</f>
        <v>36.56</v>
      </c>
      <c r="AC205" s="142">
        <f>'PK Imports'!AC205+'NP Imports'!AC205+'NPK Imports'!AC205</f>
        <v>36.56</v>
      </c>
      <c r="AD205" s="142">
        <f>'PK Imports'!AD205+'NP Imports'!AD205+'NPK Imports'!AD205</f>
        <v>36.56</v>
      </c>
      <c r="AE205" s="142">
        <f>'PK Imports'!AE205+'NP Imports'!AE205+'NPK Imports'!AE205</f>
        <v>36.56</v>
      </c>
      <c r="AF205" s="142">
        <f>'PK Imports'!AF205+'NP Imports'!AF205+'NPK Imports'!AF205</f>
        <v>36.56</v>
      </c>
      <c r="AG205" s="142">
        <f>'PK Imports'!AG205+'NP Imports'!AG205+'NPK Imports'!AG205</f>
        <v>36.56</v>
      </c>
    </row>
    <row r="206" spans="1:33" x14ac:dyDescent="0.2">
      <c r="A206" s="133" t="str">
        <f t="shared" si="3"/>
        <v>DAPPapua New Guinea</v>
      </c>
      <c r="B206" s="129" t="s">
        <v>275</v>
      </c>
      <c r="C206" s="129" t="s">
        <v>275</v>
      </c>
      <c r="D206" s="129" t="s">
        <v>235</v>
      </c>
      <c r="E206" s="142">
        <f>'PK Imports'!E206+'NP Imports'!E206+'NPK Imports'!E206</f>
        <v>3.7934080000000003</v>
      </c>
      <c r="F206" s="142">
        <f>'PK Imports'!F206+'NP Imports'!F206+'NPK Imports'!F206</f>
        <v>1.3156890000000001</v>
      </c>
      <c r="G206" s="142">
        <f>'PK Imports'!G206+'NP Imports'!G206+'NPK Imports'!G206</f>
        <v>1.7892059999999999</v>
      </c>
      <c r="H206" s="142">
        <f>'PK Imports'!H206+'NP Imports'!H206+'NPK Imports'!H206</f>
        <v>1.4287199999999998</v>
      </c>
      <c r="I206" s="142">
        <f>'PK Imports'!I206+'NP Imports'!I206+'NPK Imports'!I206</f>
        <v>1.6939930000000001</v>
      </c>
      <c r="J206" s="142">
        <f>'PK Imports'!J206+'NP Imports'!J206+'NPK Imports'!J206</f>
        <v>0</v>
      </c>
      <c r="K206" s="142">
        <f>'PK Imports'!K206+'NP Imports'!K206+'NPK Imports'!K206</f>
        <v>0</v>
      </c>
      <c r="L206" s="142">
        <f>'PK Imports'!L206+'NP Imports'!L206+'NPK Imports'!L206</f>
        <v>0</v>
      </c>
      <c r="M206" s="142">
        <f>'PK Imports'!M206+'NP Imports'!M206+'NPK Imports'!M206</f>
        <v>0</v>
      </c>
      <c r="N206" s="142">
        <f>'PK Imports'!N206+'NP Imports'!N206+'NPK Imports'!N206</f>
        <v>0</v>
      </c>
      <c r="O206" s="142">
        <f>'PK Imports'!O206+'NP Imports'!O206+'NPK Imports'!O206</f>
        <v>0</v>
      </c>
      <c r="P206" s="142">
        <f>'PK Imports'!P206+'NP Imports'!P206+'NPK Imports'!P206</f>
        <v>2.3111280000000001</v>
      </c>
      <c r="Q206" s="142">
        <f>'PK Imports'!Q206+'NP Imports'!Q206+'NPK Imports'!Q206</f>
        <v>1.3491029999999999</v>
      </c>
      <c r="R206" s="142">
        <f>'PK Imports'!R206+'NP Imports'!R206+'NPK Imports'!R206</f>
        <v>1.8953359999999999</v>
      </c>
      <c r="S206" s="142">
        <f>'PK Imports'!S206+'NP Imports'!S206+'NPK Imports'!S206</f>
        <v>2.8125999999999998</v>
      </c>
      <c r="T206" s="142">
        <f>'PK Imports'!T206+'NP Imports'!T206+'NPK Imports'!T206</f>
        <v>4.0062329999999999</v>
      </c>
      <c r="U206" s="142">
        <f>'PK Imports'!U206+'NP Imports'!U206+'NPK Imports'!U206</f>
        <v>5.4930399999999997</v>
      </c>
      <c r="V206" s="142">
        <f>'PK Imports'!V206+'NP Imports'!V206+'NPK Imports'!V206</f>
        <v>8.8821740000000009</v>
      </c>
      <c r="W206" s="142">
        <f>'PK Imports'!W206+'NP Imports'!W206+'NPK Imports'!W206</f>
        <v>6.7498842255598905</v>
      </c>
      <c r="X206" s="142">
        <f>'PK Imports'!X206+'NP Imports'!X206+'NPK Imports'!X206</f>
        <v>3.7060399999999998</v>
      </c>
      <c r="Y206" s="142">
        <f>'PK Imports'!Y206+'NP Imports'!Y206+'NPK Imports'!Y206</f>
        <v>10.470050000000001</v>
      </c>
      <c r="Z206" s="142">
        <f>'PK Imports'!Z206+'NP Imports'!Z206+'NPK Imports'!Z206</f>
        <v>6.1514700000000007</v>
      </c>
      <c r="AA206" s="142">
        <f>'PK Imports'!AA206+'NP Imports'!AA206+'NPK Imports'!AA206</f>
        <v>12.43</v>
      </c>
      <c r="AB206" s="142">
        <f>'PK Imports'!AB206+'NP Imports'!AB206+'NPK Imports'!AB206</f>
        <v>10.149999999999999</v>
      </c>
      <c r="AC206" s="142">
        <f>'PK Imports'!AC206+'NP Imports'!AC206+'NPK Imports'!AC206</f>
        <v>10.149999999999999</v>
      </c>
      <c r="AD206" s="142">
        <f>'PK Imports'!AD206+'NP Imports'!AD206+'NPK Imports'!AD206</f>
        <v>10.149999999999999</v>
      </c>
      <c r="AE206" s="142">
        <f>'PK Imports'!AE206+'NP Imports'!AE206+'NPK Imports'!AE206</f>
        <v>10.149999999999999</v>
      </c>
      <c r="AF206" s="142">
        <f>'PK Imports'!AF206+'NP Imports'!AF206+'NPK Imports'!AF206</f>
        <v>10.149999999999999</v>
      </c>
      <c r="AG206" s="142">
        <f>'PK Imports'!AG206+'NP Imports'!AG206+'NPK Imports'!AG206</f>
        <v>10.149999999999999</v>
      </c>
    </row>
    <row r="207" spans="1:33" x14ac:dyDescent="0.2">
      <c r="A207" s="133" t="str">
        <f t="shared" si="3"/>
        <v>DAPPolynesia</v>
      </c>
      <c r="B207" s="129" t="s">
        <v>275</v>
      </c>
      <c r="C207" s="129" t="s">
        <v>275</v>
      </c>
      <c r="D207" s="129" t="s">
        <v>236</v>
      </c>
      <c r="E207" s="142">
        <f>'PK Imports'!E207+'NP Imports'!E207+'NPK Imports'!E207</f>
        <v>0</v>
      </c>
      <c r="F207" s="142">
        <f>'PK Imports'!F207+'NP Imports'!F207+'NPK Imports'!F207</f>
        <v>0</v>
      </c>
      <c r="G207" s="142">
        <f>'PK Imports'!G207+'NP Imports'!G207+'NPK Imports'!G207</f>
        <v>0.02</v>
      </c>
      <c r="H207" s="142">
        <f>'PK Imports'!H207+'NP Imports'!H207+'NPK Imports'!H207</f>
        <v>0</v>
      </c>
      <c r="I207" s="142">
        <f>'PK Imports'!I207+'NP Imports'!I207+'NPK Imports'!I207</f>
        <v>0</v>
      </c>
      <c r="J207" s="142">
        <f>'PK Imports'!J207+'NP Imports'!J207+'NPK Imports'!J207</f>
        <v>0</v>
      </c>
      <c r="K207" s="142">
        <f>'PK Imports'!K207+'NP Imports'!K207+'NPK Imports'!K207</f>
        <v>0</v>
      </c>
      <c r="L207" s="142">
        <f>'PK Imports'!L207+'NP Imports'!L207+'NPK Imports'!L207</f>
        <v>1.2E-2</v>
      </c>
      <c r="M207" s="142">
        <f>'PK Imports'!M207+'NP Imports'!M207+'NPK Imports'!M207</f>
        <v>0</v>
      </c>
      <c r="N207" s="142">
        <f>'PK Imports'!N207+'NP Imports'!N207+'NPK Imports'!N207</f>
        <v>1.4999999999999999E-2</v>
      </c>
      <c r="O207" s="142">
        <f>'PK Imports'!O207+'NP Imports'!O207+'NPK Imports'!O207</f>
        <v>3.2000000000000001E-2</v>
      </c>
      <c r="P207" s="142">
        <f>'PK Imports'!P207+'NP Imports'!P207+'NPK Imports'!P207</f>
        <v>0</v>
      </c>
      <c r="Q207" s="142">
        <f>'PK Imports'!Q207+'NP Imports'!Q207+'NPK Imports'!Q207</f>
        <v>0</v>
      </c>
      <c r="R207" s="142">
        <f>'PK Imports'!R207+'NP Imports'!R207+'NPK Imports'!R207</f>
        <v>0</v>
      </c>
      <c r="S207" s="142">
        <f>'PK Imports'!S207+'NP Imports'!S207+'NPK Imports'!S207</f>
        <v>0</v>
      </c>
      <c r="T207" s="142">
        <f>'PK Imports'!T207+'NP Imports'!T207+'NPK Imports'!T207</f>
        <v>0</v>
      </c>
      <c r="U207" s="142">
        <f>'PK Imports'!U207+'NP Imports'!U207+'NPK Imports'!U207</f>
        <v>0</v>
      </c>
      <c r="V207" s="142">
        <f>'PK Imports'!V207+'NP Imports'!V207+'NPK Imports'!V207</f>
        <v>0</v>
      </c>
      <c r="W207" s="142">
        <f>'PK Imports'!W207+'NP Imports'!W207+'NPK Imports'!W207</f>
        <v>0</v>
      </c>
      <c r="X207" s="142">
        <f>'PK Imports'!X207+'NP Imports'!X207+'NPK Imports'!X207</f>
        <v>0.68279000000000001</v>
      </c>
      <c r="Y207" s="142">
        <f>'PK Imports'!Y207+'NP Imports'!Y207+'NPK Imports'!Y207</f>
        <v>0.66869000000000012</v>
      </c>
      <c r="Z207" s="142">
        <f>'PK Imports'!Z207+'NP Imports'!Z207+'NPK Imports'!Z207</f>
        <v>0.64997000000000016</v>
      </c>
      <c r="AA207" s="142">
        <f>'PK Imports'!AA207+'NP Imports'!AA207+'NPK Imports'!AA207</f>
        <v>0.53</v>
      </c>
      <c r="AB207" s="142">
        <f>'PK Imports'!AB207+'NP Imports'!AB207+'NPK Imports'!AB207</f>
        <v>0.48000000000000004</v>
      </c>
      <c r="AC207" s="142">
        <f>'PK Imports'!AC207+'NP Imports'!AC207+'NPK Imports'!AC207</f>
        <v>0.48000000000000004</v>
      </c>
      <c r="AD207" s="142">
        <f>'PK Imports'!AD207+'NP Imports'!AD207+'NPK Imports'!AD207</f>
        <v>0.48000000000000004</v>
      </c>
      <c r="AE207" s="142">
        <f>'PK Imports'!AE207+'NP Imports'!AE207+'NPK Imports'!AE207</f>
        <v>0.48000000000000004</v>
      </c>
      <c r="AF207" s="142">
        <f>'PK Imports'!AF207+'NP Imports'!AF207+'NPK Imports'!AF207</f>
        <v>0.48000000000000004</v>
      </c>
      <c r="AG207" s="142">
        <f>'PK Imports'!AG207+'NP Imports'!AG207+'NPK Imports'!AG207</f>
        <v>0.48000000000000004</v>
      </c>
    </row>
    <row r="208" spans="1:33" x14ac:dyDescent="0.2">
      <c r="A208" s="133" t="str">
        <f t="shared" si="3"/>
        <v>DAPSolomon Islands</v>
      </c>
      <c r="B208" s="129" t="s">
        <v>275</v>
      </c>
      <c r="C208" s="129" t="s">
        <v>275</v>
      </c>
      <c r="D208" s="129" t="s">
        <v>237</v>
      </c>
      <c r="E208" s="142">
        <f>'PK Imports'!E208+'NP Imports'!E208+'NPK Imports'!E208</f>
        <v>0</v>
      </c>
      <c r="F208" s="142">
        <f>'PK Imports'!F208+'NP Imports'!F208+'NPK Imports'!F208</f>
        <v>0</v>
      </c>
      <c r="G208" s="142">
        <f>'PK Imports'!G208+'NP Imports'!G208+'NPK Imports'!G208</f>
        <v>0</v>
      </c>
      <c r="H208" s="142">
        <f>'PK Imports'!H208+'NP Imports'!H208+'NPK Imports'!H208</f>
        <v>0</v>
      </c>
      <c r="I208" s="142">
        <f>'PK Imports'!I208+'NP Imports'!I208+'NPK Imports'!I208</f>
        <v>0</v>
      </c>
      <c r="J208" s="142">
        <f>'PK Imports'!J208+'NP Imports'!J208+'NPK Imports'!J208</f>
        <v>0</v>
      </c>
      <c r="K208" s="142">
        <f>'PK Imports'!K208+'NP Imports'!K208+'NPK Imports'!K208</f>
        <v>0</v>
      </c>
      <c r="L208" s="142">
        <f>'PK Imports'!L208+'NP Imports'!L208+'NPK Imports'!L208</f>
        <v>0</v>
      </c>
      <c r="M208" s="142">
        <f>'PK Imports'!M208+'NP Imports'!M208+'NPK Imports'!M208</f>
        <v>0</v>
      </c>
      <c r="N208" s="142">
        <f>'PK Imports'!N208+'NP Imports'!N208+'NPK Imports'!N208</f>
        <v>0</v>
      </c>
      <c r="O208" s="142">
        <f>'PK Imports'!O208+'NP Imports'!O208+'NPK Imports'!O208</f>
        <v>0</v>
      </c>
      <c r="P208" s="142">
        <f>'PK Imports'!P208+'NP Imports'!P208+'NPK Imports'!P208</f>
        <v>0</v>
      </c>
      <c r="Q208" s="142">
        <f>'PK Imports'!Q208+'NP Imports'!Q208+'NPK Imports'!Q208</f>
        <v>0</v>
      </c>
      <c r="R208" s="142">
        <f>'PK Imports'!R208+'NP Imports'!R208+'NPK Imports'!R208</f>
        <v>0</v>
      </c>
      <c r="S208" s="142">
        <f>'PK Imports'!S208+'NP Imports'!S208+'NPK Imports'!S208</f>
        <v>0</v>
      </c>
      <c r="T208" s="142">
        <f>'PK Imports'!T208+'NP Imports'!T208+'NPK Imports'!T208</f>
        <v>0</v>
      </c>
      <c r="U208" s="142">
        <f>'PK Imports'!U208+'NP Imports'!U208+'NPK Imports'!U208</f>
        <v>0</v>
      </c>
      <c r="V208" s="142">
        <f>'PK Imports'!V208+'NP Imports'!V208+'NPK Imports'!V208</f>
        <v>0</v>
      </c>
      <c r="W208" s="142">
        <f>'PK Imports'!W208+'NP Imports'!W208+'NPK Imports'!W208</f>
        <v>0</v>
      </c>
      <c r="X208" s="142">
        <f>'PK Imports'!X208+'NP Imports'!X208+'NPK Imports'!X208</f>
        <v>0</v>
      </c>
      <c r="Y208" s="142">
        <f>'PK Imports'!Y208+'NP Imports'!Y208+'NPK Imports'!Y208</f>
        <v>0</v>
      </c>
      <c r="Z208" s="142">
        <f>'PK Imports'!Z208+'NP Imports'!Z208+'NPK Imports'!Z208</f>
        <v>0</v>
      </c>
      <c r="AA208" s="142">
        <f>'PK Imports'!AA208+'NP Imports'!AA208+'NPK Imports'!AA208</f>
        <v>0.01</v>
      </c>
      <c r="AB208" s="142">
        <f>'PK Imports'!AB208+'NP Imports'!AB208+'NPK Imports'!AB208</f>
        <v>0</v>
      </c>
      <c r="AC208" s="142">
        <f>'PK Imports'!AC208+'NP Imports'!AC208+'NPK Imports'!AC208</f>
        <v>0</v>
      </c>
      <c r="AD208" s="142">
        <f>'PK Imports'!AD208+'NP Imports'!AD208+'NPK Imports'!AD208</f>
        <v>0</v>
      </c>
      <c r="AE208" s="142">
        <f>'PK Imports'!AE208+'NP Imports'!AE208+'NPK Imports'!AE208</f>
        <v>0</v>
      </c>
      <c r="AF208" s="142">
        <f>'PK Imports'!AF208+'NP Imports'!AF208+'NPK Imports'!AF208</f>
        <v>0</v>
      </c>
      <c r="AG208" s="142">
        <f>'PK Imports'!AG208+'NP Imports'!AG208+'NPK Imports'!AG208</f>
        <v>0</v>
      </c>
    </row>
    <row r="209" spans="1:33" x14ac:dyDescent="0.2">
      <c r="A209" s="133" t="str">
        <f t="shared" si="3"/>
        <v>DAPVanuatu</v>
      </c>
      <c r="B209" s="129" t="s">
        <v>275</v>
      </c>
      <c r="C209" s="129" t="s">
        <v>275</v>
      </c>
      <c r="D209" s="129" t="s">
        <v>238</v>
      </c>
      <c r="E209" s="142">
        <f>'PK Imports'!E209+'NP Imports'!E209+'NPK Imports'!E209</f>
        <v>0</v>
      </c>
      <c r="F209" s="142">
        <f>'PK Imports'!F209+'NP Imports'!F209+'NPK Imports'!F209</f>
        <v>0</v>
      </c>
      <c r="G209" s="142">
        <f>'PK Imports'!G209+'NP Imports'!G209+'NPK Imports'!G209</f>
        <v>0</v>
      </c>
      <c r="H209" s="142">
        <f>'PK Imports'!H209+'NP Imports'!H209+'NPK Imports'!H209</f>
        <v>0</v>
      </c>
      <c r="I209" s="142">
        <f>'PK Imports'!I209+'NP Imports'!I209+'NPK Imports'!I209</f>
        <v>0</v>
      </c>
      <c r="J209" s="142">
        <f>'PK Imports'!J209+'NP Imports'!J209+'NPK Imports'!J209</f>
        <v>0</v>
      </c>
      <c r="K209" s="142">
        <f>'PK Imports'!K209+'NP Imports'!K209+'NPK Imports'!K209</f>
        <v>1.4999999999999999E-4</v>
      </c>
      <c r="L209" s="142">
        <f>'PK Imports'!L209+'NP Imports'!L209+'NPK Imports'!L209</f>
        <v>7.36E-4</v>
      </c>
      <c r="M209" s="142">
        <f>'PK Imports'!M209+'NP Imports'!M209+'NPK Imports'!M209</f>
        <v>0</v>
      </c>
      <c r="N209" s="142">
        <f>'PK Imports'!N209+'NP Imports'!N209+'NPK Imports'!N209</f>
        <v>4.3999999999999999E-5</v>
      </c>
      <c r="O209" s="142">
        <f>'PK Imports'!O209+'NP Imports'!O209+'NPK Imports'!O209</f>
        <v>1.65E-4</v>
      </c>
      <c r="P209" s="142">
        <f>'PK Imports'!P209+'NP Imports'!P209+'NPK Imports'!P209</f>
        <v>4.4900000000000002E-4</v>
      </c>
      <c r="Q209" s="142">
        <f>'PK Imports'!Q209+'NP Imports'!Q209+'NPK Imports'!Q209</f>
        <v>0</v>
      </c>
      <c r="R209" s="142">
        <f>'PK Imports'!R209+'NP Imports'!R209+'NPK Imports'!R209</f>
        <v>0</v>
      </c>
      <c r="S209" s="142">
        <f>'PK Imports'!S209+'NP Imports'!S209+'NPK Imports'!S209</f>
        <v>0</v>
      </c>
      <c r="T209" s="142">
        <f>'PK Imports'!T209+'NP Imports'!T209+'NPK Imports'!T209</f>
        <v>0</v>
      </c>
      <c r="U209" s="142">
        <f>'PK Imports'!U209+'NP Imports'!U209+'NPK Imports'!U209</f>
        <v>0</v>
      </c>
      <c r="V209" s="142">
        <f>'PK Imports'!V209+'NP Imports'!V209+'NPK Imports'!V209</f>
        <v>0</v>
      </c>
      <c r="W209" s="142">
        <f>'PK Imports'!W209+'NP Imports'!W209+'NPK Imports'!W209</f>
        <v>0</v>
      </c>
      <c r="X209" s="142">
        <f>'PK Imports'!X209+'NP Imports'!X209+'NPK Imports'!X209</f>
        <v>2.3999999999999998E-4</v>
      </c>
      <c r="Y209" s="142">
        <f>'PK Imports'!Y209+'NP Imports'!Y209+'NPK Imports'!Y209</f>
        <v>0</v>
      </c>
      <c r="Z209" s="142">
        <f>'PK Imports'!Z209+'NP Imports'!Z209+'NPK Imports'!Z209</f>
        <v>0</v>
      </c>
      <c r="AA209" s="142">
        <f>'PK Imports'!AA209+'NP Imports'!AA209+'NPK Imports'!AA209</f>
        <v>0</v>
      </c>
      <c r="AB209" s="142">
        <f>'PK Imports'!AB209+'NP Imports'!AB209+'NPK Imports'!AB209</f>
        <v>0</v>
      </c>
      <c r="AC209" s="142">
        <f>'PK Imports'!AC209+'NP Imports'!AC209+'NPK Imports'!AC209</f>
        <v>0</v>
      </c>
      <c r="AD209" s="142">
        <f>'PK Imports'!AD209+'NP Imports'!AD209+'NPK Imports'!AD209</f>
        <v>0</v>
      </c>
      <c r="AE209" s="142">
        <f>'PK Imports'!AE209+'NP Imports'!AE209+'NPK Imports'!AE209</f>
        <v>0</v>
      </c>
      <c r="AF209" s="142">
        <f>'PK Imports'!AF209+'NP Imports'!AF209+'NPK Imports'!AF209</f>
        <v>0</v>
      </c>
      <c r="AG209" s="142">
        <f>'PK Imports'!AG209+'NP Imports'!AG209+'NPK Imports'!AG209</f>
        <v>0</v>
      </c>
    </row>
  </sheetData>
  <mergeCells count="2">
    <mergeCell ref="B1:D1"/>
    <mergeCell ref="AJ1:AP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B0737-0F61-4D92-8F0A-4ED1C92880B2}">
  <sheetPr codeName="Sheet26"/>
  <dimension ref="A1:AQ209"/>
  <sheetViews>
    <sheetView showGridLines="0" workbookViewId="0">
      <pane xSplit="4" ySplit="6" topLeftCell="E7" activePane="bottomRight" state="frozen"/>
      <selection pane="topRight"/>
      <selection pane="bottomLeft"/>
      <selection pane="bottomRight"/>
    </sheetView>
  </sheetViews>
  <sheetFormatPr defaultColWidth="9.33203125" defaultRowHeight="11.25" x14ac:dyDescent="0.2"/>
  <cols>
    <col min="1" max="1" width="0" style="128" hidden="1" customWidth="1"/>
    <col min="2" max="4" width="28.6640625" style="128" customWidth="1"/>
    <col min="5" max="31" width="9.33203125" style="128" customWidth="1"/>
    <col min="32" max="16384" width="9.33203125" style="128"/>
  </cols>
  <sheetData>
    <row r="1" spans="1:43" s="129" customFormat="1" ht="18.75" customHeight="1" x14ac:dyDescent="0.3">
      <c r="A1" s="126"/>
      <c r="B1" s="150" t="s">
        <v>300</v>
      </c>
      <c r="C1" s="151"/>
      <c r="D1" s="151"/>
      <c r="E1" s="127"/>
      <c r="F1" s="127"/>
      <c r="G1" s="127"/>
      <c r="H1" s="127"/>
      <c r="I1" s="127"/>
      <c r="J1" s="127"/>
      <c r="K1" s="127"/>
      <c r="L1" s="127"/>
      <c r="M1" s="127"/>
      <c r="N1" s="127"/>
      <c r="O1" s="127"/>
      <c r="P1" s="127"/>
      <c r="Q1" s="128"/>
      <c r="R1" s="128"/>
      <c r="S1" s="128"/>
      <c r="T1" s="128"/>
      <c r="U1" s="128"/>
      <c r="V1" s="128"/>
      <c r="W1" s="128"/>
      <c r="X1" s="128"/>
      <c r="Y1" s="128"/>
      <c r="Z1" s="128"/>
      <c r="AA1" s="128"/>
      <c r="AB1" s="128"/>
      <c r="AC1" s="128"/>
      <c r="AD1" s="128"/>
      <c r="AE1" s="128"/>
      <c r="AF1" s="128"/>
      <c r="AG1" s="128"/>
      <c r="AH1" s="128"/>
      <c r="AI1" s="128"/>
      <c r="AJ1" s="152"/>
      <c r="AK1" s="152"/>
      <c r="AL1" s="152"/>
      <c r="AM1" s="152"/>
      <c r="AN1" s="152"/>
      <c r="AO1" s="152"/>
      <c r="AP1" s="152"/>
      <c r="AQ1" s="128"/>
    </row>
    <row r="2" spans="1:43" s="129" customFormat="1" x14ac:dyDescent="0.2">
      <c r="B2" s="130" t="s">
        <v>253</v>
      </c>
      <c r="C2" s="131"/>
      <c r="D2" s="131"/>
      <c r="E2" s="131"/>
      <c r="F2" s="132"/>
      <c r="G2" s="132"/>
      <c r="H2" s="132"/>
      <c r="I2" s="132"/>
      <c r="J2" s="132"/>
      <c r="K2" s="132"/>
      <c r="L2" s="132"/>
      <c r="M2" s="132"/>
      <c r="N2" s="132"/>
      <c r="O2" s="132"/>
      <c r="P2" s="132"/>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row>
    <row r="3" spans="1:43" x14ac:dyDescent="0.2">
      <c r="E3" s="128" cm="1">
        <f t="array" ref="E3:AG3">_xlfn.ANCHORARRAY('NPK Exports'!E3)</f>
        <v>2000</v>
      </c>
      <c r="F3" s="128">
        <v>2001</v>
      </c>
      <c r="G3" s="128">
        <v>2002</v>
      </c>
      <c r="H3" s="128">
        <v>2003</v>
      </c>
      <c r="I3" s="128">
        <v>2004</v>
      </c>
      <c r="J3" s="128">
        <v>2005</v>
      </c>
      <c r="K3" s="128">
        <v>2006</v>
      </c>
      <c r="L3" s="128">
        <v>2007</v>
      </c>
      <c r="M3" s="128">
        <v>2008</v>
      </c>
      <c r="N3" s="128">
        <v>2009</v>
      </c>
      <c r="O3" s="128">
        <v>2010</v>
      </c>
      <c r="P3" s="128">
        <v>2011</v>
      </c>
      <c r="Q3" s="128">
        <v>2012</v>
      </c>
      <c r="R3" s="128">
        <v>2013</v>
      </c>
      <c r="S3" s="128">
        <v>2014</v>
      </c>
      <c r="T3" s="128">
        <v>2015</v>
      </c>
      <c r="U3" s="128">
        <v>2016</v>
      </c>
      <c r="V3" s="128">
        <v>2017</v>
      </c>
      <c r="W3" s="128">
        <v>2018</v>
      </c>
      <c r="X3" s="128">
        <v>2019</v>
      </c>
      <c r="Y3" s="128">
        <v>2020</v>
      </c>
      <c r="Z3" s="128">
        <v>2021</v>
      </c>
      <c r="AA3" s="128">
        <v>2022</v>
      </c>
      <c r="AB3" s="128">
        <v>2023</v>
      </c>
      <c r="AC3" s="128">
        <v>2024</v>
      </c>
      <c r="AD3" s="128">
        <v>2025</v>
      </c>
      <c r="AE3" s="128">
        <v>2026</v>
      </c>
      <c r="AF3" s="128">
        <v>2027</v>
      </c>
      <c r="AG3" s="128">
        <v>2028</v>
      </c>
    </row>
    <row r="4" spans="1:43" s="133" customFormat="1" x14ac:dyDescent="0.2">
      <c r="A4" s="133" t="str">
        <f>CONCATENATE("DAP",D4)</f>
        <v>DAPWorld Total</v>
      </c>
      <c r="B4" s="134" t="s">
        <v>26</v>
      </c>
      <c r="C4" s="134" t="s">
        <v>26</v>
      </c>
      <c r="D4" s="134" t="s">
        <v>26</v>
      </c>
      <c r="E4" s="135">
        <f>'PK Exports'!E4+'NP Exports'!E4+'NPK Exports'!E4</f>
        <v>14154.544368000006</v>
      </c>
      <c r="F4" s="135">
        <f>'PK Exports'!F4+'NP Exports'!F4+'NPK Exports'!F4</f>
        <v>13740.326138000008</v>
      </c>
      <c r="G4" s="135">
        <f>'PK Exports'!G4+'NP Exports'!G4+'NPK Exports'!G4</f>
        <v>14848.225509000018</v>
      </c>
      <c r="H4" s="135">
        <f>'PK Exports'!H4+'NP Exports'!H4+'NPK Exports'!H4</f>
        <v>15160.532921270003</v>
      </c>
      <c r="I4" s="135">
        <f>'PK Exports'!I4+'NP Exports'!I4+'NPK Exports'!I4</f>
        <v>16261.428817999977</v>
      </c>
      <c r="J4" s="135">
        <f>'PK Exports'!J4+'NP Exports'!J4+'NPK Exports'!J4</f>
        <v>15461.570381999998</v>
      </c>
      <c r="K4" s="135">
        <f>'PK Exports'!K4+'NP Exports'!K4+'NPK Exports'!K4</f>
        <v>14586.132090999999</v>
      </c>
      <c r="L4" s="135">
        <f>'PK Exports'!L4+'NP Exports'!L4+'NPK Exports'!L4</f>
        <v>16013.29947200001</v>
      </c>
      <c r="M4" s="135">
        <f>'PK Exports'!M4+'NP Exports'!M4+'NPK Exports'!M4</f>
        <v>14901.132266000008</v>
      </c>
      <c r="N4" s="135">
        <f>'PK Exports'!N4+'NP Exports'!N4+'NPK Exports'!N4</f>
        <v>10572.202944999999</v>
      </c>
      <c r="O4" s="135">
        <f>'PK Exports'!O4+'NP Exports'!O4+'NPK Exports'!O4</f>
        <v>16149.214949999998</v>
      </c>
      <c r="P4" s="135">
        <f>'PK Exports'!P4+'NP Exports'!P4+'NPK Exports'!P4</f>
        <v>19117.537764782632</v>
      </c>
      <c r="Q4" s="135">
        <f>'PK Exports'!Q4+'NP Exports'!Q4+'NPK Exports'!Q4</f>
        <v>18049.76070182609</v>
      </c>
      <c r="R4" s="135">
        <f>'PK Exports'!R4+'NP Exports'!R4+'NPK Exports'!R4</f>
        <v>19460.997383826078</v>
      </c>
      <c r="S4" s="135">
        <f>'PK Exports'!S4+'NP Exports'!S4+'NPK Exports'!S4</f>
        <v>20328.180082391307</v>
      </c>
      <c r="T4" s="135">
        <f>'PK Exports'!T4+'NP Exports'!T4+'NPK Exports'!T4</f>
        <v>20219.899751000008</v>
      </c>
      <c r="U4" s="135">
        <f>'PK Exports'!U4+'NP Exports'!U4+'NPK Exports'!U4</f>
        <v>21085.455461000005</v>
      </c>
      <c r="V4" s="135">
        <f>'PK Exports'!V4+'NP Exports'!V4+'NPK Exports'!V4</f>
        <v>24346.266419115302</v>
      </c>
      <c r="W4" s="135">
        <f>'PK Exports'!W4+'NP Exports'!W4+'NPK Exports'!W4</f>
        <v>24043.379056609294</v>
      </c>
      <c r="X4" s="135">
        <f>'PK Exports'!X4+'NP Exports'!X4+'NPK Exports'!X4</f>
        <v>24683.935000000001</v>
      </c>
      <c r="Y4" s="135">
        <f>'PK Exports'!Y4+'NP Exports'!Y4+'NPK Exports'!Y4</f>
        <v>26249.980896936166</v>
      </c>
      <c r="Z4" s="135">
        <f>'PK Exports'!Z4+'NP Exports'!Z4+'NPK Exports'!Z4</f>
        <v>26629.788892233679</v>
      </c>
      <c r="AA4" s="135">
        <f>'PK Exports'!AA4+'NP Exports'!AA4+'NPK Exports'!AA4</f>
        <v>23490.720000000001</v>
      </c>
      <c r="AB4" s="135">
        <f>'PK Exports'!AB4+'NP Exports'!AB4+'NPK Exports'!AB4</f>
        <v>22913.17</v>
      </c>
      <c r="AC4" s="135">
        <f>'PK Exports'!AC4+'NP Exports'!AC4+'NPK Exports'!AC4</f>
        <v>23725.144333687465</v>
      </c>
      <c r="AD4" s="135">
        <f>'PK Exports'!AD4+'NP Exports'!AD4+'NPK Exports'!AD4</f>
        <v>24547.110749985157</v>
      </c>
      <c r="AE4" s="135">
        <f>'PK Exports'!AE4+'NP Exports'!AE4+'NPK Exports'!AE4</f>
        <v>24920.372211494192</v>
      </c>
      <c r="AF4" s="135">
        <f>'PK Exports'!AF4+'NP Exports'!AF4+'NPK Exports'!AF4</f>
        <v>25223.329725660318</v>
      </c>
      <c r="AG4" s="135">
        <f>'PK Exports'!AG4+'NP Exports'!AG4+'NPK Exports'!AG4</f>
        <v>25480.874926516863</v>
      </c>
    </row>
    <row r="5" spans="1:43" s="133" customFormat="1" x14ac:dyDescent="0.2">
      <c r="A5" s="136" t="str">
        <f t="shared" ref="A5:A17" si="0">CONCATENATE("DAP",D5)</f>
        <v>DAPEurope &amp; CIS Total</v>
      </c>
      <c r="B5" s="137" t="s">
        <v>29</v>
      </c>
      <c r="C5" s="137" t="s">
        <v>29</v>
      </c>
      <c r="D5" s="137" t="s">
        <v>29</v>
      </c>
      <c r="E5" s="138">
        <f>'PK Exports'!E5+'NP Exports'!E5+'NPK Exports'!E5</f>
        <v>11863.098556000004</v>
      </c>
      <c r="F5" s="138">
        <f>'PK Exports'!F5+'NP Exports'!F5+'NPK Exports'!F5</f>
        <v>11594.562585000007</v>
      </c>
      <c r="G5" s="138">
        <f>'PK Exports'!G5+'NP Exports'!G5+'NPK Exports'!G5</f>
        <v>12175.585911000022</v>
      </c>
      <c r="H5" s="138">
        <f>'PK Exports'!H5+'NP Exports'!H5+'NPK Exports'!H5</f>
        <v>12216.543833000007</v>
      </c>
      <c r="I5" s="138">
        <f>'PK Exports'!I5+'NP Exports'!I5+'NPK Exports'!I5</f>
        <v>12953.351314999973</v>
      </c>
      <c r="J5" s="138">
        <f>'PK Exports'!J5+'NP Exports'!J5+'NPK Exports'!J5</f>
        <v>12658.082785999999</v>
      </c>
      <c r="K5" s="138">
        <f>'PK Exports'!K5+'NP Exports'!K5+'NPK Exports'!K5</f>
        <v>11708.753997</v>
      </c>
      <c r="L5" s="138">
        <f>'PK Exports'!L5+'NP Exports'!L5+'NPK Exports'!L5</f>
        <v>12339.89971500001</v>
      </c>
      <c r="M5" s="138">
        <f>'PK Exports'!M5+'NP Exports'!M5+'NPK Exports'!M5</f>
        <v>11404.32795100001</v>
      </c>
      <c r="N5" s="138">
        <f>'PK Exports'!N5+'NP Exports'!N5+'NPK Exports'!N5</f>
        <v>7862.7496139999985</v>
      </c>
      <c r="O5" s="138">
        <f>'PK Exports'!O5+'NP Exports'!O5+'NPK Exports'!O5</f>
        <v>11981.7720438</v>
      </c>
      <c r="P5" s="138">
        <f>'PK Exports'!P5+'NP Exports'!P5+'NPK Exports'!P5</f>
        <v>12286.789217000025</v>
      </c>
      <c r="Q5" s="138">
        <f>'PK Exports'!Q5+'NP Exports'!Q5+'NPK Exports'!Q5</f>
        <v>13540.008667000004</v>
      </c>
      <c r="R5" s="138">
        <f>'PK Exports'!R5+'NP Exports'!R5+'NPK Exports'!R5</f>
        <v>14174.151359999993</v>
      </c>
      <c r="S5" s="138">
        <f>'PK Exports'!S5+'NP Exports'!S5+'NPK Exports'!S5</f>
        <v>14444.781854000003</v>
      </c>
      <c r="T5" s="138">
        <f>'PK Exports'!T5+'NP Exports'!T5+'NPK Exports'!T5</f>
        <v>14260.267527000009</v>
      </c>
      <c r="U5" s="138">
        <f>'PK Exports'!U5+'NP Exports'!U5+'NPK Exports'!U5</f>
        <v>14390.855610000004</v>
      </c>
      <c r="V5" s="138">
        <f>'PK Exports'!V5+'NP Exports'!V5+'NPK Exports'!V5</f>
        <v>16131.87806270293</v>
      </c>
      <c r="W5" s="138">
        <f>'PK Exports'!W5+'NP Exports'!W5+'NPK Exports'!W5</f>
        <v>16185.82518738505</v>
      </c>
      <c r="X5" s="138">
        <f>'PK Exports'!X5+'NP Exports'!X5+'NPK Exports'!X5</f>
        <v>16524.564299999998</v>
      </c>
      <c r="Y5" s="138">
        <f>'PK Exports'!Y5+'NP Exports'!Y5+'NPK Exports'!Y5</f>
        <v>16751.795340619981</v>
      </c>
      <c r="Z5" s="138">
        <f>'PK Exports'!Z5+'NP Exports'!Z5+'NPK Exports'!Z5</f>
        <v>16569.867112233678</v>
      </c>
      <c r="AA5" s="138">
        <f>'PK Exports'!AA5+'NP Exports'!AA5+'NPK Exports'!AA5</f>
        <v>15144.66</v>
      </c>
      <c r="AB5" s="138">
        <f>'PK Exports'!AB5+'NP Exports'!AB5+'NPK Exports'!AB5</f>
        <v>14473</v>
      </c>
      <c r="AC5" s="138">
        <f>'PK Exports'!AC5+'NP Exports'!AC5+'NPK Exports'!AC5</f>
        <v>14913.553176386644</v>
      </c>
      <c r="AD5" s="138">
        <f>'PK Exports'!AD5+'NP Exports'!AD5+'NPK Exports'!AD5</f>
        <v>15310.588701478437</v>
      </c>
      <c r="AE5" s="138">
        <f>'PK Exports'!AE5+'NP Exports'!AE5+'NPK Exports'!AE5</f>
        <v>15423.468656767929</v>
      </c>
      <c r="AF5" s="138">
        <f>'PK Exports'!AF5+'NP Exports'!AF5+'NPK Exports'!AF5</f>
        <v>15546.499162031738</v>
      </c>
      <c r="AG5" s="138">
        <f>'PK Exports'!AG5+'NP Exports'!AG5+'NPK Exports'!AG5</f>
        <v>15678.569351309627</v>
      </c>
    </row>
    <row r="6" spans="1:43" s="133" customFormat="1" x14ac:dyDescent="0.2">
      <c r="A6" s="139" t="str">
        <f t="shared" si="0"/>
        <v>DAPWest Europe Total</v>
      </c>
      <c r="B6" s="140" t="s">
        <v>37</v>
      </c>
      <c r="C6" s="140" t="s">
        <v>37</v>
      </c>
      <c r="D6" s="140" t="s">
        <v>37</v>
      </c>
      <c r="E6" s="141">
        <f>'PK Exports'!E6+'NP Exports'!E6+'NPK Exports'!E6</f>
        <v>7922.3364669999992</v>
      </c>
      <c r="F6" s="141">
        <f>'PK Exports'!F6+'NP Exports'!F6+'NPK Exports'!F6</f>
        <v>7244.5343869999988</v>
      </c>
      <c r="G6" s="141">
        <f>'PK Exports'!G6+'NP Exports'!G6+'NPK Exports'!G6</f>
        <v>7523.814190000001</v>
      </c>
      <c r="H6" s="141">
        <f>'PK Exports'!H6+'NP Exports'!H6+'NPK Exports'!H6</f>
        <v>7252.8735859999979</v>
      </c>
      <c r="I6" s="141">
        <f>'PK Exports'!I6+'NP Exports'!I6+'NPK Exports'!I6</f>
        <v>7506.7292569999991</v>
      </c>
      <c r="J6" s="141">
        <f>'PK Exports'!J6+'NP Exports'!J6+'NPK Exports'!J6</f>
        <v>7423.7163709999995</v>
      </c>
      <c r="K6" s="141">
        <f>'PK Exports'!K6+'NP Exports'!K6+'NPK Exports'!K6</f>
        <v>7094.8944239999983</v>
      </c>
      <c r="L6" s="141">
        <f>'PK Exports'!L6+'NP Exports'!L6+'NPK Exports'!L6</f>
        <v>7588.8031119999987</v>
      </c>
      <c r="M6" s="141">
        <f>'PK Exports'!M6+'NP Exports'!M6+'NPK Exports'!M6</f>
        <v>6889.2815999999966</v>
      </c>
      <c r="N6" s="141">
        <f>'PK Exports'!N6+'NP Exports'!N6+'NPK Exports'!N6</f>
        <v>4175.6981020000039</v>
      </c>
      <c r="O6" s="141">
        <f>'PK Exports'!O6+'NP Exports'!O6+'NPK Exports'!O6</f>
        <v>6892.8022250000013</v>
      </c>
      <c r="P6" s="141">
        <f>'PK Exports'!P6+'NP Exports'!P6+'NPK Exports'!P6</f>
        <v>7049.6670819999999</v>
      </c>
      <c r="Q6" s="141">
        <f>'PK Exports'!Q6+'NP Exports'!Q6+'NPK Exports'!Q6</f>
        <v>7585.2778829999997</v>
      </c>
      <c r="R6" s="141">
        <f>'PK Exports'!R6+'NP Exports'!R6+'NPK Exports'!R6</f>
        <v>8343.3889410000011</v>
      </c>
      <c r="S6" s="141">
        <f>'PK Exports'!S6+'NP Exports'!S6+'NPK Exports'!S6</f>
        <v>8622.9197970000005</v>
      </c>
      <c r="T6" s="141">
        <f>'PK Exports'!T6+'NP Exports'!T6+'NPK Exports'!T6</f>
        <v>8132.2125340000002</v>
      </c>
      <c r="U6" s="141">
        <f>'PK Exports'!U6+'NP Exports'!U6+'NPK Exports'!U6</f>
        <v>7671.6075630000014</v>
      </c>
      <c r="V6" s="141">
        <f>'PK Exports'!V6+'NP Exports'!V6+'NPK Exports'!V6</f>
        <v>8243.5327405876287</v>
      </c>
      <c r="W6" s="141">
        <f>'PK Exports'!W6+'NP Exports'!W6+'NPK Exports'!W6</f>
        <v>8179.9737510271252</v>
      </c>
      <c r="X6" s="141">
        <f>'PK Exports'!X6+'NP Exports'!X6+'NPK Exports'!X6</f>
        <v>8186.4731800000009</v>
      </c>
      <c r="Y6" s="141">
        <f>'PK Exports'!Y6+'NP Exports'!Y6+'NPK Exports'!Y6</f>
        <v>8248.7802150999996</v>
      </c>
      <c r="Z6" s="141">
        <f>'PK Exports'!Z6+'NP Exports'!Z6+'NPK Exports'!Z6</f>
        <v>8204.2240500000007</v>
      </c>
      <c r="AA6" s="141">
        <f>'PK Exports'!AA6+'NP Exports'!AA6+'NPK Exports'!AA6</f>
        <v>7368.86</v>
      </c>
      <c r="AB6" s="141">
        <f>'PK Exports'!AB6+'NP Exports'!AB6+'NPK Exports'!AB6</f>
        <v>6861.34</v>
      </c>
      <c r="AC6" s="141">
        <f>'PK Exports'!AC6+'NP Exports'!AC6+'NPK Exports'!AC6</f>
        <v>6868.788114502091</v>
      </c>
      <c r="AD6" s="141">
        <f>'PK Exports'!AD6+'NP Exports'!AD6+'NPK Exports'!AD6</f>
        <v>7122.056521126673</v>
      </c>
      <c r="AE6" s="141">
        <f>'PK Exports'!AE6+'NP Exports'!AE6+'NPK Exports'!AE6</f>
        <v>7208.7638008004833</v>
      </c>
      <c r="AF6" s="141">
        <f>'PK Exports'!AF6+'NP Exports'!AF6+'NPK Exports'!AF6</f>
        <v>7291.9721029019038</v>
      </c>
      <c r="AG6" s="141">
        <f>'PK Exports'!AG6+'NP Exports'!AG6+'NPK Exports'!AG6</f>
        <v>7358.2852664306938</v>
      </c>
    </row>
    <row r="7" spans="1:43" x14ac:dyDescent="0.2">
      <c r="A7" s="133" t="str">
        <f t="shared" si="0"/>
        <v>DAPAustria</v>
      </c>
      <c r="B7" s="129" t="s">
        <v>254</v>
      </c>
      <c r="C7" s="129" t="s">
        <v>255</v>
      </c>
      <c r="D7" s="129" t="s">
        <v>40</v>
      </c>
      <c r="E7" s="142">
        <f>'PK Exports'!E7+'NP Exports'!E7+'NPK Exports'!E7</f>
        <v>275.23376600000006</v>
      </c>
      <c r="F7" s="142">
        <f>'PK Exports'!F7+'NP Exports'!F7+'NPK Exports'!F7</f>
        <v>239.71592999999996</v>
      </c>
      <c r="G7" s="142">
        <f>'PK Exports'!G7+'NP Exports'!G7+'NPK Exports'!G7</f>
        <v>283.63157000000001</v>
      </c>
      <c r="H7" s="142">
        <f>'PK Exports'!H7+'NP Exports'!H7+'NPK Exports'!H7</f>
        <v>322.44416999999999</v>
      </c>
      <c r="I7" s="142">
        <f>'PK Exports'!I7+'NP Exports'!I7+'NPK Exports'!I7</f>
        <v>309.30077999999992</v>
      </c>
      <c r="J7" s="142">
        <f>'PK Exports'!J7+'NP Exports'!J7+'NPK Exports'!J7</f>
        <v>352.20733200000006</v>
      </c>
      <c r="K7" s="142">
        <f>'PK Exports'!K7+'NP Exports'!K7+'NPK Exports'!K7</f>
        <v>279.85476699999998</v>
      </c>
      <c r="L7" s="142">
        <f>'PK Exports'!L7+'NP Exports'!L7+'NPK Exports'!L7</f>
        <v>261.83058999999997</v>
      </c>
      <c r="M7" s="142">
        <f>'PK Exports'!M7+'NP Exports'!M7+'NPK Exports'!M7</f>
        <v>297.86502899999994</v>
      </c>
      <c r="N7" s="142">
        <f>'PK Exports'!N7+'NP Exports'!N7+'NPK Exports'!N7</f>
        <v>183.11380200000005</v>
      </c>
      <c r="O7" s="142">
        <f>'PK Exports'!O7+'NP Exports'!O7+'NPK Exports'!O7</f>
        <v>320.09701700000005</v>
      </c>
      <c r="P7" s="142">
        <f>'PK Exports'!P7+'NP Exports'!P7+'NPK Exports'!P7</f>
        <v>354.54897</v>
      </c>
      <c r="Q7" s="142">
        <f>'PK Exports'!Q7+'NP Exports'!Q7+'NPK Exports'!Q7</f>
        <v>364.01664499999993</v>
      </c>
      <c r="R7" s="142">
        <f>'PK Exports'!R7+'NP Exports'!R7+'NPK Exports'!R7</f>
        <v>317.70942400000001</v>
      </c>
      <c r="S7" s="142">
        <f>'PK Exports'!S7+'NP Exports'!S7+'NPK Exports'!S7</f>
        <v>386.76643000000007</v>
      </c>
      <c r="T7" s="142">
        <f>'PK Exports'!T7+'NP Exports'!T7+'NPK Exports'!T7</f>
        <v>378.35489899999999</v>
      </c>
      <c r="U7" s="142">
        <f>'PK Exports'!U7+'NP Exports'!U7+'NPK Exports'!U7</f>
        <v>370.08099700000008</v>
      </c>
      <c r="V7" s="142">
        <f>'PK Exports'!V7+'NP Exports'!V7+'NPK Exports'!V7</f>
        <v>388.64416899999998</v>
      </c>
      <c r="W7" s="142">
        <f>'PK Exports'!W7+'NP Exports'!W7+'NPK Exports'!W7</f>
        <v>265.48617015290131</v>
      </c>
      <c r="X7" s="142">
        <f>'PK Exports'!X7+'NP Exports'!X7+'NPK Exports'!X7</f>
        <v>279.65469999999999</v>
      </c>
      <c r="Y7" s="142">
        <f>'PK Exports'!Y7+'NP Exports'!Y7+'NPK Exports'!Y7</f>
        <v>292.09679</v>
      </c>
      <c r="Z7" s="142">
        <f>'PK Exports'!Z7+'NP Exports'!Z7+'NPK Exports'!Z7</f>
        <v>252.20248000000004</v>
      </c>
      <c r="AA7" s="142">
        <f>'PK Exports'!AA7+'NP Exports'!AA7+'NPK Exports'!AA7</f>
        <v>274.64999999999998</v>
      </c>
      <c r="AB7" s="142">
        <f>'PK Exports'!AB7+'NP Exports'!AB7+'NPK Exports'!AB7</f>
        <v>281.44</v>
      </c>
      <c r="AC7" s="142">
        <f>'PK Exports'!AC7+'NP Exports'!AC7+'NPK Exports'!AC7</f>
        <v>291.66027440026039</v>
      </c>
      <c r="AD7" s="142">
        <f>'PK Exports'!AD7+'NP Exports'!AD7+'NPK Exports'!AD7</f>
        <v>301.91294896155836</v>
      </c>
      <c r="AE7" s="142">
        <f>'PK Exports'!AE7+'NP Exports'!AE7+'NPK Exports'!AE7</f>
        <v>306.50009017688274</v>
      </c>
      <c r="AF7" s="142">
        <f>'PK Exports'!AF7+'NP Exports'!AF7+'NPK Exports'!AF7</f>
        <v>310.25806694097014</v>
      </c>
      <c r="AG7" s="142">
        <f>'PK Exports'!AG7+'NP Exports'!AG7+'NPK Exports'!AG7</f>
        <v>313.43155575241985</v>
      </c>
    </row>
    <row r="8" spans="1:43" x14ac:dyDescent="0.2">
      <c r="A8" s="133" t="str">
        <f t="shared" si="0"/>
        <v>DAPBelgium</v>
      </c>
      <c r="B8" s="129" t="s">
        <v>254</v>
      </c>
      <c r="C8" s="129" t="s">
        <v>255</v>
      </c>
      <c r="D8" s="129" t="s">
        <v>42</v>
      </c>
      <c r="E8" s="142">
        <f>'PK Exports'!E8+'NP Exports'!E8+'NPK Exports'!E8</f>
        <v>2716.6255549999996</v>
      </c>
      <c r="F8" s="142">
        <f>'PK Exports'!F8+'NP Exports'!F8+'NPK Exports'!F8</f>
        <v>2538.1401429999996</v>
      </c>
      <c r="G8" s="142">
        <f>'PK Exports'!G8+'NP Exports'!G8+'NPK Exports'!G8</f>
        <v>2497.7620000000002</v>
      </c>
      <c r="H8" s="142">
        <f>'PK Exports'!H8+'NP Exports'!H8+'NPK Exports'!H8</f>
        <v>2174.2143219999984</v>
      </c>
      <c r="I8" s="142">
        <f>'PK Exports'!I8+'NP Exports'!I8+'NPK Exports'!I8</f>
        <v>2075.2564049999992</v>
      </c>
      <c r="J8" s="142">
        <f>'PK Exports'!J8+'NP Exports'!J8+'NPK Exports'!J8</f>
        <v>2087.3632520000001</v>
      </c>
      <c r="K8" s="142">
        <f>'PK Exports'!K8+'NP Exports'!K8+'NPK Exports'!K8</f>
        <v>1920.9101029999988</v>
      </c>
      <c r="L8" s="142">
        <f>'PK Exports'!L8+'NP Exports'!L8+'NPK Exports'!L8</f>
        <v>2045.0670109999992</v>
      </c>
      <c r="M8" s="142">
        <f>'PK Exports'!M8+'NP Exports'!M8+'NPK Exports'!M8</f>
        <v>1698.4728349999998</v>
      </c>
      <c r="N8" s="142">
        <f>'PK Exports'!N8+'NP Exports'!N8+'NPK Exports'!N8</f>
        <v>1067.7212700000036</v>
      </c>
      <c r="O8" s="142">
        <f>'PK Exports'!O8+'NP Exports'!O8+'NPK Exports'!O8</f>
        <v>1733.1304659999989</v>
      </c>
      <c r="P8" s="142">
        <f>'PK Exports'!P8+'NP Exports'!P8+'NPK Exports'!P8</f>
        <v>1723.0205849999998</v>
      </c>
      <c r="Q8" s="142">
        <f>'PK Exports'!Q8+'NP Exports'!Q8+'NPK Exports'!Q8</f>
        <v>1873.1498959999999</v>
      </c>
      <c r="R8" s="142">
        <f>'PK Exports'!R8+'NP Exports'!R8+'NPK Exports'!R8</f>
        <v>2022.089371</v>
      </c>
      <c r="S8" s="142">
        <f>'PK Exports'!S8+'NP Exports'!S8+'NPK Exports'!S8</f>
        <v>2095.5633800000001</v>
      </c>
      <c r="T8" s="142">
        <f>'PK Exports'!T8+'NP Exports'!T8+'NPK Exports'!T8</f>
        <v>2071.3705600000003</v>
      </c>
      <c r="U8" s="142">
        <f>'PK Exports'!U8+'NP Exports'!U8+'NPK Exports'!U8</f>
        <v>1806.7177000000006</v>
      </c>
      <c r="V8" s="142">
        <f>'PK Exports'!V8+'NP Exports'!V8+'NPK Exports'!V8</f>
        <v>2045.9033400000001</v>
      </c>
      <c r="W8" s="142">
        <f>'PK Exports'!W8+'NP Exports'!W8+'NPK Exports'!W8</f>
        <v>2027.0593699999993</v>
      </c>
      <c r="X8" s="142">
        <f>'PK Exports'!X8+'NP Exports'!X8+'NPK Exports'!X8</f>
        <v>1883.6982399999999</v>
      </c>
      <c r="Y8" s="142">
        <f>'PK Exports'!Y8+'NP Exports'!Y8+'NPK Exports'!Y8</f>
        <v>1900.1330151000002</v>
      </c>
      <c r="Z8" s="142">
        <f>'PK Exports'!Z8+'NP Exports'!Z8+'NPK Exports'!Z8</f>
        <v>1691.8548400000002</v>
      </c>
      <c r="AA8" s="142">
        <f>'PK Exports'!AA8+'NP Exports'!AA8+'NPK Exports'!AA8</f>
        <v>1349.1</v>
      </c>
      <c r="AB8" s="142">
        <f>'PK Exports'!AB8+'NP Exports'!AB8+'NPK Exports'!AB8</f>
        <v>1477.93</v>
      </c>
      <c r="AC8" s="142">
        <f>'PK Exports'!AC8+'NP Exports'!AC8+'NPK Exports'!AC8</f>
        <v>1557.0049112658289</v>
      </c>
      <c r="AD8" s="142">
        <f>'PK Exports'!AD8+'NP Exports'!AD8+'NPK Exports'!AD8</f>
        <v>1609.0874002649191</v>
      </c>
      <c r="AE8" s="142">
        <f>'PK Exports'!AE8+'NP Exports'!AE8+'NPK Exports'!AE8</f>
        <v>1629.6944506666216</v>
      </c>
      <c r="AF8" s="142">
        <f>'PK Exports'!AF8+'NP Exports'!AF8+'NPK Exports'!AF8</f>
        <v>1648.8847257882828</v>
      </c>
      <c r="AG8" s="142">
        <f>'PK Exports'!AG8+'NP Exports'!AG8+'NPK Exports'!AG8</f>
        <v>1664.3028614218038</v>
      </c>
    </row>
    <row r="9" spans="1:43" x14ac:dyDescent="0.2">
      <c r="A9" s="133" t="str">
        <f t="shared" si="0"/>
        <v>DAPCyprus</v>
      </c>
      <c r="B9" s="129" t="s">
        <v>254</v>
      </c>
      <c r="C9" s="129" t="s">
        <v>255</v>
      </c>
      <c r="D9" s="129" t="s">
        <v>44</v>
      </c>
      <c r="E9" s="142">
        <f>'PK Exports'!E9+'NP Exports'!E9+'NPK Exports'!E9</f>
        <v>1E-3</v>
      </c>
      <c r="F9" s="142">
        <f>'PK Exports'!F9+'NP Exports'!F9+'NPK Exports'!F9</f>
        <v>0</v>
      </c>
      <c r="G9" s="142">
        <f>'PK Exports'!G9+'NP Exports'!G9+'NPK Exports'!G9</f>
        <v>4.7E-2</v>
      </c>
      <c r="H9" s="142">
        <f>'PK Exports'!H9+'NP Exports'!H9+'NPK Exports'!H9</f>
        <v>6.0000000000000001E-3</v>
      </c>
      <c r="I9" s="142">
        <f>'PK Exports'!I9+'NP Exports'!I9+'NPK Exports'!I9</f>
        <v>8.0000000000000002E-3</v>
      </c>
      <c r="J9" s="142">
        <f>'PK Exports'!J9+'NP Exports'!J9+'NPK Exports'!J9</f>
        <v>4.2000000000000003E-2</v>
      </c>
      <c r="K9" s="142">
        <f>'PK Exports'!K9+'NP Exports'!K9+'NPK Exports'!K9</f>
        <v>1.4E-2</v>
      </c>
      <c r="L9" s="142">
        <f>'PK Exports'!L9+'NP Exports'!L9+'NPK Exports'!L9</f>
        <v>6.7000000000000004E-2</v>
      </c>
      <c r="M9" s="142">
        <f>'PK Exports'!M9+'NP Exports'!M9+'NPK Exports'!M9</f>
        <v>2.5999999999999999E-2</v>
      </c>
      <c r="N9" s="142">
        <f>'PK Exports'!N9+'NP Exports'!N9+'NPK Exports'!N9</f>
        <v>7.8E-2</v>
      </c>
      <c r="O9" s="142">
        <f>'PK Exports'!O9+'NP Exports'!O9+'NPK Exports'!O9</f>
        <v>6.4999999999999988E-2</v>
      </c>
      <c r="P9" s="142">
        <f>'PK Exports'!P9+'NP Exports'!P9+'NPK Exports'!P9</f>
        <v>3.9E-2</v>
      </c>
      <c r="Q9" s="142">
        <f>'PK Exports'!Q9+'NP Exports'!Q9+'NPK Exports'!Q9</f>
        <v>8.2000000000000003E-2</v>
      </c>
      <c r="R9" s="142">
        <f>'PK Exports'!R9+'NP Exports'!R9+'NPK Exports'!R9</f>
        <v>1.0760000000000001</v>
      </c>
      <c r="S9" s="142">
        <f>'PK Exports'!S9+'NP Exports'!S9+'NPK Exports'!S9</f>
        <v>0.52600000000000002</v>
      </c>
      <c r="T9" s="142">
        <f>'PK Exports'!T9+'NP Exports'!T9+'NPK Exports'!T9</f>
        <v>1.298</v>
      </c>
      <c r="U9" s="142">
        <f>'PK Exports'!U9+'NP Exports'!U9+'NPK Exports'!U9</f>
        <v>1.143</v>
      </c>
      <c r="V9" s="142">
        <f>'PK Exports'!V9+'NP Exports'!V9+'NPK Exports'!V9</f>
        <v>2.5000000000000001E-2</v>
      </c>
      <c r="W9" s="142">
        <f>'PK Exports'!W9+'NP Exports'!W9+'NPK Exports'!W9</f>
        <v>6.0000000000000001E-3</v>
      </c>
      <c r="X9" s="142">
        <f>'PK Exports'!X9+'NP Exports'!X9+'NPK Exports'!X9</f>
        <v>0</v>
      </c>
      <c r="Y9" s="142">
        <f>'PK Exports'!Y9+'NP Exports'!Y9+'NPK Exports'!Y9</f>
        <v>0</v>
      </c>
      <c r="Z9" s="142">
        <f>'PK Exports'!Z9+'NP Exports'!Z9+'NPK Exports'!Z9</f>
        <v>0</v>
      </c>
      <c r="AA9" s="142">
        <f>'PK Exports'!AA9+'NP Exports'!AA9+'NPK Exports'!AA9</f>
        <v>0</v>
      </c>
      <c r="AB9" s="142">
        <f>'PK Exports'!AB9+'NP Exports'!AB9+'NPK Exports'!AB9</f>
        <v>0</v>
      </c>
      <c r="AC9" s="142">
        <f>'PK Exports'!AC9+'NP Exports'!AC9+'NPK Exports'!AC9</f>
        <v>0</v>
      </c>
      <c r="AD9" s="142">
        <f>'PK Exports'!AD9+'NP Exports'!AD9+'NPK Exports'!AD9</f>
        <v>0</v>
      </c>
      <c r="AE9" s="142">
        <f>'PK Exports'!AE9+'NP Exports'!AE9+'NPK Exports'!AE9</f>
        <v>0</v>
      </c>
      <c r="AF9" s="142">
        <f>'PK Exports'!AF9+'NP Exports'!AF9+'NPK Exports'!AF9</f>
        <v>0</v>
      </c>
      <c r="AG9" s="142">
        <f>'PK Exports'!AG9+'NP Exports'!AG9+'NPK Exports'!AG9</f>
        <v>0</v>
      </c>
    </row>
    <row r="10" spans="1:43" x14ac:dyDescent="0.2">
      <c r="A10" s="133" t="str">
        <f t="shared" si="0"/>
        <v>DAPDenmark</v>
      </c>
      <c r="B10" s="129" t="s">
        <v>254</v>
      </c>
      <c r="C10" s="129" t="s">
        <v>255</v>
      </c>
      <c r="D10" s="129" t="s">
        <v>46</v>
      </c>
      <c r="E10" s="142">
        <f>'PK Exports'!E10+'NP Exports'!E10+'NPK Exports'!E10</f>
        <v>255.83042899999998</v>
      </c>
      <c r="F10" s="142">
        <f>'PK Exports'!F10+'NP Exports'!F10+'NPK Exports'!F10</f>
        <v>156.33000000000001</v>
      </c>
      <c r="G10" s="142">
        <f>'PK Exports'!G10+'NP Exports'!G10+'NPK Exports'!G10</f>
        <v>267.77481000000006</v>
      </c>
      <c r="H10" s="142">
        <f>'PK Exports'!H10+'NP Exports'!H10+'NPK Exports'!H10</f>
        <v>340.25762899999995</v>
      </c>
      <c r="I10" s="142">
        <f>'PK Exports'!I10+'NP Exports'!I10+'NPK Exports'!I10</f>
        <v>173.34069700000001</v>
      </c>
      <c r="J10" s="142">
        <f>'PK Exports'!J10+'NP Exports'!J10+'NPK Exports'!J10</f>
        <v>0.96715499999999999</v>
      </c>
      <c r="K10" s="142">
        <f>'PK Exports'!K10+'NP Exports'!K10+'NPK Exports'!K10</f>
        <v>6.9375400000000003</v>
      </c>
      <c r="L10" s="142">
        <f>'PK Exports'!L10+'NP Exports'!L10+'NPK Exports'!L10</f>
        <v>7.6768520000000011</v>
      </c>
      <c r="M10" s="142">
        <f>'PK Exports'!M10+'NP Exports'!M10+'NPK Exports'!M10</f>
        <v>6.9950000000000001</v>
      </c>
      <c r="N10" s="142">
        <f>'PK Exports'!N10+'NP Exports'!N10+'NPK Exports'!N10</f>
        <v>6.0289999999999999</v>
      </c>
      <c r="O10" s="142">
        <f>'PK Exports'!O10+'NP Exports'!O10+'NPK Exports'!O10</f>
        <v>5.4779999999999998</v>
      </c>
      <c r="P10" s="142">
        <f>'PK Exports'!P10+'NP Exports'!P10+'NPK Exports'!P10</f>
        <v>2.0539999999999998</v>
      </c>
      <c r="Q10" s="142">
        <f>'PK Exports'!Q10+'NP Exports'!Q10+'NPK Exports'!Q10</f>
        <v>7.8621379999999998</v>
      </c>
      <c r="R10" s="142">
        <f>'PK Exports'!R10+'NP Exports'!R10+'NPK Exports'!R10</f>
        <v>9.1222250000000003</v>
      </c>
      <c r="S10" s="142">
        <f>'PK Exports'!S10+'NP Exports'!S10+'NPK Exports'!S10</f>
        <v>8.016</v>
      </c>
      <c r="T10" s="142">
        <f>'PK Exports'!T10+'NP Exports'!T10+'NPK Exports'!T10</f>
        <v>6.4008589999999996</v>
      </c>
      <c r="U10" s="142">
        <f>'PK Exports'!U10+'NP Exports'!U10+'NPK Exports'!U10</f>
        <v>7.6990000000000007</v>
      </c>
      <c r="V10" s="142">
        <f>'PK Exports'!V10+'NP Exports'!V10+'NPK Exports'!V10</f>
        <v>7.8119999999999994</v>
      </c>
      <c r="W10" s="142">
        <f>'PK Exports'!W10+'NP Exports'!W10+'NPK Exports'!W10</f>
        <v>5.8979960136792657</v>
      </c>
      <c r="X10" s="142">
        <f>'PK Exports'!X10+'NP Exports'!X10+'NPK Exports'!X10</f>
        <v>7.3629199999999999</v>
      </c>
      <c r="Y10" s="142">
        <f>'PK Exports'!Y10+'NP Exports'!Y10+'NPK Exports'!Y10</f>
        <v>17.087600000000002</v>
      </c>
      <c r="Z10" s="142">
        <f>'PK Exports'!Z10+'NP Exports'!Z10+'NPK Exports'!Z10</f>
        <v>0.29000000000000004</v>
      </c>
      <c r="AA10" s="142">
        <f>'PK Exports'!AA10+'NP Exports'!AA10+'NPK Exports'!AA10</f>
        <v>0.78</v>
      </c>
      <c r="AB10" s="142">
        <f>'PK Exports'!AB10+'NP Exports'!AB10+'NPK Exports'!AB10</f>
        <v>7.79</v>
      </c>
      <c r="AC10" s="142">
        <f>'PK Exports'!AC10+'NP Exports'!AC10+'NPK Exports'!AC10</f>
        <v>7.7899999999999991</v>
      </c>
      <c r="AD10" s="142">
        <f>'PK Exports'!AD10+'NP Exports'!AD10+'NPK Exports'!AD10</f>
        <v>7.7899999999999991</v>
      </c>
      <c r="AE10" s="142">
        <f>'PK Exports'!AE10+'NP Exports'!AE10+'NPK Exports'!AE10</f>
        <v>7.7899999999999991</v>
      </c>
      <c r="AF10" s="142">
        <f>'PK Exports'!AF10+'NP Exports'!AF10+'NPK Exports'!AF10</f>
        <v>7.7899999999999991</v>
      </c>
      <c r="AG10" s="142">
        <f>'PK Exports'!AG10+'NP Exports'!AG10+'NPK Exports'!AG10</f>
        <v>7.7899999999999991</v>
      </c>
    </row>
    <row r="11" spans="1:43" x14ac:dyDescent="0.2">
      <c r="A11" s="133" t="str">
        <f t="shared" si="0"/>
        <v>DAPFinland</v>
      </c>
      <c r="B11" s="129" t="s">
        <v>254</v>
      </c>
      <c r="C11" s="129" t="s">
        <v>255</v>
      </c>
      <c r="D11" s="129" t="s">
        <v>49</v>
      </c>
      <c r="E11" s="142">
        <f>'PK Exports'!E11+'NP Exports'!E11+'NPK Exports'!E11</f>
        <v>418.70596600000005</v>
      </c>
      <c r="F11" s="142">
        <f>'PK Exports'!F11+'NP Exports'!F11+'NPK Exports'!F11</f>
        <v>398.45976199999996</v>
      </c>
      <c r="G11" s="142">
        <f>'PK Exports'!G11+'NP Exports'!G11+'NPK Exports'!G11</f>
        <v>532.97103600000003</v>
      </c>
      <c r="H11" s="142">
        <f>'PK Exports'!H11+'NP Exports'!H11+'NPK Exports'!H11</f>
        <v>418.37168700000001</v>
      </c>
      <c r="I11" s="142">
        <f>'PK Exports'!I11+'NP Exports'!I11+'NPK Exports'!I11</f>
        <v>542.41772099999991</v>
      </c>
      <c r="J11" s="142">
        <f>'PK Exports'!J11+'NP Exports'!J11+'NPK Exports'!J11</f>
        <v>592.77240000000006</v>
      </c>
      <c r="K11" s="142">
        <f>'PK Exports'!K11+'NP Exports'!K11+'NPK Exports'!K11</f>
        <v>523.802595</v>
      </c>
      <c r="L11" s="142">
        <f>'PK Exports'!L11+'NP Exports'!L11+'NPK Exports'!L11</f>
        <v>612.60624799999994</v>
      </c>
      <c r="M11" s="142">
        <f>'PK Exports'!M11+'NP Exports'!M11+'NPK Exports'!M11</f>
        <v>474.82591300000001</v>
      </c>
      <c r="N11" s="142">
        <f>'PK Exports'!N11+'NP Exports'!N11+'NPK Exports'!N11</f>
        <v>239.86799999999999</v>
      </c>
      <c r="O11" s="142">
        <f>'PK Exports'!O11+'NP Exports'!O11+'NPK Exports'!O11</f>
        <v>596.30469999999991</v>
      </c>
      <c r="P11" s="142">
        <f>'PK Exports'!P11+'NP Exports'!P11+'NPK Exports'!P11</f>
        <v>791.05359999999996</v>
      </c>
      <c r="Q11" s="142">
        <f>'PK Exports'!Q11+'NP Exports'!Q11+'NPK Exports'!Q11</f>
        <v>823.34518800000001</v>
      </c>
      <c r="R11" s="142">
        <f>'PK Exports'!R11+'NP Exports'!R11+'NPK Exports'!R11</f>
        <v>1105.7885240000001</v>
      </c>
      <c r="S11" s="142">
        <f>'PK Exports'!S11+'NP Exports'!S11+'NPK Exports'!S11</f>
        <v>948.70558500000004</v>
      </c>
      <c r="T11" s="142">
        <f>'PK Exports'!T11+'NP Exports'!T11+'NPK Exports'!T11</f>
        <v>962.71686999999997</v>
      </c>
      <c r="U11" s="142">
        <f>'PK Exports'!U11+'NP Exports'!U11+'NPK Exports'!U11</f>
        <v>951.84871399999997</v>
      </c>
      <c r="V11" s="142">
        <f>'PK Exports'!V11+'NP Exports'!V11+'NPK Exports'!V11</f>
        <v>1132.9471839999999</v>
      </c>
      <c r="W11" s="142">
        <f>'PK Exports'!W11+'NP Exports'!W11+'NPK Exports'!W11</f>
        <v>1131.4831892645514</v>
      </c>
      <c r="X11" s="142">
        <f>'PK Exports'!X11+'NP Exports'!X11+'NPK Exports'!X11</f>
        <v>1035.7157300000001</v>
      </c>
      <c r="Y11" s="142">
        <f>'PK Exports'!Y11+'NP Exports'!Y11+'NPK Exports'!Y11</f>
        <v>1054.1992899999998</v>
      </c>
      <c r="Z11" s="142">
        <f>'PK Exports'!Z11+'NP Exports'!Z11+'NPK Exports'!Z11</f>
        <v>1258.45885</v>
      </c>
      <c r="AA11" s="142">
        <f>'PK Exports'!AA11+'NP Exports'!AA11+'NPK Exports'!AA11</f>
        <v>1251.9199999999998</v>
      </c>
      <c r="AB11" s="142">
        <f>'PK Exports'!AB11+'NP Exports'!AB11+'NPK Exports'!AB11</f>
        <v>1004.5699999999999</v>
      </c>
      <c r="AC11" s="142">
        <f>'PK Exports'!AC11+'NP Exports'!AC11+'NPK Exports'!AC11</f>
        <v>1044.1532275982888</v>
      </c>
      <c r="AD11" s="142">
        <f>'PK Exports'!AD11+'NP Exports'!AD11+'NPK Exports'!AD11</f>
        <v>1079.8620218818519</v>
      </c>
      <c r="AE11" s="142">
        <f>'PK Exports'!AE11+'NP Exports'!AE11+'NPK Exports'!AE11</f>
        <v>1092.5074643579219</v>
      </c>
      <c r="AF11" s="142">
        <f>'PK Exports'!AF11+'NP Exports'!AF11+'NPK Exports'!AF11</f>
        <v>1105.4740346237845</v>
      </c>
      <c r="AG11" s="142">
        <f>'PK Exports'!AG11+'NP Exports'!AG11+'NPK Exports'!AG11</f>
        <v>1115.4377752977007</v>
      </c>
    </row>
    <row r="12" spans="1:43" x14ac:dyDescent="0.2">
      <c r="A12" s="133" t="str">
        <f t="shared" si="0"/>
        <v>DAPFrance</v>
      </c>
      <c r="B12" s="129" t="s">
        <v>254</v>
      </c>
      <c r="C12" s="129" t="s">
        <v>255</v>
      </c>
      <c r="D12" s="129" t="s">
        <v>31</v>
      </c>
      <c r="E12" s="142">
        <f>'PK Exports'!E12+'NP Exports'!E12+'NPK Exports'!E12</f>
        <v>353.50682200000006</v>
      </c>
      <c r="F12" s="142">
        <f>'PK Exports'!F12+'NP Exports'!F12+'NPK Exports'!F12</f>
        <v>236.941237</v>
      </c>
      <c r="G12" s="142">
        <f>'PK Exports'!G12+'NP Exports'!G12+'NPK Exports'!G12</f>
        <v>256.48698899999999</v>
      </c>
      <c r="H12" s="142">
        <f>'PK Exports'!H12+'NP Exports'!H12+'NPK Exports'!H12</f>
        <v>335.24256100000002</v>
      </c>
      <c r="I12" s="142">
        <f>'PK Exports'!I12+'NP Exports'!I12+'NPK Exports'!I12</f>
        <v>335.21430099999998</v>
      </c>
      <c r="J12" s="142">
        <f>'PK Exports'!J12+'NP Exports'!J12+'NPK Exports'!J12</f>
        <v>383.57540399999982</v>
      </c>
      <c r="K12" s="142">
        <f>'PK Exports'!K12+'NP Exports'!K12+'NPK Exports'!K12</f>
        <v>319.78583499999996</v>
      </c>
      <c r="L12" s="142">
        <f>'PK Exports'!L12+'NP Exports'!L12+'NPK Exports'!L12</f>
        <v>299.84866699999986</v>
      </c>
      <c r="M12" s="142">
        <f>'PK Exports'!M12+'NP Exports'!M12+'NPK Exports'!M12</f>
        <v>245.92099999999999</v>
      </c>
      <c r="N12" s="142">
        <f>'PK Exports'!N12+'NP Exports'!N12+'NPK Exports'!N12</f>
        <v>99.659335999999982</v>
      </c>
      <c r="O12" s="142">
        <f>'PK Exports'!O12+'NP Exports'!O12+'NPK Exports'!O12</f>
        <v>99.644000000000048</v>
      </c>
      <c r="P12" s="142">
        <f>'PK Exports'!P12+'NP Exports'!P12+'NPK Exports'!P12</f>
        <v>97.744000000000028</v>
      </c>
      <c r="Q12" s="142">
        <f>'PK Exports'!Q12+'NP Exports'!Q12+'NPK Exports'!Q12</f>
        <v>97.982000000000014</v>
      </c>
      <c r="R12" s="142">
        <f>'PK Exports'!R12+'NP Exports'!R12+'NPK Exports'!R12</f>
        <v>131.29900000000001</v>
      </c>
      <c r="S12" s="142">
        <f>'PK Exports'!S12+'NP Exports'!S12+'NPK Exports'!S12</f>
        <v>176.06474800000001</v>
      </c>
      <c r="T12" s="142">
        <f>'PK Exports'!T12+'NP Exports'!T12+'NPK Exports'!T12</f>
        <v>134.23592600000003</v>
      </c>
      <c r="U12" s="142">
        <f>'PK Exports'!U12+'NP Exports'!U12+'NPK Exports'!U12</f>
        <v>131.67834200000001</v>
      </c>
      <c r="V12" s="142">
        <f>'PK Exports'!V12+'NP Exports'!V12+'NPK Exports'!V12</f>
        <v>137.43099999999998</v>
      </c>
      <c r="W12" s="142">
        <f>'PK Exports'!W12+'NP Exports'!W12+'NPK Exports'!W12</f>
        <v>153.32722494212092</v>
      </c>
      <c r="X12" s="142">
        <f>'PK Exports'!X12+'NP Exports'!X12+'NPK Exports'!X12</f>
        <v>166.25078000000002</v>
      </c>
      <c r="Y12" s="142">
        <f>'PK Exports'!Y12+'NP Exports'!Y12+'NPK Exports'!Y12</f>
        <v>136.62247000000002</v>
      </c>
      <c r="Z12" s="142">
        <f>'PK Exports'!Z12+'NP Exports'!Z12+'NPK Exports'!Z12</f>
        <v>103.85209999999998</v>
      </c>
      <c r="AA12" s="142">
        <f>'PK Exports'!AA12+'NP Exports'!AA12+'NPK Exports'!AA12</f>
        <v>141.56999999999996</v>
      </c>
      <c r="AB12" s="142">
        <f>'PK Exports'!AB12+'NP Exports'!AB12+'NPK Exports'!AB12</f>
        <v>64.45</v>
      </c>
      <c r="AC12" s="142">
        <f>'PK Exports'!AC12+'NP Exports'!AC12+'NPK Exports'!AC12</f>
        <v>66.673948702129564</v>
      </c>
      <c r="AD12" s="142">
        <f>'PK Exports'!AD12+'NP Exports'!AD12+'NPK Exports'!AD12</f>
        <v>68.81428837670606</v>
      </c>
      <c r="AE12" s="142">
        <f>'PK Exports'!AE12+'NP Exports'!AE12+'NPK Exports'!AE12</f>
        <v>69.687654074615423</v>
      </c>
      <c r="AF12" s="142">
        <f>'PK Exports'!AF12+'NP Exports'!AF12+'NPK Exports'!AF12</f>
        <v>70.488296778645321</v>
      </c>
      <c r="AG12" s="142">
        <f>'PK Exports'!AG12+'NP Exports'!AG12+'NPK Exports'!AG12</f>
        <v>71.140483187444545</v>
      </c>
    </row>
    <row r="13" spans="1:43" x14ac:dyDescent="0.2">
      <c r="A13" s="133" t="str">
        <f t="shared" si="0"/>
        <v>DAPGermany</v>
      </c>
      <c r="B13" s="129" t="s">
        <v>254</v>
      </c>
      <c r="C13" s="129" t="s">
        <v>255</v>
      </c>
      <c r="D13" s="129" t="s">
        <v>32</v>
      </c>
      <c r="E13" s="142">
        <f>'PK Exports'!E13+'NP Exports'!E13+'NPK Exports'!E13</f>
        <v>460.90599999999961</v>
      </c>
      <c r="F13" s="142">
        <f>'PK Exports'!F13+'NP Exports'!F13+'NPK Exports'!F13</f>
        <v>409.70895599999983</v>
      </c>
      <c r="G13" s="142">
        <f>'PK Exports'!G13+'NP Exports'!G13+'NPK Exports'!G13</f>
        <v>408.76043699999997</v>
      </c>
      <c r="H13" s="142">
        <f>'PK Exports'!H13+'NP Exports'!H13+'NPK Exports'!H13</f>
        <v>288.50973999999997</v>
      </c>
      <c r="I13" s="142">
        <f>'PK Exports'!I13+'NP Exports'!I13+'NPK Exports'!I13</f>
        <v>528.29905400000007</v>
      </c>
      <c r="J13" s="142">
        <f>'PK Exports'!J13+'NP Exports'!J13+'NPK Exports'!J13</f>
        <v>497.79576099999991</v>
      </c>
      <c r="K13" s="142">
        <f>'PK Exports'!K13+'NP Exports'!K13+'NPK Exports'!K13</f>
        <v>539.88482099999987</v>
      </c>
      <c r="L13" s="142">
        <f>'PK Exports'!L13+'NP Exports'!L13+'NPK Exports'!L13</f>
        <v>667.11857999999984</v>
      </c>
      <c r="M13" s="142">
        <f>'PK Exports'!M13+'NP Exports'!M13+'NPK Exports'!M13</f>
        <v>653.55815299999995</v>
      </c>
      <c r="N13" s="142">
        <f>'PK Exports'!N13+'NP Exports'!N13+'NPK Exports'!N13</f>
        <v>269.846206</v>
      </c>
      <c r="O13" s="142">
        <f>'PK Exports'!O13+'NP Exports'!O13+'NPK Exports'!O13</f>
        <v>337.45486000000005</v>
      </c>
      <c r="P13" s="142">
        <f>'PK Exports'!P13+'NP Exports'!P13+'NPK Exports'!P13</f>
        <v>368.75017800000018</v>
      </c>
      <c r="Q13" s="142">
        <f>'PK Exports'!Q13+'NP Exports'!Q13+'NPK Exports'!Q13</f>
        <v>410.3767499999999</v>
      </c>
      <c r="R13" s="142">
        <f>'PK Exports'!R13+'NP Exports'!R13+'NPK Exports'!R13</f>
        <v>352.51828199999994</v>
      </c>
      <c r="S13" s="142">
        <f>'PK Exports'!S13+'NP Exports'!S13+'NPK Exports'!S13</f>
        <v>386.70685199999991</v>
      </c>
      <c r="T13" s="142">
        <f>'PK Exports'!T13+'NP Exports'!T13+'NPK Exports'!T13</f>
        <v>337.79107099999982</v>
      </c>
      <c r="U13" s="142">
        <f>'PK Exports'!U13+'NP Exports'!U13+'NPK Exports'!U13</f>
        <v>301.51400000000012</v>
      </c>
      <c r="V13" s="142">
        <f>'PK Exports'!V13+'NP Exports'!V13+'NPK Exports'!V13</f>
        <v>335.72800000000001</v>
      </c>
      <c r="W13" s="142">
        <f>'PK Exports'!W13+'NP Exports'!W13+'NPK Exports'!W13</f>
        <v>352.77658099999991</v>
      </c>
      <c r="X13" s="142">
        <f>'PK Exports'!X13+'NP Exports'!X13+'NPK Exports'!X13</f>
        <v>359.98339999999996</v>
      </c>
      <c r="Y13" s="142">
        <f>'PK Exports'!Y13+'NP Exports'!Y13+'NPK Exports'!Y13</f>
        <v>327.47968000000003</v>
      </c>
      <c r="Z13" s="142">
        <f>'PK Exports'!Z13+'NP Exports'!Z13+'NPK Exports'!Z13</f>
        <v>388.25658999999996</v>
      </c>
      <c r="AA13" s="142">
        <f>'PK Exports'!AA13+'NP Exports'!AA13+'NPK Exports'!AA13</f>
        <v>298.29999999999995</v>
      </c>
      <c r="AB13" s="142">
        <f>'PK Exports'!AB13+'NP Exports'!AB13+'NPK Exports'!AB13</f>
        <v>325.32</v>
      </c>
      <c r="AC13" s="142">
        <f>'PK Exports'!AC13+'NP Exports'!AC13+'NPK Exports'!AC13</f>
        <v>335.18598437251285</v>
      </c>
      <c r="AD13" s="142">
        <f>'PK Exports'!AD13+'NP Exports'!AD13+'NPK Exports'!AD13</f>
        <v>344.45139271247558</v>
      </c>
      <c r="AE13" s="142">
        <f>'PK Exports'!AE13+'NP Exports'!AE13+'NPK Exports'!AE13</f>
        <v>347.95653954840787</v>
      </c>
      <c r="AF13" s="142">
        <f>'PK Exports'!AF13+'NP Exports'!AF13+'NPK Exports'!AF13</f>
        <v>351.57993994576367</v>
      </c>
      <c r="AG13" s="142">
        <f>'PK Exports'!AG13+'NP Exports'!AG13+'NPK Exports'!AG13</f>
        <v>354.46339660902936</v>
      </c>
    </row>
    <row r="14" spans="1:43" x14ac:dyDescent="0.2">
      <c r="A14" s="133" t="str">
        <f t="shared" si="0"/>
        <v>DAPGreece</v>
      </c>
      <c r="B14" s="129" t="s">
        <v>254</v>
      </c>
      <c r="C14" s="129" t="s">
        <v>255</v>
      </c>
      <c r="D14" s="129" t="s">
        <v>33</v>
      </c>
      <c r="E14" s="142">
        <f>'PK Exports'!E14+'NP Exports'!E14+'NPK Exports'!E14</f>
        <v>259.315</v>
      </c>
      <c r="F14" s="142">
        <f>'PK Exports'!F14+'NP Exports'!F14+'NPK Exports'!F14</f>
        <v>212.57999999999998</v>
      </c>
      <c r="G14" s="142">
        <f>'PK Exports'!G14+'NP Exports'!G14+'NPK Exports'!G14</f>
        <v>247.10200000000003</v>
      </c>
      <c r="H14" s="142">
        <f>'PK Exports'!H14+'NP Exports'!H14+'NPK Exports'!H14</f>
        <v>258.69599999999997</v>
      </c>
      <c r="I14" s="142">
        <f>'PK Exports'!I14+'NP Exports'!I14+'NPK Exports'!I14</f>
        <v>237.22499999999999</v>
      </c>
      <c r="J14" s="142">
        <f>'PK Exports'!J14+'NP Exports'!J14+'NPK Exports'!J14</f>
        <v>223.77399999999997</v>
      </c>
      <c r="K14" s="142">
        <f>'PK Exports'!K14+'NP Exports'!K14+'NPK Exports'!K14</f>
        <v>148.77120000000002</v>
      </c>
      <c r="L14" s="142">
        <f>'PK Exports'!L14+'NP Exports'!L14+'NPK Exports'!L14</f>
        <v>170.23200000000003</v>
      </c>
      <c r="M14" s="142">
        <f>'PK Exports'!M14+'NP Exports'!M14+'NPK Exports'!M14</f>
        <v>148.16411699999605</v>
      </c>
      <c r="N14" s="142">
        <f>'PK Exports'!N14+'NP Exports'!N14+'NPK Exports'!N14</f>
        <v>169.19600000000003</v>
      </c>
      <c r="O14" s="142">
        <f>'PK Exports'!O14+'NP Exports'!O14+'NPK Exports'!O14</f>
        <v>290.25871600000011</v>
      </c>
      <c r="P14" s="142">
        <f>'PK Exports'!P14+'NP Exports'!P14+'NPK Exports'!P14</f>
        <v>235.315</v>
      </c>
      <c r="Q14" s="142">
        <f>'PK Exports'!Q14+'NP Exports'!Q14+'NPK Exports'!Q14</f>
        <v>178.14</v>
      </c>
      <c r="R14" s="142">
        <f>'PK Exports'!R14+'NP Exports'!R14+'NPK Exports'!R14</f>
        <v>216.72400000000005</v>
      </c>
      <c r="S14" s="142">
        <f>'PK Exports'!S14+'NP Exports'!S14+'NPK Exports'!S14</f>
        <v>246.696</v>
      </c>
      <c r="T14" s="142">
        <f>'PK Exports'!T14+'NP Exports'!T14+'NPK Exports'!T14</f>
        <v>291.21700000000004</v>
      </c>
      <c r="U14" s="142">
        <f>'PK Exports'!U14+'NP Exports'!U14+'NPK Exports'!U14</f>
        <v>228.33099999999999</v>
      </c>
      <c r="V14" s="142">
        <f>'PK Exports'!V14+'NP Exports'!V14+'NPK Exports'!V14</f>
        <v>280.09199999999998</v>
      </c>
      <c r="W14" s="142">
        <f>'PK Exports'!W14+'NP Exports'!W14+'NPK Exports'!W14</f>
        <v>245.22120299999997</v>
      </c>
      <c r="X14" s="142">
        <f>'PK Exports'!X14+'NP Exports'!X14+'NPK Exports'!X14</f>
        <v>322.57774999999998</v>
      </c>
      <c r="Y14" s="142">
        <f>'PK Exports'!Y14+'NP Exports'!Y14+'NPK Exports'!Y14</f>
        <v>345.30081000000001</v>
      </c>
      <c r="Z14" s="142">
        <f>'PK Exports'!Z14+'NP Exports'!Z14+'NPK Exports'!Z14</f>
        <v>243.88173</v>
      </c>
      <c r="AA14" s="142">
        <f>'PK Exports'!AA14+'NP Exports'!AA14+'NPK Exports'!AA14</f>
        <v>272.20000000000005</v>
      </c>
      <c r="AB14" s="142">
        <f>'PK Exports'!AB14+'NP Exports'!AB14+'NPK Exports'!AB14</f>
        <v>349.34999999999991</v>
      </c>
      <c r="AC14" s="142">
        <f>'PK Exports'!AC14+'NP Exports'!AC14+'NPK Exports'!AC14</f>
        <v>361.39823066544011</v>
      </c>
      <c r="AD14" s="142">
        <f>'PK Exports'!AD14+'NP Exports'!AD14+'NPK Exports'!AD14</f>
        <v>374.73721111458798</v>
      </c>
      <c r="AE14" s="142">
        <f>'PK Exports'!AE14+'NP Exports'!AE14+'NPK Exports'!AE14</f>
        <v>381.7638912474174</v>
      </c>
      <c r="AF14" s="142">
        <f>'PK Exports'!AF14+'NP Exports'!AF14+'NPK Exports'!AF14</f>
        <v>386.6575784117033</v>
      </c>
      <c r="AG14" s="142">
        <f>'PK Exports'!AG14+'NP Exports'!AG14+'NPK Exports'!AG14</f>
        <v>391.10175205704388</v>
      </c>
    </row>
    <row r="15" spans="1:43" x14ac:dyDescent="0.2">
      <c r="A15" s="133" t="str">
        <f t="shared" si="0"/>
        <v>DAPIceland</v>
      </c>
      <c r="B15" s="129" t="s">
        <v>254</v>
      </c>
      <c r="C15" s="129" t="s">
        <v>255</v>
      </c>
      <c r="D15" s="129" t="s">
        <v>34</v>
      </c>
      <c r="E15" s="142">
        <f>'PK Exports'!E15+'NP Exports'!E15+'NPK Exports'!E15</f>
        <v>0</v>
      </c>
      <c r="F15" s="142">
        <f>'PK Exports'!F15+'NP Exports'!F15+'NPK Exports'!F15</f>
        <v>0</v>
      </c>
      <c r="G15" s="142">
        <f>'PK Exports'!G15+'NP Exports'!G15+'NPK Exports'!G15</f>
        <v>0</v>
      </c>
      <c r="H15" s="142">
        <f>'PK Exports'!H15+'NP Exports'!H15+'NPK Exports'!H15</f>
        <v>0</v>
      </c>
      <c r="I15" s="142">
        <f>'PK Exports'!I15+'NP Exports'!I15+'NPK Exports'!I15</f>
        <v>0</v>
      </c>
      <c r="J15" s="142">
        <f>'PK Exports'!J15+'NP Exports'!J15+'NPK Exports'!J15</f>
        <v>0</v>
      </c>
      <c r="K15" s="142">
        <f>'PK Exports'!K15+'NP Exports'!K15+'NPK Exports'!K15</f>
        <v>0</v>
      </c>
      <c r="L15" s="142">
        <f>'PK Exports'!L15+'NP Exports'!L15+'NPK Exports'!L15</f>
        <v>0</v>
      </c>
      <c r="M15" s="142">
        <f>'PK Exports'!M15+'NP Exports'!M15+'NPK Exports'!M15</f>
        <v>0</v>
      </c>
      <c r="N15" s="142">
        <f>'PK Exports'!N15+'NP Exports'!N15+'NPK Exports'!N15</f>
        <v>0</v>
      </c>
      <c r="O15" s="142">
        <f>'PK Exports'!O15+'NP Exports'!O15+'NPK Exports'!O15</f>
        <v>0</v>
      </c>
      <c r="P15" s="142">
        <f>'PK Exports'!P15+'NP Exports'!P15+'NPK Exports'!P15</f>
        <v>0</v>
      </c>
      <c r="Q15" s="142">
        <f>'PK Exports'!Q15+'NP Exports'!Q15+'NPK Exports'!Q15</f>
        <v>0</v>
      </c>
      <c r="R15" s="142">
        <f>'PK Exports'!R15+'NP Exports'!R15+'NPK Exports'!R15</f>
        <v>1.11E-4</v>
      </c>
      <c r="S15" s="142">
        <f>'PK Exports'!S15+'NP Exports'!S15+'NPK Exports'!S15</f>
        <v>0</v>
      </c>
      <c r="T15" s="142">
        <f>'PK Exports'!T15+'NP Exports'!T15+'NPK Exports'!T15</f>
        <v>4.8000000000000001E-5</v>
      </c>
      <c r="U15" s="142">
        <f>'PK Exports'!U15+'NP Exports'!U15+'NPK Exports'!U15</f>
        <v>2.3599999999999999E-4</v>
      </c>
      <c r="V15" s="142">
        <f>'PK Exports'!V15+'NP Exports'!V15+'NPK Exports'!V15</f>
        <v>2.4E-2</v>
      </c>
      <c r="W15" s="142">
        <f>'PK Exports'!W15+'NP Exports'!W15+'NPK Exports'!W15</f>
        <v>0</v>
      </c>
      <c r="X15" s="142">
        <f>'PK Exports'!X15+'NP Exports'!X15+'NPK Exports'!X15</f>
        <v>0</v>
      </c>
      <c r="Y15" s="142">
        <f>'PK Exports'!Y15+'NP Exports'!Y15+'NPK Exports'!Y15</f>
        <v>0</v>
      </c>
      <c r="Z15" s="142">
        <f>'PK Exports'!Z15+'NP Exports'!Z15+'NPK Exports'!Z15</f>
        <v>0</v>
      </c>
      <c r="AA15" s="142">
        <f>'PK Exports'!AA15+'NP Exports'!AA15+'NPK Exports'!AA15</f>
        <v>0</v>
      </c>
      <c r="AB15" s="142">
        <f>'PK Exports'!AB15+'NP Exports'!AB15+'NPK Exports'!AB15</f>
        <v>0</v>
      </c>
      <c r="AC15" s="142">
        <f>'PK Exports'!AC15+'NP Exports'!AC15+'NPK Exports'!AC15</f>
        <v>0</v>
      </c>
      <c r="AD15" s="142">
        <f>'PK Exports'!AD15+'NP Exports'!AD15+'NPK Exports'!AD15</f>
        <v>0</v>
      </c>
      <c r="AE15" s="142">
        <f>'PK Exports'!AE15+'NP Exports'!AE15+'NPK Exports'!AE15</f>
        <v>0</v>
      </c>
      <c r="AF15" s="142">
        <f>'PK Exports'!AF15+'NP Exports'!AF15+'NPK Exports'!AF15</f>
        <v>0</v>
      </c>
      <c r="AG15" s="142">
        <f>'PK Exports'!AG15+'NP Exports'!AG15+'NPK Exports'!AG15</f>
        <v>0</v>
      </c>
    </row>
    <row r="16" spans="1:43" x14ac:dyDescent="0.2">
      <c r="A16" s="133" t="str">
        <f t="shared" si="0"/>
        <v>DAPIreland</v>
      </c>
      <c r="B16" s="129" t="s">
        <v>254</v>
      </c>
      <c r="C16" s="129" t="s">
        <v>255</v>
      </c>
      <c r="D16" s="129" t="s">
        <v>256</v>
      </c>
      <c r="E16" s="142">
        <f>'PK Exports'!E16+'NP Exports'!E16+'NPK Exports'!E16</f>
        <v>5.5110000000000001</v>
      </c>
      <c r="F16" s="142">
        <f>'PK Exports'!F16+'NP Exports'!F16+'NPK Exports'!F16</f>
        <v>7.7789999999999999</v>
      </c>
      <c r="G16" s="142">
        <f>'PK Exports'!G16+'NP Exports'!G16+'NPK Exports'!G16</f>
        <v>6.077</v>
      </c>
      <c r="H16" s="142">
        <f>'PK Exports'!H16+'NP Exports'!H16+'NPK Exports'!H16</f>
        <v>1.371</v>
      </c>
      <c r="I16" s="142">
        <f>'PK Exports'!I16+'NP Exports'!I16+'NPK Exports'!I16</f>
        <v>2.2000000000000002</v>
      </c>
      <c r="J16" s="142">
        <f>'PK Exports'!J16+'NP Exports'!J16+'NPK Exports'!J16</f>
        <v>1.8359999999999999</v>
      </c>
      <c r="K16" s="142">
        <f>'PK Exports'!K16+'NP Exports'!K16+'NPK Exports'!K16</f>
        <v>1.1339999999999999</v>
      </c>
      <c r="L16" s="142">
        <f>'PK Exports'!L16+'NP Exports'!L16+'NPK Exports'!L16</f>
        <v>2.8620000000000001</v>
      </c>
      <c r="M16" s="142">
        <f>'PK Exports'!M16+'NP Exports'!M16+'NPK Exports'!M16</f>
        <v>2.0839999999999996</v>
      </c>
      <c r="N16" s="142">
        <f>'PK Exports'!N16+'NP Exports'!N16+'NPK Exports'!N16</f>
        <v>1.9249999999999998</v>
      </c>
      <c r="O16" s="142">
        <f>'PK Exports'!O16+'NP Exports'!O16+'NPK Exports'!O16</f>
        <v>1.952</v>
      </c>
      <c r="P16" s="142">
        <f>'PK Exports'!P16+'NP Exports'!P16+'NPK Exports'!P16</f>
        <v>2.4580000000000002</v>
      </c>
      <c r="Q16" s="142">
        <f>'PK Exports'!Q16+'NP Exports'!Q16+'NPK Exports'!Q16</f>
        <v>3.149</v>
      </c>
      <c r="R16" s="142">
        <f>'PK Exports'!R16+'NP Exports'!R16+'NPK Exports'!R16</f>
        <v>6.7919999999999989</v>
      </c>
      <c r="S16" s="142">
        <f>'PK Exports'!S16+'NP Exports'!S16+'NPK Exports'!S16</f>
        <v>3.577</v>
      </c>
      <c r="T16" s="142">
        <f>'PK Exports'!T16+'NP Exports'!T16+'NPK Exports'!T16</f>
        <v>5.8330000000000002</v>
      </c>
      <c r="U16" s="142">
        <f>'PK Exports'!U16+'NP Exports'!U16+'NPK Exports'!U16</f>
        <v>3.1260000000000003</v>
      </c>
      <c r="V16" s="142">
        <f>'PK Exports'!V16+'NP Exports'!V16+'NPK Exports'!V16</f>
        <v>4.625</v>
      </c>
      <c r="W16" s="142">
        <f>'PK Exports'!W16+'NP Exports'!W16+'NPK Exports'!W16</f>
        <v>4.473592</v>
      </c>
      <c r="X16" s="142">
        <f>'PK Exports'!X16+'NP Exports'!X16+'NPK Exports'!X16</f>
        <v>0</v>
      </c>
      <c r="Y16" s="142">
        <f>'PK Exports'!Y16+'NP Exports'!Y16+'NPK Exports'!Y16</f>
        <v>0</v>
      </c>
      <c r="Z16" s="142">
        <f>'PK Exports'!Z16+'NP Exports'!Z16+'NPK Exports'!Z16</f>
        <v>0</v>
      </c>
      <c r="AA16" s="142">
        <f>'PK Exports'!AA16+'NP Exports'!AA16+'NPK Exports'!AA16</f>
        <v>0</v>
      </c>
      <c r="AB16" s="142">
        <f>'PK Exports'!AB16+'NP Exports'!AB16+'NPK Exports'!AB16</f>
        <v>0</v>
      </c>
      <c r="AC16" s="142">
        <f>'PK Exports'!AC16+'NP Exports'!AC16+'NPK Exports'!AC16</f>
        <v>0</v>
      </c>
      <c r="AD16" s="142">
        <f>'PK Exports'!AD16+'NP Exports'!AD16+'NPK Exports'!AD16</f>
        <v>0</v>
      </c>
      <c r="AE16" s="142">
        <f>'PK Exports'!AE16+'NP Exports'!AE16+'NPK Exports'!AE16</f>
        <v>0</v>
      </c>
      <c r="AF16" s="142">
        <f>'PK Exports'!AF16+'NP Exports'!AF16+'NPK Exports'!AF16</f>
        <v>0</v>
      </c>
      <c r="AG16" s="142">
        <f>'PK Exports'!AG16+'NP Exports'!AG16+'NPK Exports'!AG16</f>
        <v>0</v>
      </c>
    </row>
    <row r="17" spans="1:33" x14ac:dyDescent="0.2">
      <c r="A17" s="133" t="str">
        <f t="shared" si="0"/>
        <v>DAPItaly</v>
      </c>
      <c r="B17" s="129" t="s">
        <v>254</v>
      </c>
      <c r="C17" s="129" t="s">
        <v>255</v>
      </c>
      <c r="D17" s="129" t="s">
        <v>35</v>
      </c>
      <c r="E17" s="142">
        <f>'PK Exports'!E17+'NP Exports'!E17+'NPK Exports'!E17</f>
        <v>37.748000000000005</v>
      </c>
      <c r="F17" s="142">
        <f>'PK Exports'!F17+'NP Exports'!F17+'NPK Exports'!F17</f>
        <v>61.92800000000004</v>
      </c>
      <c r="G17" s="142">
        <f>'PK Exports'!G17+'NP Exports'!G17+'NPK Exports'!G17</f>
        <v>37.989751999999996</v>
      </c>
      <c r="H17" s="142">
        <f>'PK Exports'!H17+'NP Exports'!H17+'NPK Exports'!H17</f>
        <v>90.10499999999999</v>
      </c>
      <c r="I17" s="142">
        <f>'PK Exports'!I17+'NP Exports'!I17+'NPK Exports'!I17</f>
        <v>101.61000000000001</v>
      </c>
      <c r="J17" s="142">
        <f>'PK Exports'!J17+'NP Exports'!J17+'NPK Exports'!J17</f>
        <v>119.1750000000001</v>
      </c>
      <c r="K17" s="142">
        <f>'PK Exports'!K17+'NP Exports'!K17+'NPK Exports'!K17</f>
        <v>158.77000000000004</v>
      </c>
      <c r="L17" s="142">
        <f>'PK Exports'!L17+'NP Exports'!L17+'NPK Exports'!L17</f>
        <v>177.73680100000001</v>
      </c>
      <c r="M17" s="142">
        <f>'PK Exports'!M17+'NP Exports'!M17+'NPK Exports'!M17</f>
        <v>277.36324899999994</v>
      </c>
      <c r="N17" s="142">
        <f>'PK Exports'!N17+'NP Exports'!N17+'NPK Exports'!N17</f>
        <v>147.08000000000004</v>
      </c>
      <c r="O17" s="142">
        <f>'PK Exports'!O17+'NP Exports'!O17+'NPK Exports'!O17</f>
        <v>215.06230400000263</v>
      </c>
      <c r="P17" s="142">
        <f>'PK Exports'!P17+'NP Exports'!P17+'NPK Exports'!P17</f>
        <v>313.14243599999998</v>
      </c>
      <c r="Q17" s="142">
        <f>'PK Exports'!Q17+'NP Exports'!Q17+'NPK Exports'!Q17</f>
        <v>343.92100000000005</v>
      </c>
      <c r="R17" s="142">
        <f>'PK Exports'!R17+'NP Exports'!R17+'NPK Exports'!R17</f>
        <v>323.26567700000021</v>
      </c>
      <c r="S17" s="142">
        <f>'PK Exports'!S17+'NP Exports'!S17+'NPK Exports'!S17</f>
        <v>388.18962399999992</v>
      </c>
      <c r="T17" s="142">
        <f>'PK Exports'!T17+'NP Exports'!T17+'NPK Exports'!T17</f>
        <v>332.27076300000004</v>
      </c>
      <c r="U17" s="142">
        <f>'PK Exports'!U17+'NP Exports'!U17+'NPK Exports'!U17</f>
        <v>359.67804999999998</v>
      </c>
      <c r="V17" s="142">
        <f>'PK Exports'!V17+'NP Exports'!V17+'NPK Exports'!V17</f>
        <v>297.75880899999976</v>
      </c>
      <c r="W17" s="142">
        <f>'PK Exports'!W17+'NP Exports'!W17+'NPK Exports'!W17</f>
        <v>273.47779099999997</v>
      </c>
      <c r="X17" s="142">
        <f>'PK Exports'!X17+'NP Exports'!X17+'NPK Exports'!X17</f>
        <v>300.84093000000007</v>
      </c>
      <c r="Y17" s="142">
        <f>'PK Exports'!Y17+'NP Exports'!Y17+'NPK Exports'!Y17</f>
        <v>259.75202999999993</v>
      </c>
      <c r="Z17" s="142">
        <f>'PK Exports'!Z17+'NP Exports'!Z17+'NPK Exports'!Z17</f>
        <v>345.1139399999999</v>
      </c>
      <c r="AA17" s="142">
        <f>'PK Exports'!AA17+'NP Exports'!AA17+'NPK Exports'!AA17</f>
        <v>258.59000000000003</v>
      </c>
      <c r="AB17" s="142">
        <f>'PK Exports'!AB17+'NP Exports'!AB17+'NPK Exports'!AB17</f>
        <v>221.62</v>
      </c>
      <c r="AC17" s="142">
        <f>'PK Exports'!AC17+'NP Exports'!AC17+'NPK Exports'!AC17</f>
        <v>229.44619908427711</v>
      </c>
      <c r="AD17" s="142">
        <f>'PK Exports'!AD17+'NP Exports'!AD17+'NPK Exports'!AD17</f>
        <v>237.42946769832855</v>
      </c>
      <c r="AE17" s="142">
        <f>'PK Exports'!AE17+'NP Exports'!AE17+'NPK Exports'!AE17</f>
        <v>241.10582025315642</v>
      </c>
      <c r="AF17" s="142">
        <f>'PK Exports'!AF17+'NP Exports'!AF17+'NPK Exports'!AF17</f>
        <v>244.04806226876178</v>
      </c>
      <c r="AG17" s="142">
        <f>'PK Exports'!AG17+'NP Exports'!AG17+'NPK Exports'!AG17</f>
        <v>246.5642880901936</v>
      </c>
    </row>
    <row r="18" spans="1:33" x14ac:dyDescent="0.2">
      <c r="A18" s="133"/>
      <c r="B18" s="129" t="s">
        <v>254</v>
      </c>
      <c r="C18" s="129" t="s">
        <v>255</v>
      </c>
      <c r="D18" s="129" t="s">
        <v>36</v>
      </c>
      <c r="E18" s="142">
        <f>'PK Exports'!E18+'NP Exports'!E18+'NPK Exports'!E18</f>
        <v>0.29299999999999998</v>
      </c>
      <c r="F18" s="142">
        <f>'PK Exports'!F18+'NP Exports'!F18+'NPK Exports'!F18</f>
        <v>5.7999999999999996E-2</v>
      </c>
      <c r="G18" s="142">
        <f>'PK Exports'!G18+'NP Exports'!G18+'NPK Exports'!G18</f>
        <v>1E-3</v>
      </c>
      <c r="H18" s="142">
        <f>'PK Exports'!H18+'NP Exports'!H18+'NPK Exports'!H18</f>
        <v>1.2890000000000001</v>
      </c>
      <c r="I18" s="142">
        <f>'PK Exports'!I18+'NP Exports'!I18+'NPK Exports'!I18</f>
        <v>0.41100000000000003</v>
      </c>
      <c r="J18" s="142">
        <f>'PK Exports'!J18+'NP Exports'!J18+'NPK Exports'!J18</f>
        <v>0.84700000000000009</v>
      </c>
      <c r="K18" s="142">
        <f>'PK Exports'!K18+'NP Exports'!K18+'NPK Exports'!K18</f>
        <v>0.79200000000000004</v>
      </c>
      <c r="L18" s="142">
        <f>'PK Exports'!L18+'NP Exports'!L18+'NPK Exports'!L18</f>
        <v>1.0169999999999999</v>
      </c>
      <c r="M18" s="142">
        <f>'PK Exports'!M18+'NP Exports'!M18+'NPK Exports'!M18</f>
        <v>0.43899999999999995</v>
      </c>
      <c r="N18" s="142">
        <f>'PK Exports'!N18+'NP Exports'!N18+'NPK Exports'!N18</f>
        <v>0.193</v>
      </c>
      <c r="O18" s="142">
        <f>'PK Exports'!O18+'NP Exports'!O18+'NPK Exports'!O18</f>
        <v>1.37</v>
      </c>
      <c r="P18" s="142">
        <f>'PK Exports'!P18+'NP Exports'!P18+'NPK Exports'!P18</f>
        <v>1.3359999999999999</v>
      </c>
      <c r="Q18" s="142">
        <f>'PK Exports'!Q18+'NP Exports'!Q18+'NPK Exports'!Q18</f>
        <v>0.41700000000000004</v>
      </c>
      <c r="R18" s="142">
        <f>'PK Exports'!R18+'NP Exports'!R18+'NPK Exports'!R18</f>
        <v>0.66300000000000003</v>
      </c>
      <c r="S18" s="142">
        <f>'PK Exports'!S18+'NP Exports'!S18+'NPK Exports'!S18</f>
        <v>1.1850000000000001</v>
      </c>
      <c r="T18" s="142">
        <f>'PK Exports'!T18+'NP Exports'!T18+'NPK Exports'!T18</f>
        <v>0.60399999999999998</v>
      </c>
      <c r="U18" s="142">
        <f>'PK Exports'!U18+'NP Exports'!U18+'NPK Exports'!U18</f>
        <v>0.38900000000000001</v>
      </c>
      <c r="V18" s="142">
        <f>'PK Exports'!V18+'NP Exports'!V18+'NPK Exports'!V18</f>
        <v>0.63400000000000001</v>
      </c>
      <c r="W18" s="142">
        <f>'PK Exports'!W18+'NP Exports'!W18+'NPK Exports'!W18</f>
        <v>0.79019299999999992</v>
      </c>
      <c r="X18" s="142">
        <f>'PK Exports'!X18+'NP Exports'!X18+'NPK Exports'!X18</f>
        <v>0</v>
      </c>
      <c r="Y18" s="142">
        <f>'PK Exports'!Y18+'NP Exports'!Y18+'NPK Exports'!Y18</f>
        <v>0</v>
      </c>
      <c r="Z18" s="142">
        <f>'PK Exports'!Z18+'NP Exports'!Z18+'NPK Exports'!Z18</f>
        <v>0</v>
      </c>
      <c r="AA18" s="142">
        <f>'PK Exports'!AA18+'NP Exports'!AA18+'NPK Exports'!AA18</f>
        <v>0</v>
      </c>
      <c r="AB18" s="142">
        <f>'PK Exports'!AB18+'NP Exports'!AB18+'NPK Exports'!AB18</f>
        <v>0</v>
      </c>
      <c r="AC18" s="142">
        <f>'PK Exports'!AC18+'NP Exports'!AC18+'NPK Exports'!AC18</f>
        <v>0</v>
      </c>
      <c r="AD18" s="142">
        <f>'PK Exports'!AD18+'NP Exports'!AD18+'NPK Exports'!AD18</f>
        <v>0</v>
      </c>
      <c r="AE18" s="142">
        <f>'PK Exports'!AE18+'NP Exports'!AE18+'NPK Exports'!AE18</f>
        <v>0</v>
      </c>
      <c r="AF18" s="142">
        <f>'PK Exports'!AF18+'NP Exports'!AF18+'NPK Exports'!AF18</f>
        <v>0</v>
      </c>
      <c r="AG18" s="142">
        <f>'PK Exports'!AG18+'NP Exports'!AG18+'NPK Exports'!AG18</f>
        <v>0</v>
      </c>
    </row>
    <row r="19" spans="1:33" x14ac:dyDescent="0.2">
      <c r="A19" s="133" t="str">
        <f t="shared" ref="A19:A82" si="1">CONCATENATE("DAP",D19)</f>
        <v>DAPMalta</v>
      </c>
      <c r="B19" s="129" t="s">
        <v>254</v>
      </c>
      <c r="C19" s="129" t="s">
        <v>255</v>
      </c>
      <c r="D19" s="129" t="s">
        <v>50</v>
      </c>
      <c r="E19" s="142">
        <f>'PK Exports'!E19+'NP Exports'!E19+'NPK Exports'!E19</f>
        <v>0</v>
      </c>
      <c r="F19" s="142">
        <f>'PK Exports'!F19+'NP Exports'!F19+'NPK Exports'!F19</f>
        <v>0</v>
      </c>
      <c r="G19" s="142">
        <f>'PK Exports'!G19+'NP Exports'!G19+'NPK Exports'!G19</f>
        <v>0</v>
      </c>
      <c r="H19" s="142">
        <f>'PK Exports'!H19+'NP Exports'!H19+'NPK Exports'!H19</f>
        <v>0</v>
      </c>
      <c r="I19" s="142">
        <f>'PK Exports'!I19+'NP Exports'!I19+'NPK Exports'!I19</f>
        <v>0</v>
      </c>
      <c r="J19" s="142">
        <f>'PK Exports'!J19+'NP Exports'!J19+'NPK Exports'!J19</f>
        <v>0</v>
      </c>
      <c r="K19" s="142">
        <f>'PK Exports'!K19+'NP Exports'!K19+'NPK Exports'!K19</f>
        <v>0</v>
      </c>
      <c r="L19" s="142">
        <f>'PK Exports'!L19+'NP Exports'!L19+'NPK Exports'!L19</f>
        <v>0</v>
      </c>
      <c r="M19" s="142">
        <f>'PK Exports'!M19+'NP Exports'!M19+'NPK Exports'!M19</f>
        <v>0</v>
      </c>
      <c r="N19" s="142">
        <f>'PK Exports'!N19+'NP Exports'!N19+'NPK Exports'!N19</f>
        <v>0</v>
      </c>
      <c r="O19" s="142">
        <f>'PK Exports'!O19+'NP Exports'!O19+'NPK Exports'!O19</f>
        <v>0</v>
      </c>
      <c r="P19" s="142">
        <f>'PK Exports'!P19+'NP Exports'!P19+'NPK Exports'!P19</f>
        <v>0</v>
      </c>
      <c r="Q19" s="142">
        <f>'PK Exports'!Q19+'NP Exports'!Q19+'NPK Exports'!Q19</f>
        <v>0</v>
      </c>
      <c r="R19" s="142">
        <f>'PK Exports'!R19+'NP Exports'!R19+'NPK Exports'!R19</f>
        <v>0</v>
      </c>
      <c r="S19" s="142">
        <f>'PK Exports'!S19+'NP Exports'!S19+'NPK Exports'!S19</f>
        <v>0</v>
      </c>
      <c r="T19" s="142">
        <f>'PK Exports'!T19+'NP Exports'!T19+'NPK Exports'!T19</f>
        <v>0</v>
      </c>
      <c r="U19" s="142">
        <f>'PK Exports'!U19+'NP Exports'!U19+'NPK Exports'!U19</f>
        <v>0</v>
      </c>
      <c r="V19" s="142">
        <f>'PK Exports'!V19+'NP Exports'!V19+'NPK Exports'!V19</f>
        <v>0</v>
      </c>
      <c r="W19" s="142">
        <f>'PK Exports'!W19+'NP Exports'!W19+'NPK Exports'!W19</f>
        <v>0</v>
      </c>
      <c r="X19" s="142">
        <f>'PK Exports'!X19+'NP Exports'!X19+'NPK Exports'!X19</f>
        <v>0</v>
      </c>
      <c r="Y19" s="142">
        <f>'PK Exports'!Y19+'NP Exports'!Y19+'NPK Exports'!Y19</f>
        <v>0</v>
      </c>
      <c r="Z19" s="142">
        <f>'PK Exports'!Z19+'NP Exports'!Z19+'NPK Exports'!Z19</f>
        <v>0</v>
      </c>
      <c r="AA19" s="142">
        <f>'PK Exports'!AA19+'NP Exports'!AA19+'NPK Exports'!AA19</f>
        <v>0</v>
      </c>
      <c r="AB19" s="142">
        <f>'PK Exports'!AB19+'NP Exports'!AB19+'NPK Exports'!AB19</f>
        <v>0</v>
      </c>
      <c r="AC19" s="142">
        <f>'PK Exports'!AC19+'NP Exports'!AC19+'NPK Exports'!AC19</f>
        <v>0</v>
      </c>
      <c r="AD19" s="142">
        <f>'PK Exports'!AD19+'NP Exports'!AD19+'NPK Exports'!AD19</f>
        <v>0</v>
      </c>
      <c r="AE19" s="142">
        <f>'PK Exports'!AE19+'NP Exports'!AE19+'NPK Exports'!AE19</f>
        <v>0</v>
      </c>
      <c r="AF19" s="142">
        <f>'PK Exports'!AF19+'NP Exports'!AF19+'NPK Exports'!AF19</f>
        <v>0</v>
      </c>
      <c r="AG19" s="142">
        <f>'PK Exports'!AG19+'NP Exports'!AG19+'NPK Exports'!AG19</f>
        <v>0</v>
      </c>
    </row>
    <row r="20" spans="1:33" x14ac:dyDescent="0.2">
      <c r="A20" s="133" t="str">
        <f t="shared" si="1"/>
        <v>DAPNetherlands</v>
      </c>
      <c r="B20" s="129" t="s">
        <v>254</v>
      </c>
      <c r="C20" s="129" t="s">
        <v>255</v>
      </c>
      <c r="D20" s="129" t="s">
        <v>51</v>
      </c>
      <c r="E20" s="142">
        <f>'PK Exports'!E20+'NP Exports'!E20+'NPK Exports'!E20</f>
        <v>992.47570300000007</v>
      </c>
      <c r="F20" s="142">
        <f>'PK Exports'!F20+'NP Exports'!F20+'NPK Exports'!F20</f>
        <v>745.58100000000002</v>
      </c>
      <c r="G20" s="142">
        <f>'PK Exports'!G20+'NP Exports'!G20+'NPK Exports'!G20</f>
        <v>787.28085899999996</v>
      </c>
      <c r="H20" s="142">
        <f>'PK Exports'!H20+'NP Exports'!H20+'NPK Exports'!H20</f>
        <v>948.70172300000013</v>
      </c>
      <c r="I20" s="142">
        <f>'PK Exports'!I20+'NP Exports'!I20+'NPK Exports'!I20</f>
        <v>903.19199999999967</v>
      </c>
      <c r="J20" s="142">
        <f>'PK Exports'!J20+'NP Exports'!J20+'NPK Exports'!J20</f>
        <v>994.654</v>
      </c>
      <c r="K20" s="142">
        <f>'PK Exports'!K20+'NP Exports'!K20+'NPK Exports'!K20</f>
        <v>870.92834299999993</v>
      </c>
      <c r="L20" s="142">
        <f>'PK Exports'!L20+'NP Exports'!L20+'NPK Exports'!L20</f>
        <v>1024.0129999999997</v>
      </c>
      <c r="M20" s="142">
        <f>'PK Exports'!M20+'NP Exports'!M20+'NPK Exports'!M20</f>
        <v>905.89808400000015</v>
      </c>
      <c r="N20" s="142">
        <f>'PK Exports'!N20+'NP Exports'!N20+'NPK Exports'!N20</f>
        <v>482.35399999999981</v>
      </c>
      <c r="O20" s="142">
        <f>'PK Exports'!O20+'NP Exports'!O20+'NPK Exports'!O20</f>
        <v>949.34499999999991</v>
      </c>
      <c r="P20" s="142">
        <f>'PK Exports'!P20+'NP Exports'!P20+'NPK Exports'!P20</f>
        <v>920.38778000000002</v>
      </c>
      <c r="Q20" s="142">
        <f>'PK Exports'!Q20+'NP Exports'!Q20+'NPK Exports'!Q20</f>
        <v>1018.6141399999997</v>
      </c>
      <c r="R20" s="142">
        <f>'PK Exports'!R20+'NP Exports'!R20+'NPK Exports'!R20</f>
        <v>1063.0011640000002</v>
      </c>
      <c r="S20" s="142">
        <f>'PK Exports'!S20+'NP Exports'!S20+'NPK Exports'!S20</f>
        <v>1059.0449999999996</v>
      </c>
      <c r="T20" s="142">
        <f>'PK Exports'!T20+'NP Exports'!T20+'NPK Exports'!T20</f>
        <v>879.29899999999986</v>
      </c>
      <c r="U20" s="142">
        <f>'PK Exports'!U20+'NP Exports'!U20+'NPK Exports'!U20</f>
        <v>808.20500000000004</v>
      </c>
      <c r="V20" s="142">
        <f>'PK Exports'!V20+'NP Exports'!V20+'NPK Exports'!V20</f>
        <v>817.28234858762858</v>
      </c>
      <c r="W20" s="142">
        <f>'PK Exports'!W20+'NP Exports'!W20+'NPK Exports'!W20</f>
        <v>751.89491199999998</v>
      </c>
      <c r="X20" s="142">
        <f>'PK Exports'!X20+'NP Exports'!X20+'NPK Exports'!X20</f>
        <v>845.43540000000007</v>
      </c>
      <c r="Y20" s="142">
        <f>'PK Exports'!Y20+'NP Exports'!Y20+'NPK Exports'!Y20</f>
        <v>916.73982999999998</v>
      </c>
      <c r="Z20" s="142">
        <f>'PK Exports'!Z20+'NP Exports'!Z20+'NPK Exports'!Z20</f>
        <v>905.00648000000001</v>
      </c>
      <c r="AA20" s="142">
        <f>'PK Exports'!AA20+'NP Exports'!AA20+'NPK Exports'!AA20</f>
        <v>656.14999999999986</v>
      </c>
      <c r="AB20" s="142">
        <f>'PK Exports'!AB20+'NP Exports'!AB20+'NPK Exports'!AB20</f>
        <v>555.36</v>
      </c>
      <c r="AC20" s="142">
        <f>'PK Exports'!AC20+'NP Exports'!AC20+'NPK Exports'!AC20</f>
        <v>600.76744673133487</v>
      </c>
      <c r="AD20" s="142">
        <f>'PK Exports'!AD20+'NP Exports'!AD20+'NPK Exports'!AD20</f>
        <v>693.48754615926123</v>
      </c>
      <c r="AE20" s="142">
        <f>'PK Exports'!AE20+'NP Exports'!AE20+'NPK Exports'!AE20</f>
        <v>700.6568911386405</v>
      </c>
      <c r="AF20" s="142">
        <f>'PK Exports'!AF20+'NP Exports'!AF20+'NPK Exports'!AF20</f>
        <v>707.23226377422452</v>
      </c>
      <c r="AG20" s="142">
        <f>'PK Exports'!AG20+'NP Exports'!AG20+'NPK Exports'!AG20</f>
        <v>712.92532120724081</v>
      </c>
    </row>
    <row r="21" spans="1:33" x14ac:dyDescent="0.2">
      <c r="A21" s="133" t="str">
        <f t="shared" si="1"/>
        <v>DAPNorway</v>
      </c>
      <c r="B21" s="129" t="s">
        <v>254</v>
      </c>
      <c r="C21" s="129" t="s">
        <v>255</v>
      </c>
      <c r="D21" s="129" t="s">
        <v>52</v>
      </c>
      <c r="E21" s="142">
        <f>'PK Exports'!E21+'NP Exports'!E21+'NPK Exports'!E21</f>
        <v>1592.5344270000001</v>
      </c>
      <c r="F21" s="142">
        <f>'PK Exports'!F21+'NP Exports'!F21+'NPK Exports'!F21</f>
        <v>1714.4516889999998</v>
      </c>
      <c r="G21" s="142">
        <f>'PK Exports'!G21+'NP Exports'!G21+'NPK Exports'!G21</f>
        <v>1670.376675</v>
      </c>
      <c r="H21" s="142">
        <f>'PK Exports'!H21+'NP Exports'!H21+'NPK Exports'!H21</f>
        <v>1776.5479680000001</v>
      </c>
      <c r="I21" s="142">
        <f>'PK Exports'!I21+'NP Exports'!I21+'NPK Exports'!I21</f>
        <v>1940.1873080000003</v>
      </c>
      <c r="J21" s="142">
        <f>'PK Exports'!J21+'NP Exports'!J21+'NPK Exports'!J21</f>
        <v>1799.7547200000001</v>
      </c>
      <c r="K21" s="142">
        <f>'PK Exports'!K21+'NP Exports'!K21+'NPK Exports'!K21</f>
        <v>1957.837374</v>
      </c>
      <c r="L21" s="142">
        <f>'PK Exports'!L21+'NP Exports'!L21+'NPK Exports'!L21</f>
        <v>1956.7682110000001</v>
      </c>
      <c r="M21" s="142">
        <f>'PK Exports'!M21+'NP Exports'!M21+'NPK Exports'!M21</f>
        <v>1865.8842850000003</v>
      </c>
      <c r="N21" s="142">
        <f>'PK Exports'!N21+'NP Exports'!N21+'NPK Exports'!N21</f>
        <v>1217.3904960000002</v>
      </c>
      <c r="O21" s="142">
        <f>'PK Exports'!O21+'NP Exports'!O21+'NPK Exports'!O21</f>
        <v>1950.2525619999999</v>
      </c>
      <c r="P21" s="142">
        <f>'PK Exports'!P21+'NP Exports'!P21+'NPK Exports'!P21</f>
        <v>1843.0384479999998</v>
      </c>
      <c r="Q21" s="142">
        <f>'PK Exports'!Q21+'NP Exports'!Q21+'NPK Exports'!Q21</f>
        <v>2102.742964</v>
      </c>
      <c r="R21" s="142">
        <f>'PK Exports'!R21+'NP Exports'!R21+'NPK Exports'!R21</f>
        <v>2295.5146810000001</v>
      </c>
      <c r="S21" s="142">
        <f>'PK Exports'!S21+'NP Exports'!S21+'NPK Exports'!S21</f>
        <v>2444.5243530000007</v>
      </c>
      <c r="T21" s="142">
        <f>'PK Exports'!T21+'NP Exports'!T21+'NPK Exports'!T21</f>
        <v>2210.3981290000002</v>
      </c>
      <c r="U21" s="142">
        <f>'PK Exports'!U21+'NP Exports'!U21+'NPK Exports'!U21</f>
        <v>2206.2547890000001</v>
      </c>
      <c r="V21" s="142">
        <f>'PK Exports'!V21+'NP Exports'!V21+'NPK Exports'!V21</f>
        <v>2197.4298899999999</v>
      </c>
      <c r="W21" s="142">
        <f>'PK Exports'!W21+'NP Exports'!W21+'NPK Exports'!W21</f>
        <v>2284.855797137343</v>
      </c>
      <c r="X21" s="142">
        <f>'PK Exports'!X21+'NP Exports'!X21+'NPK Exports'!X21</f>
        <v>2354.5472500000005</v>
      </c>
      <c r="Y21" s="142">
        <f>'PK Exports'!Y21+'NP Exports'!Y21+'NPK Exports'!Y21</f>
        <v>2243.6951900000004</v>
      </c>
      <c r="Z21" s="142">
        <f>'PK Exports'!Z21+'NP Exports'!Z21+'NPK Exports'!Z21</f>
        <v>2203.8711200000002</v>
      </c>
      <c r="AA21" s="142">
        <f>'PK Exports'!AA21+'NP Exports'!AA21+'NPK Exports'!AA21</f>
        <v>2232.3999999999996</v>
      </c>
      <c r="AB21" s="142">
        <f>'PK Exports'!AB21+'NP Exports'!AB21+'NPK Exports'!AB21</f>
        <v>1974.8200000000002</v>
      </c>
      <c r="AC21" s="142">
        <f>'PK Exports'!AC21+'NP Exports'!AC21+'NPK Exports'!AC21</f>
        <v>1953.6446768861845</v>
      </c>
      <c r="AD21" s="142">
        <f>'PK Exports'!AD21+'NP Exports'!AD21+'NPK Exports'!AD21</f>
        <v>1969.9115405427942</v>
      </c>
      <c r="AE21" s="142">
        <f>'PK Exports'!AE21+'NP Exports'!AE21+'NPK Exports'!AE21</f>
        <v>1991.5509372299625</v>
      </c>
      <c r="AF21" s="142">
        <f>'PK Exports'!AF21+'NP Exports'!AF21+'NPK Exports'!AF21</f>
        <v>2014.99153310973</v>
      </c>
      <c r="AG21" s="142">
        <f>'PK Exports'!AG21+'NP Exports'!AG21+'NPK Exports'!AG21</f>
        <v>2032.6334241960997</v>
      </c>
    </row>
    <row r="22" spans="1:33" x14ac:dyDescent="0.2">
      <c r="A22" s="133" t="str">
        <f t="shared" si="1"/>
        <v>DAPPortugal</v>
      </c>
      <c r="B22" s="129" t="s">
        <v>254</v>
      </c>
      <c r="C22" s="129" t="s">
        <v>255</v>
      </c>
      <c r="D22" s="129" t="s">
        <v>53</v>
      </c>
      <c r="E22" s="142">
        <f>'PK Exports'!E22+'NP Exports'!E22+'NPK Exports'!E22</f>
        <v>97.403000000000006</v>
      </c>
      <c r="F22" s="142">
        <f>'PK Exports'!F22+'NP Exports'!F22+'NPK Exports'!F22</f>
        <v>89.746000000000009</v>
      </c>
      <c r="G22" s="142">
        <f>'PK Exports'!G22+'NP Exports'!G22+'NPK Exports'!G22</f>
        <v>114.28899999999999</v>
      </c>
      <c r="H22" s="142">
        <f>'PK Exports'!H22+'NP Exports'!H22+'NPK Exports'!H22</f>
        <v>115.43600000000001</v>
      </c>
      <c r="I22" s="142">
        <f>'PK Exports'!I22+'NP Exports'!I22+'NPK Exports'!I22</f>
        <v>155.76499999999999</v>
      </c>
      <c r="J22" s="142">
        <f>'PK Exports'!J22+'NP Exports'!J22+'NPK Exports'!J22</f>
        <v>140.59100000000001</v>
      </c>
      <c r="K22" s="142">
        <f>'PK Exports'!K22+'NP Exports'!K22+'NPK Exports'!K22</f>
        <v>125.884</v>
      </c>
      <c r="L22" s="142">
        <f>'PK Exports'!L22+'NP Exports'!L22+'NPK Exports'!L22</f>
        <v>132.30199999999999</v>
      </c>
      <c r="M22" s="142">
        <f>'PK Exports'!M22+'NP Exports'!M22+'NPK Exports'!M22</f>
        <v>80.411000000000001</v>
      </c>
      <c r="N22" s="142">
        <f>'PK Exports'!N22+'NP Exports'!N22+'NPK Exports'!N22</f>
        <v>54.376999999999995</v>
      </c>
      <c r="O22" s="142">
        <f>'PK Exports'!O22+'NP Exports'!O22+'NPK Exports'!O22</f>
        <v>146.03399999999999</v>
      </c>
      <c r="P22" s="142">
        <f>'PK Exports'!P22+'NP Exports'!P22+'NPK Exports'!P22</f>
        <v>195.39300000000003</v>
      </c>
      <c r="Q22" s="142">
        <f>'PK Exports'!Q22+'NP Exports'!Q22+'NPK Exports'!Q22</f>
        <v>185.06499999999997</v>
      </c>
      <c r="R22" s="142">
        <f>'PK Exports'!R22+'NP Exports'!R22+'NPK Exports'!R22</f>
        <v>232.631</v>
      </c>
      <c r="S22" s="142">
        <f>'PK Exports'!S22+'NP Exports'!S22+'NPK Exports'!S22</f>
        <v>226.56959999999998</v>
      </c>
      <c r="T22" s="142">
        <f>'PK Exports'!T22+'NP Exports'!T22+'NPK Exports'!T22</f>
        <v>200.67900000000003</v>
      </c>
      <c r="U22" s="142">
        <f>'PK Exports'!U22+'NP Exports'!U22+'NPK Exports'!U22</f>
        <v>180.86700000000002</v>
      </c>
      <c r="V22" s="142">
        <f>'PK Exports'!V22+'NP Exports'!V22+'NPK Exports'!V22</f>
        <v>176.48099999999999</v>
      </c>
      <c r="W22" s="142">
        <f>'PK Exports'!W22+'NP Exports'!W22+'NPK Exports'!W22</f>
        <v>223.12502700000002</v>
      </c>
      <c r="X22" s="142">
        <f>'PK Exports'!X22+'NP Exports'!X22+'NPK Exports'!X22</f>
        <v>186.80283000000003</v>
      </c>
      <c r="Y22" s="142">
        <f>'PK Exports'!Y22+'NP Exports'!Y22+'NPK Exports'!Y22</f>
        <v>173.71321</v>
      </c>
      <c r="Z22" s="142">
        <f>'PK Exports'!Z22+'NP Exports'!Z22+'NPK Exports'!Z22</f>
        <v>194.83904000000004</v>
      </c>
      <c r="AA22" s="142">
        <f>'PK Exports'!AA22+'NP Exports'!AA22+'NPK Exports'!AA22</f>
        <v>138.40999999999997</v>
      </c>
      <c r="AB22" s="142">
        <f>'PK Exports'!AB22+'NP Exports'!AB22+'NPK Exports'!AB22</f>
        <v>110.65999999999997</v>
      </c>
      <c r="AC22" s="142">
        <f>'PK Exports'!AC22+'NP Exports'!AC22+'NPK Exports'!AC22</f>
        <v>115.07555244803039</v>
      </c>
      <c r="AD22" s="142">
        <f>'PK Exports'!AD22+'NP Exports'!AD22+'NPK Exports'!AD22</f>
        <v>118.97951120209629</v>
      </c>
      <c r="AE22" s="142">
        <f>'PK Exports'!AE22+'NP Exports'!AE22+'NPK Exports'!AE22</f>
        <v>120.2879809797913</v>
      </c>
      <c r="AF22" s="142">
        <f>'PK Exports'!AF22+'NP Exports'!AF22+'NPK Exports'!AF22</f>
        <v>121.70397725391543</v>
      </c>
      <c r="AG22" s="142">
        <f>'PK Exports'!AG22+'NP Exports'!AG22+'NPK Exports'!AG22</f>
        <v>122.77007447073714</v>
      </c>
    </row>
    <row r="23" spans="1:33" x14ac:dyDescent="0.2">
      <c r="A23" s="133" t="str">
        <f t="shared" si="1"/>
        <v>DAPSpain</v>
      </c>
      <c r="B23" s="129" t="s">
        <v>254</v>
      </c>
      <c r="C23" s="129" t="s">
        <v>255</v>
      </c>
      <c r="D23" s="129" t="s">
        <v>54</v>
      </c>
      <c r="E23" s="142">
        <f>'PK Exports'!E23+'NP Exports'!E23+'NPK Exports'!E23</f>
        <v>103.413037</v>
      </c>
      <c r="F23" s="142">
        <f>'PK Exports'!F23+'NP Exports'!F23+'NPK Exports'!F23</f>
        <v>139.09500000000003</v>
      </c>
      <c r="G23" s="142">
        <f>'PK Exports'!G23+'NP Exports'!G23+'NPK Exports'!G23</f>
        <v>84.729265999999996</v>
      </c>
      <c r="H23" s="142">
        <f>'PK Exports'!H23+'NP Exports'!H23+'NPK Exports'!H23</f>
        <v>98.84199999999997</v>
      </c>
      <c r="I23" s="142">
        <f>'PK Exports'!I23+'NP Exports'!I23+'NPK Exports'!I23</f>
        <v>105.035</v>
      </c>
      <c r="J23" s="142">
        <f>'PK Exports'!J23+'NP Exports'!J23+'NPK Exports'!J23</f>
        <v>96.887000000000029</v>
      </c>
      <c r="K23" s="142">
        <f>'PK Exports'!K23+'NP Exports'!K23+'NPK Exports'!K23</f>
        <v>86.930999999999997</v>
      </c>
      <c r="L23" s="142">
        <f>'PK Exports'!L23+'NP Exports'!L23+'NPK Exports'!L23</f>
        <v>136.94</v>
      </c>
      <c r="M23" s="142">
        <f>'PK Exports'!M23+'NP Exports'!M23+'NPK Exports'!M23</f>
        <v>174.25400000000005</v>
      </c>
      <c r="N23" s="142">
        <f>'PK Exports'!N23+'NP Exports'!N23+'NPK Exports'!N23</f>
        <v>166.41500000000005</v>
      </c>
      <c r="O23" s="142">
        <f>'PK Exports'!O23+'NP Exports'!O23+'NPK Exports'!O23</f>
        <v>173.75800000000001</v>
      </c>
      <c r="P23" s="142">
        <f>'PK Exports'!P23+'NP Exports'!P23+'NPK Exports'!P23</f>
        <v>142.83599999999998</v>
      </c>
      <c r="Q23" s="142">
        <f>'PK Exports'!Q23+'NP Exports'!Q23+'NPK Exports'!Q23</f>
        <v>126.21143400000001</v>
      </c>
      <c r="R23" s="142">
        <f>'PK Exports'!R23+'NP Exports'!R23+'NPK Exports'!R23</f>
        <v>190.88200000000001</v>
      </c>
      <c r="S23" s="142">
        <f>'PK Exports'!S23+'NP Exports'!S23+'NPK Exports'!S23</f>
        <v>188.11100000000005</v>
      </c>
      <c r="T23" s="142">
        <f>'PK Exports'!T23+'NP Exports'!T23+'NPK Exports'!T23</f>
        <v>250.10300000000004</v>
      </c>
      <c r="U23" s="142">
        <f>'PK Exports'!U23+'NP Exports'!U23+'NPK Exports'!U23</f>
        <v>249.625</v>
      </c>
      <c r="V23" s="142">
        <f>'PK Exports'!V23+'NP Exports'!V23+'NPK Exports'!V23</f>
        <v>321.34400000000005</v>
      </c>
      <c r="W23" s="142">
        <f>'PK Exports'!W23+'NP Exports'!W23+'NPK Exports'!W23</f>
        <v>356.76751000000002</v>
      </c>
      <c r="X23" s="142">
        <f>'PK Exports'!X23+'NP Exports'!X23+'NPK Exports'!X23</f>
        <v>336.83798999999999</v>
      </c>
      <c r="Y23" s="142">
        <f>'PK Exports'!Y23+'NP Exports'!Y23+'NPK Exports'!Y23</f>
        <v>478.59088999999994</v>
      </c>
      <c r="Z23" s="142">
        <f>'PK Exports'!Z23+'NP Exports'!Z23+'NPK Exports'!Z23</f>
        <v>500.40355999999997</v>
      </c>
      <c r="AA23" s="142">
        <f>'PK Exports'!AA23+'NP Exports'!AA23+'NPK Exports'!AA23</f>
        <v>398.35000000000014</v>
      </c>
      <c r="AB23" s="142">
        <f>'PK Exports'!AB23+'NP Exports'!AB23+'NPK Exports'!AB23</f>
        <v>395.92000000000036</v>
      </c>
      <c r="AC23" s="142">
        <f>'PK Exports'!AC23+'NP Exports'!AC23+'NPK Exports'!AC23</f>
        <v>210.81798821457318</v>
      </c>
      <c r="AD23" s="142">
        <f>'PK Exports'!AD23+'NP Exports'!AD23+'NPK Exports'!AD23</f>
        <v>217.60539757829849</v>
      </c>
      <c r="AE23" s="142">
        <f>'PK Exports'!AE23+'NP Exports'!AE23+'NPK Exports'!AE23</f>
        <v>220.24513984542938</v>
      </c>
      <c r="AF23" s="142">
        <f>'PK Exports'!AF23+'NP Exports'!AF23+'NPK Exports'!AF23</f>
        <v>222.77284245114041</v>
      </c>
      <c r="AG23" s="142">
        <f>'PK Exports'!AG23+'NP Exports'!AG23+'NPK Exports'!AG23</f>
        <v>224.79273143046316</v>
      </c>
    </row>
    <row r="24" spans="1:33" x14ac:dyDescent="0.2">
      <c r="A24" s="133" t="str">
        <f t="shared" si="1"/>
        <v>DAPSweden</v>
      </c>
      <c r="B24" s="129" t="s">
        <v>254</v>
      </c>
      <c r="C24" s="129" t="s">
        <v>255</v>
      </c>
      <c r="D24" s="129" t="s">
        <v>55</v>
      </c>
      <c r="E24" s="142">
        <f>'PK Exports'!E24+'NP Exports'!E24+'NPK Exports'!E24</f>
        <v>20.417414000000001</v>
      </c>
      <c r="F24" s="142">
        <f>'PK Exports'!F24+'NP Exports'!F24+'NPK Exports'!F24</f>
        <v>13.284669999999997</v>
      </c>
      <c r="G24" s="142">
        <f>'PK Exports'!G24+'NP Exports'!G24+'NPK Exports'!G24</f>
        <v>4.7364640000000007</v>
      </c>
      <c r="H24" s="142">
        <f>'PK Exports'!H24+'NP Exports'!H24+'NPK Exports'!H24</f>
        <v>19.536785999999999</v>
      </c>
      <c r="I24" s="142">
        <f>'PK Exports'!I24+'NP Exports'!I24+'NPK Exports'!I24</f>
        <v>11.377991</v>
      </c>
      <c r="J24" s="142">
        <f>'PK Exports'!J24+'NP Exports'!J24+'NPK Exports'!J24</f>
        <v>49.643346999999999</v>
      </c>
      <c r="K24" s="142">
        <f>'PK Exports'!K24+'NP Exports'!K24+'NPK Exports'!K24</f>
        <v>56.823845999999989</v>
      </c>
      <c r="L24" s="142">
        <f>'PK Exports'!L24+'NP Exports'!L24+'NPK Exports'!L24</f>
        <v>4.3151999999999996E-2</v>
      </c>
      <c r="M24" s="142">
        <f>'PK Exports'!M24+'NP Exports'!M24+'NPK Exports'!M24</f>
        <v>0.17093500000000003</v>
      </c>
      <c r="N24" s="142">
        <f>'PK Exports'!N24+'NP Exports'!N24+'NPK Exports'!N24</f>
        <v>0.11199199999999999</v>
      </c>
      <c r="O24" s="142">
        <f>'PK Exports'!O24+'NP Exports'!O24+'NPK Exports'!O24</f>
        <v>0.4496</v>
      </c>
      <c r="P24" s="142">
        <f>'PK Exports'!P24+'NP Exports'!P24+'NPK Exports'!P24</f>
        <v>1.5600850000000002</v>
      </c>
      <c r="Q24" s="142">
        <f>'PK Exports'!Q24+'NP Exports'!Q24+'NPK Exports'!Q24</f>
        <v>0.42778700000000003</v>
      </c>
      <c r="R24" s="142">
        <f>'PK Exports'!R24+'NP Exports'!R24+'NPK Exports'!R24</f>
        <v>0.16792700000000002</v>
      </c>
      <c r="S24" s="142">
        <f>'PK Exports'!S24+'NP Exports'!S24+'NPK Exports'!S24</f>
        <v>0.42690500000000003</v>
      </c>
      <c r="T24" s="142">
        <f>'PK Exports'!T24+'NP Exports'!T24+'NPK Exports'!T24</f>
        <v>0.55586400000000014</v>
      </c>
      <c r="U24" s="142">
        <f>'PK Exports'!U24+'NP Exports'!U24+'NPK Exports'!U24</f>
        <v>1.1427240000000001</v>
      </c>
      <c r="V24" s="142">
        <f>'PK Exports'!V24+'NP Exports'!V24+'NPK Exports'!V24</f>
        <v>0.79899999999999993</v>
      </c>
      <c r="W24" s="142">
        <f>'PK Exports'!W24+'NP Exports'!W24+'NPK Exports'!W24</f>
        <v>1.0189820477047775</v>
      </c>
      <c r="X24" s="142">
        <f>'PK Exports'!X24+'NP Exports'!X24+'NPK Exports'!X24</f>
        <v>0</v>
      </c>
      <c r="Y24" s="142">
        <f>'PK Exports'!Y24+'NP Exports'!Y24+'NPK Exports'!Y24</f>
        <v>0</v>
      </c>
      <c r="Z24" s="142">
        <f>'PK Exports'!Z24+'NP Exports'!Z24+'NPK Exports'!Z24</f>
        <v>0</v>
      </c>
      <c r="AA24" s="142">
        <f>'PK Exports'!AA24+'NP Exports'!AA24+'NPK Exports'!AA24</f>
        <v>0</v>
      </c>
      <c r="AB24" s="142">
        <f>'PK Exports'!AB24+'NP Exports'!AB24+'NPK Exports'!AB24</f>
        <v>0</v>
      </c>
      <c r="AC24" s="142">
        <f>'PK Exports'!AC24+'NP Exports'!AC24+'NPK Exports'!AC24</f>
        <v>0</v>
      </c>
      <c r="AD24" s="142">
        <f>'PK Exports'!AD24+'NP Exports'!AD24+'NPK Exports'!AD24</f>
        <v>0</v>
      </c>
      <c r="AE24" s="142">
        <f>'PK Exports'!AE24+'NP Exports'!AE24+'NPK Exports'!AE24</f>
        <v>0</v>
      </c>
      <c r="AF24" s="142">
        <f>'PK Exports'!AF24+'NP Exports'!AF24+'NPK Exports'!AF24</f>
        <v>0</v>
      </c>
      <c r="AG24" s="142">
        <f>'PK Exports'!AG24+'NP Exports'!AG24+'NPK Exports'!AG24</f>
        <v>0</v>
      </c>
    </row>
    <row r="25" spans="1:33" x14ac:dyDescent="0.2">
      <c r="A25" s="133" t="str">
        <f t="shared" si="1"/>
        <v>DAPSwitzerland</v>
      </c>
      <c r="B25" s="129" t="s">
        <v>254</v>
      </c>
      <c r="C25" s="129" t="s">
        <v>255</v>
      </c>
      <c r="D25" s="129" t="s">
        <v>56</v>
      </c>
      <c r="E25" s="142">
        <f>'PK Exports'!E25+'NP Exports'!E25+'NPK Exports'!E25</f>
        <v>0</v>
      </c>
      <c r="F25" s="142">
        <f>'PK Exports'!F25+'NP Exports'!F25+'NPK Exports'!F25</f>
        <v>0</v>
      </c>
      <c r="G25" s="142">
        <f>'PK Exports'!G25+'NP Exports'!G25+'NPK Exports'!G25</f>
        <v>0</v>
      </c>
      <c r="H25" s="142">
        <f>'PK Exports'!H25+'NP Exports'!H25+'NPK Exports'!H25</f>
        <v>0</v>
      </c>
      <c r="I25" s="142">
        <f>'PK Exports'!I25+'NP Exports'!I25+'NPK Exports'!I25</f>
        <v>0</v>
      </c>
      <c r="J25" s="142">
        <f>'PK Exports'!J25+'NP Exports'!J25+'NPK Exports'!J25</f>
        <v>0</v>
      </c>
      <c r="K25" s="142">
        <f>'PK Exports'!K25+'NP Exports'!K25+'NPK Exports'!K25</f>
        <v>0</v>
      </c>
      <c r="L25" s="142">
        <f>'PK Exports'!L25+'NP Exports'!L25+'NPK Exports'!L25</f>
        <v>0</v>
      </c>
      <c r="M25" s="142">
        <f>'PK Exports'!M25+'NP Exports'!M25+'NPK Exports'!M25</f>
        <v>0</v>
      </c>
      <c r="N25" s="142">
        <f>'PK Exports'!N25+'NP Exports'!N25+'NPK Exports'!N25</f>
        <v>0</v>
      </c>
      <c r="O25" s="142">
        <f>'PK Exports'!O25+'NP Exports'!O25+'NPK Exports'!O25</f>
        <v>0</v>
      </c>
      <c r="P25" s="142">
        <f>'PK Exports'!P25+'NP Exports'!P25+'NPK Exports'!P25</f>
        <v>0</v>
      </c>
      <c r="Q25" s="142">
        <f>'PK Exports'!Q25+'NP Exports'!Q25+'NPK Exports'!Q25</f>
        <v>0</v>
      </c>
      <c r="R25" s="142">
        <f>'PK Exports'!R25+'NP Exports'!R25+'NPK Exports'!R25</f>
        <v>0</v>
      </c>
      <c r="S25" s="142">
        <f>'PK Exports'!S25+'NP Exports'!S25+'NPK Exports'!S25</f>
        <v>0</v>
      </c>
      <c r="T25" s="142">
        <f>'PK Exports'!T25+'NP Exports'!T25+'NPK Exports'!T25</f>
        <v>0</v>
      </c>
      <c r="U25" s="142">
        <f>'PK Exports'!U25+'NP Exports'!U25+'NPK Exports'!U25</f>
        <v>0</v>
      </c>
      <c r="V25" s="142">
        <f>'PK Exports'!V25+'NP Exports'!V25+'NPK Exports'!V25</f>
        <v>0</v>
      </c>
      <c r="W25" s="142">
        <f>'PK Exports'!W25+'NP Exports'!W25+'NPK Exports'!W25</f>
        <v>0</v>
      </c>
      <c r="X25" s="142">
        <f>'PK Exports'!X25+'NP Exports'!X25+'NPK Exports'!X25</f>
        <v>0</v>
      </c>
      <c r="Y25" s="142">
        <f>'PK Exports'!Y25+'NP Exports'!Y25+'NPK Exports'!Y25</f>
        <v>0</v>
      </c>
      <c r="Z25" s="142">
        <f>'PK Exports'!Z25+'NP Exports'!Z25+'NPK Exports'!Z25</f>
        <v>0</v>
      </c>
      <c r="AA25" s="142">
        <f>'PK Exports'!AA25+'NP Exports'!AA25+'NPK Exports'!AA25</f>
        <v>0</v>
      </c>
      <c r="AB25" s="142">
        <f>'PK Exports'!AB25+'NP Exports'!AB25+'NPK Exports'!AB25</f>
        <v>0</v>
      </c>
      <c r="AC25" s="142">
        <f>'PK Exports'!AC25+'NP Exports'!AC25+'NPK Exports'!AC25</f>
        <v>0</v>
      </c>
      <c r="AD25" s="142">
        <f>'PK Exports'!AD25+'NP Exports'!AD25+'NPK Exports'!AD25</f>
        <v>0</v>
      </c>
      <c r="AE25" s="142">
        <f>'PK Exports'!AE25+'NP Exports'!AE25+'NPK Exports'!AE25</f>
        <v>0</v>
      </c>
      <c r="AF25" s="142">
        <f>'PK Exports'!AF25+'NP Exports'!AF25+'NPK Exports'!AF25</f>
        <v>0</v>
      </c>
      <c r="AG25" s="142">
        <f>'PK Exports'!AG25+'NP Exports'!AG25+'NPK Exports'!AG25</f>
        <v>0</v>
      </c>
    </row>
    <row r="26" spans="1:33" x14ac:dyDescent="0.2">
      <c r="A26" s="133" t="str">
        <f t="shared" si="1"/>
        <v>DAPUnited Kingdom</v>
      </c>
      <c r="B26" s="129" t="s">
        <v>254</v>
      </c>
      <c r="C26" s="129" t="s">
        <v>255</v>
      </c>
      <c r="D26" s="129" t="s">
        <v>57</v>
      </c>
      <c r="E26" s="142">
        <f>'PK Exports'!E26+'NP Exports'!E26+'NPK Exports'!E26</f>
        <v>332.41634799999991</v>
      </c>
      <c r="F26" s="142">
        <f>'PK Exports'!F26+'NP Exports'!F26+'NPK Exports'!F26</f>
        <v>280.7349999999999</v>
      </c>
      <c r="G26" s="142">
        <f>'PK Exports'!G26+'NP Exports'!G26+'NPK Exports'!G26</f>
        <v>323.79833199999979</v>
      </c>
      <c r="H26" s="142">
        <f>'PK Exports'!H26+'NP Exports'!H26+'NPK Exports'!H26</f>
        <v>63.302</v>
      </c>
      <c r="I26" s="142">
        <f>'PK Exports'!I26+'NP Exports'!I26+'NPK Exports'!I26</f>
        <v>85.888999999999996</v>
      </c>
      <c r="J26" s="142">
        <f>'PK Exports'!J26+'NP Exports'!J26+'NPK Exports'!J26</f>
        <v>81.830999999999989</v>
      </c>
      <c r="K26" s="142">
        <f>'PK Exports'!K26+'NP Exports'!K26+'NPK Exports'!K26</f>
        <v>95.833000000000055</v>
      </c>
      <c r="L26" s="142">
        <f>'PK Exports'!L26+'NP Exports'!L26+'NPK Exports'!L26</f>
        <v>92.674000000000021</v>
      </c>
      <c r="M26" s="142">
        <f>'PK Exports'!M26+'NP Exports'!M26+'NPK Exports'!M26</f>
        <v>56.948999999999977</v>
      </c>
      <c r="N26" s="142">
        <f>'PK Exports'!N26+'NP Exports'!N26+'NPK Exports'!N26</f>
        <v>70.34</v>
      </c>
      <c r="O26" s="142">
        <f>'PK Exports'!O26+'NP Exports'!O26+'NPK Exports'!O26</f>
        <v>72.146000000000058</v>
      </c>
      <c r="P26" s="142">
        <f>'PK Exports'!P26+'NP Exports'!P26+'NPK Exports'!P26</f>
        <v>56.989999999999995</v>
      </c>
      <c r="Q26" s="142">
        <f>'PK Exports'!Q26+'NP Exports'!Q26+'NPK Exports'!Q26</f>
        <v>49.774941000000013</v>
      </c>
      <c r="R26" s="142">
        <f>'PK Exports'!R26+'NP Exports'!R26+'NPK Exports'!R26</f>
        <v>74.144554999999997</v>
      </c>
      <c r="S26" s="142">
        <f>'PK Exports'!S26+'NP Exports'!S26+'NPK Exports'!S26</f>
        <v>62.246320000000011</v>
      </c>
      <c r="T26" s="142">
        <f>'PK Exports'!T26+'NP Exports'!T26+'NPK Exports'!T26</f>
        <v>69.084544999999991</v>
      </c>
      <c r="U26" s="142">
        <f>'PK Exports'!U26+'NP Exports'!U26+'NPK Exports'!U26</f>
        <v>63.307011000000017</v>
      </c>
      <c r="V26" s="142">
        <f>'PK Exports'!V26+'NP Exports'!V26+'NPK Exports'!V26</f>
        <v>98.57200000000006</v>
      </c>
      <c r="W26" s="142">
        <f>'PK Exports'!W26+'NP Exports'!W26+'NPK Exports'!W26</f>
        <v>102.31221246882582</v>
      </c>
      <c r="X26" s="142">
        <f>'PK Exports'!X26+'NP Exports'!X26+'NPK Exports'!X26</f>
        <v>106.76525999999997</v>
      </c>
      <c r="Y26" s="142">
        <f>'PK Exports'!Y26+'NP Exports'!Y26+'NPK Exports'!Y26</f>
        <v>103.36941000000002</v>
      </c>
      <c r="Z26" s="142">
        <f>'PK Exports'!Z26+'NP Exports'!Z26+'NPK Exports'!Z26</f>
        <v>116.19332</v>
      </c>
      <c r="AA26" s="142">
        <f>'PK Exports'!AA26+'NP Exports'!AA26+'NPK Exports'!AA26</f>
        <v>96.44</v>
      </c>
      <c r="AB26" s="142">
        <f>'PK Exports'!AB26+'NP Exports'!AB26+'NPK Exports'!AB26</f>
        <v>92.11</v>
      </c>
      <c r="AC26" s="142">
        <f>'PK Exports'!AC26+'NP Exports'!AC26+'NPK Exports'!AC26</f>
        <v>95.169674133230856</v>
      </c>
      <c r="AD26" s="142">
        <f>'PK Exports'!AD26+'NP Exports'!AD26+'NPK Exports'!AD26</f>
        <v>97.987794633793968</v>
      </c>
      <c r="AE26" s="142">
        <f>'PK Exports'!AE26+'NP Exports'!AE26+'NPK Exports'!AE26</f>
        <v>99.016941281636122</v>
      </c>
      <c r="AF26" s="142">
        <f>'PK Exports'!AF26+'NP Exports'!AF26+'NPK Exports'!AF26</f>
        <v>100.0907815549818</v>
      </c>
      <c r="AG26" s="142">
        <f>'PK Exports'!AG26+'NP Exports'!AG26+'NPK Exports'!AG26</f>
        <v>100.93160271051727</v>
      </c>
    </row>
    <row r="27" spans="1:33" s="133" customFormat="1" x14ac:dyDescent="0.2">
      <c r="A27" s="139" t="str">
        <f t="shared" si="1"/>
        <v>DAPEast Europe Total</v>
      </c>
      <c r="B27" s="140" t="s">
        <v>58</v>
      </c>
      <c r="C27" s="140" t="s">
        <v>58</v>
      </c>
      <c r="D27" s="140" t="s">
        <v>58</v>
      </c>
      <c r="E27" s="141">
        <f>'PK Exports'!E27+'NP Exports'!E27+'NPK Exports'!E27</f>
        <v>1266.8070309999998</v>
      </c>
      <c r="F27" s="141">
        <f>'PK Exports'!F27+'NP Exports'!F27+'NPK Exports'!F27</f>
        <v>1219.3665389999996</v>
      </c>
      <c r="G27" s="141">
        <f>'PK Exports'!G27+'NP Exports'!G27+'NPK Exports'!G27</f>
        <v>1269.675792</v>
      </c>
      <c r="H27" s="141">
        <f>'PK Exports'!H27+'NP Exports'!H27+'NPK Exports'!H27</f>
        <v>1428.6751319999998</v>
      </c>
      <c r="I27" s="141">
        <f>'PK Exports'!I27+'NP Exports'!I27+'NPK Exports'!I27</f>
        <v>1872.2065370000005</v>
      </c>
      <c r="J27" s="141">
        <f>'PK Exports'!J27+'NP Exports'!J27+'NPK Exports'!J27</f>
        <v>1597.459752</v>
      </c>
      <c r="K27" s="141">
        <f>'PK Exports'!K27+'NP Exports'!K27+'NPK Exports'!K27</f>
        <v>1529.6928010000001</v>
      </c>
      <c r="L27" s="141">
        <f>'PK Exports'!L27+'NP Exports'!L27+'NPK Exports'!L27</f>
        <v>1607.9873869999999</v>
      </c>
      <c r="M27" s="141">
        <f>'PK Exports'!M27+'NP Exports'!M27+'NPK Exports'!M27</f>
        <v>1476.2988329999998</v>
      </c>
      <c r="N27" s="141">
        <f>'PK Exports'!N27+'NP Exports'!N27+'NPK Exports'!N27</f>
        <v>620.12063999999998</v>
      </c>
      <c r="O27" s="141">
        <f>'PK Exports'!O27+'NP Exports'!O27+'NPK Exports'!O27</f>
        <v>1301.354693</v>
      </c>
      <c r="P27" s="141">
        <f>'PK Exports'!P27+'NP Exports'!P27+'NPK Exports'!P27</f>
        <v>1412.340144</v>
      </c>
      <c r="Q27" s="141">
        <f>'PK Exports'!Q27+'NP Exports'!Q27+'NPK Exports'!Q27</f>
        <v>1474.1084930000002</v>
      </c>
      <c r="R27" s="141">
        <f>'PK Exports'!R27+'NP Exports'!R27+'NPK Exports'!R27</f>
        <v>1099.2559069999998</v>
      </c>
      <c r="S27" s="141">
        <f>'PK Exports'!S27+'NP Exports'!S27+'NPK Exports'!S27</f>
        <v>1089.7961230000001</v>
      </c>
      <c r="T27" s="141">
        <f>'PK Exports'!T27+'NP Exports'!T27+'NPK Exports'!T27</f>
        <v>1261.564167</v>
      </c>
      <c r="U27" s="141">
        <f>'PK Exports'!U27+'NP Exports'!U27+'NPK Exports'!U27</f>
        <v>1032.7048050000001</v>
      </c>
      <c r="V27" s="141">
        <f>'PK Exports'!V27+'NP Exports'!V27+'NPK Exports'!V27</f>
        <v>1234.7227009999997</v>
      </c>
      <c r="W27" s="141">
        <f>'PK Exports'!W27+'NP Exports'!W27+'NPK Exports'!W27</f>
        <v>1158.5579971250309</v>
      </c>
      <c r="X27" s="141">
        <f>'PK Exports'!X27+'NP Exports'!X27+'NPK Exports'!X27</f>
        <v>1449.48774</v>
      </c>
      <c r="Y27" s="141">
        <f>'PK Exports'!Y27+'NP Exports'!Y27+'NPK Exports'!Y27</f>
        <v>1564.7316013549823</v>
      </c>
      <c r="Z27" s="141">
        <f>'PK Exports'!Z27+'NP Exports'!Z27+'NPK Exports'!Z27</f>
        <v>1942.2119600000001</v>
      </c>
      <c r="AA27" s="141">
        <f>'PK Exports'!AA27+'NP Exports'!AA27+'NPK Exports'!AA27</f>
        <v>1053.26</v>
      </c>
      <c r="AB27" s="141">
        <f>'PK Exports'!AB27+'NP Exports'!AB27+'NPK Exports'!AB27</f>
        <v>974.36999999999989</v>
      </c>
      <c r="AC27" s="141">
        <f>'PK Exports'!AC27+'NP Exports'!AC27+'NPK Exports'!AC27</f>
        <v>1054.2249147228626</v>
      </c>
      <c r="AD27" s="141">
        <f>'PK Exports'!AD27+'NP Exports'!AD27+'NPK Exports'!AD27</f>
        <v>1096.7473157754391</v>
      </c>
      <c r="AE27" s="141">
        <f>'PK Exports'!AE27+'NP Exports'!AE27+'NPK Exports'!AE27</f>
        <v>1111.967730370319</v>
      </c>
      <c r="AF27" s="141">
        <f>'PK Exports'!AF27+'NP Exports'!AF27+'NPK Exports'!AF27</f>
        <v>1124.1841307126333</v>
      </c>
      <c r="AG27" s="141">
        <f>'PK Exports'!AG27+'NP Exports'!AG27+'NPK Exports'!AG27</f>
        <v>1134.6604139432882</v>
      </c>
    </row>
    <row r="28" spans="1:33" x14ac:dyDescent="0.2">
      <c r="A28" s="133" t="str">
        <f t="shared" si="1"/>
        <v>DAPAlbania</v>
      </c>
      <c r="B28" s="129" t="s">
        <v>254</v>
      </c>
      <c r="C28" s="129" t="s">
        <v>257</v>
      </c>
      <c r="D28" s="129" t="s">
        <v>59</v>
      </c>
      <c r="E28" s="142">
        <f>'PK Exports'!E28+'NP Exports'!E28+'NPK Exports'!E28</f>
        <v>0</v>
      </c>
      <c r="F28" s="142">
        <f>'PK Exports'!F28+'NP Exports'!F28+'NPK Exports'!F28</f>
        <v>0</v>
      </c>
      <c r="G28" s="142">
        <f>'PK Exports'!G28+'NP Exports'!G28+'NPK Exports'!G28</f>
        <v>0</v>
      </c>
      <c r="H28" s="142">
        <f>'PK Exports'!H28+'NP Exports'!H28+'NPK Exports'!H28</f>
        <v>0</v>
      </c>
      <c r="I28" s="142">
        <f>'PK Exports'!I28+'NP Exports'!I28+'NPK Exports'!I28</f>
        <v>0</v>
      </c>
      <c r="J28" s="142">
        <f>'PK Exports'!J28+'NP Exports'!J28+'NPK Exports'!J28</f>
        <v>5.0000000000000001E-3</v>
      </c>
      <c r="K28" s="142">
        <f>'PK Exports'!K28+'NP Exports'!K28+'NPK Exports'!K28</f>
        <v>0</v>
      </c>
      <c r="L28" s="142">
        <f>'PK Exports'!L28+'NP Exports'!L28+'NPK Exports'!L28</f>
        <v>0</v>
      </c>
      <c r="M28" s="142">
        <f>'PK Exports'!M28+'NP Exports'!M28+'NPK Exports'!M28</f>
        <v>0</v>
      </c>
      <c r="N28" s="142">
        <f>'PK Exports'!N28+'NP Exports'!N28+'NPK Exports'!N28</f>
        <v>0</v>
      </c>
      <c r="O28" s="142">
        <f>'PK Exports'!O28+'NP Exports'!O28+'NPK Exports'!O28</f>
        <v>0.2177</v>
      </c>
      <c r="P28" s="142">
        <f>'PK Exports'!P28+'NP Exports'!P28+'NPK Exports'!P28</f>
        <v>8.8800000000000004E-2</v>
      </c>
      <c r="Q28" s="142">
        <f>'PK Exports'!Q28+'NP Exports'!Q28+'NPK Exports'!Q28</f>
        <v>9.8992999999999998E-2</v>
      </c>
      <c r="R28" s="142">
        <f>'PK Exports'!R28+'NP Exports'!R28+'NPK Exports'!R28</f>
        <v>7.7079999999999996E-2</v>
      </c>
      <c r="S28" s="142">
        <f>'PK Exports'!S28+'NP Exports'!S28+'NPK Exports'!S28</f>
        <v>0</v>
      </c>
      <c r="T28" s="142">
        <f>'PK Exports'!T28+'NP Exports'!T28+'NPK Exports'!T28</f>
        <v>0</v>
      </c>
      <c r="U28" s="142">
        <f>'PK Exports'!U28+'NP Exports'!U28+'NPK Exports'!U28</f>
        <v>3.2730000000000002E-2</v>
      </c>
      <c r="V28" s="142">
        <f>'PK Exports'!V28+'NP Exports'!V28+'NPK Exports'!V28</f>
        <v>0</v>
      </c>
      <c r="W28" s="142">
        <f>'PK Exports'!W28+'NP Exports'!W28+'NPK Exports'!W28</f>
        <v>0</v>
      </c>
      <c r="X28" s="142">
        <f>'PK Exports'!X28+'NP Exports'!X28+'NPK Exports'!X28</f>
        <v>0</v>
      </c>
      <c r="Y28" s="142">
        <f>'PK Exports'!Y28+'NP Exports'!Y28+'NPK Exports'!Y28</f>
        <v>0</v>
      </c>
      <c r="Z28" s="142">
        <f>'PK Exports'!Z28+'NP Exports'!Z28+'NPK Exports'!Z28</f>
        <v>0</v>
      </c>
      <c r="AA28" s="142">
        <f>'PK Exports'!AA28+'NP Exports'!AA28+'NPK Exports'!AA28</f>
        <v>0</v>
      </c>
      <c r="AB28" s="142">
        <f>'PK Exports'!AB28+'NP Exports'!AB28+'NPK Exports'!AB28</f>
        <v>0</v>
      </c>
      <c r="AC28" s="142">
        <f>'PK Exports'!AC28+'NP Exports'!AC28+'NPK Exports'!AC28</f>
        <v>0</v>
      </c>
      <c r="AD28" s="142">
        <f>'PK Exports'!AD28+'NP Exports'!AD28+'NPK Exports'!AD28</f>
        <v>0</v>
      </c>
      <c r="AE28" s="142">
        <f>'PK Exports'!AE28+'NP Exports'!AE28+'NPK Exports'!AE28</f>
        <v>0</v>
      </c>
      <c r="AF28" s="142">
        <f>'PK Exports'!AF28+'NP Exports'!AF28+'NPK Exports'!AF28</f>
        <v>0</v>
      </c>
      <c r="AG28" s="142">
        <f>'PK Exports'!AG28+'NP Exports'!AG28+'NPK Exports'!AG28</f>
        <v>0</v>
      </c>
    </row>
    <row r="29" spans="1:33" x14ac:dyDescent="0.2">
      <c r="A29" s="133" t="str">
        <f t="shared" si="1"/>
        <v>DAPBosnia &amp; Herzegovina</v>
      </c>
      <c r="B29" s="129" t="s">
        <v>254</v>
      </c>
      <c r="C29" s="129" t="s">
        <v>257</v>
      </c>
      <c r="D29" s="129" t="s">
        <v>60</v>
      </c>
      <c r="E29" s="142">
        <f>'PK Exports'!E29+'NP Exports'!E29+'NPK Exports'!E29</f>
        <v>0</v>
      </c>
      <c r="F29" s="142">
        <f>'PK Exports'!F29+'NP Exports'!F29+'NPK Exports'!F29</f>
        <v>0</v>
      </c>
      <c r="G29" s="142">
        <f>'PK Exports'!G29+'NP Exports'!G29+'NPK Exports'!G29</f>
        <v>0</v>
      </c>
      <c r="H29" s="142">
        <f>'PK Exports'!H29+'NP Exports'!H29+'NPK Exports'!H29</f>
        <v>3.2099999999999997E-2</v>
      </c>
      <c r="I29" s="142">
        <f>'PK Exports'!I29+'NP Exports'!I29+'NPK Exports'!I29</f>
        <v>0.15719900000000001</v>
      </c>
      <c r="J29" s="142">
        <f>'PK Exports'!J29+'NP Exports'!J29+'NPK Exports'!J29</f>
        <v>2.2981000000000001E-2</v>
      </c>
      <c r="K29" s="142">
        <f>'PK Exports'!K29+'NP Exports'!K29+'NPK Exports'!K29</f>
        <v>2.4381E-2</v>
      </c>
      <c r="L29" s="142">
        <f>'PK Exports'!L29+'NP Exports'!L29+'NPK Exports'!L29</f>
        <v>0.12909399999999999</v>
      </c>
      <c r="M29" s="142">
        <f>'PK Exports'!M29+'NP Exports'!M29+'NPK Exports'!M29</f>
        <v>1.0663740000000002</v>
      </c>
      <c r="N29" s="142">
        <f>'PK Exports'!N29+'NP Exports'!N29+'NPK Exports'!N29</f>
        <v>1.1185449999999999</v>
      </c>
      <c r="O29" s="142">
        <f>'PK Exports'!O29+'NP Exports'!O29+'NPK Exports'!O29</f>
        <v>0.24745</v>
      </c>
      <c r="P29" s="142">
        <f>'PK Exports'!P29+'NP Exports'!P29+'NPK Exports'!P29</f>
        <v>0.17360699999999998</v>
      </c>
      <c r="Q29" s="142">
        <f>'PK Exports'!Q29+'NP Exports'!Q29+'NPK Exports'!Q29</f>
        <v>6.8392999999999995E-2</v>
      </c>
      <c r="R29" s="142">
        <f>'PK Exports'!R29+'NP Exports'!R29+'NPK Exports'!R29</f>
        <v>5.5199999999999999E-2</v>
      </c>
      <c r="S29" s="142">
        <f>'PK Exports'!S29+'NP Exports'!S29+'NPK Exports'!S29</f>
        <v>0.39551599999999998</v>
      </c>
      <c r="T29" s="142">
        <f>'PK Exports'!T29+'NP Exports'!T29+'NPK Exports'!T29</f>
        <v>0</v>
      </c>
      <c r="U29" s="142">
        <f>'PK Exports'!U29+'NP Exports'!U29+'NPK Exports'!U29</f>
        <v>7.3353000000000002E-2</v>
      </c>
      <c r="V29" s="142">
        <f>'PK Exports'!V29+'NP Exports'!V29+'NPK Exports'!V29</f>
        <v>7.7199999999999994E-3</v>
      </c>
      <c r="W29" s="142">
        <f>'PK Exports'!W29+'NP Exports'!W29+'NPK Exports'!W29</f>
        <v>2.405E-3</v>
      </c>
      <c r="X29" s="142">
        <f>'PK Exports'!X29+'NP Exports'!X29+'NPK Exports'!X29</f>
        <v>0</v>
      </c>
      <c r="Y29" s="142">
        <f>'PK Exports'!Y29+'NP Exports'!Y29+'NPK Exports'!Y29</f>
        <v>0</v>
      </c>
      <c r="Z29" s="142">
        <f>'PK Exports'!Z29+'NP Exports'!Z29+'NPK Exports'!Z29</f>
        <v>0</v>
      </c>
      <c r="AA29" s="142">
        <f>'PK Exports'!AA29+'NP Exports'!AA29+'NPK Exports'!AA29</f>
        <v>0</v>
      </c>
      <c r="AB29" s="142">
        <f>'PK Exports'!AB29+'NP Exports'!AB29+'NPK Exports'!AB29</f>
        <v>0</v>
      </c>
      <c r="AC29" s="142">
        <f>'PK Exports'!AC29+'NP Exports'!AC29+'NPK Exports'!AC29</f>
        <v>0</v>
      </c>
      <c r="AD29" s="142">
        <f>'PK Exports'!AD29+'NP Exports'!AD29+'NPK Exports'!AD29</f>
        <v>0</v>
      </c>
      <c r="AE29" s="142">
        <f>'PK Exports'!AE29+'NP Exports'!AE29+'NPK Exports'!AE29</f>
        <v>0</v>
      </c>
      <c r="AF29" s="142">
        <f>'PK Exports'!AF29+'NP Exports'!AF29+'NPK Exports'!AF29</f>
        <v>0</v>
      </c>
      <c r="AG29" s="142">
        <f>'PK Exports'!AG29+'NP Exports'!AG29+'NPK Exports'!AG29</f>
        <v>0</v>
      </c>
    </row>
    <row r="30" spans="1:33" x14ac:dyDescent="0.2">
      <c r="A30" s="133" t="str">
        <f t="shared" si="1"/>
        <v>DAPBulgaria</v>
      </c>
      <c r="B30" s="129" t="s">
        <v>254</v>
      </c>
      <c r="C30" s="129" t="s">
        <v>257</v>
      </c>
      <c r="D30" s="129" t="s">
        <v>61</v>
      </c>
      <c r="E30" s="142">
        <f>'PK Exports'!E30+'NP Exports'!E30+'NPK Exports'!E30</f>
        <v>186.279</v>
      </c>
      <c r="F30" s="142">
        <f>'PK Exports'!F30+'NP Exports'!F30+'NPK Exports'!F30</f>
        <v>164.4</v>
      </c>
      <c r="G30" s="142">
        <f>'PK Exports'!G30+'NP Exports'!G30+'NPK Exports'!G30</f>
        <v>148.77839500000002</v>
      </c>
      <c r="H30" s="142">
        <f>'PK Exports'!H30+'NP Exports'!H30+'NPK Exports'!H30</f>
        <v>103.74299999999999</v>
      </c>
      <c r="I30" s="142">
        <f>'PK Exports'!I30+'NP Exports'!I30+'NPK Exports'!I30</f>
        <v>143.72599999999997</v>
      </c>
      <c r="J30" s="142">
        <f>'PK Exports'!J30+'NP Exports'!J30+'NPK Exports'!J30</f>
        <v>130.27599999999998</v>
      </c>
      <c r="K30" s="142">
        <f>'PK Exports'!K30+'NP Exports'!K30+'NPK Exports'!K30</f>
        <v>16.663</v>
      </c>
      <c r="L30" s="142">
        <f>'PK Exports'!L30+'NP Exports'!L30+'NPK Exports'!L30</f>
        <v>49.518000000000001</v>
      </c>
      <c r="M30" s="142">
        <f>'PK Exports'!M30+'NP Exports'!M30+'NPK Exports'!M30</f>
        <v>4.13</v>
      </c>
      <c r="N30" s="142">
        <f>'PK Exports'!N30+'NP Exports'!N30+'NPK Exports'!N30</f>
        <v>3.6399999999999997</v>
      </c>
      <c r="O30" s="142">
        <f>'PK Exports'!O30+'NP Exports'!O30+'NPK Exports'!O30</f>
        <v>70.106999999999999</v>
      </c>
      <c r="P30" s="142">
        <f>'PK Exports'!P30+'NP Exports'!P30+'NPK Exports'!P30</f>
        <v>87.598300000000009</v>
      </c>
      <c r="Q30" s="142">
        <f>'PK Exports'!Q30+'NP Exports'!Q30+'NPK Exports'!Q30</f>
        <v>34.621000000000002</v>
      </c>
      <c r="R30" s="142">
        <f>'PK Exports'!R30+'NP Exports'!R30+'NPK Exports'!R30</f>
        <v>6.0229999999999997</v>
      </c>
      <c r="S30" s="142">
        <f>'PK Exports'!S30+'NP Exports'!S30+'NPK Exports'!S30</f>
        <v>5.8540000000000001</v>
      </c>
      <c r="T30" s="142">
        <f>'PK Exports'!T30+'NP Exports'!T30+'NPK Exports'!T30</f>
        <v>9.2409999999999997</v>
      </c>
      <c r="U30" s="142">
        <f>'PK Exports'!U30+'NP Exports'!U30+'NPK Exports'!U30</f>
        <v>13.983999999999998</v>
      </c>
      <c r="V30" s="142">
        <f>'PK Exports'!V30+'NP Exports'!V30+'NPK Exports'!V30</f>
        <v>29.236999999999995</v>
      </c>
      <c r="W30" s="142">
        <f>'PK Exports'!W30+'NP Exports'!W30+'NPK Exports'!W30</f>
        <v>35.139735000076286</v>
      </c>
      <c r="X30" s="142">
        <f>'PK Exports'!X30+'NP Exports'!X30+'NPK Exports'!X30</f>
        <v>143.73596000000001</v>
      </c>
      <c r="Y30" s="142">
        <f>'PK Exports'!Y30+'NP Exports'!Y30+'NPK Exports'!Y30</f>
        <v>160.83248999999998</v>
      </c>
      <c r="Z30" s="142">
        <f>'PK Exports'!Z30+'NP Exports'!Z30+'NPK Exports'!Z30</f>
        <v>93.754180000000005</v>
      </c>
      <c r="AA30" s="142">
        <f>'PK Exports'!AA30+'NP Exports'!AA30+'NPK Exports'!AA30</f>
        <v>57.989999999999995</v>
      </c>
      <c r="AB30" s="142">
        <f>'PK Exports'!AB30+'NP Exports'!AB30+'NPK Exports'!AB30</f>
        <v>217.61000000000004</v>
      </c>
      <c r="AC30" s="142">
        <f>'PK Exports'!AC30+'NP Exports'!AC30+'NPK Exports'!AC30</f>
        <v>222.3072009174594</v>
      </c>
      <c r="AD30" s="142">
        <f>'PK Exports'!AD30+'NP Exports'!AD30+'NPK Exports'!AD30</f>
        <v>228.72041632176899</v>
      </c>
      <c r="AE30" s="142">
        <f>'PK Exports'!AE30+'NP Exports'!AE30+'NPK Exports'!AE30</f>
        <v>233.03693304682952</v>
      </c>
      <c r="AF30" s="142">
        <f>'PK Exports'!AF30+'NP Exports'!AF30+'NPK Exports'!AF30</f>
        <v>235.43745878367682</v>
      </c>
      <c r="AG30" s="142">
        <f>'PK Exports'!AG30+'NP Exports'!AG30+'NPK Exports'!AG30</f>
        <v>237.89207518867593</v>
      </c>
    </row>
    <row r="31" spans="1:33" x14ac:dyDescent="0.2">
      <c r="A31" s="133" t="str">
        <f t="shared" si="1"/>
        <v>DAPCroatia</v>
      </c>
      <c r="B31" s="129" t="s">
        <v>254</v>
      </c>
      <c r="C31" s="129" t="s">
        <v>257</v>
      </c>
      <c r="D31" s="129" t="s">
        <v>62</v>
      </c>
      <c r="E31" s="142">
        <f>'PK Exports'!E31+'NP Exports'!E31+'NPK Exports'!E31</f>
        <v>247.017</v>
      </c>
      <c r="F31" s="142">
        <f>'PK Exports'!F31+'NP Exports'!F31+'NPK Exports'!F31</f>
        <v>148.87172099999989</v>
      </c>
      <c r="G31" s="142">
        <f>'PK Exports'!G31+'NP Exports'!G31+'NPK Exports'!G31</f>
        <v>229.86099999999999</v>
      </c>
      <c r="H31" s="142">
        <f>'PK Exports'!H31+'NP Exports'!H31+'NPK Exports'!H31</f>
        <v>290.93099999999998</v>
      </c>
      <c r="I31" s="142">
        <f>'PK Exports'!I31+'NP Exports'!I31+'NPK Exports'!I31</f>
        <v>349.53486700000002</v>
      </c>
      <c r="J31" s="142">
        <f>'PK Exports'!J31+'NP Exports'!J31+'NPK Exports'!J31</f>
        <v>285.44499999999999</v>
      </c>
      <c r="K31" s="142">
        <f>'PK Exports'!K31+'NP Exports'!K31+'NPK Exports'!K31</f>
        <v>301.65100000000001</v>
      </c>
      <c r="L31" s="142">
        <f>'PK Exports'!L31+'NP Exports'!L31+'NPK Exports'!L31</f>
        <v>352.48699999999997</v>
      </c>
      <c r="M31" s="142">
        <f>'PK Exports'!M31+'NP Exports'!M31+'NPK Exports'!M31</f>
        <v>185.25099999999998</v>
      </c>
      <c r="N31" s="142">
        <f>'PK Exports'!N31+'NP Exports'!N31+'NPK Exports'!N31</f>
        <v>108.042</v>
      </c>
      <c r="O31" s="142">
        <f>'PK Exports'!O31+'NP Exports'!O31+'NPK Exports'!O31</f>
        <v>255.74700000000001</v>
      </c>
      <c r="P31" s="142">
        <f>'PK Exports'!P31+'NP Exports'!P31+'NPK Exports'!P31</f>
        <v>242.66799999999998</v>
      </c>
      <c r="Q31" s="142">
        <f>'PK Exports'!Q31+'NP Exports'!Q31+'NPK Exports'!Q31</f>
        <v>287.81799999999998</v>
      </c>
      <c r="R31" s="142">
        <f>'PK Exports'!R31+'NP Exports'!R31+'NPK Exports'!R31</f>
        <v>217.52899999999997</v>
      </c>
      <c r="S31" s="142">
        <f>'PK Exports'!S31+'NP Exports'!S31+'NPK Exports'!S31</f>
        <v>151.90600000000001</v>
      </c>
      <c r="T31" s="142">
        <f>'PK Exports'!T31+'NP Exports'!T31+'NPK Exports'!T31</f>
        <v>308.916</v>
      </c>
      <c r="U31" s="142">
        <f>'PK Exports'!U31+'NP Exports'!U31+'NPK Exports'!U31</f>
        <v>192.22599999999997</v>
      </c>
      <c r="V31" s="142">
        <f>'PK Exports'!V31+'NP Exports'!V31+'NPK Exports'!V31</f>
        <v>214.80999999999997</v>
      </c>
      <c r="W31" s="142">
        <f>'PK Exports'!W31+'NP Exports'!W31+'NPK Exports'!W31</f>
        <v>225.96549399999998</v>
      </c>
      <c r="X31" s="142">
        <f>'PK Exports'!X31+'NP Exports'!X31+'NPK Exports'!X31</f>
        <v>141.31737000000001</v>
      </c>
      <c r="Y31" s="142">
        <f>'PK Exports'!Y31+'NP Exports'!Y31+'NPK Exports'!Y31</f>
        <v>105.96403000000001</v>
      </c>
      <c r="Z31" s="142">
        <f>'PK Exports'!Z31+'NP Exports'!Z31+'NPK Exports'!Z31</f>
        <v>88.446769999999987</v>
      </c>
      <c r="AA31" s="142">
        <f>'PK Exports'!AA31+'NP Exports'!AA31+'NPK Exports'!AA31</f>
        <v>38.659999999999997</v>
      </c>
      <c r="AB31" s="142">
        <f>'PK Exports'!AB31+'NP Exports'!AB31+'NPK Exports'!AB31</f>
        <v>34.859999999999992</v>
      </c>
      <c r="AC31" s="142">
        <f>'PK Exports'!AC31+'NP Exports'!AC31+'NPK Exports'!AC31</f>
        <v>36.16143385103549</v>
      </c>
      <c r="AD31" s="142">
        <f>'PK Exports'!AD31+'NP Exports'!AD31+'NPK Exports'!AD31</f>
        <v>37.366895627584498</v>
      </c>
      <c r="AE31" s="142">
        <f>'PK Exports'!AE31+'NP Exports'!AE31+'NPK Exports'!AE31</f>
        <v>37.820900275707494</v>
      </c>
      <c r="AF31" s="142">
        <f>'PK Exports'!AF31+'NP Exports'!AF31+'NPK Exports'!AF31</f>
        <v>38.263953974581668</v>
      </c>
      <c r="AG31" s="142">
        <f>'PK Exports'!AG31+'NP Exports'!AG31+'NPK Exports'!AG31</f>
        <v>38.613064841781039</v>
      </c>
    </row>
    <row r="32" spans="1:33" x14ac:dyDescent="0.2">
      <c r="A32" s="133" t="str">
        <f t="shared" si="1"/>
        <v>DAPCzech Republic</v>
      </c>
      <c r="B32" s="129" t="s">
        <v>254</v>
      </c>
      <c r="C32" s="129" t="s">
        <v>257</v>
      </c>
      <c r="D32" s="129" t="s">
        <v>63</v>
      </c>
      <c r="E32" s="142">
        <f>'PK Exports'!E32+'NP Exports'!E32+'NPK Exports'!E32</f>
        <v>138.34700000000001</v>
      </c>
      <c r="F32" s="142">
        <f>'PK Exports'!F32+'NP Exports'!F32+'NPK Exports'!F32</f>
        <v>72.051000000000016</v>
      </c>
      <c r="G32" s="142">
        <f>'PK Exports'!G32+'NP Exports'!G32+'NPK Exports'!G32</f>
        <v>47.070999999999998</v>
      </c>
      <c r="H32" s="142">
        <f>'PK Exports'!H32+'NP Exports'!H32+'NPK Exports'!H32</f>
        <v>34.997</v>
      </c>
      <c r="I32" s="142">
        <f>'PK Exports'!I32+'NP Exports'!I32+'NPK Exports'!I32</f>
        <v>28.07</v>
      </c>
      <c r="J32" s="142">
        <f>'PK Exports'!J32+'NP Exports'!J32+'NPK Exports'!J32</f>
        <v>30.154</v>
      </c>
      <c r="K32" s="142">
        <f>'PK Exports'!K32+'NP Exports'!K32+'NPK Exports'!K32</f>
        <v>23.075999999999997</v>
      </c>
      <c r="L32" s="142">
        <f>'PK Exports'!L32+'NP Exports'!L32+'NPK Exports'!L32</f>
        <v>33.82500000000001</v>
      </c>
      <c r="M32" s="142">
        <f>'PK Exports'!M32+'NP Exports'!M32+'NPK Exports'!M32</f>
        <v>19.878999999999998</v>
      </c>
      <c r="N32" s="142">
        <f>'PK Exports'!N32+'NP Exports'!N32+'NPK Exports'!N32</f>
        <v>13.951000000000001</v>
      </c>
      <c r="O32" s="142">
        <f>'PK Exports'!O32+'NP Exports'!O32+'NPK Exports'!O32</f>
        <v>11.661</v>
      </c>
      <c r="P32" s="142">
        <f>'PK Exports'!P32+'NP Exports'!P32+'NPK Exports'!P32</f>
        <v>9.8929999999999989</v>
      </c>
      <c r="Q32" s="142">
        <f>'PK Exports'!Q32+'NP Exports'!Q32+'NPK Exports'!Q32</f>
        <v>12.432999999999998</v>
      </c>
      <c r="R32" s="142">
        <f>'PK Exports'!R32+'NP Exports'!R32+'NPK Exports'!R32</f>
        <v>5.2890000000000006</v>
      </c>
      <c r="S32" s="142">
        <f>'PK Exports'!S32+'NP Exports'!S32+'NPK Exports'!S32</f>
        <v>5.1630000000000003</v>
      </c>
      <c r="T32" s="142">
        <f>'PK Exports'!T32+'NP Exports'!T32+'NPK Exports'!T32</f>
        <v>6.6760000000000002</v>
      </c>
      <c r="U32" s="142">
        <f>'PK Exports'!U32+'NP Exports'!U32+'NPK Exports'!U32</f>
        <v>6.1349999999999998</v>
      </c>
      <c r="V32" s="142">
        <f>'PK Exports'!V32+'NP Exports'!V32+'NPK Exports'!V32</f>
        <v>8.8999999999999986</v>
      </c>
      <c r="W32" s="142">
        <f>'PK Exports'!W32+'NP Exports'!W32+'NPK Exports'!W32</f>
        <v>12.531886999999999</v>
      </c>
      <c r="X32" s="142">
        <f>'PK Exports'!X32+'NP Exports'!X32+'NPK Exports'!X32</f>
        <v>6.8498699999999992</v>
      </c>
      <c r="Y32" s="142">
        <f>'PK Exports'!Y32+'NP Exports'!Y32+'NPK Exports'!Y32</f>
        <v>10.957609999999999</v>
      </c>
      <c r="Z32" s="142">
        <f>'PK Exports'!Z32+'NP Exports'!Z32+'NPK Exports'!Z32</f>
        <v>13.225350000000001</v>
      </c>
      <c r="AA32" s="142">
        <f>'PK Exports'!AA32+'NP Exports'!AA32+'NPK Exports'!AA32</f>
        <v>13.549999999999999</v>
      </c>
      <c r="AB32" s="142">
        <f>'PK Exports'!AB32+'NP Exports'!AB32+'NPK Exports'!AB32</f>
        <v>9.3299999999999965</v>
      </c>
      <c r="AC32" s="142">
        <f>'PK Exports'!AC32+'NP Exports'!AC32+'NPK Exports'!AC32</f>
        <v>9.7029038955401958</v>
      </c>
      <c r="AD32" s="142">
        <f>'PK Exports'!AD32+'NP Exports'!AD32+'NPK Exports'!AD32</f>
        <v>10.031724015988097</v>
      </c>
      <c r="AE32" s="142">
        <f>'PK Exports'!AE32+'NP Exports'!AE32+'NPK Exports'!AE32</f>
        <v>10.141097246388208</v>
      </c>
      <c r="AF32" s="142">
        <f>'PK Exports'!AF32+'NP Exports'!AF32+'NPK Exports'!AF32</f>
        <v>10.260344709004434</v>
      </c>
      <c r="AG32" s="142">
        <f>'PK Exports'!AG32+'NP Exports'!AG32+'NPK Exports'!AG32</f>
        <v>10.349877172307229</v>
      </c>
    </row>
    <row r="33" spans="1:33" x14ac:dyDescent="0.2">
      <c r="A33" s="133" t="str">
        <f t="shared" si="1"/>
        <v>DAPEstonia</v>
      </c>
      <c r="B33" s="129" t="s">
        <v>254</v>
      </c>
      <c r="C33" s="129" t="s">
        <v>257</v>
      </c>
      <c r="D33" s="129" t="s">
        <v>64</v>
      </c>
      <c r="E33" s="142">
        <f>'PK Exports'!E33+'NP Exports'!E33+'NPK Exports'!E33</f>
        <v>0</v>
      </c>
      <c r="F33" s="142">
        <f>'PK Exports'!F33+'NP Exports'!F33+'NPK Exports'!F33</f>
        <v>0</v>
      </c>
      <c r="G33" s="142">
        <f>'PK Exports'!G33+'NP Exports'!G33+'NPK Exports'!G33</f>
        <v>0</v>
      </c>
      <c r="H33" s="142">
        <f>'PK Exports'!H33+'NP Exports'!H33+'NPK Exports'!H33</f>
        <v>0</v>
      </c>
      <c r="I33" s="142">
        <f>'PK Exports'!I33+'NP Exports'!I33+'NPK Exports'!I33</f>
        <v>0</v>
      </c>
      <c r="J33" s="142">
        <f>'PK Exports'!J33+'NP Exports'!J33+'NPK Exports'!J33</f>
        <v>0</v>
      </c>
      <c r="K33" s="142">
        <f>'PK Exports'!K33+'NP Exports'!K33+'NPK Exports'!K33</f>
        <v>0</v>
      </c>
      <c r="L33" s="142">
        <f>'PK Exports'!L33+'NP Exports'!L33+'NPK Exports'!L33</f>
        <v>0</v>
      </c>
      <c r="M33" s="142">
        <f>'PK Exports'!M33+'NP Exports'!M33+'NPK Exports'!M33</f>
        <v>0</v>
      </c>
      <c r="N33" s="142">
        <f>'PK Exports'!N33+'NP Exports'!N33+'NPK Exports'!N33</f>
        <v>0</v>
      </c>
      <c r="O33" s="142">
        <f>'PK Exports'!O33+'NP Exports'!O33+'NPK Exports'!O33</f>
        <v>0</v>
      </c>
      <c r="P33" s="142">
        <f>'PK Exports'!P33+'NP Exports'!P33+'NPK Exports'!P33</f>
        <v>0</v>
      </c>
      <c r="Q33" s="142">
        <f>'PK Exports'!Q33+'NP Exports'!Q33+'NPK Exports'!Q33</f>
        <v>0</v>
      </c>
      <c r="R33" s="142">
        <f>'PK Exports'!R33+'NP Exports'!R33+'NPK Exports'!R33</f>
        <v>0</v>
      </c>
      <c r="S33" s="142">
        <f>'PK Exports'!S33+'NP Exports'!S33+'NPK Exports'!S33</f>
        <v>0</v>
      </c>
      <c r="T33" s="142">
        <f>'PK Exports'!T33+'NP Exports'!T33+'NPK Exports'!T33</f>
        <v>0</v>
      </c>
      <c r="U33" s="142">
        <f>'PK Exports'!U33+'NP Exports'!U33+'NPK Exports'!U33</f>
        <v>0</v>
      </c>
      <c r="V33" s="142">
        <f>'PK Exports'!V33+'NP Exports'!V33+'NPK Exports'!V33</f>
        <v>0</v>
      </c>
      <c r="W33" s="142">
        <f>'PK Exports'!W33+'NP Exports'!W33+'NPK Exports'!W33</f>
        <v>0</v>
      </c>
      <c r="X33" s="142">
        <f>'PK Exports'!X33+'NP Exports'!X33+'NPK Exports'!X33</f>
        <v>0</v>
      </c>
      <c r="Y33" s="142">
        <f>'PK Exports'!Y33+'NP Exports'!Y33+'NPK Exports'!Y33</f>
        <v>0</v>
      </c>
      <c r="Z33" s="142">
        <f>'PK Exports'!Z33+'NP Exports'!Z33+'NPK Exports'!Z33</f>
        <v>0</v>
      </c>
      <c r="AA33" s="142">
        <f>'PK Exports'!AA33+'NP Exports'!AA33+'NPK Exports'!AA33</f>
        <v>0</v>
      </c>
      <c r="AB33" s="142">
        <f>'PK Exports'!AB33+'NP Exports'!AB33+'NPK Exports'!AB33</f>
        <v>0</v>
      </c>
      <c r="AC33" s="142">
        <f>'PK Exports'!AC33+'NP Exports'!AC33+'NPK Exports'!AC33</f>
        <v>0</v>
      </c>
      <c r="AD33" s="142">
        <f>'PK Exports'!AD33+'NP Exports'!AD33+'NPK Exports'!AD33</f>
        <v>0</v>
      </c>
      <c r="AE33" s="142">
        <f>'PK Exports'!AE33+'NP Exports'!AE33+'NPK Exports'!AE33</f>
        <v>0</v>
      </c>
      <c r="AF33" s="142">
        <f>'PK Exports'!AF33+'NP Exports'!AF33+'NPK Exports'!AF33</f>
        <v>0</v>
      </c>
      <c r="AG33" s="142">
        <f>'PK Exports'!AG33+'NP Exports'!AG33+'NPK Exports'!AG33</f>
        <v>0</v>
      </c>
    </row>
    <row r="34" spans="1:33" x14ac:dyDescent="0.2">
      <c r="A34" s="133" t="str">
        <f t="shared" si="1"/>
        <v>DAPGeorgia</v>
      </c>
      <c r="B34" s="129" t="s">
        <v>254</v>
      </c>
      <c r="C34" s="129" t="s">
        <v>257</v>
      </c>
      <c r="D34" s="129" t="s">
        <v>65</v>
      </c>
      <c r="E34" s="142">
        <f>'PK Exports'!E34+'NP Exports'!E34+'NPK Exports'!E34</f>
        <v>0</v>
      </c>
      <c r="F34" s="142">
        <f>'PK Exports'!F34+'NP Exports'!F34+'NPK Exports'!F34</f>
        <v>0</v>
      </c>
      <c r="G34" s="142">
        <f>'PK Exports'!G34+'NP Exports'!G34+'NPK Exports'!G34</f>
        <v>0</v>
      </c>
      <c r="H34" s="142">
        <f>'PK Exports'!H34+'NP Exports'!H34+'NPK Exports'!H34</f>
        <v>0</v>
      </c>
      <c r="I34" s="142">
        <f>'PK Exports'!I34+'NP Exports'!I34+'NPK Exports'!I34</f>
        <v>0</v>
      </c>
      <c r="J34" s="142">
        <f>'PK Exports'!J34+'NP Exports'!J34+'NPK Exports'!J34</f>
        <v>0</v>
      </c>
      <c r="K34" s="142">
        <f>'PK Exports'!K34+'NP Exports'!K34+'NPK Exports'!K34</f>
        <v>0</v>
      </c>
      <c r="L34" s="142">
        <f>'PK Exports'!L34+'NP Exports'!L34+'NPK Exports'!L34</f>
        <v>0</v>
      </c>
      <c r="M34" s="142">
        <f>'PK Exports'!M34+'NP Exports'!M34+'NPK Exports'!M34</f>
        <v>0</v>
      </c>
      <c r="N34" s="142">
        <f>'PK Exports'!N34+'NP Exports'!N34+'NPK Exports'!N34</f>
        <v>0</v>
      </c>
      <c r="O34" s="142">
        <f>'PK Exports'!O34+'NP Exports'!O34+'NPK Exports'!O34</f>
        <v>0</v>
      </c>
      <c r="P34" s="142">
        <f>'PK Exports'!P34+'NP Exports'!P34+'NPK Exports'!P34</f>
        <v>0</v>
      </c>
      <c r="Q34" s="142">
        <f>'PK Exports'!Q34+'NP Exports'!Q34+'NPK Exports'!Q34</f>
        <v>0</v>
      </c>
      <c r="R34" s="142">
        <f>'PK Exports'!R34+'NP Exports'!R34+'NPK Exports'!R34</f>
        <v>3.0519999999999999E-2</v>
      </c>
      <c r="S34" s="142">
        <f>'PK Exports'!S34+'NP Exports'!S34+'NPK Exports'!S34</f>
        <v>0.12</v>
      </c>
      <c r="T34" s="142">
        <f>'PK Exports'!T34+'NP Exports'!T34+'NPK Exports'!T34</f>
        <v>0</v>
      </c>
      <c r="U34" s="142">
        <f>'PK Exports'!U34+'NP Exports'!U34+'NPK Exports'!U34</f>
        <v>5.5960999999999997E-2</v>
      </c>
      <c r="V34" s="142">
        <f>'PK Exports'!V34+'NP Exports'!V34+'NPK Exports'!V34</f>
        <v>7.3805999999999997E-2</v>
      </c>
      <c r="W34" s="142">
        <f>'PK Exports'!W34+'NP Exports'!W34+'NPK Exports'!W34</f>
        <v>1.9300000000000001E-2</v>
      </c>
      <c r="X34" s="142">
        <f>'PK Exports'!X34+'NP Exports'!X34+'NPK Exports'!X34</f>
        <v>0</v>
      </c>
      <c r="Y34" s="142">
        <f>'PK Exports'!Y34+'NP Exports'!Y34+'NPK Exports'!Y34</f>
        <v>0</v>
      </c>
      <c r="Z34" s="142">
        <f>'PK Exports'!Z34+'NP Exports'!Z34+'NPK Exports'!Z34</f>
        <v>0</v>
      </c>
      <c r="AA34" s="142">
        <f>'PK Exports'!AA34+'NP Exports'!AA34+'NPK Exports'!AA34</f>
        <v>0</v>
      </c>
      <c r="AB34" s="142">
        <f>'PK Exports'!AB34+'NP Exports'!AB34+'NPK Exports'!AB34</f>
        <v>0</v>
      </c>
      <c r="AC34" s="142">
        <f>'PK Exports'!AC34+'NP Exports'!AC34+'NPK Exports'!AC34</f>
        <v>0</v>
      </c>
      <c r="AD34" s="142">
        <f>'PK Exports'!AD34+'NP Exports'!AD34+'NPK Exports'!AD34</f>
        <v>0</v>
      </c>
      <c r="AE34" s="142">
        <f>'PK Exports'!AE34+'NP Exports'!AE34+'NPK Exports'!AE34</f>
        <v>0</v>
      </c>
      <c r="AF34" s="142">
        <f>'PK Exports'!AF34+'NP Exports'!AF34+'NPK Exports'!AF34</f>
        <v>0</v>
      </c>
      <c r="AG34" s="142">
        <f>'PK Exports'!AG34+'NP Exports'!AG34+'NPK Exports'!AG34</f>
        <v>0</v>
      </c>
    </row>
    <row r="35" spans="1:33" x14ac:dyDescent="0.2">
      <c r="A35" s="133" t="str">
        <f t="shared" si="1"/>
        <v>DAPHungary</v>
      </c>
      <c r="B35" s="129" t="s">
        <v>254</v>
      </c>
      <c r="C35" s="129" t="s">
        <v>257</v>
      </c>
      <c r="D35" s="129" t="s">
        <v>66</v>
      </c>
      <c r="E35" s="142">
        <f>'PK Exports'!E35+'NP Exports'!E35+'NPK Exports'!E35</f>
        <v>31.454999999999998</v>
      </c>
      <c r="F35" s="142">
        <f>'PK Exports'!F35+'NP Exports'!F35+'NPK Exports'!F35</f>
        <v>28.032999999999998</v>
      </c>
      <c r="G35" s="142">
        <f>'PK Exports'!G35+'NP Exports'!G35+'NPK Exports'!G35</f>
        <v>25.479999999999997</v>
      </c>
      <c r="H35" s="142">
        <f>'PK Exports'!H35+'NP Exports'!H35+'NPK Exports'!H35</f>
        <v>29.996000000000006</v>
      </c>
      <c r="I35" s="142">
        <f>'PK Exports'!I35+'NP Exports'!I35+'NPK Exports'!I35</f>
        <v>25.22</v>
      </c>
      <c r="J35" s="142">
        <f>'PK Exports'!J35+'NP Exports'!J35+'NPK Exports'!J35</f>
        <v>24.518000000000004</v>
      </c>
      <c r="K35" s="142">
        <f>'PK Exports'!K35+'NP Exports'!K35+'NPK Exports'!K35</f>
        <v>29.979999999999997</v>
      </c>
      <c r="L35" s="142">
        <f>'PK Exports'!L35+'NP Exports'!L35+'NPK Exports'!L35</f>
        <v>46.563999999999993</v>
      </c>
      <c r="M35" s="142">
        <f>'PK Exports'!M35+'NP Exports'!M35+'NPK Exports'!M35</f>
        <v>79.728999999999985</v>
      </c>
      <c r="N35" s="142">
        <f>'PK Exports'!N35+'NP Exports'!N35+'NPK Exports'!N35</f>
        <v>15.725</v>
      </c>
      <c r="O35" s="142">
        <f>'PK Exports'!O35+'NP Exports'!O35+'NPK Exports'!O35</f>
        <v>18.634999999999998</v>
      </c>
      <c r="P35" s="142">
        <f>'PK Exports'!P35+'NP Exports'!P35+'NPK Exports'!P35</f>
        <v>23.955000000000002</v>
      </c>
      <c r="Q35" s="142">
        <f>'PK Exports'!Q35+'NP Exports'!Q35+'NPK Exports'!Q35</f>
        <v>32.643999999999998</v>
      </c>
      <c r="R35" s="142">
        <f>'PK Exports'!R35+'NP Exports'!R35+'NPK Exports'!R35</f>
        <v>38.207000000000001</v>
      </c>
      <c r="S35" s="142">
        <f>'PK Exports'!S35+'NP Exports'!S35+'NPK Exports'!S35</f>
        <v>60.084999999999987</v>
      </c>
      <c r="T35" s="142">
        <f>'PK Exports'!T35+'NP Exports'!T35+'NPK Exports'!T35</f>
        <v>70.134</v>
      </c>
      <c r="U35" s="142">
        <f>'PK Exports'!U35+'NP Exports'!U35+'NPK Exports'!U35</f>
        <v>81.919000000000025</v>
      </c>
      <c r="V35" s="142">
        <f>'PK Exports'!V35+'NP Exports'!V35+'NPK Exports'!V35</f>
        <v>73.77600000000001</v>
      </c>
      <c r="W35" s="142">
        <f>'PK Exports'!W35+'NP Exports'!W35+'NPK Exports'!W35</f>
        <v>51.779957000000003</v>
      </c>
      <c r="X35" s="142">
        <f>'PK Exports'!X35+'NP Exports'!X35+'NPK Exports'!X35</f>
        <v>48.666750000000008</v>
      </c>
      <c r="Y35" s="142">
        <f>'PK Exports'!Y35+'NP Exports'!Y35+'NPK Exports'!Y35</f>
        <v>40.920559999999995</v>
      </c>
      <c r="Z35" s="142">
        <f>'PK Exports'!Z35+'NP Exports'!Z35+'NPK Exports'!Z35</f>
        <v>53.757390000000001</v>
      </c>
      <c r="AA35" s="142">
        <f>'PK Exports'!AA35+'NP Exports'!AA35+'NPK Exports'!AA35</f>
        <v>37.629999999999995</v>
      </c>
      <c r="AB35" s="142">
        <f>'PK Exports'!AB35+'NP Exports'!AB35+'NPK Exports'!AB35</f>
        <v>19.079999999999995</v>
      </c>
      <c r="AC35" s="142">
        <f>'PK Exports'!AC35+'NP Exports'!AC35+'NPK Exports'!AC35</f>
        <v>19.842594461619182</v>
      </c>
      <c r="AD35" s="142">
        <f>'PK Exports'!AD35+'NP Exports'!AD35+'NPK Exports'!AD35</f>
        <v>20.515036894432253</v>
      </c>
      <c r="AE35" s="142">
        <f>'PK Exports'!AE35+'NP Exports'!AE35+'NPK Exports'!AE35</f>
        <v>20.738706909012546</v>
      </c>
      <c r="AF35" s="142">
        <f>'PK Exports'!AF35+'NP Exports'!AF35+'NPK Exports'!AF35</f>
        <v>20.982569887224503</v>
      </c>
      <c r="AG35" s="142">
        <f>'PK Exports'!AG35+'NP Exports'!AG35+'NPK Exports'!AG35</f>
        <v>21.165665214107392</v>
      </c>
    </row>
    <row r="36" spans="1:33" x14ac:dyDescent="0.2">
      <c r="A36" s="133" t="str">
        <f t="shared" si="1"/>
        <v>DAPLatvia</v>
      </c>
      <c r="B36" s="129" t="s">
        <v>254</v>
      </c>
      <c r="C36" s="129" t="s">
        <v>257</v>
      </c>
      <c r="D36" s="129" t="s">
        <v>67</v>
      </c>
      <c r="E36" s="142">
        <f>'PK Exports'!E36+'NP Exports'!E36+'NPK Exports'!E36</f>
        <v>5.5</v>
      </c>
      <c r="F36" s="142">
        <f>'PK Exports'!F36+'NP Exports'!F36+'NPK Exports'!F36</f>
        <v>8.7839999999999989</v>
      </c>
      <c r="G36" s="142">
        <f>'PK Exports'!G36+'NP Exports'!G36+'NPK Exports'!G36</f>
        <v>2.7360000000000002</v>
      </c>
      <c r="H36" s="142">
        <f>'PK Exports'!H36+'NP Exports'!H36+'NPK Exports'!H36</f>
        <v>3.5210000000000004</v>
      </c>
      <c r="I36" s="142">
        <f>'PK Exports'!I36+'NP Exports'!I36+'NPK Exports'!I36</f>
        <v>5.2919999999999998</v>
      </c>
      <c r="J36" s="142">
        <f>'PK Exports'!J36+'NP Exports'!J36+'NPK Exports'!J36</f>
        <v>3.706</v>
      </c>
      <c r="K36" s="142">
        <f>'PK Exports'!K36+'NP Exports'!K36+'NPK Exports'!K36</f>
        <v>6.4000000000000001E-2</v>
      </c>
      <c r="L36" s="142">
        <f>'PK Exports'!L36+'NP Exports'!L36+'NPK Exports'!L36</f>
        <v>1.4200000000000002</v>
      </c>
      <c r="M36" s="142">
        <f>'PK Exports'!M36+'NP Exports'!M36+'NPK Exports'!M36</f>
        <v>3.3000000000000002E-2</v>
      </c>
      <c r="N36" s="142">
        <f>'PK Exports'!N36+'NP Exports'!N36+'NPK Exports'!N36</f>
        <v>1.2999999999999999E-2</v>
      </c>
      <c r="O36" s="142">
        <f>'PK Exports'!O36+'NP Exports'!O36+'NPK Exports'!O36</f>
        <v>0.18099999999999999</v>
      </c>
      <c r="P36" s="142">
        <f>'PK Exports'!P36+'NP Exports'!P36+'NPK Exports'!P36</f>
        <v>2E-3</v>
      </c>
      <c r="Q36" s="142">
        <f>'PK Exports'!Q36+'NP Exports'!Q36+'NPK Exports'!Q36</f>
        <v>2.6000000000000002E-2</v>
      </c>
      <c r="R36" s="142">
        <f>'PK Exports'!R36+'NP Exports'!R36+'NPK Exports'!R36</f>
        <v>5.0000000000000001E-3</v>
      </c>
      <c r="S36" s="142">
        <f>'PK Exports'!S36+'NP Exports'!S36+'NPK Exports'!S36</f>
        <v>0.374</v>
      </c>
      <c r="T36" s="142">
        <f>'PK Exports'!T36+'NP Exports'!T36+'NPK Exports'!T36</f>
        <v>0.308</v>
      </c>
      <c r="U36" s="142">
        <f>'PK Exports'!U36+'NP Exports'!U36+'NPK Exports'!U36</f>
        <v>2.331</v>
      </c>
      <c r="V36" s="142">
        <f>'PK Exports'!V36+'NP Exports'!V36+'NPK Exports'!V36</f>
        <v>0.48699999999999999</v>
      </c>
      <c r="W36" s="142">
        <f>'PK Exports'!W36+'NP Exports'!W36+'NPK Exports'!W36</f>
        <v>1.8138870000000002</v>
      </c>
      <c r="X36" s="142">
        <f>'PK Exports'!X36+'NP Exports'!X36+'NPK Exports'!X36</f>
        <v>0</v>
      </c>
      <c r="Y36" s="142">
        <f>'PK Exports'!Y36+'NP Exports'!Y36+'NPK Exports'!Y36</f>
        <v>0</v>
      </c>
      <c r="Z36" s="142">
        <f>'PK Exports'!Z36+'NP Exports'!Z36+'NPK Exports'!Z36</f>
        <v>0</v>
      </c>
      <c r="AA36" s="142">
        <f>'PK Exports'!AA36+'NP Exports'!AA36+'NPK Exports'!AA36</f>
        <v>0</v>
      </c>
      <c r="AB36" s="142">
        <f>'PK Exports'!AB36+'NP Exports'!AB36+'NPK Exports'!AB36</f>
        <v>0</v>
      </c>
      <c r="AC36" s="142">
        <f>'PK Exports'!AC36+'NP Exports'!AC36+'NPK Exports'!AC36</f>
        <v>0</v>
      </c>
      <c r="AD36" s="142">
        <f>'PK Exports'!AD36+'NP Exports'!AD36+'NPK Exports'!AD36</f>
        <v>0</v>
      </c>
      <c r="AE36" s="142">
        <f>'PK Exports'!AE36+'NP Exports'!AE36+'NPK Exports'!AE36</f>
        <v>0</v>
      </c>
      <c r="AF36" s="142">
        <f>'PK Exports'!AF36+'NP Exports'!AF36+'NPK Exports'!AF36</f>
        <v>0</v>
      </c>
      <c r="AG36" s="142">
        <f>'PK Exports'!AG36+'NP Exports'!AG36+'NPK Exports'!AG36</f>
        <v>0</v>
      </c>
    </row>
    <row r="37" spans="1:33" x14ac:dyDescent="0.2">
      <c r="A37" s="133" t="str">
        <f t="shared" si="1"/>
        <v>DAPLithuania</v>
      </c>
      <c r="B37" s="129" t="s">
        <v>254</v>
      </c>
      <c r="C37" s="129" t="s">
        <v>257</v>
      </c>
      <c r="D37" s="129" t="s">
        <v>68</v>
      </c>
      <c r="E37" s="142">
        <f>'PK Exports'!E37+'NP Exports'!E37+'NPK Exports'!E37</f>
        <v>45.602000000000004</v>
      </c>
      <c r="F37" s="142">
        <f>'PK Exports'!F37+'NP Exports'!F37+'NPK Exports'!F37</f>
        <v>89.701999999999998</v>
      </c>
      <c r="G37" s="142">
        <f>'PK Exports'!G37+'NP Exports'!G37+'NPK Exports'!G37</f>
        <v>56.62</v>
      </c>
      <c r="H37" s="142">
        <f>'PK Exports'!H37+'NP Exports'!H37+'NPK Exports'!H37</f>
        <v>11.901</v>
      </c>
      <c r="I37" s="142">
        <f>'PK Exports'!I37+'NP Exports'!I37+'NPK Exports'!I37</f>
        <v>52.528000000000006</v>
      </c>
      <c r="J37" s="142">
        <f>'PK Exports'!J37+'NP Exports'!J37+'NPK Exports'!J37</f>
        <v>41.099999999999994</v>
      </c>
      <c r="K37" s="142">
        <f>'PK Exports'!K37+'NP Exports'!K37+'NPK Exports'!K37</f>
        <v>30.042999999999999</v>
      </c>
      <c r="L37" s="142">
        <f>'PK Exports'!L37+'NP Exports'!L37+'NPK Exports'!L37</f>
        <v>31.936999999999994</v>
      </c>
      <c r="M37" s="142">
        <f>'PK Exports'!M37+'NP Exports'!M37+'NPK Exports'!M37</f>
        <v>3.3219999999999996</v>
      </c>
      <c r="N37" s="142">
        <f>'PK Exports'!N37+'NP Exports'!N37+'NPK Exports'!N37</f>
        <v>2.7050000000000001</v>
      </c>
      <c r="O37" s="142">
        <f>'PK Exports'!O37+'NP Exports'!O37+'NPK Exports'!O37</f>
        <v>6.2240000000000002</v>
      </c>
      <c r="P37" s="142">
        <f>'PK Exports'!P37+'NP Exports'!P37+'NPK Exports'!P37</f>
        <v>6.6929999999999996</v>
      </c>
      <c r="Q37" s="142">
        <f>'PK Exports'!Q37+'NP Exports'!Q37+'NPK Exports'!Q37</f>
        <v>9.6559999999999988</v>
      </c>
      <c r="R37" s="142">
        <f>'PK Exports'!R37+'NP Exports'!R37+'NPK Exports'!R37</f>
        <v>10.902999999999999</v>
      </c>
      <c r="S37" s="142">
        <f>'PK Exports'!S37+'NP Exports'!S37+'NPK Exports'!S37</f>
        <v>8.7739999999999991</v>
      </c>
      <c r="T37" s="142">
        <f>'PK Exports'!T37+'NP Exports'!T37+'NPK Exports'!T37</f>
        <v>3.5259999999999998</v>
      </c>
      <c r="U37" s="142">
        <f>'PK Exports'!U37+'NP Exports'!U37+'NPK Exports'!U37</f>
        <v>2.5859999999999999</v>
      </c>
      <c r="V37" s="142">
        <f>'PK Exports'!V37+'NP Exports'!V37+'NPK Exports'!V37</f>
        <v>2.6699999999999995</v>
      </c>
      <c r="W37" s="142">
        <f>'PK Exports'!W37+'NP Exports'!W37+'NPK Exports'!W37</f>
        <v>4.6298999999999992</v>
      </c>
      <c r="X37" s="142">
        <f>'PK Exports'!X37+'NP Exports'!X37+'NPK Exports'!X37</f>
        <v>73.549260000000004</v>
      </c>
      <c r="Y37" s="142">
        <f>'PK Exports'!Y37+'NP Exports'!Y37+'NPK Exports'!Y37</f>
        <v>192.72672000000003</v>
      </c>
      <c r="Z37" s="142">
        <f>'PK Exports'!Z37+'NP Exports'!Z37+'NPK Exports'!Z37</f>
        <v>319.40312000000006</v>
      </c>
      <c r="AA37" s="142">
        <f>'PK Exports'!AA37+'NP Exports'!AA37+'NPK Exports'!AA37</f>
        <v>97.090000000000018</v>
      </c>
      <c r="AB37" s="142">
        <f>'PK Exports'!AB37+'NP Exports'!AB37+'NPK Exports'!AB37</f>
        <v>74.3</v>
      </c>
      <c r="AC37" s="142">
        <f>'PK Exports'!AC37+'NP Exports'!AC37+'NPK Exports'!AC37</f>
        <v>76.512653296931205</v>
      </c>
      <c r="AD37" s="142">
        <f>'PK Exports'!AD37+'NP Exports'!AD37+'NPK Exports'!AD37</f>
        <v>79.537158955360184</v>
      </c>
      <c r="AE37" s="142">
        <f>'PK Exports'!AE37+'NP Exports'!AE37+'NPK Exports'!AE37</f>
        <v>81.567092953359563</v>
      </c>
      <c r="AF37" s="142">
        <f>'PK Exports'!AF37+'NP Exports'!AF37+'NPK Exports'!AF37</f>
        <v>82.686185244950551</v>
      </c>
      <c r="AG37" s="142">
        <f>'PK Exports'!AG37+'NP Exports'!AG37+'NPK Exports'!AG37</f>
        <v>83.83081423381347</v>
      </c>
    </row>
    <row r="38" spans="1:33" x14ac:dyDescent="0.2">
      <c r="A38" s="133" t="str">
        <f t="shared" si="1"/>
        <v>DAPMacedonia</v>
      </c>
      <c r="B38" s="129" t="s">
        <v>254</v>
      </c>
      <c r="C38" s="129" t="s">
        <v>257</v>
      </c>
      <c r="D38" s="129" t="s">
        <v>69</v>
      </c>
      <c r="E38" s="142">
        <f>'PK Exports'!E38+'NP Exports'!E38+'NPK Exports'!E38</f>
        <v>0</v>
      </c>
      <c r="F38" s="142">
        <f>'PK Exports'!F38+'NP Exports'!F38+'NPK Exports'!F38</f>
        <v>0</v>
      </c>
      <c r="G38" s="142">
        <f>'PK Exports'!G38+'NP Exports'!G38+'NPK Exports'!G38</f>
        <v>0</v>
      </c>
      <c r="H38" s="142">
        <f>'PK Exports'!H38+'NP Exports'!H38+'NPK Exports'!H38</f>
        <v>0</v>
      </c>
      <c r="I38" s="142">
        <f>'PK Exports'!I38+'NP Exports'!I38+'NPK Exports'!I38</f>
        <v>0.05</v>
      </c>
      <c r="J38" s="142">
        <f>'PK Exports'!J38+'NP Exports'!J38+'NPK Exports'!J38</f>
        <v>1.1000000000000001E-3</v>
      </c>
      <c r="K38" s="142">
        <f>'PK Exports'!K38+'NP Exports'!K38+'NPK Exports'!K38</f>
        <v>1.32E-3</v>
      </c>
      <c r="L38" s="142">
        <f>'PK Exports'!L38+'NP Exports'!L38+'NPK Exports'!L38</f>
        <v>0</v>
      </c>
      <c r="M38" s="142">
        <f>'PK Exports'!M38+'NP Exports'!M38+'NPK Exports'!M38</f>
        <v>0</v>
      </c>
      <c r="N38" s="142">
        <f>'PK Exports'!N38+'NP Exports'!N38+'NPK Exports'!N38</f>
        <v>4.4051E-2</v>
      </c>
      <c r="O38" s="142">
        <f>'PK Exports'!O38+'NP Exports'!O38+'NPK Exports'!O38</f>
        <v>6.28E-3</v>
      </c>
      <c r="P38" s="142">
        <f>'PK Exports'!P38+'NP Exports'!P38+'NPK Exports'!P38</f>
        <v>0.24404200000000001</v>
      </c>
      <c r="Q38" s="142">
        <f>'PK Exports'!Q38+'NP Exports'!Q38+'NPK Exports'!Q38</f>
        <v>0.13195100000000001</v>
      </c>
      <c r="R38" s="142">
        <f>'PK Exports'!R38+'NP Exports'!R38+'NPK Exports'!R38</f>
        <v>0.195442</v>
      </c>
      <c r="S38" s="142">
        <f>'PK Exports'!S38+'NP Exports'!S38+'NPK Exports'!S38</f>
        <v>2.2846000000000002E-2</v>
      </c>
      <c r="T38" s="142">
        <f>'PK Exports'!T38+'NP Exports'!T38+'NPK Exports'!T38</f>
        <v>8.1763000000000002E-2</v>
      </c>
      <c r="U38" s="142">
        <f>'PK Exports'!U38+'NP Exports'!U38+'NPK Exports'!U38</f>
        <v>7.0009000000000002E-2</v>
      </c>
      <c r="V38" s="142">
        <f>'PK Exports'!V38+'NP Exports'!V38+'NPK Exports'!V38</f>
        <v>0.13998099999999999</v>
      </c>
      <c r="W38" s="142">
        <f>'PK Exports'!W38+'NP Exports'!W38+'NPK Exports'!W38</f>
        <v>0</v>
      </c>
      <c r="X38" s="142">
        <f>'PK Exports'!X38+'NP Exports'!X38+'NPK Exports'!X38</f>
        <v>0</v>
      </c>
      <c r="Y38" s="142">
        <f>'PK Exports'!Y38+'NP Exports'!Y38+'NPK Exports'!Y38</f>
        <v>0</v>
      </c>
      <c r="Z38" s="142">
        <f>'PK Exports'!Z38+'NP Exports'!Z38+'NPK Exports'!Z38</f>
        <v>0</v>
      </c>
      <c r="AA38" s="142">
        <f>'PK Exports'!AA38+'NP Exports'!AA38+'NPK Exports'!AA38</f>
        <v>0</v>
      </c>
      <c r="AB38" s="142">
        <f>'PK Exports'!AB38+'NP Exports'!AB38+'NPK Exports'!AB38</f>
        <v>0</v>
      </c>
      <c r="AC38" s="142">
        <f>'PK Exports'!AC38+'NP Exports'!AC38+'NPK Exports'!AC38</f>
        <v>0</v>
      </c>
      <c r="AD38" s="142">
        <f>'PK Exports'!AD38+'NP Exports'!AD38+'NPK Exports'!AD38</f>
        <v>0</v>
      </c>
      <c r="AE38" s="142">
        <f>'PK Exports'!AE38+'NP Exports'!AE38+'NPK Exports'!AE38</f>
        <v>0</v>
      </c>
      <c r="AF38" s="142">
        <f>'PK Exports'!AF38+'NP Exports'!AF38+'NPK Exports'!AF38</f>
        <v>0</v>
      </c>
      <c r="AG38" s="142">
        <f>'PK Exports'!AG38+'NP Exports'!AG38+'NPK Exports'!AG38</f>
        <v>0</v>
      </c>
    </row>
    <row r="39" spans="1:33" x14ac:dyDescent="0.2">
      <c r="A39" s="133" t="str">
        <f t="shared" si="1"/>
        <v>DAPMoldova</v>
      </c>
      <c r="B39" s="129" t="s">
        <v>254</v>
      </c>
      <c r="C39" s="129" t="s">
        <v>257</v>
      </c>
      <c r="D39" s="129" t="s">
        <v>70</v>
      </c>
      <c r="E39" s="142">
        <f>'PK Exports'!E39+'NP Exports'!E39+'NPK Exports'!E39</f>
        <v>0</v>
      </c>
      <c r="F39" s="142">
        <f>'PK Exports'!F39+'NP Exports'!F39+'NPK Exports'!F39</f>
        <v>0</v>
      </c>
      <c r="G39" s="142">
        <f>'PK Exports'!G39+'NP Exports'!G39+'NPK Exports'!G39</f>
        <v>0</v>
      </c>
      <c r="H39" s="142">
        <f>'PK Exports'!H39+'NP Exports'!H39+'NPK Exports'!H39</f>
        <v>0.50449999999999995</v>
      </c>
      <c r="I39" s="142">
        <f>'PK Exports'!I39+'NP Exports'!I39+'NPK Exports'!I39</f>
        <v>0.377</v>
      </c>
      <c r="J39" s="142">
        <f>'PK Exports'!J39+'NP Exports'!J39+'NPK Exports'!J39</f>
        <v>0.97341699999999998</v>
      </c>
      <c r="K39" s="142">
        <f>'PK Exports'!K39+'NP Exports'!K39+'NPK Exports'!K39</f>
        <v>8.0100000000000005E-2</v>
      </c>
      <c r="L39" s="142">
        <f>'PK Exports'!L39+'NP Exports'!L39+'NPK Exports'!L39</f>
        <v>0.43803999999999998</v>
      </c>
      <c r="M39" s="142">
        <f>'PK Exports'!M39+'NP Exports'!M39+'NPK Exports'!M39</f>
        <v>1.4999999999999999E-2</v>
      </c>
      <c r="N39" s="142">
        <f>'PK Exports'!N39+'NP Exports'!N39+'NPK Exports'!N39</f>
        <v>0.27410000000000001</v>
      </c>
      <c r="O39" s="142">
        <f>'PK Exports'!O39+'NP Exports'!O39+'NPK Exports'!O39</f>
        <v>0.04</v>
      </c>
      <c r="P39" s="142">
        <f>'PK Exports'!P39+'NP Exports'!P39+'NPK Exports'!P39</f>
        <v>2.1999999999999999E-2</v>
      </c>
      <c r="Q39" s="142">
        <f>'PK Exports'!Q39+'NP Exports'!Q39+'NPK Exports'!Q39</f>
        <v>1.7420000000000001E-3</v>
      </c>
      <c r="R39" s="142">
        <f>'PK Exports'!R39+'NP Exports'!R39+'NPK Exports'!R39</f>
        <v>1.3300000000000001E-4</v>
      </c>
      <c r="S39" s="142">
        <f>'PK Exports'!S39+'NP Exports'!S39+'NPK Exports'!S39</f>
        <v>1.488E-3</v>
      </c>
      <c r="T39" s="142">
        <f>'PK Exports'!T39+'NP Exports'!T39+'NPK Exports'!T39</f>
        <v>1.3334E-2</v>
      </c>
      <c r="U39" s="142">
        <f>'PK Exports'!U39+'NP Exports'!U39+'NPK Exports'!U39</f>
        <v>2.14E-4</v>
      </c>
      <c r="V39" s="142">
        <f>'PK Exports'!V39+'NP Exports'!V39+'NPK Exports'!V39</f>
        <v>2.8249999999999998E-3</v>
      </c>
      <c r="W39" s="142">
        <f>'PK Exports'!W39+'NP Exports'!W39+'NPK Exports'!W39</f>
        <v>1.37E-2</v>
      </c>
      <c r="X39" s="142">
        <f>'PK Exports'!X39+'NP Exports'!X39+'NPK Exports'!X39</f>
        <v>0</v>
      </c>
      <c r="Y39" s="142">
        <f>'PK Exports'!Y39+'NP Exports'!Y39+'NPK Exports'!Y39</f>
        <v>0</v>
      </c>
      <c r="Z39" s="142">
        <f>'PK Exports'!Z39+'NP Exports'!Z39+'NPK Exports'!Z39</f>
        <v>0</v>
      </c>
      <c r="AA39" s="142">
        <f>'PK Exports'!AA39+'NP Exports'!AA39+'NPK Exports'!AA39</f>
        <v>0</v>
      </c>
      <c r="AB39" s="142">
        <f>'PK Exports'!AB39+'NP Exports'!AB39+'NPK Exports'!AB39</f>
        <v>0</v>
      </c>
      <c r="AC39" s="142">
        <f>'PK Exports'!AC39+'NP Exports'!AC39+'NPK Exports'!AC39</f>
        <v>0</v>
      </c>
      <c r="AD39" s="142">
        <f>'PK Exports'!AD39+'NP Exports'!AD39+'NPK Exports'!AD39</f>
        <v>0</v>
      </c>
      <c r="AE39" s="142">
        <f>'PK Exports'!AE39+'NP Exports'!AE39+'NPK Exports'!AE39</f>
        <v>0</v>
      </c>
      <c r="AF39" s="142">
        <f>'PK Exports'!AF39+'NP Exports'!AF39+'NPK Exports'!AF39</f>
        <v>0</v>
      </c>
      <c r="AG39" s="142">
        <f>'PK Exports'!AG39+'NP Exports'!AG39+'NPK Exports'!AG39</f>
        <v>0</v>
      </c>
    </row>
    <row r="40" spans="1:33" x14ac:dyDescent="0.2">
      <c r="A40" s="133" t="str">
        <f t="shared" si="1"/>
        <v>DAPMontenegro</v>
      </c>
      <c r="B40" s="129" t="s">
        <v>254</v>
      </c>
      <c r="C40" s="129" t="s">
        <v>257</v>
      </c>
      <c r="D40" s="129" t="s">
        <v>71</v>
      </c>
      <c r="E40" s="142">
        <f>'PK Exports'!E40+'NP Exports'!E40+'NPK Exports'!E40</f>
        <v>0</v>
      </c>
      <c r="F40" s="142">
        <f>'PK Exports'!F40+'NP Exports'!F40+'NPK Exports'!F40</f>
        <v>0</v>
      </c>
      <c r="G40" s="142">
        <f>'PK Exports'!G40+'NP Exports'!G40+'NPK Exports'!G40</f>
        <v>0</v>
      </c>
      <c r="H40" s="142">
        <f>'PK Exports'!H40+'NP Exports'!H40+'NPK Exports'!H40</f>
        <v>0</v>
      </c>
      <c r="I40" s="142">
        <f>'PK Exports'!I40+'NP Exports'!I40+'NPK Exports'!I40</f>
        <v>0</v>
      </c>
      <c r="J40" s="142">
        <f>'PK Exports'!J40+'NP Exports'!J40+'NPK Exports'!J40</f>
        <v>0</v>
      </c>
      <c r="K40" s="142">
        <f>'PK Exports'!K40+'NP Exports'!K40+'NPK Exports'!K40</f>
        <v>0</v>
      </c>
      <c r="L40" s="142">
        <f>'PK Exports'!L40+'NP Exports'!L40+'NPK Exports'!L40</f>
        <v>0</v>
      </c>
      <c r="M40" s="142">
        <f>'PK Exports'!M40+'NP Exports'!M40+'NPK Exports'!M40</f>
        <v>0</v>
      </c>
      <c r="N40" s="142">
        <f>'PK Exports'!N40+'NP Exports'!N40+'NPK Exports'!N40</f>
        <v>0</v>
      </c>
      <c r="O40" s="142">
        <f>'PK Exports'!O40+'NP Exports'!O40+'NPK Exports'!O40</f>
        <v>0</v>
      </c>
      <c r="P40" s="142">
        <f>'PK Exports'!P40+'NP Exports'!P40+'NPK Exports'!P40</f>
        <v>0</v>
      </c>
      <c r="Q40" s="142">
        <f>'PK Exports'!Q40+'NP Exports'!Q40+'NPK Exports'!Q40</f>
        <v>0</v>
      </c>
      <c r="R40" s="142">
        <f>'PK Exports'!R40+'NP Exports'!R40+'NPK Exports'!R40</f>
        <v>0</v>
      </c>
      <c r="S40" s="142">
        <f>'PK Exports'!S40+'NP Exports'!S40+'NPK Exports'!S40</f>
        <v>0</v>
      </c>
      <c r="T40" s="142">
        <f>'PK Exports'!T40+'NP Exports'!T40+'NPK Exports'!T40</f>
        <v>0</v>
      </c>
      <c r="U40" s="142">
        <f>'PK Exports'!U40+'NP Exports'!U40+'NPK Exports'!U40</f>
        <v>0</v>
      </c>
      <c r="V40" s="142">
        <f>'PK Exports'!V40+'NP Exports'!V40+'NPK Exports'!V40</f>
        <v>0</v>
      </c>
      <c r="W40" s="142">
        <f>'PK Exports'!W40+'NP Exports'!W40+'NPK Exports'!W40</f>
        <v>0</v>
      </c>
      <c r="X40" s="142">
        <f>'PK Exports'!X40+'NP Exports'!X40+'NPK Exports'!X40</f>
        <v>0</v>
      </c>
      <c r="Y40" s="142">
        <f>'PK Exports'!Y40+'NP Exports'!Y40+'NPK Exports'!Y40</f>
        <v>0</v>
      </c>
      <c r="Z40" s="142">
        <f>'PK Exports'!Z40+'NP Exports'!Z40+'NPK Exports'!Z40</f>
        <v>0</v>
      </c>
      <c r="AA40" s="142">
        <f>'PK Exports'!AA40+'NP Exports'!AA40+'NPK Exports'!AA40</f>
        <v>0</v>
      </c>
      <c r="AB40" s="142">
        <f>'PK Exports'!AB40+'NP Exports'!AB40+'NPK Exports'!AB40</f>
        <v>0</v>
      </c>
      <c r="AC40" s="142">
        <f>'PK Exports'!AC40+'NP Exports'!AC40+'NPK Exports'!AC40</f>
        <v>0</v>
      </c>
      <c r="AD40" s="142">
        <f>'PK Exports'!AD40+'NP Exports'!AD40+'NPK Exports'!AD40</f>
        <v>0</v>
      </c>
      <c r="AE40" s="142">
        <f>'PK Exports'!AE40+'NP Exports'!AE40+'NPK Exports'!AE40</f>
        <v>0</v>
      </c>
      <c r="AF40" s="142">
        <f>'PK Exports'!AF40+'NP Exports'!AF40+'NPK Exports'!AF40</f>
        <v>0</v>
      </c>
      <c r="AG40" s="142">
        <f>'PK Exports'!AG40+'NP Exports'!AG40+'NPK Exports'!AG40</f>
        <v>0</v>
      </c>
    </row>
    <row r="41" spans="1:33" x14ac:dyDescent="0.2">
      <c r="A41" s="133" t="str">
        <f t="shared" si="1"/>
        <v>DAPPoland</v>
      </c>
      <c r="B41" s="129" t="s">
        <v>254</v>
      </c>
      <c r="C41" s="129" t="s">
        <v>257</v>
      </c>
      <c r="D41" s="129" t="s">
        <v>72</v>
      </c>
      <c r="E41" s="142">
        <f>'PK Exports'!E41+'NP Exports'!E41+'NPK Exports'!E41</f>
        <v>351.90899999999999</v>
      </c>
      <c r="F41" s="142">
        <f>'PK Exports'!F41+'NP Exports'!F41+'NPK Exports'!F41</f>
        <v>295.69899999999996</v>
      </c>
      <c r="G41" s="142">
        <f>'PK Exports'!G41+'NP Exports'!G41+'NPK Exports'!G41</f>
        <v>438.18600000000004</v>
      </c>
      <c r="H41" s="142">
        <f>'PK Exports'!H41+'NP Exports'!H41+'NPK Exports'!H41</f>
        <v>498.20389099999977</v>
      </c>
      <c r="I41" s="142">
        <f>'PK Exports'!I41+'NP Exports'!I41+'NPK Exports'!I41</f>
        <v>594.34196099999997</v>
      </c>
      <c r="J41" s="142">
        <f>'PK Exports'!J41+'NP Exports'!J41+'NPK Exports'!J41</f>
        <v>476.01050199999997</v>
      </c>
      <c r="K41" s="142">
        <f>'PK Exports'!K41+'NP Exports'!K41+'NPK Exports'!K41</f>
        <v>643.70809800000006</v>
      </c>
      <c r="L41" s="142">
        <f>'PK Exports'!L41+'NP Exports'!L41+'NPK Exports'!L41</f>
        <v>573.26393500000006</v>
      </c>
      <c r="M41" s="142">
        <f>'PK Exports'!M41+'NP Exports'!M41+'NPK Exports'!M41</f>
        <v>608.22781499999996</v>
      </c>
      <c r="N41" s="142">
        <f>'PK Exports'!N41+'NP Exports'!N41+'NPK Exports'!N41</f>
        <v>214.09056100000004</v>
      </c>
      <c r="O41" s="142">
        <f>'PK Exports'!O41+'NP Exports'!O41+'NPK Exports'!O41</f>
        <v>439.56799999999993</v>
      </c>
      <c r="P41" s="142">
        <f>'PK Exports'!P41+'NP Exports'!P41+'NPK Exports'!P41</f>
        <v>409.65800000000002</v>
      </c>
      <c r="Q41" s="142">
        <f>'PK Exports'!Q41+'NP Exports'!Q41+'NPK Exports'!Q41</f>
        <v>479.66981400000003</v>
      </c>
      <c r="R41" s="142">
        <f>'PK Exports'!R41+'NP Exports'!R41+'NPK Exports'!R41</f>
        <v>416.31370000000004</v>
      </c>
      <c r="S41" s="142">
        <f>'PK Exports'!S41+'NP Exports'!S41+'NPK Exports'!S41</f>
        <v>449.49180900000005</v>
      </c>
      <c r="T41" s="142">
        <f>'PK Exports'!T41+'NP Exports'!T41+'NPK Exports'!T41</f>
        <v>530.47516599999994</v>
      </c>
      <c r="U41" s="142">
        <f>'PK Exports'!U41+'NP Exports'!U41+'NPK Exports'!U41</f>
        <v>446.12419199999999</v>
      </c>
      <c r="V41" s="142">
        <f>'PK Exports'!V41+'NP Exports'!V41+'NPK Exports'!V41</f>
        <v>542.01199999999994</v>
      </c>
      <c r="W41" s="142">
        <f>'PK Exports'!W41+'NP Exports'!W41+'NPK Exports'!W41</f>
        <v>332.72405893812243</v>
      </c>
      <c r="X41" s="142">
        <f>'PK Exports'!X41+'NP Exports'!X41+'NPK Exports'!X41</f>
        <v>544.42653999999993</v>
      </c>
      <c r="Y41" s="142">
        <f>'PK Exports'!Y41+'NP Exports'!Y41+'NPK Exports'!Y41</f>
        <v>544.24249999999995</v>
      </c>
      <c r="Z41" s="142">
        <f>'PK Exports'!Z41+'NP Exports'!Z41+'NPK Exports'!Z41</f>
        <v>744.04809999999986</v>
      </c>
      <c r="AA41" s="142">
        <f>'PK Exports'!AA41+'NP Exports'!AA41+'NPK Exports'!AA41</f>
        <v>446.99999999999994</v>
      </c>
      <c r="AB41" s="142">
        <f>'PK Exports'!AB41+'NP Exports'!AB41+'NPK Exports'!AB41</f>
        <v>342.71999999999991</v>
      </c>
      <c r="AC41" s="142">
        <f>'PK Exports'!AC41+'NP Exports'!AC41+'NPK Exports'!AC41</f>
        <v>380.17270622896297</v>
      </c>
      <c r="AD41" s="142">
        <f>'PK Exports'!AD41+'NP Exports'!AD41+'NPK Exports'!AD41</f>
        <v>402.36656781716488</v>
      </c>
      <c r="AE41" s="142">
        <f>'PK Exports'!AE41+'NP Exports'!AE41+'NPK Exports'!AE41</f>
        <v>406.83876314774551</v>
      </c>
      <c r="AF41" s="142">
        <f>'PK Exports'!AF41+'NP Exports'!AF41+'NPK Exports'!AF41</f>
        <v>411.47805734479266</v>
      </c>
      <c r="AG41" s="142">
        <f>'PK Exports'!AG41+'NP Exports'!AG41+'NPK Exports'!AG41</f>
        <v>415.06601508208109</v>
      </c>
    </row>
    <row r="42" spans="1:33" x14ac:dyDescent="0.2">
      <c r="A42" s="133" t="str">
        <f t="shared" si="1"/>
        <v>DAPRomania</v>
      </c>
      <c r="B42" s="129" t="s">
        <v>254</v>
      </c>
      <c r="C42" s="129" t="s">
        <v>257</v>
      </c>
      <c r="D42" s="129" t="s">
        <v>73</v>
      </c>
      <c r="E42" s="142">
        <f>'PK Exports'!E42+'NP Exports'!E42+'NPK Exports'!E42</f>
        <v>160.37100299999997</v>
      </c>
      <c r="F42" s="142">
        <f>'PK Exports'!F42+'NP Exports'!F42+'NPK Exports'!F42</f>
        <v>354.89750199999992</v>
      </c>
      <c r="G42" s="142">
        <f>'PK Exports'!G42+'NP Exports'!G42+'NPK Exports'!G42</f>
        <v>265.40378099999998</v>
      </c>
      <c r="H42" s="142">
        <f>'PK Exports'!H42+'NP Exports'!H42+'NPK Exports'!H42</f>
        <v>355.553</v>
      </c>
      <c r="I42" s="142">
        <f>'PK Exports'!I42+'NP Exports'!I42+'NPK Exports'!I42</f>
        <v>467.89968800000008</v>
      </c>
      <c r="J42" s="142">
        <f>'PK Exports'!J42+'NP Exports'!J42+'NPK Exports'!J42</f>
        <v>352.99498199999999</v>
      </c>
      <c r="K42" s="142">
        <f>'PK Exports'!K42+'NP Exports'!K42+'NPK Exports'!K42</f>
        <v>302.62000000000006</v>
      </c>
      <c r="L42" s="142">
        <f>'PK Exports'!L42+'NP Exports'!L42+'NPK Exports'!L42</f>
        <v>250.57530000000003</v>
      </c>
      <c r="M42" s="142">
        <f>'PK Exports'!M42+'NP Exports'!M42+'NPK Exports'!M42</f>
        <v>275.71548000000001</v>
      </c>
      <c r="N42" s="142">
        <f>'PK Exports'!N42+'NP Exports'!N42+'NPK Exports'!N42</f>
        <v>132.58699999999999</v>
      </c>
      <c r="O42" s="142">
        <f>'PK Exports'!O42+'NP Exports'!O42+'NPK Exports'!O42</f>
        <v>251.26014399999997</v>
      </c>
      <c r="P42" s="142">
        <f>'PK Exports'!P42+'NP Exports'!P42+'NPK Exports'!P42</f>
        <v>293.05</v>
      </c>
      <c r="Q42" s="142">
        <f>'PK Exports'!Q42+'NP Exports'!Q42+'NPK Exports'!Q42</f>
        <v>310.40699999999998</v>
      </c>
      <c r="R42" s="142">
        <f>'PK Exports'!R42+'NP Exports'!R42+'NPK Exports'!R42</f>
        <v>242.56699999999998</v>
      </c>
      <c r="S42" s="142">
        <f>'PK Exports'!S42+'NP Exports'!S42+'NPK Exports'!S42</f>
        <v>179.18500000000003</v>
      </c>
      <c r="T42" s="142">
        <f>'PK Exports'!T42+'NP Exports'!T42+'NPK Exports'!T42</f>
        <v>179.719638</v>
      </c>
      <c r="U42" s="142">
        <f>'PK Exports'!U42+'NP Exports'!U42+'NPK Exports'!U42</f>
        <v>126.03100000000001</v>
      </c>
      <c r="V42" s="142">
        <f>'PK Exports'!V42+'NP Exports'!V42+'NPK Exports'!V42</f>
        <v>155.018</v>
      </c>
      <c r="W42" s="142">
        <f>'PK Exports'!W42+'NP Exports'!W42+'NPK Exports'!W42</f>
        <v>205.88928699999997</v>
      </c>
      <c r="X42" s="142">
        <f>'PK Exports'!X42+'NP Exports'!X42+'NPK Exports'!X42</f>
        <v>150.11091999999999</v>
      </c>
      <c r="Y42" s="142">
        <f>'PK Exports'!Y42+'NP Exports'!Y42+'NPK Exports'!Y42</f>
        <v>149.05282135498243</v>
      </c>
      <c r="Z42" s="142">
        <f>'PK Exports'!Z42+'NP Exports'!Z42+'NPK Exports'!Z42</f>
        <v>171.87244999999999</v>
      </c>
      <c r="AA42" s="142">
        <f>'PK Exports'!AA42+'NP Exports'!AA42+'NPK Exports'!AA42</f>
        <v>60.669999999999995</v>
      </c>
      <c r="AB42" s="142">
        <f>'PK Exports'!AB42+'NP Exports'!AB42+'NPK Exports'!AB42</f>
        <v>59.89</v>
      </c>
      <c r="AC42" s="142">
        <f>'PK Exports'!AC42+'NP Exports'!AC42+'NPK Exports'!AC42</f>
        <v>46.15699364330348</v>
      </c>
      <c r="AD42" s="142">
        <f>'PK Exports'!AD42+'NP Exports'!AD42+'NPK Exports'!AD42</f>
        <v>46.775766471670536</v>
      </c>
      <c r="AE42" s="142">
        <f>'PK Exports'!AE42+'NP Exports'!AE42+'NPK Exports'!AE42</f>
        <v>47.033988738675745</v>
      </c>
      <c r="AF42" s="142">
        <f>'PK Exports'!AF42+'NP Exports'!AF42+'NPK Exports'!AF42</f>
        <v>47.309361648012001</v>
      </c>
      <c r="AG42" s="142">
        <f>'PK Exports'!AG42+'NP Exports'!AG42+'NPK Exports'!AG42</f>
        <v>47.536691944469837</v>
      </c>
    </row>
    <row r="43" spans="1:33" x14ac:dyDescent="0.2">
      <c r="A43" s="133" t="str">
        <f t="shared" si="1"/>
        <v>DAPSerbia</v>
      </c>
      <c r="B43" s="129" t="s">
        <v>254</v>
      </c>
      <c r="C43" s="129" t="s">
        <v>257</v>
      </c>
      <c r="D43" s="129" t="s">
        <v>74</v>
      </c>
      <c r="E43" s="142">
        <f>'PK Exports'!E43+'NP Exports'!E43+'NPK Exports'!E43</f>
        <v>5.5880000000000001E-3</v>
      </c>
      <c r="F43" s="142">
        <f>'PK Exports'!F43+'NP Exports'!F43+'NPK Exports'!F43</f>
        <v>0.43773100000000004</v>
      </c>
      <c r="G43" s="142">
        <f>'PK Exports'!G43+'NP Exports'!G43+'NPK Exports'!G43</f>
        <v>1.8944949999999998</v>
      </c>
      <c r="H43" s="142">
        <f>'PK Exports'!H43+'NP Exports'!H43+'NPK Exports'!H43</f>
        <v>7.6911190000000005</v>
      </c>
      <c r="I43" s="142">
        <f>'PK Exports'!I43+'NP Exports'!I43+'NPK Exports'!I43</f>
        <v>22.219962000000002</v>
      </c>
      <c r="J43" s="142">
        <f>'PK Exports'!J43+'NP Exports'!J43+'NPK Exports'!J43</f>
        <v>34.426909999999999</v>
      </c>
      <c r="K43" s="142">
        <f>'PK Exports'!K43+'NP Exports'!K43+'NPK Exports'!K43</f>
        <v>19.610972</v>
      </c>
      <c r="L43" s="142">
        <f>'PK Exports'!L43+'NP Exports'!L43+'NPK Exports'!L43</f>
        <v>26.517910000000001</v>
      </c>
      <c r="M43" s="142">
        <f>'PK Exports'!M43+'NP Exports'!M43+'NPK Exports'!M43</f>
        <v>63.291933</v>
      </c>
      <c r="N43" s="142">
        <f>'PK Exports'!N43+'NP Exports'!N43+'NPK Exports'!N43</f>
        <v>32.303900999999996</v>
      </c>
      <c r="O43" s="142">
        <f>'PK Exports'!O43+'NP Exports'!O43+'NPK Exports'!O43</f>
        <v>43.772433999999997</v>
      </c>
      <c r="P43" s="142">
        <f>'PK Exports'!P43+'NP Exports'!P43+'NPK Exports'!P43</f>
        <v>46.764847000000003</v>
      </c>
      <c r="Q43" s="142">
        <f>'PK Exports'!Q43+'NP Exports'!Q43+'NPK Exports'!Q43</f>
        <v>49.624872000000003</v>
      </c>
      <c r="R43" s="142">
        <f>'PK Exports'!R43+'NP Exports'!R43+'NPK Exports'!R43</f>
        <v>59.667977999999998</v>
      </c>
      <c r="S43" s="142">
        <f>'PK Exports'!S43+'NP Exports'!S43+'NPK Exports'!S43</f>
        <v>106.88858400000001</v>
      </c>
      <c r="T43" s="142">
        <f>'PK Exports'!T43+'NP Exports'!T43+'NPK Exports'!T43</f>
        <v>114.759208</v>
      </c>
      <c r="U43" s="142">
        <f>'PK Exports'!U43+'NP Exports'!U43+'NPK Exports'!U43</f>
        <v>122.666023</v>
      </c>
      <c r="V43" s="142">
        <f>'PK Exports'!V43+'NP Exports'!V43+'NPK Exports'!V43</f>
        <v>167.32347199999998</v>
      </c>
      <c r="W43" s="142">
        <f>'PK Exports'!W43+'NP Exports'!W43+'NPK Exports'!W43</f>
        <v>262.95052499999997</v>
      </c>
      <c r="X43" s="142">
        <f>'PK Exports'!X43+'NP Exports'!X43+'NPK Exports'!X43</f>
        <v>329.83573999999999</v>
      </c>
      <c r="Y43" s="142">
        <f>'PK Exports'!Y43+'NP Exports'!Y43+'NPK Exports'!Y43</f>
        <v>308.58911999999998</v>
      </c>
      <c r="Z43" s="142">
        <f>'PK Exports'!Z43+'NP Exports'!Z43+'NPK Exports'!Z43</f>
        <v>397.73509000000001</v>
      </c>
      <c r="AA43" s="142">
        <f>'PK Exports'!AA43+'NP Exports'!AA43+'NPK Exports'!AA43</f>
        <v>278.53999999999996</v>
      </c>
      <c r="AB43" s="142">
        <f>'PK Exports'!AB43+'NP Exports'!AB43+'NPK Exports'!AB43</f>
        <v>192.43</v>
      </c>
      <c r="AC43" s="142">
        <f>'PK Exports'!AC43+'NP Exports'!AC43+'NPK Exports'!AC43</f>
        <v>239.21842842801061</v>
      </c>
      <c r="AD43" s="142">
        <f>'PK Exports'!AD43+'NP Exports'!AD43+'NPK Exports'!AD43</f>
        <v>247.28374967146979</v>
      </c>
      <c r="AE43" s="142">
        <f>'PK Exports'!AE43+'NP Exports'!AE43+'NPK Exports'!AE43</f>
        <v>250.64024805260044</v>
      </c>
      <c r="AF43" s="142">
        <f>'PK Exports'!AF43+'NP Exports'!AF43+'NPK Exports'!AF43</f>
        <v>253.61619912039072</v>
      </c>
      <c r="AG43" s="142">
        <f>'PK Exports'!AG43+'NP Exports'!AG43+'NPK Exports'!AG43</f>
        <v>256.05621026605218</v>
      </c>
    </row>
    <row r="44" spans="1:33" x14ac:dyDescent="0.2">
      <c r="A44" s="133" t="str">
        <f t="shared" si="1"/>
        <v>DAPSlovakia</v>
      </c>
      <c r="B44" s="129" t="s">
        <v>254</v>
      </c>
      <c r="C44" s="129" t="s">
        <v>257</v>
      </c>
      <c r="D44" s="129" t="s">
        <v>75</v>
      </c>
      <c r="E44" s="142">
        <f>'PK Exports'!E44+'NP Exports'!E44+'NPK Exports'!E44</f>
        <v>26.005000000000003</v>
      </c>
      <c r="F44" s="142">
        <f>'PK Exports'!F44+'NP Exports'!F44+'NPK Exports'!F44</f>
        <v>29.128000000000004</v>
      </c>
      <c r="G44" s="142">
        <f>'PK Exports'!G44+'NP Exports'!G44+'NPK Exports'!G44</f>
        <v>36.603000000000002</v>
      </c>
      <c r="H44" s="142">
        <f>'PK Exports'!H44+'NP Exports'!H44+'NPK Exports'!H44</f>
        <v>47.49</v>
      </c>
      <c r="I44" s="142">
        <f>'PK Exports'!I44+'NP Exports'!I44+'NPK Exports'!I44</f>
        <v>40.271000000000001</v>
      </c>
      <c r="J44" s="142">
        <f>'PK Exports'!J44+'NP Exports'!J44+'NPK Exports'!J44</f>
        <v>28.552999999999997</v>
      </c>
      <c r="K44" s="142">
        <f>'PK Exports'!K44+'NP Exports'!K44+'NPK Exports'!K44</f>
        <v>28.209</v>
      </c>
      <c r="L44" s="142">
        <f>'PK Exports'!L44+'NP Exports'!L44+'NPK Exports'!L44</f>
        <v>38.33</v>
      </c>
      <c r="M44" s="142">
        <f>'PK Exports'!M44+'NP Exports'!M44+'NPK Exports'!M44</f>
        <v>23.790000000000006</v>
      </c>
      <c r="N44" s="142">
        <f>'PK Exports'!N44+'NP Exports'!N44+'NPK Exports'!N44</f>
        <v>17.585999999999995</v>
      </c>
      <c r="O44" s="142">
        <f>'PK Exports'!O44+'NP Exports'!O44+'NPK Exports'!O44</f>
        <v>27.381469999999993</v>
      </c>
      <c r="P44" s="142">
        <f>'PK Exports'!P44+'NP Exports'!P44+'NPK Exports'!P44</f>
        <v>27.423999999999999</v>
      </c>
      <c r="Q44" s="142">
        <f>'PK Exports'!Q44+'NP Exports'!Q44+'NPK Exports'!Q44</f>
        <v>41.00500000000001</v>
      </c>
      <c r="R44" s="142">
        <f>'PK Exports'!R44+'NP Exports'!R44+'NPK Exports'!R44</f>
        <v>23.547999999999998</v>
      </c>
      <c r="S44" s="142">
        <f>'PK Exports'!S44+'NP Exports'!S44+'NPK Exports'!S44</f>
        <v>5.0209999999999999</v>
      </c>
      <c r="T44" s="142">
        <f>'PK Exports'!T44+'NP Exports'!T44+'NPK Exports'!T44</f>
        <v>2.3340000000000001</v>
      </c>
      <c r="U44" s="142">
        <f>'PK Exports'!U44+'NP Exports'!U44+'NPK Exports'!U44</f>
        <v>4.7579999999999991</v>
      </c>
      <c r="V44" s="142">
        <f>'PK Exports'!V44+'NP Exports'!V44+'NPK Exports'!V44</f>
        <v>3.8960000000000004</v>
      </c>
      <c r="W44" s="142">
        <f>'PK Exports'!W44+'NP Exports'!W44+'NPK Exports'!W44</f>
        <v>4.0392800000831208</v>
      </c>
      <c r="X44" s="142">
        <f>'PK Exports'!X44+'NP Exports'!X44+'NPK Exports'!X44</f>
        <v>0</v>
      </c>
      <c r="Y44" s="142">
        <f>'PK Exports'!Y44+'NP Exports'!Y44+'NPK Exports'!Y44</f>
        <v>0</v>
      </c>
      <c r="Z44" s="142">
        <f>'PK Exports'!Z44+'NP Exports'!Z44+'NPK Exports'!Z44</f>
        <v>0</v>
      </c>
      <c r="AA44" s="142">
        <f>'PK Exports'!AA44+'NP Exports'!AA44+'NPK Exports'!AA44</f>
        <v>0</v>
      </c>
      <c r="AB44" s="142">
        <f>'PK Exports'!AB44+'NP Exports'!AB44+'NPK Exports'!AB44</f>
        <v>0</v>
      </c>
      <c r="AC44" s="142">
        <f>'PK Exports'!AC44+'NP Exports'!AC44+'NPK Exports'!AC44</f>
        <v>0</v>
      </c>
      <c r="AD44" s="142">
        <f>'PK Exports'!AD44+'NP Exports'!AD44+'NPK Exports'!AD44</f>
        <v>0</v>
      </c>
      <c r="AE44" s="142">
        <f>'PK Exports'!AE44+'NP Exports'!AE44+'NPK Exports'!AE44</f>
        <v>0</v>
      </c>
      <c r="AF44" s="142">
        <f>'PK Exports'!AF44+'NP Exports'!AF44+'NPK Exports'!AF44</f>
        <v>0</v>
      </c>
      <c r="AG44" s="142">
        <f>'PK Exports'!AG44+'NP Exports'!AG44+'NPK Exports'!AG44</f>
        <v>0</v>
      </c>
    </row>
    <row r="45" spans="1:33" x14ac:dyDescent="0.2">
      <c r="A45" s="133" t="str">
        <f t="shared" si="1"/>
        <v>DAPSlovenia</v>
      </c>
      <c r="B45" s="129" t="s">
        <v>254</v>
      </c>
      <c r="C45" s="129" t="s">
        <v>257</v>
      </c>
      <c r="D45" s="129" t="s">
        <v>76</v>
      </c>
      <c r="E45" s="142">
        <f>'PK Exports'!E45+'NP Exports'!E45+'NPK Exports'!E45</f>
        <v>0.63400000000000001</v>
      </c>
      <c r="F45" s="142">
        <f>'PK Exports'!F45+'NP Exports'!F45+'NPK Exports'!F45</f>
        <v>0.77300000000000013</v>
      </c>
      <c r="G45" s="142">
        <f>'PK Exports'!G45+'NP Exports'!G45+'NPK Exports'!G45</f>
        <v>0.85599999999999987</v>
      </c>
      <c r="H45" s="142">
        <f>'PK Exports'!H45+'NP Exports'!H45+'NPK Exports'!H45</f>
        <v>0.64400000000000013</v>
      </c>
      <c r="I45" s="142">
        <f>'PK Exports'!I45+'NP Exports'!I45+'NPK Exports'!I45</f>
        <v>0.82599999999999996</v>
      </c>
      <c r="J45" s="142">
        <f>'PK Exports'!J45+'NP Exports'!J45+'NPK Exports'!J45</f>
        <v>2.4029999999999996</v>
      </c>
      <c r="K45" s="142">
        <f>'PK Exports'!K45+'NP Exports'!K45+'NPK Exports'!K45</f>
        <v>5.5909999999999993</v>
      </c>
      <c r="L45" s="142">
        <f>'PK Exports'!L45+'NP Exports'!L45+'NPK Exports'!L45</f>
        <v>29.466000000000001</v>
      </c>
      <c r="M45" s="142">
        <f>'PK Exports'!M45+'NP Exports'!M45+'NPK Exports'!M45</f>
        <v>23.924000000000003</v>
      </c>
      <c r="N45" s="142">
        <f>'PK Exports'!N45+'NP Exports'!N45+'NPK Exports'!N45</f>
        <v>11.581000000000001</v>
      </c>
      <c r="O45" s="142">
        <f>'PK Exports'!O45+'NP Exports'!O45+'NPK Exports'!O45</f>
        <v>25.146000000000001</v>
      </c>
      <c r="P45" s="142">
        <f>'PK Exports'!P45+'NP Exports'!P45+'NPK Exports'!P45</f>
        <v>17.770999999999994</v>
      </c>
      <c r="Q45" s="142">
        <f>'PK Exports'!Q45+'NP Exports'!Q45+'NPK Exports'!Q45</f>
        <v>22.512000000000008</v>
      </c>
      <c r="R45" s="142">
        <f>'PK Exports'!R45+'NP Exports'!R45+'NPK Exports'!R45</f>
        <v>5.5980000000000025</v>
      </c>
      <c r="S45" s="142">
        <f>'PK Exports'!S45+'NP Exports'!S45+'NPK Exports'!S45</f>
        <v>3.8469999999999991</v>
      </c>
      <c r="T45" s="142">
        <f>'PK Exports'!T45+'NP Exports'!T45+'NPK Exports'!T45</f>
        <v>8.166999999999998</v>
      </c>
      <c r="U45" s="142">
        <f>'PK Exports'!U45+'NP Exports'!U45+'NPK Exports'!U45</f>
        <v>16.978999999999996</v>
      </c>
      <c r="V45" s="142">
        <f>'PK Exports'!V45+'NP Exports'!V45+'NPK Exports'!V45</f>
        <v>33.244999999999997</v>
      </c>
      <c r="W45" s="142">
        <f>'PK Exports'!W45+'NP Exports'!W45+'NPK Exports'!W45</f>
        <v>17.622579000000002</v>
      </c>
      <c r="X45" s="142">
        <f>'PK Exports'!X45+'NP Exports'!X45+'NPK Exports'!X45</f>
        <v>10.995329999999999</v>
      </c>
      <c r="Y45" s="142">
        <f>'PK Exports'!Y45+'NP Exports'!Y45+'NPK Exports'!Y45</f>
        <v>51.445749999999997</v>
      </c>
      <c r="Z45" s="142">
        <f>'PK Exports'!Z45+'NP Exports'!Z45+'NPK Exports'!Z45</f>
        <v>59.969510000000014</v>
      </c>
      <c r="AA45" s="142">
        <f>'PK Exports'!AA45+'NP Exports'!AA45+'NPK Exports'!AA45</f>
        <v>22.130000000000003</v>
      </c>
      <c r="AB45" s="142">
        <f>'PK Exports'!AB45+'NP Exports'!AB45+'NPK Exports'!AB45</f>
        <v>24.150000000000006</v>
      </c>
      <c r="AC45" s="142">
        <f>'PK Exports'!AC45+'NP Exports'!AC45+'NPK Exports'!AC45</f>
        <v>24.150000000000006</v>
      </c>
      <c r="AD45" s="142">
        <f>'PK Exports'!AD45+'NP Exports'!AD45+'NPK Exports'!AD45</f>
        <v>24.150000000000006</v>
      </c>
      <c r="AE45" s="142">
        <f>'PK Exports'!AE45+'NP Exports'!AE45+'NPK Exports'!AE45</f>
        <v>24.150000000000006</v>
      </c>
      <c r="AF45" s="142">
        <f>'PK Exports'!AF45+'NP Exports'!AF45+'NPK Exports'!AF45</f>
        <v>24.150000000000006</v>
      </c>
      <c r="AG45" s="142">
        <f>'PK Exports'!AG45+'NP Exports'!AG45+'NPK Exports'!AG45</f>
        <v>24.150000000000006</v>
      </c>
    </row>
    <row r="46" spans="1:33" x14ac:dyDescent="0.2">
      <c r="A46" s="133" t="str">
        <f t="shared" si="1"/>
        <v>DAPUkraine</v>
      </c>
      <c r="B46" s="129" t="s">
        <v>254</v>
      </c>
      <c r="C46" s="129" t="s">
        <v>257</v>
      </c>
      <c r="D46" s="129" t="s">
        <v>77</v>
      </c>
      <c r="E46" s="142">
        <f>'PK Exports'!E46+'NP Exports'!E46+'NPK Exports'!E46</f>
        <v>73.682440000000014</v>
      </c>
      <c r="F46" s="142">
        <f>'PK Exports'!F46+'NP Exports'!F46+'NPK Exports'!F46</f>
        <v>26.589585</v>
      </c>
      <c r="G46" s="142">
        <f>'PK Exports'!G46+'NP Exports'!G46+'NPK Exports'!G46</f>
        <v>16.186121</v>
      </c>
      <c r="H46" s="142">
        <f>'PK Exports'!H46+'NP Exports'!H46+'NPK Exports'!H46</f>
        <v>43.467522000000002</v>
      </c>
      <c r="I46" s="142">
        <f>'PK Exports'!I46+'NP Exports'!I46+'NPK Exports'!I46</f>
        <v>141.69286</v>
      </c>
      <c r="J46" s="142">
        <f>'PK Exports'!J46+'NP Exports'!J46+'NPK Exports'!J46</f>
        <v>186.86986000000002</v>
      </c>
      <c r="K46" s="142">
        <f>'PK Exports'!K46+'NP Exports'!K46+'NPK Exports'!K46</f>
        <v>128.37092999999999</v>
      </c>
      <c r="L46" s="142">
        <f>'PK Exports'!L46+'NP Exports'!L46+'NPK Exports'!L46</f>
        <v>173.516108</v>
      </c>
      <c r="M46" s="142">
        <f>'PK Exports'!M46+'NP Exports'!M46+'NPK Exports'!M46</f>
        <v>187.92423100000002</v>
      </c>
      <c r="N46" s="142">
        <f>'PK Exports'!N46+'NP Exports'!N46+'NPK Exports'!N46</f>
        <v>66.459481999999994</v>
      </c>
      <c r="O46" s="142">
        <f>'PK Exports'!O46+'NP Exports'!O46+'NPK Exports'!O46</f>
        <v>151.16021499999999</v>
      </c>
      <c r="P46" s="142">
        <f>'PK Exports'!P46+'NP Exports'!P46+'NPK Exports'!P46</f>
        <v>246.33454799999998</v>
      </c>
      <c r="Q46" s="142">
        <f>'PK Exports'!Q46+'NP Exports'!Q46+'NPK Exports'!Q46</f>
        <v>193.390728</v>
      </c>
      <c r="R46" s="142">
        <f>'PK Exports'!R46+'NP Exports'!R46+'NPK Exports'!R46</f>
        <v>73.246853999999999</v>
      </c>
      <c r="S46" s="142">
        <f>'PK Exports'!S46+'NP Exports'!S46+'NPK Exports'!S46</f>
        <v>112.66688000000001</v>
      </c>
      <c r="T46" s="142">
        <f>'PK Exports'!T46+'NP Exports'!T46+'NPK Exports'!T46</f>
        <v>27.213058</v>
      </c>
      <c r="U46" s="142">
        <f>'PK Exports'!U46+'NP Exports'!U46+'NPK Exports'!U46</f>
        <v>16.733323000000002</v>
      </c>
      <c r="V46" s="142">
        <f>'PK Exports'!V46+'NP Exports'!V46+'NPK Exports'!V46</f>
        <v>3.1238970000000004</v>
      </c>
      <c r="W46" s="142">
        <f>'PK Exports'!W46+'NP Exports'!W46+'NPK Exports'!W46</f>
        <v>3.4360021867490183</v>
      </c>
      <c r="X46" s="142">
        <f>'PK Exports'!X46+'NP Exports'!X46+'NPK Exports'!X46</f>
        <v>0</v>
      </c>
      <c r="Y46" s="142">
        <f>'PK Exports'!Y46+'NP Exports'!Y46+'NPK Exports'!Y46</f>
        <v>0</v>
      </c>
      <c r="Z46" s="142">
        <f>'PK Exports'!Z46+'NP Exports'!Z46+'NPK Exports'!Z46</f>
        <v>0</v>
      </c>
      <c r="AA46" s="142">
        <f>'PK Exports'!AA46+'NP Exports'!AA46+'NPK Exports'!AA46</f>
        <v>0</v>
      </c>
      <c r="AB46" s="142">
        <f>'PK Exports'!AB46+'NP Exports'!AB46+'NPK Exports'!AB46</f>
        <v>0</v>
      </c>
      <c r="AC46" s="142">
        <f>'PK Exports'!AC46+'NP Exports'!AC46+'NPK Exports'!AC46</f>
        <v>0</v>
      </c>
      <c r="AD46" s="142">
        <f>'PK Exports'!AD46+'NP Exports'!AD46+'NPK Exports'!AD46</f>
        <v>0</v>
      </c>
      <c r="AE46" s="142">
        <f>'PK Exports'!AE46+'NP Exports'!AE46+'NPK Exports'!AE46</f>
        <v>0</v>
      </c>
      <c r="AF46" s="142">
        <f>'PK Exports'!AF46+'NP Exports'!AF46+'NPK Exports'!AF46</f>
        <v>0</v>
      </c>
      <c r="AG46" s="142">
        <f>'PK Exports'!AG46+'NP Exports'!AG46+'NPK Exports'!AG46</f>
        <v>0</v>
      </c>
    </row>
    <row r="47" spans="1:33" s="133" customFormat="1" x14ac:dyDescent="0.2">
      <c r="A47" s="139" t="str">
        <f t="shared" si="1"/>
        <v>DAPCIS Total</v>
      </c>
      <c r="B47" s="140" t="s">
        <v>78</v>
      </c>
      <c r="C47" s="140" t="s">
        <v>78</v>
      </c>
      <c r="D47" s="140" t="s">
        <v>78</v>
      </c>
      <c r="E47" s="141">
        <f>'PK Exports'!E47+'NP Exports'!E47+'NPK Exports'!E47</f>
        <v>2673.9550580000027</v>
      </c>
      <c r="F47" s="141">
        <f>'PK Exports'!F47+'NP Exports'!F47+'NPK Exports'!F47</f>
        <v>3130.6616590000081</v>
      </c>
      <c r="G47" s="141">
        <f>'PK Exports'!G47+'NP Exports'!G47+'NPK Exports'!G47</f>
        <v>3382.0959290000192</v>
      </c>
      <c r="H47" s="141">
        <f>'PK Exports'!H47+'NP Exports'!H47+'NPK Exports'!H47</f>
        <v>3534.9951150000061</v>
      </c>
      <c r="I47" s="141">
        <f>'PK Exports'!I47+'NP Exports'!I47+'NPK Exports'!I47</f>
        <v>3574.415520999974</v>
      </c>
      <c r="J47" s="141">
        <f>'PK Exports'!J47+'NP Exports'!J47+'NPK Exports'!J47</f>
        <v>3636.9066629999988</v>
      </c>
      <c r="K47" s="141">
        <f>'PK Exports'!K47+'NP Exports'!K47+'NPK Exports'!K47</f>
        <v>3084.1667720000023</v>
      </c>
      <c r="L47" s="141">
        <f>'PK Exports'!L47+'NP Exports'!L47+'NPK Exports'!L47</f>
        <v>3143.1092160000135</v>
      </c>
      <c r="M47" s="141">
        <f>'PK Exports'!M47+'NP Exports'!M47+'NPK Exports'!M47</f>
        <v>3038.7475180000124</v>
      </c>
      <c r="N47" s="141">
        <f>'PK Exports'!N47+'NP Exports'!N47+'NPK Exports'!N47</f>
        <v>3066.9308719999949</v>
      </c>
      <c r="O47" s="141">
        <f>'PK Exports'!O47+'NP Exports'!O47+'NPK Exports'!O47</f>
        <v>3787.6151257999991</v>
      </c>
      <c r="P47" s="141">
        <f>'PK Exports'!P47+'NP Exports'!P47+'NPK Exports'!P47</f>
        <v>3824.7819910000235</v>
      </c>
      <c r="Q47" s="141">
        <f>'PK Exports'!Q47+'NP Exports'!Q47+'NPK Exports'!Q47</f>
        <v>4480.6222910000042</v>
      </c>
      <c r="R47" s="141">
        <f>'PK Exports'!R47+'NP Exports'!R47+'NPK Exports'!R47</f>
        <v>4731.5065119999917</v>
      </c>
      <c r="S47" s="141">
        <f>'PK Exports'!S47+'NP Exports'!S47+'NPK Exports'!S47</f>
        <v>4732.0659340000029</v>
      </c>
      <c r="T47" s="141">
        <f>'PK Exports'!T47+'NP Exports'!T47+'NPK Exports'!T47</f>
        <v>4866.4908260000075</v>
      </c>
      <c r="U47" s="141">
        <f>'PK Exports'!U47+'NP Exports'!U47+'NPK Exports'!U47</f>
        <v>5686.5432420000052</v>
      </c>
      <c r="V47" s="141">
        <f>'PK Exports'!V47+'NP Exports'!V47+'NPK Exports'!V47</f>
        <v>6653.6226211153007</v>
      </c>
      <c r="W47" s="141">
        <f>'PK Exports'!W47+'NP Exports'!W47+'NPK Exports'!W47</f>
        <v>6847.2934392328943</v>
      </c>
      <c r="X47" s="141">
        <f>'PK Exports'!X47+'NP Exports'!X47+'NPK Exports'!X47</f>
        <v>6888.6033799999996</v>
      </c>
      <c r="Y47" s="141">
        <f>'PK Exports'!Y47+'NP Exports'!Y47+'NPK Exports'!Y47</f>
        <v>6938.2835241649964</v>
      </c>
      <c r="Z47" s="141">
        <f>'PK Exports'!Z47+'NP Exports'!Z47+'NPK Exports'!Z47</f>
        <v>6423.4311022336778</v>
      </c>
      <c r="AA47" s="141">
        <f>'PK Exports'!AA47+'NP Exports'!AA47+'NPK Exports'!AA47</f>
        <v>6722.54</v>
      </c>
      <c r="AB47" s="141">
        <f>'PK Exports'!AB47+'NP Exports'!AB47+'NPK Exports'!AB47</f>
        <v>6637.29</v>
      </c>
      <c r="AC47" s="141">
        <f>'PK Exports'!AC47+'NP Exports'!AC47+'NPK Exports'!AC47</f>
        <v>6990.5401471616915</v>
      </c>
      <c r="AD47" s="141">
        <f>'PK Exports'!AD47+'NP Exports'!AD47+'NPK Exports'!AD47</f>
        <v>7091.784864576327</v>
      </c>
      <c r="AE47" s="141">
        <f>'PK Exports'!AE47+'NP Exports'!AE47+'NPK Exports'!AE47</f>
        <v>7102.7371255971257</v>
      </c>
      <c r="AF47" s="141">
        <f>'PK Exports'!AF47+'NP Exports'!AF47+'NPK Exports'!AF47</f>
        <v>7130.3429284171998</v>
      </c>
      <c r="AG47" s="141">
        <f>'PK Exports'!AG47+'NP Exports'!AG47+'NPK Exports'!AG47</f>
        <v>7185.6236709356454</v>
      </c>
    </row>
    <row r="48" spans="1:33" x14ac:dyDescent="0.2">
      <c r="A48" s="133" t="str">
        <f t="shared" si="1"/>
        <v>DAPArmenia</v>
      </c>
      <c r="B48" s="129" t="s">
        <v>254</v>
      </c>
      <c r="C48" s="129" t="s">
        <v>258</v>
      </c>
      <c r="D48" s="129" t="s">
        <v>79</v>
      </c>
      <c r="E48" s="142">
        <f>'PK Exports'!E48+'NP Exports'!E48+'NPK Exports'!E48</f>
        <v>0</v>
      </c>
      <c r="F48" s="142">
        <f>'PK Exports'!F48+'NP Exports'!F48+'NPK Exports'!F48</f>
        <v>0</v>
      </c>
      <c r="G48" s="142">
        <f>'PK Exports'!G48+'NP Exports'!G48+'NPK Exports'!G48</f>
        <v>0</v>
      </c>
      <c r="H48" s="142">
        <f>'PK Exports'!H48+'NP Exports'!H48+'NPK Exports'!H48</f>
        <v>0</v>
      </c>
      <c r="I48" s="142">
        <f>'PK Exports'!I48+'NP Exports'!I48+'NPK Exports'!I48</f>
        <v>0</v>
      </c>
      <c r="J48" s="142">
        <f>'PK Exports'!J48+'NP Exports'!J48+'NPK Exports'!J48</f>
        <v>0</v>
      </c>
      <c r="K48" s="142">
        <f>'PK Exports'!K48+'NP Exports'!K48+'NPK Exports'!K48</f>
        <v>0</v>
      </c>
      <c r="L48" s="142">
        <f>'PK Exports'!L48+'NP Exports'!L48+'NPK Exports'!L48</f>
        <v>0</v>
      </c>
      <c r="M48" s="142">
        <f>'PK Exports'!M48+'NP Exports'!M48+'NPK Exports'!M48</f>
        <v>0</v>
      </c>
      <c r="N48" s="142">
        <f>'PK Exports'!N48+'NP Exports'!N48+'NPK Exports'!N48</f>
        <v>0</v>
      </c>
      <c r="O48" s="142">
        <f>'PK Exports'!O48+'NP Exports'!O48+'NPK Exports'!O48</f>
        <v>0</v>
      </c>
      <c r="P48" s="142">
        <f>'PK Exports'!P48+'NP Exports'!P48+'NPK Exports'!P48</f>
        <v>8.9300000000000002E-4</v>
      </c>
      <c r="Q48" s="142">
        <f>'PK Exports'!Q48+'NP Exports'!Q48+'NPK Exports'!Q48</f>
        <v>2.0000000000000002E-5</v>
      </c>
      <c r="R48" s="142">
        <f>'PK Exports'!R48+'NP Exports'!R48+'NPK Exports'!R48</f>
        <v>0</v>
      </c>
      <c r="S48" s="142">
        <f>'PK Exports'!S48+'NP Exports'!S48+'NPK Exports'!S48</f>
        <v>0</v>
      </c>
      <c r="T48" s="142">
        <f>'PK Exports'!T48+'NP Exports'!T48+'NPK Exports'!T48</f>
        <v>0</v>
      </c>
      <c r="U48" s="142">
        <f>'PK Exports'!U48+'NP Exports'!U48+'NPK Exports'!U48</f>
        <v>0</v>
      </c>
      <c r="V48" s="142">
        <f>'PK Exports'!V48+'NP Exports'!V48+'NPK Exports'!V48</f>
        <v>0</v>
      </c>
      <c r="W48" s="142">
        <f>'PK Exports'!W48+'NP Exports'!W48+'NPK Exports'!W48</f>
        <v>0</v>
      </c>
      <c r="X48" s="142">
        <f>'PK Exports'!X48+'NP Exports'!X48+'NPK Exports'!X48</f>
        <v>0</v>
      </c>
      <c r="Y48" s="142">
        <f>'PK Exports'!Y48+'NP Exports'!Y48+'NPK Exports'!Y48</f>
        <v>0</v>
      </c>
      <c r="Z48" s="142">
        <f>'PK Exports'!Z48+'NP Exports'!Z48+'NPK Exports'!Z48</f>
        <v>0</v>
      </c>
      <c r="AA48" s="142">
        <f>'PK Exports'!AA48+'NP Exports'!AA48+'NPK Exports'!AA48</f>
        <v>0</v>
      </c>
      <c r="AB48" s="142">
        <f>'PK Exports'!AB48+'NP Exports'!AB48+'NPK Exports'!AB48</f>
        <v>0</v>
      </c>
      <c r="AC48" s="142">
        <f>'PK Exports'!AC48+'NP Exports'!AC48+'NPK Exports'!AC48</f>
        <v>0</v>
      </c>
      <c r="AD48" s="142">
        <f>'PK Exports'!AD48+'NP Exports'!AD48+'NPK Exports'!AD48</f>
        <v>0</v>
      </c>
      <c r="AE48" s="142">
        <f>'PK Exports'!AE48+'NP Exports'!AE48+'NPK Exports'!AE48</f>
        <v>0</v>
      </c>
      <c r="AF48" s="142">
        <f>'PK Exports'!AF48+'NP Exports'!AF48+'NPK Exports'!AF48</f>
        <v>0</v>
      </c>
      <c r="AG48" s="142">
        <f>'PK Exports'!AG48+'NP Exports'!AG48+'NPK Exports'!AG48</f>
        <v>0</v>
      </c>
    </row>
    <row r="49" spans="1:33" x14ac:dyDescent="0.2">
      <c r="A49" s="133" t="str">
        <f t="shared" si="1"/>
        <v>DAPAzerbaijan</v>
      </c>
      <c r="B49" s="129" t="s">
        <v>254</v>
      </c>
      <c r="C49" s="129" t="s">
        <v>258</v>
      </c>
      <c r="D49" s="129" t="s">
        <v>80</v>
      </c>
      <c r="E49" s="142">
        <f>'PK Exports'!E49+'NP Exports'!E49+'NPK Exports'!E49</f>
        <v>0</v>
      </c>
      <c r="F49" s="142">
        <f>'PK Exports'!F49+'NP Exports'!F49+'NPK Exports'!F49</f>
        <v>0</v>
      </c>
      <c r="G49" s="142">
        <f>'PK Exports'!G49+'NP Exports'!G49+'NPK Exports'!G49</f>
        <v>0</v>
      </c>
      <c r="H49" s="142">
        <f>'PK Exports'!H49+'NP Exports'!H49+'NPK Exports'!H49</f>
        <v>0</v>
      </c>
      <c r="I49" s="142">
        <f>'PK Exports'!I49+'NP Exports'!I49+'NPK Exports'!I49</f>
        <v>0</v>
      </c>
      <c r="J49" s="142">
        <f>'PK Exports'!J49+'NP Exports'!J49+'NPK Exports'!J49</f>
        <v>0</v>
      </c>
      <c r="K49" s="142">
        <f>'PK Exports'!K49+'NP Exports'!K49+'NPK Exports'!K49</f>
        <v>0</v>
      </c>
      <c r="L49" s="142">
        <f>'PK Exports'!L49+'NP Exports'!L49+'NPK Exports'!L49</f>
        <v>0</v>
      </c>
      <c r="M49" s="142">
        <f>'PK Exports'!M49+'NP Exports'!M49+'NPK Exports'!M49</f>
        <v>0.63919999999999999</v>
      </c>
      <c r="N49" s="142">
        <f>'PK Exports'!N49+'NP Exports'!N49+'NPK Exports'!N49</f>
        <v>0.44800000000000001</v>
      </c>
      <c r="O49" s="142">
        <f>'PK Exports'!O49+'NP Exports'!O49+'NPK Exports'!O49</f>
        <v>0</v>
      </c>
      <c r="P49" s="142">
        <f>'PK Exports'!P49+'NP Exports'!P49+'NPK Exports'!P49</f>
        <v>0.1905</v>
      </c>
      <c r="Q49" s="142">
        <f>'PK Exports'!Q49+'NP Exports'!Q49+'NPK Exports'!Q49</f>
        <v>0</v>
      </c>
      <c r="R49" s="142">
        <f>'PK Exports'!R49+'NP Exports'!R49+'NPK Exports'!R49</f>
        <v>0</v>
      </c>
      <c r="S49" s="142">
        <f>'PK Exports'!S49+'NP Exports'!S49+'NPK Exports'!S49</f>
        <v>0</v>
      </c>
      <c r="T49" s="142">
        <f>'PK Exports'!T49+'NP Exports'!T49+'NPK Exports'!T49</f>
        <v>0</v>
      </c>
      <c r="U49" s="142">
        <f>'PK Exports'!U49+'NP Exports'!U49+'NPK Exports'!U49</f>
        <v>0</v>
      </c>
      <c r="V49" s="142">
        <f>'PK Exports'!V49+'NP Exports'!V49+'NPK Exports'!V49</f>
        <v>0</v>
      </c>
      <c r="W49" s="142">
        <f>'PK Exports'!W49+'NP Exports'!W49+'NPK Exports'!W49</f>
        <v>0</v>
      </c>
      <c r="X49" s="142">
        <f>'PK Exports'!X49+'NP Exports'!X49+'NPK Exports'!X49</f>
        <v>0</v>
      </c>
      <c r="Y49" s="142">
        <f>'PK Exports'!Y49+'NP Exports'!Y49+'NPK Exports'!Y49</f>
        <v>0</v>
      </c>
      <c r="Z49" s="142">
        <f>'PK Exports'!Z49+'NP Exports'!Z49+'NPK Exports'!Z49</f>
        <v>0</v>
      </c>
      <c r="AA49" s="142">
        <f>'PK Exports'!AA49+'NP Exports'!AA49+'NPK Exports'!AA49</f>
        <v>0</v>
      </c>
      <c r="AB49" s="142">
        <f>'PK Exports'!AB49+'NP Exports'!AB49+'NPK Exports'!AB49</f>
        <v>0</v>
      </c>
      <c r="AC49" s="142">
        <f>'PK Exports'!AC49+'NP Exports'!AC49+'NPK Exports'!AC49</f>
        <v>0</v>
      </c>
      <c r="AD49" s="142">
        <f>'PK Exports'!AD49+'NP Exports'!AD49+'NPK Exports'!AD49</f>
        <v>0</v>
      </c>
      <c r="AE49" s="142">
        <f>'PK Exports'!AE49+'NP Exports'!AE49+'NPK Exports'!AE49</f>
        <v>0</v>
      </c>
      <c r="AF49" s="142">
        <f>'PK Exports'!AF49+'NP Exports'!AF49+'NPK Exports'!AF49</f>
        <v>0</v>
      </c>
      <c r="AG49" s="142">
        <f>'PK Exports'!AG49+'NP Exports'!AG49+'NPK Exports'!AG49</f>
        <v>0</v>
      </c>
    </row>
    <row r="50" spans="1:33" x14ac:dyDescent="0.2">
      <c r="A50" s="133" t="str">
        <f t="shared" si="1"/>
        <v>DAPBelarus</v>
      </c>
      <c r="B50" s="129" t="s">
        <v>254</v>
      </c>
      <c r="C50" s="129" t="s">
        <v>258</v>
      </c>
      <c r="D50" s="129" t="s">
        <v>81</v>
      </c>
      <c r="E50" s="142">
        <f>'PK Exports'!E50+'NP Exports'!E50+'NPK Exports'!E50</f>
        <v>57.423749999999998</v>
      </c>
      <c r="F50" s="142">
        <f>'PK Exports'!F50+'NP Exports'!F50+'NPK Exports'!F50</f>
        <v>99.252362000000005</v>
      </c>
      <c r="G50" s="142">
        <f>'PK Exports'!G50+'NP Exports'!G50+'NPK Exports'!G50</f>
        <v>111.42675100000001</v>
      </c>
      <c r="H50" s="142">
        <f>'PK Exports'!H50+'NP Exports'!H50+'NPK Exports'!H50</f>
        <v>134.04547199999999</v>
      </c>
      <c r="I50" s="142">
        <f>'PK Exports'!I50+'NP Exports'!I50+'NPK Exports'!I50</f>
        <v>91.439271000000005</v>
      </c>
      <c r="J50" s="142">
        <f>'PK Exports'!J50+'NP Exports'!J50+'NPK Exports'!J50</f>
        <v>109.36035</v>
      </c>
      <c r="K50" s="142">
        <f>'PK Exports'!K50+'NP Exports'!K50+'NPK Exports'!K50</f>
        <v>139.773188</v>
      </c>
      <c r="L50" s="142">
        <f>'PK Exports'!L50+'NP Exports'!L50+'NPK Exports'!L50</f>
        <v>119.528531</v>
      </c>
      <c r="M50" s="142">
        <f>'PK Exports'!M50+'NP Exports'!M50+'NPK Exports'!M50</f>
        <v>77.824899000000002</v>
      </c>
      <c r="N50" s="142">
        <f>'PK Exports'!N50+'NP Exports'!N50+'NPK Exports'!N50</f>
        <v>254.02029300000001</v>
      </c>
      <c r="O50" s="142">
        <f>'PK Exports'!O50+'NP Exports'!O50+'NPK Exports'!O50</f>
        <v>264.25704000000002</v>
      </c>
      <c r="P50" s="142">
        <f>'PK Exports'!P50+'NP Exports'!P50+'NPK Exports'!P50</f>
        <v>284.64635699999997</v>
      </c>
      <c r="Q50" s="142">
        <f>'PK Exports'!Q50+'NP Exports'!Q50+'NPK Exports'!Q50</f>
        <v>339.44408399999998</v>
      </c>
      <c r="R50" s="142">
        <f>'PK Exports'!R50+'NP Exports'!R50+'NPK Exports'!R50</f>
        <v>384.53000600000001</v>
      </c>
      <c r="S50" s="142">
        <f>'PK Exports'!S50+'NP Exports'!S50+'NPK Exports'!S50</f>
        <v>597.71565999999996</v>
      </c>
      <c r="T50" s="142">
        <f>'PK Exports'!T50+'NP Exports'!T50+'NPK Exports'!T50</f>
        <v>720.3017900000001</v>
      </c>
      <c r="U50" s="142">
        <f>'PK Exports'!U50+'NP Exports'!U50+'NPK Exports'!U50</f>
        <v>846.19476399999996</v>
      </c>
      <c r="V50" s="142">
        <f>'PK Exports'!V50+'NP Exports'!V50+'NPK Exports'!V50</f>
        <v>899.98160900000005</v>
      </c>
      <c r="W50" s="142">
        <f>'PK Exports'!W50+'NP Exports'!W50+'NPK Exports'!W50</f>
        <v>938.72493258703935</v>
      </c>
      <c r="X50" s="142">
        <f>'PK Exports'!X50+'NP Exports'!X50+'NPK Exports'!X50</f>
        <v>982.34510000000012</v>
      </c>
      <c r="Y50" s="142">
        <f>'PK Exports'!Y50+'NP Exports'!Y50+'NPK Exports'!Y50</f>
        <v>1248.02477</v>
      </c>
      <c r="Z50" s="142">
        <f>'PK Exports'!Z50+'NP Exports'!Z50+'NPK Exports'!Z50</f>
        <v>1192.8533722336774</v>
      </c>
      <c r="AA50" s="142">
        <f>'PK Exports'!AA50+'NP Exports'!AA50+'NPK Exports'!AA50</f>
        <v>299.86</v>
      </c>
      <c r="AB50" s="142">
        <f>'PK Exports'!AB50+'NP Exports'!AB50+'NPK Exports'!AB50</f>
        <v>210.84999999999997</v>
      </c>
      <c r="AC50" s="142">
        <f>'PK Exports'!AC50+'NP Exports'!AC50+'NPK Exports'!AC50</f>
        <v>219.04847968938046</v>
      </c>
      <c r="AD50" s="142">
        <f>'PK Exports'!AD50+'NP Exports'!AD50+'NPK Exports'!AD50</f>
        <v>226.6022394621632</v>
      </c>
      <c r="AE50" s="142">
        <f>'PK Exports'!AE50+'NP Exports'!AE50+'NPK Exports'!AE50</f>
        <v>229.42431251956671</v>
      </c>
      <c r="AF50" s="142">
        <f>'PK Exports'!AF50+'NP Exports'!AF50+'NPK Exports'!AF50</f>
        <v>232.17042809718606</v>
      </c>
      <c r="AG50" s="142">
        <f>'PK Exports'!AG50+'NP Exports'!AG50+'NPK Exports'!AG50</f>
        <v>234.3242621778104</v>
      </c>
    </row>
    <row r="51" spans="1:33" x14ac:dyDescent="0.2">
      <c r="A51" s="133" t="str">
        <f t="shared" si="1"/>
        <v>DAPKazakhstan</v>
      </c>
      <c r="B51" s="129" t="s">
        <v>254</v>
      </c>
      <c r="C51" s="129" t="s">
        <v>258</v>
      </c>
      <c r="D51" s="129" t="s">
        <v>82</v>
      </c>
      <c r="E51" s="142">
        <f>'PK Exports'!E51+'NP Exports'!E51+'NPK Exports'!E51</f>
        <v>2</v>
      </c>
      <c r="F51" s="142">
        <f>'PK Exports'!F51+'NP Exports'!F51+'NPK Exports'!F51</f>
        <v>2.8229739999999999</v>
      </c>
      <c r="G51" s="142">
        <f>'PK Exports'!G51+'NP Exports'!G51+'NPK Exports'!G51</f>
        <v>13.853999999999999</v>
      </c>
      <c r="H51" s="142">
        <f>'PK Exports'!H51+'NP Exports'!H51+'NPK Exports'!H51</f>
        <v>2.0680000000000001</v>
      </c>
      <c r="I51" s="142">
        <f>'PK Exports'!I51+'NP Exports'!I51+'NPK Exports'!I51</f>
        <v>7.0830000000000002</v>
      </c>
      <c r="J51" s="142">
        <f>'PK Exports'!J51+'NP Exports'!J51+'NPK Exports'!J51</f>
        <v>1.2999999999999999E-2</v>
      </c>
      <c r="K51" s="142">
        <f>'PK Exports'!K51+'NP Exports'!K51+'NPK Exports'!K51</f>
        <v>1.2</v>
      </c>
      <c r="L51" s="142">
        <f>'PK Exports'!L51+'NP Exports'!L51+'NPK Exports'!L51</f>
        <v>4.5139999999999993</v>
      </c>
      <c r="M51" s="142">
        <f>'PK Exports'!M51+'NP Exports'!M51+'NPK Exports'!M51</f>
        <v>16.113555999999999</v>
      </c>
      <c r="N51" s="142">
        <f>'PK Exports'!N51+'NP Exports'!N51+'NPK Exports'!N51</f>
        <v>0.188</v>
      </c>
      <c r="O51" s="142">
        <f>'PK Exports'!O51+'NP Exports'!O51+'NPK Exports'!O51</f>
        <v>6.6040000000000001</v>
      </c>
      <c r="P51" s="142">
        <f>'PK Exports'!P51+'NP Exports'!P51+'NPK Exports'!P51</f>
        <v>14.534699999999999</v>
      </c>
      <c r="Q51" s="142">
        <f>'PK Exports'!Q51+'NP Exports'!Q51+'NPK Exports'!Q51</f>
        <v>16.407118000000001</v>
      </c>
      <c r="R51" s="142">
        <f>'PK Exports'!R51+'NP Exports'!R51+'NPK Exports'!R51</f>
        <v>12.975000000000001</v>
      </c>
      <c r="S51" s="142">
        <f>'PK Exports'!S51+'NP Exports'!S51+'NPK Exports'!S51</f>
        <v>3.9659999999999997</v>
      </c>
      <c r="T51" s="142">
        <f>'PK Exports'!T51+'NP Exports'!T51+'NPK Exports'!T51</f>
        <v>6.4668000000000001</v>
      </c>
      <c r="U51" s="142">
        <f>'PK Exports'!U51+'NP Exports'!U51+'NPK Exports'!U51</f>
        <v>3.1728000000000001</v>
      </c>
      <c r="V51" s="142">
        <f>'PK Exports'!V51+'NP Exports'!V51+'NPK Exports'!V51</f>
        <v>0</v>
      </c>
      <c r="W51" s="142">
        <f>'PK Exports'!W51+'NP Exports'!W51+'NPK Exports'!W51</f>
        <v>0</v>
      </c>
      <c r="X51" s="142">
        <f>'PK Exports'!X51+'NP Exports'!X51+'NPK Exports'!X51</f>
        <v>0</v>
      </c>
      <c r="Y51" s="142">
        <f>'PK Exports'!Y51+'NP Exports'!Y51+'NPK Exports'!Y51</f>
        <v>0</v>
      </c>
      <c r="Z51" s="142">
        <f>'PK Exports'!Z51+'NP Exports'!Z51+'NPK Exports'!Z51</f>
        <v>0</v>
      </c>
      <c r="AA51" s="142">
        <f>'PK Exports'!AA51+'NP Exports'!AA51+'NPK Exports'!AA51</f>
        <v>0</v>
      </c>
      <c r="AB51" s="142">
        <f>'PK Exports'!AB51+'NP Exports'!AB51+'NPK Exports'!AB51</f>
        <v>0</v>
      </c>
      <c r="AC51" s="142">
        <f>'PK Exports'!AC51+'NP Exports'!AC51+'NPK Exports'!AC51</f>
        <v>0</v>
      </c>
      <c r="AD51" s="142">
        <f>'PK Exports'!AD51+'NP Exports'!AD51+'NPK Exports'!AD51</f>
        <v>0</v>
      </c>
      <c r="AE51" s="142">
        <f>'PK Exports'!AE51+'NP Exports'!AE51+'NPK Exports'!AE51</f>
        <v>0</v>
      </c>
      <c r="AF51" s="142">
        <f>'PK Exports'!AF51+'NP Exports'!AF51+'NPK Exports'!AF51</f>
        <v>0</v>
      </c>
      <c r="AG51" s="142">
        <f>'PK Exports'!AG51+'NP Exports'!AG51+'NPK Exports'!AG51</f>
        <v>0</v>
      </c>
    </row>
    <row r="52" spans="1:33" x14ac:dyDescent="0.2">
      <c r="A52" s="133" t="str">
        <f t="shared" si="1"/>
        <v>DAPKyrgyzstan</v>
      </c>
      <c r="B52" s="129" t="s">
        <v>254</v>
      </c>
      <c r="C52" s="129" t="s">
        <v>258</v>
      </c>
      <c r="D52" s="129" t="s">
        <v>83</v>
      </c>
      <c r="E52" s="142">
        <f>'PK Exports'!E52+'NP Exports'!E52+'NPK Exports'!E52</f>
        <v>0</v>
      </c>
      <c r="F52" s="142">
        <f>'PK Exports'!F52+'NP Exports'!F52+'NPK Exports'!F52</f>
        <v>0</v>
      </c>
      <c r="G52" s="142">
        <f>'PK Exports'!G52+'NP Exports'!G52+'NPK Exports'!G52</f>
        <v>0</v>
      </c>
      <c r="H52" s="142">
        <f>'PK Exports'!H52+'NP Exports'!H52+'NPK Exports'!H52</f>
        <v>0</v>
      </c>
      <c r="I52" s="142">
        <f>'PK Exports'!I52+'NP Exports'!I52+'NPK Exports'!I52</f>
        <v>0</v>
      </c>
      <c r="J52" s="142">
        <f>'PK Exports'!J52+'NP Exports'!J52+'NPK Exports'!J52</f>
        <v>0</v>
      </c>
      <c r="K52" s="142">
        <f>'PK Exports'!K52+'NP Exports'!K52+'NPK Exports'!K52</f>
        <v>0</v>
      </c>
      <c r="L52" s="142">
        <f>'PK Exports'!L52+'NP Exports'!L52+'NPK Exports'!L52</f>
        <v>0</v>
      </c>
      <c r="M52" s="142">
        <f>'PK Exports'!M52+'NP Exports'!M52+'NPK Exports'!M52</f>
        <v>0</v>
      </c>
      <c r="N52" s="142">
        <f>'PK Exports'!N52+'NP Exports'!N52+'NPK Exports'!N52</f>
        <v>0</v>
      </c>
      <c r="O52" s="142">
        <f>'PK Exports'!O52+'NP Exports'!O52+'NPK Exports'!O52</f>
        <v>0</v>
      </c>
      <c r="P52" s="142">
        <f>'PK Exports'!P52+'NP Exports'!P52+'NPK Exports'!P52</f>
        <v>0</v>
      </c>
      <c r="Q52" s="142">
        <f>'PK Exports'!Q52+'NP Exports'!Q52+'NPK Exports'!Q52</f>
        <v>0</v>
      </c>
      <c r="R52" s="142">
        <f>'PK Exports'!R52+'NP Exports'!R52+'NPK Exports'!R52</f>
        <v>0.15343000000000001</v>
      </c>
      <c r="S52" s="142">
        <f>'PK Exports'!S52+'NP Exports'!S52+'NPK Exports'!S52</f>
        <v>0</v>
      </c>
      <c r="T52" s="142">
        <f>'PK Exports'!T52+'NP Exports'!T52+'NPK Exports'!T52</f>
        <v>0</v>
      </c>
      <c r="U52" s="142">
        <f>'PK Exports'!U52+'NP Exports'!U52+'NPK Exports'!U52</f>
        <v>0</v>
      </c>
      <c r="V52" s="142">
        <f>'PK Exports'!V52+'NP Exports'!V52+'NPK Exports'!V52</f>
        <v>0</v>
      </c>
      <c r="W52" s="142">
        <f>'PK Exports'!W52+'NP Exports'!W52+'NPK Exports'!W52</f>
        <v>6.0000000000000001E-3</v>
      </c>
      <c r="X52" s="142">
        <f>'PK Exports'!X52+'NP Exports'!X52+'NPK Exports'!X52</f>
        <v>0</v>
      </c>
      <c r="Y52" s="142">
        <f>'PK Exports'!Y52+'NP Exports'!Y52+'NPK Exports'!Y52</f>
        <v>0</v>
      </c>
      <c r="Z52" s="142">
        <f>'PK Exports'!Z52+'NP Exports'!Z52+'NPK Exports'!Z52</f>
        <v>0</v>
      </c>
      <c r="AA52" s="142">
        <f>'PK Exports'!AA52+'NP Exports'!AA52+'NPK Exports'!AA52</f>
        <v>0</v>
      </c>
      <c r="AB52" s="142">
        <f>'PK Exports'!AB52+'NP Exports'!AB52+'NPK Exports'!AB52</f>
        <v>0</v>
      </c>
      <c r="AC52" s="142">
        <f>'PK Exports'!AC52+'NP Exports'!AC52+'NPK Exports'!AC52</f>
        <v>0</v>
      </c>
      <c r="AD52" s="142">
        <f>'PK Exports'!AD52+'NP Exports'!AD52+'NPK Exports'!AD52</f>
        <v>0</v>
      </c>
      <c r="AE52" s="142">
        <f>'PK Exports'!AE52+'NP Exports'!AE52+'NPK Exports'!AE52</f>
        <v>0</v>
      </c>
      <c r="AF52" s="142">
        <f>'PK Exports'!AF52+'NP Exports'!AF52+'NPK Exports'!AF52</f>
        <v>0</v>
      </c>
      <c r="AG52" s="142">
        <f>'PK Exports'!AG52+'NP Exports'!AG52+'NPK Exports'!AG52</f>
        <v>0</v>
      </c>
    </row>
    <row r="53" spans="1:33" x14ac:dyDescent="0.2">
      <c r="A53" s="133" t="str">
        <f t="shared" si="1"/>
        <v>DAPRussia</v>
      </c>
      <c r="B53" s="129" t="s">
        <v>254</v>
      </c>
      <c r="C53" s="129" t="s">
        <v>258</v>
      </c>
      <c r="D53" s="129" t="s">
        <v>84</v>
      </c>
      <c r="E53" s="142">
        <f>'PK Exports'!E53+'NP Exports'!E53+'NPK Exports'!E53</f>
        <v>2572.5473080000024</v>
      </c>
      <c r="F53" s="142">
        <f>'PK Exports'!F53+'NP Exports'!F53+'NPK Exports'!F53</f>
        <v>2998.9663230000078</v>
      </c>
      <c r="G53" s="142">
        <f>'PK Exports'!G53+'NP Exports'!G53+'NPK Exports'!G53</f>
        <v>3228.4241780000189</v>
      </c>
      <c r="H53" s="142">
        <f>'PK Exports'!H53+'NP Exports'!H53+'NPK Exports'!H53</f>
        <v>3365.981643000006</v>
      </c>
      <c r="I53" s="142">
        <f>'PK Exports'!I53+'NP Exports'!I53+'NPK Exports'!I53</f>
        <v>3439.7512499999739</v>
      </c>
      <c r="J53" s="142">
        <f>'PK Exports'!J53+'NP Exports'!J53+'NPK Exports'!J53</f>
        <v>3476.8160129999983</v>
      </c>
      <c r="K53" s="142">
        <f>'PK Exports'!K53+'NP Exports'!K53+'NPK Exports'!K53</f>
        <v>2911.3865840000026</v>
      </c>
      <c r="L53" s="142">
        <f>'PK Exports'!L53+'NP Exports'!L53+'NPK Exports'!L53</f>
        <v>2976.0908660000132</v>
      </c>
      <c r="M53" s="142">
        <f>'PK Exports'!M53+'NP Exports'!M53+'NPK Exports'!M53</f>
        <v>2853.7149940000127</v>
      </c>
      <c r="N53" s="142">
        <f>'PK Exports'!N53+'NP Exports'!N53+'NPK Exports'!N53</f>
        <v>2783.9383189999949</v>
      </c>
      <c r="O53" s="142">
        <f>'PK Exports'!O53+'NP Exports'!O53+'NPK Exports'!O53</f>
        <v>3425.3318857999989</v>
      </c>
      <c r="P53" s="142">
        <f>'PK Exports'!P53+'NP Exports'!P53+'NPK Exports'!P53</f>
        <v>3422.0955610000233</v>
      </c>
      <c r="Q53" s="142">
        <f>'PK Exports'!Q53+'NP Exports'!Q53+'NPK Exports'!Q53</f>
        <v>4064.9653690000046</v>
      </c>
      <c r="R53" s="142">
        <f>'PK Exports'!R53+'NP Exports'!R53+'NPK Exports'!R53</f>
        <v>4320.3380759999909</v>
      </c>
      <c r="S53" s="142">
        <f>'PK Exports'!S53+'NP Exports'!S53+'NPK Exports'!S53</f>
        <v>4095.2443240000025</v>
      </c>
      <c r="T53" s="142">
        <f>'PK Exports'!T53+'NP Exports'!T53+'NPK Exports'!T53</f>
        <v>4119.0259250000072</v>
      </c>
      <c r="U53" s="142">
        <f>'PK Exports'!U53+'NP Exports'!U53+'NPK Exports'!U53</f>
        <v>4814.5051520000061</v>
      </c>
      <c r="V53" s="142">
        <f>'PK Exports'!V53+'NP Exports'!V53+'NPK Exports'!V53</f>
        <v>5734.5544861153003</v>
      </c>
      <c r="W53" s="142">
        <f>'PK Exports'!W53+'NP Exports'!W53+'NPK Exports'!W53</f>
        <v>5889.4759806458551</v>
      </c>
      <c r="X53" s="142">
        <f>'PK Exports'!X53+'NP Exports'!X53+'NPK Exports'!X53</f>
        <v>5905.9315499999993</v>
      </c>
      <c r="Y53" s="142">
        <f>'PK Exports'!Y53+'NP Exports'!Y53+'NPK Exports'!Y53</f>
        <v>5690.1336741649966</v>
      </c>
      <c r="Z53" s="142">
        <f>'PK Exports'!Z53+'NP Exports'!Z53+'NPK Exports'!Z53</f>
        <v>5211.25065</v>
      </c>
      <c r="AA53" s="142">
        <f>'PK Exports'!AA53+'NP Exports'!AA53+'NPK Exports'!AA53</f>
        <v>6391.46</v>
      </c>
      <c r="AB53" s="142">
        <f>'PK Exports'!AB53+'NP Exports'!AB53+'NPK Exports'!AB53</f>
        <v>6348.57</v>
      </c>
      <c r="AC53" s="142">
        <f>'PK Exports'!AC53+'NP Exports'!AC53+'NPK Exports'!AC53</f>
        <v>6670.510537865789</v>
      </c>
      <c r="AD53" s="142">
        <f>'PK Exports'!AD53+'NP Exports'!AD53+'NPK Exports'!AD53</f>
        <v>6740.7803792156601</v>
      </c>
      <c r="AE53" s="142">
        <f>'PK Exports'!AE53+'NP Exports'!AE53+'NPK Exports'!AE53</f>
        <v>6747.5545695176006</v>
      </c>
      <c r="AF53" s="142">
        <f>'PK Exports'!AF53+'NP Exports'!AF53+'NPK Exports'!AF53</f>
        <v>6770.9358394192632</v>
      </c>
      <c r="AG53" s="142">
        <f>'PK Exports'!AG53+'NP Exports'!AG53+'NPK Exports'!AG53</f>
        <v>6822.9527339129154</v>
      </c>
    </row>
    <row r="54" spans="1:33" x14ac:dyDescent="0.2">
      <c r="A54" s="133" t="str">
        <f t="shared" si="1"/>
        <v>DAPTajikistan</v>
      </c>
      <c r="B54" s="129" t="s">
        <v>254</v>
      </c>
      <c r="C54" s="129" t="s">
        <v>258</v>
      </c>
      <c r="D54" s="129" t="s">
        <v>85</v>
      </c>
      <c r="E54" s="142">
        <f>'PK Exports'!E54+'NP Exports'!E54+'NPK Exports'!E54</f>
        <v>0</v>
      </c>
      <c r="F54" s="142">
        <f>'PK Exports'!F54+'NP Exports'!F54+'NPK Exports'!F54</f>
        <v>0</v>
      </c>
      <c r="G54" s="142">
        <f>'PK Exports'!G54+'NP Exports'!G54+'NPK Exports'!G54</f>
        <v>0</v>
      </c>
      <c r="H54" s="142">
        <f>'PK Exports'!H54+'NP Exports'!H54+'NPK Exports'!H54</f>
        <v>0</v>
      </c>
      <c r="I54" s="142">
        <f>'PK Exports'!I54+'NP Exports'!I54+'NPK Exports'!I54</f>
        <v>0</v>
      </c>
      <c r="J54" s="142">
        <f>'PK Exports'!J54+'NP Exports'!J54+'NPK Exports'!J54</f>
        <v>0</v>
      </c>
      <c r="K54" s="142">
        <f>'PK Exports'!K54+'NP Exports'!K54+'NPK Exports'!K54</f>
        <v>0</v>
      </c>
      <c r="L54" s="142">
        <f>'PK Exports'!L54+'NP Exports'!L54+'NPK Exports'!L54</f>
        <v>0</v>
      </c>
      <c r="M54" s="142">
        <f>'PK Exports'!M54+'NP Exports'!M54+'NPK Exports'!M54</f>
        <v>0</v>
      </c>
      <c r="N54" s="142">
        <f>'PK Exports'!N54+'NP Exports'!N54+'NPK Exports'!N54</f>
        <v>0</v>
      </c>
      <c r="O54" s="142">
        <f>'PK Exports'!O54+'NP Exports'!O54+'NPK Exports'!O54</f>
        <v>0</v>
      </c>
      <c r="P54" s="142">
        <f>'PK Exports'!P54+'NP Exports'!P54+'NPK Exports'!P54</f>
        <v>0</v>
      </c>
      <c r="Q54" s="142">
        <f>'PK Exports'!Q54+'NP Exports'!Q54+'NPK Exports'!Q54</f>
        <v>0</v>
      </c>
      <c r="R54" s="142">
        <f>'PK Exports'!R54+'NP Exports'!R54+'NPK Exports'!R54</f>
        <v>0</v>
      </c>
      <c r="S54" s="142">
        <f>'PK Exports'!S54+'NP Exports'!S54+'NPK Exports'!S54</f>
        <v>0</v>
      </c>
      <c r="T54" s="142">
        <f>'PK Exports'!T54+'NP Exports'!T54+'NPK Exports'!T54</f>
        <v>0</v>
      </c>
      <c r="U54" s="142">
        <f>'PK Exports'!U54+'NP Exports'!U54+'NPK Exports'!U54</f>
        <v>0</v>
      </c>
      <c r="V54" s="142">
        <f>'PK Exports'!V54+'NP Exports'!V54+'NPK Exports'!V54</f>
        <v>0</v>
      </c>
      <c r="W54" s="142">
        <f>'PK Exports'!W54+'NP Exports'!W54+'NPK Exports'!W54</f>
        <v>0</v>
      </c>
      <c r="X54" s="142">
        <f>'PK Exports'!X54+'NP Exports'!X54+'NPK Exports'!X54</f>
        <v>0</v>
      </c>
      <c r="Y54" s="142">
        <f>'PK Exports'!Y54+'NP Exports'!Y54+'NPK Exports'!Y54</f>
        <v>0</v>
      </c>
      <c r="Z54" s="142">
        <f>'PK Exports'!Z54+'NP Exports'!Z54+'NPK Exports'!Z54</f>
        <v>0</v>
      </c>
      <c r="AA54" s="142">
        <f>'PK Exports'!AA54+'NP Exports'!AA54+'NPK Exports'!AA54</f>
        <v>0</v>
      </c>
      <c r="AB54" s="142">
        <f>'PK Exports'!AB54+'NP Exports'!AB54+'NPK Exports'!AB54</f>
        <v>0</v>
      </c>
      <c r="AC54" s="142">
        <f>'PK Exports'!AC54+'NP Exports'!AC54+'NPK Exports'!AC54</f>
        <v>0</v>
      </c>
      <c r="AD54" s="142">
        <f>'PK Exports'!AD54+'NP Exports'!AD54+'NPK Exports'!AD54</f>
        <v>0</v>
      </c>
      <c r="AE54" s="142">
        <f>'PK Exports'!AE54+'NP Exports'!AE54+'NPK Exports'!AE54</f>
        <v>0</v>
      </c>
      <c r="AF54" s="142">
        <f>'PK Exports'!AF54+'NP Exports'!AF54+'NPK Exports'!AF54</f>
        <v>0</v>
      </c>
      <c r="AG54" s="142">
        <f>'PK Exports'!AG54+'NP Exports'!AG54+'NPK Exports'!AG54</f>
        <v>0</v>
      </c>
    </row>
    <row r="55" spans="1:33" x14ac:dyDescent="0.2">
      <c r="A55" s="133" t="str">
        <f t="shared" si="1"/>
        <v>DAPTurkmenistan</v>
      </c>
      <c r="B55" s="129" t="s">
        <v>254</v>
      </c>
      <c r="C55" s="129" t="s">
        <v>258</v>
      </c>
      <c r="D55" s="129" t="s">
        <v>86</v>
      </c>
      <c r="E55" s="142">
        <f>'PK Exports'!E55+'NP Exports'!E55+'NPK Exports'!E55</f>
        <v>0</v>
      </c>
      <c r="F55" s="142">
        <f>'PK Exports'!F55+'NP Exports'!F55+'NPK Exports'!F55</f>
        <v>0</v>
      </c>
      <c r="G55" s="142">
        <f>'PK Exports'!G55+'NP Exports'!G55+'NPK Exports'!G55</f>
        <v>0</v>
      </c>
      <c r="H55" s="142">
        <f>'PK Exports'!H55+'NP Exports'!H55+'NPK Exports'!H55</f>
        <v>0</v>
      </c>
      <c r="I55" s="142">
        <f>'PK Exports'!I55+'NP Exports'!I55+'NPK Exports'!I55</f>
        <v>0</v>
      </c>
      <c r="J55" s="142">
        <f>'PK Exports'!J55+'NP Exports'!J55+'NPK Exports'!J55</f>
        <v>0</v>
      </c>
      <c r="K55" s="142">
        <f>'PK Exports'!K55+'NP Exports'!K55+'NPK Exports'!K55</f>
        <v>0</v>
      </c>
      <c r="L55" s="142">
        <f>'PK Exports'!L55+'NP Exports'!L55+'NPK Exports'!L55</f>
        <v>0</v>
      </c>
      <c r="M55" s="142">
        <f>'PK Exports'!M55+'NP Exports'!M55+'NPK Exports'!M55</f>
        <v>0</v>
      </c>
      <c r="N55" s="142">
        <f>'PK Exports'!N55+'NP Exports'!N55+'NPK Exports'!N55</f>
        <v>0</v>
      </c>
      <c r="O55" s="142">
        <f>'PK Exports'!O55+'NP Exports'!O55+'NPK Exports'!O55</f>
        <v>0</v>
      </c>
      <c r="P55" s="142">
        <f>'PK Exports'!P55+'NP Exports'!P55+'NPK Exports'!P55</f>
        <v>0</v>
      </c>
      <c r="Q55" s="142">
        <f>'PK Exports'!Q55+'NP Exports'!Q55+'NPK Exports'!Q55</f>
        <v>0</v>
      </c>
      <c r="R55" s="142">
        <f>'PK Exports'!R55+'NP Exports'!R55+'NPK Exports'!R55</f>
        <v>0</v>
      </c>
      <c r="S55" s="142">
        <f>'PK Exports'!S55+'NP Exports'!S55+'NPK Exports'!S55</f>
        <v>0</v>
      </c>
      <c r="T55" s="142">
        <f>'PK Exports'!T55+'NP Exports'!T55+'NPK Exports'!T55</f>
        <v>0</v>
      </c>
      <c r="U55" s="142">
        <f>'PK Exports'!U55+'NP Exports'!U55+'NPK Exports'!U55</f>
        <v>0</v>
      </c>
      <c r="V55" s="142">
        <f>'PK Exports'!V55+'NP Exports'!V55+'NPK Exports'!V55</f>
        <v>0</v>
      </c>
      <c r="W55" s="142">
        <f>'PK Exports'!W55+'NP Exports'!W55+'NPK Exports'!W55</f>
        <v>0</v>
      </c>
      <c r="X55" s="142">
        <f>'PK Exports'!X55+'NP Exports'!X55+'NPK Exports'!X55</f>
        <v>0</v>
      </c>
      <c r="Y55" s="142">
        <f>'PK Exports'!Y55+'NP Exports'!Y55+'NPK Exports'!Y55</f>
        <v>0</v>
      </c>
      <c r="Z55" s="142">
        <f>'PK Exports'!Z55+'NP Exports'!Z55+'NPK Exports'!Z55</f>
        <v>0</v>
      </c>
      <c r="AA55" s="142">
        <f>'PK Exports'!AA55+'NP Exports'!AA55+'NPK Exports'!AA55</f>
        <v>0</v>
      </c>
      <c r="AB55" s="142">
        <f>'PK Exports'!AB55+'NP Exports'!AB55+'NPK Exports'!AB55</f>
        <v>0</v>
      </c>
      <c r="AC55" s="142">
        <f>'PK Exports'!AC55+'NP Exports'!AC55+'NPK Exports'!AC55</f>
        <v>0</v>
      </c>
      <c r="AD55" s="142">
        <f>'PK Exports'!AD55+'NP Exports'!AD55+'NPK Exports'!AD55</f>
        <v>0</v>
      </c>
      <c r="AE55" s="142">
        <f>'PK Exports'!AE55+'NP Exports'!AE55+'NPK Exports'!AE55</f>
        <v>0</v>
      </c>
      <c r="AF55" s="142">
        <f>'PK Exports'!AF55+'NP Exports'!AF55+'NPK Exports'!AF55</f>
        <v>0</v>
      </c>
      <c r="AG55" s="142">
        <f>'PK Exports'!AG55+'NP Exports'!AG55+'NPK Exports'!AG55</f>
        <v>0</v>
      </c>
    </row>
    <row r="56" spans="1:33" x14ac:dyDescent="0.2">
      <c r="A56" s="133" t="str">
        <f t="shared" si="1"/>
        <v>DAPUzbekistan</v>
      </c>
      <c r="B56" s="129" t="s">
        <v>254</v>
      </c>
      <c r="C56" s="129" t="s">
        <v>258</v>
      </c>
      <c r="D56" s="129" t="s">
        <v>87</v>
      </c>
      <c r="E56" s="142">
        <f>'PK Exports'!E56+'NP Exports'!E56+'NPK Exports'!E56</f>
        <v>41.983999999999995</v>
      </c>
      <c r="F56" s="142">
        <f>'PK Exports'!F56+'NP Exports'!F56+'NPK Exports'!F56</f>
        <v>29.62</v>
      </c>
      <c r="G56" s="142">
        <f>'PK Exports'!G56+'NP Exports'!G56+'NPK Exports'!G56</f>
        <v>28.390999999999998</v>
      </c>
      <c r="H56" s="142">
        <f>'PK Exports'!H56+'NP Exports'!H56+'NPK Exports'!H56</f>
        <v>32.9</v>
      </c>
      <c r="I56" s="142">
        <f>'PK Exports'!I56+'NP Exports'!I56+'NPK Exports'!I56</f>
        <v>36.141999999999996</v>
      </c>
      <c r="J56" s="142">
        <f>'PK Exports'!J56+'NP Exports'!J56+'NPK Exports'!J56</f>
        <v>50.717299999999994</v>
      </c>
      <c r="K56" s="142">
        <f>'PK Exports'!K56+'NP Exports'!K56+'NPK Exports'!K56</f>
        <v>31.806999999999999</v>
      </c>
      <c r="L56" s="142">
        <f>'PK Exports'!L56+'NP Exports'!L56+'NPK Exports'!L56</f>
        <v>42.975819000000001</v>
      </c>
      <c r="M56" s="142">
        <f>'PK Exports'!M56+'NP Exports'!M56+'NPK Exports'!M56</f>
        <v>90.454869000000002</v>
      </c>
      <c r="N56" s="142">
        <f>'PK Exports'!N56+'NP Exports'!N56+'NPK Exports'!N56</f>
        <v>28.336259999999999</v>
      </c>
      <c r="O56" s="142">
        <f>'PK Exports'!O56+'NP Exports'!O56+'NPK Exports'!O56</f>
        <v>91.422199999999975</v>
      </c>
      <c r="P56" s="142">
        <f>'PK Exports'!P56+'NP Exports'!P56+'NPK Exports'!P56</f>
        <v>103.31397999999999</v>
      </c>
      <c r="Q56" s="142">
        <f>'PK Exports'!Q56+'NP Exports'!Q56+'NPK Exports'!Q56</f>
        <v>59.805700000000009</v>
      </c>
      <c r="R56" s="142">
        <f>'PK Exports'!R56+'NP Exports'!R56+'NPK Exports'!R56</f>
        <v>13.51</v>
      </c>
      <c r="S56" s="142">
        <f>'PK Exports'!S56+'NP Exports'!S56+'NPK Exports'!S56</f>
        <v>35.139949999999999</v>
      </c>
      <c r="T56" s="142">
        <f>'PK Exports'!T56+'NP Exports'!T56+'NPK Exports'!T56</f>
        <v>20.696310999999998</v>
      </c>
      <c r="U56" s="142">
        <f>'PK Exports'!U56+'NP Exports'!U56+'NPK Exports'!U56</f>
        <v>22.670526000000002</v>
      </c>
      <c r="V56" s="142">
        <f>'PK Exports'!V56+'NP Exports'!V56+'NPK Exports'!V56</f>
        <v>19.086526000000003</v>
      </c>
      <c r="W56" s="142">
        <f>'PK Exports'!W56+'NP Exports'!W56+'NPK Exports'!W56</f>
        <v>19.086526000000003</v>
      </c>
      <c r="X56" s="142">
        <f>'PK Exports'!X56+'NP Exports'!X56+'NPK Exports'!X56</f>
        <v>0.32673000000000002</v>
      </c>
      <c r="Y56" s="142">
        <f>'PK Exports'!Y56+'NP Exports'!Y56+'NPK Exports'!Y56</f>
        <v>0.12508</v>
      </c>
      <c r="Z56" s="142">
        <f>'PK Exports'!Z56+'NP Exports'!Z56+'NPK Exports'!Z56</f>
        <v>19.327080000000002</v>
      </c>
      <c r="AA56" s="142">
        <f>'PK Exports'!AA56+'NP Exports'!AA56+'NPK Exports'!AA56</f>
        <v>31.22</v>
      </c>
      <c r="AB56" s="142">
        <f>'PK Exports'!AB56+'NP Exports'!AB56+'NPK Exports'!AB56</f>
        <v>77.86999999999999</v>
      </c>
      <c r="AC56" s="142">
        <f>'PK Exports'!AC56+'NP Exports'!AC56+'NPK Exports'!AC56</f>
        <v>100.98112960652188</v>
      </c>
      <c r="AD56" s="142">
        <f>'PK Exports'!AD56+'NP Exports'!AD56+'NPK Exports'!AD56</f>
        <v>124.40224589850388</v>
      </c>
      <c r="AE56" s="142">
        <f>'PK Exports'!AE56+'NP Exports'!AE56+'NPK Exports'!AE56</f>
        <v>125.75824355995834</v>
      </c>
      <c r="AF56" s="142">
        <f>'PK Exports'!AF56+'NP Exports'!AF56+'NPK Exports'!AF56</f>
        <v>127.23666090075048</v>
      </c>
      <c r="AG56" s="142">
        <f>'PK Exports'!AG56+'NP Exports'!AG56+'NPK Exports'!AG56</f>
        <v>128.34667484491871</v>
      </c>
    </row>
    <row r="57" spans="1:33" s="133" customFormat="1" x14ac:dyDescent="0.2">
      <c r="A57" s="136" t="str">
        <f t="shared" si="1"/>
        <v>DAPAfrica Total</v>
      </c>
      <c r="B57" s="137" t="s">
        <v>88</v>
      </c>
      <c r="C57" s="137" t="s">
        <v>88</v>
      </c>
      <c r="D57" s="137" t="s">
        <v>88</v>
      </c>
      <c r="E57" s="138">
        <f>'PK Exports'!E57+'NP Exports'!E57+'NPK Exports'!E57</f>
        <v>448.28909699999997</v>
      </c>
      <c r="F57" s="138">
        <f>'PK Exports'!F57+'NP Exports'!F57+'NPK Exports'!F57</f>
        <v>476.10985599999998</v>
      </c>
      <c r="G57" s="138">
        <f>'PK Exports'!G57+'NP Exports'!G57+'NPK Exports'!G57</f>
        <v>470.66937200000001</v>
      </c>
      <c r="H57" s="138">
        <f>'PK Exports'!H57+'NP Exports'!H57+'NPK Exports'!H57</f>
        <v>501.12050126999634</v>
      </c>
      <c r="I57" s="138">
        <f>'PK Exports'!I57+'NP Exports'!I57+'NPK Exports'!I57</f>
        <v>451.01160099999998</v>
      </c>
      <c r="J57" s="138">
        <f>'PK Exports'!J57+'NP Exports'!J57+'NPK Exports'!J57</f>
        <v>423.14783500000004</v>
      </c>
      <c r="K57" s="138">
        <f>'PK Exports'!K57+'NP Exports'!K57+'NPK Exports'!K57</f>
        <v>360.23779000000002</v>
      </c>
      <c r="L57" s="138">
        <f>'PK Exports'!L57+'NP Exports'!L57+'NPK Exports'!L57</f>
        <v>428.54800599999999</v>
      </c>
      <c r="M57" s="138">
        <f>'PK Exports'!M57+'NP Exports'!M57+'NPK Exports'!M57</f>
        <v>413.05597599999999</v>
      </c>
      <c r="N57" s="138">
        <f>'PK Exports'!N57+'NP Exports'!N57+'NPK Exports'!N57</f>
        <v>323.11968299999995</v>
      </c>
      <c r="O57" s="138">
        <f>'PK Exports'!O57+'NP Exports'!O57+'NPK Exports'!O57</f>
        <v>274.10421199999996</v>
      </c>
      <c r="P57" s="138">
        <f>'PK Exports'!P57+'NP Exports'!P57+'NPK Exports'!P57</f>
        <v>269.16896600000001</v>
      </c>
      <c r="Q57" s="138">
        <f>'PK Exports'!Q57+'NP Exports'!Q57+'NPK Exports'!Q57</f>
        <v>326.483971</v>
      </c>
      <c r="R57" s="138">
        <f>'PK Exports'!R57+'NP Exports'!R57+'NPK Exports'!R57</f>
        <v>496.65974299999993</v>
      </c>
      <c r="S57" s="138">
        <f>'PK Exports'!S57+'NP Exports'!S57+'NPK Exports'!S57</f>
        <v>723.86245599999984</v>
      </c>
      <c r="T57" s="138">
        <f>'PK Exports'!T57+'NP Exports'!T57+'NPK Exports'!T57</f>
        <v>1057.3560190000001</v>
      </c>
      <c r="U57" s="138">
        <f>'PK Exports'!U57+'NP Exports'!U57+'NPK Exports'!U57</f>
        <v>1872.2183970000001</v>
      </c>
      <c r="V57" s="138">
        <f>'PK Exports'!V57+'NP Exports'!V57+'NPK Exports'!V57</f>
        <v>2626.8448680000001</v>
      </c>
      <c r="W57" s="138">
        <f>'PK Exports'!W57+'NP Exports'!W57+'NPK Exports'!W57</f>
        <v>1909.7506969176134</v>
      </c>
      <c r="X57" s="138">
        <f>'PK Exports'!X57+'NP Exports'!X57+'NPK Exports'!X57</f>
        <v>2015.8994800000003</v>
      </c>
      <c r="Y57" s="138">
        <f>'PK Exports'!Y57+'NP Exports'!Y57+'NPK Exports'!Y57</f>
        <v>2340.8632108161842</v>
      </c>
      <c r="Z57" s="138">
        <f>'PK Exports'!Z57+'NP Exports'!Z57+'NPK Exports'!Z57</f>
        <v>2670.4898299999995</v>
      </c>
      <c r="AA57" s="138">
        <f>'PK Exports'!AA57+'NP Exports'!AA57+'NPK Exports'!AA57</f>
        <v>1976.2</v>
      </c>
      <c r="AB57" s="138">
        <f>'PK Exports'!AB57+'NP Exports'!AB57+'NPK Exports'!AB57</f>
        <v>2243.79</v>
      </c>
      <c r="AC57" s="138">
        <f>'PK Exports'!AC57+'NP Exports'!AC57+'NPK Exports'!AC57</f>
        <v>2463.4132480788176</v>
      </c>
      <c r="AD57" s="138">
        <f>'PK Exports'!AD57+'NP Exports'!AD57+'NPK Exports'!AD57</f>
        <v>2681.3497639179313</v>
      </c>
      <c r="AE57" s="138">
        <f>'PK Exports'!AE57+'NP Exports'!AE57+'NPK Exports'!AE57</f>
        <v>2789.2113372267395</v>
      </c>
      <c r="AF57" s="138">
        <f>'PK Exports'!AF57+'NP Exports'!AF57+'NPK Exports'!AF57</f>
        <v>2854.907832119603</v>
      </c>
      <c r="AG57" s="138">
        <f>'PK Exports'!AG57+'NP Exports'!AG57+'NPK Exports'!AG57</f>
        <v>2892.7690020233044</v>
      </c>
    </row>
    <row r="58" spans="1:33" s="133" customFormat="1" x14ac:dyDescent="0.2">
      <c r="A58" s="139" t="str">
        <f t="shared" si="1"/>
        <v>DAPNorth Africa Total</v>
      </c>
      <c r="B58" s="140" t="s">
        <v>89</v>
      </c>
      <c r="C58" s="140" t="s">
        <v>89</v>
      </c>
      <c r="D58" s="140" t="s">
        <v>89</v>
      </c>
      <c r="E58" s="141">
        <f>'PK Exports'!E58+'NP Exports'!E58+'NPK Exports'!E58</f>
        <v>20.835000000000001</v>
      </c>
      <c r="F58" s="141">
        <f>'PK Exports'!F58+'NP Exports'!F58+'NPK Exports'!F58</f>
        <v>38.326000000000001</v>
      </c>
      <c r="G58" s="141">
        <f>'PK Exports'!G58+'NP Exports'!G58+'NPK Exports'!G58</f>
        <v>2.1500000000000002E-4</v>
      </c>
      <c r="H58" s="141">
        <f>'PK Exports'!H58+'NP Exports'!H58+'NPK Exports'!H58</f>
        <v>2.4751000000000002E-2</v>
      </c>
      <c r="I58" s="141">
        <f>'PK Exports'!I58+'NP Exports'!I58+'NPK Exports'!I58</f>
        <v>15.520911999999999</v>
      </c>
      <c r="J58" s="141">
        <f>'PK Exports'!J58+'NP Exports'!J58+'NPK Exports'!J58</f>
        <v>0.377917</v>
      </c>
      <c r="K58" s="141">
        <f>'PK Exports'!K58+'NP Exports'!K58+'NPK Exports'!K58</f>
        <v>7.3392970000000002</v>
      </c>
      <c r="L58" s="141">
        <f>'PK Exports'!L58+'NP Exports'!L58+'NPK Exports'!L58</f>
        <v>41.801621000000004</v>
      </c>
      <c r="M58" s="141">
        <f>'PK Exports'!M58+'NP Exports'!M58+'NPK Exports'!M58</f>
        <v>10.295449999999999</v>
      </c>
      <c r="N58" s="141">
        <f>'PK Exports'!N58+'NP Exports'!N58+'NPK Exports'!N58</f>
        <v>53.149872999999999</v>
      </c>
      <c r="O58" s="141">
        <f>'PK Exports'!O58+'NP Exports'!O58+'NPK Exports'!O58</f>
        <v>50.050707999999993</v>
      </c>
      <c r="P58" s="141">
        <f>'PK Exports'!P58+'NP Exports'!P58+'NPK Exports'!P58</f>
        <v>46.018119999999996</v>
      </c>
      <c r="Q58" s="141">
        <f>'PK Exports'!Q58+'NP Exports'!Q58+'NPK Exports'!Q58</f>
        <v>67.524602000000002</v>
      </c>
      <c r="R58" s="141">
        <f>'PK Exports'!R58+'NP Exports'!R58+'NPK Exports'!R58</f>
        <v>184.28551899999999</v>
      </c>
      <c r="S58" s="141">
        <f>'PK Exports'!S58+'NP Exports'!S58+'NPK Exports'!S58</f>
        <v>490.28114699999992</v>
      </c>
      <c r="T58" s="141">
        <f>'PK Exports'!T58+'NP Exports'!T58+'NPK Exports'!T58</f>
        <v>871.000497</v>
      </c>
      <c r="U58" s="141">
        <f>'PK Exports'!U58+'NP Exports'!U58+'NPK Exports'!U58</f>
        <v>1654.1991830000002</v>
      </c>
      <c r="V58" s="141">
        <f>'PK Exports'!V58+'NP Exports'!V58+'NPK Exports'!V58</f>
        <v>2378.1066659999997</v>
      </c>
      <c r="W58" s="141">
        <f>'PK Exports'!W58+'NP Exports'!W58+'NPK Exports'!W58</f>
        <v>1708.6939311781143</v>
      </c>
      <c r="X58" s="141">
        <f>'PK Exports'!X58+'NP Exports'!X58+'NPK Exports'!X58</f>
        <v>1788.3587500000001</v>
      </c>
      <c r="Y58" s="141">
        <f>'PK Exports'!Y58+'NP Exports'!Y58+'NPK Exports'!Y58</f>
        <v>2135.3805845163211</v>
      </c>
      <c r="Z58" s="141">
        <f>'PK Exports'!Z58+'NP Exports'!Z58+'NPK Exports'!Z58</f>
        <v>2513.8347999999996</v>
      </c>
      <c r="AA58" s="141">
        <f>'PK Exports'!AA58+'NP Exports'!AA58+'NPK Exports'!AA58</f>
        <v>1821.7800000000002</v>
      </c>
      <c r="AB58" s="141">
        <f>'PK Exports'!AB58+'NP Exports'!AB58+'NPK Exports'!AB58</f>
        <v>1960.58</v>
      </c>
      <c r="AC58" s="141">
        <f>'PK Exports'!AC58+'NP Exports'!AC58+'NPK Exports'!AC58</f>
        <v>2168.2652292766406</v>
      </c>
      <c r="AD58" s="141">
        <f>'PK Exports'!AD58+'NP Exports'!AD58+'NPK Exports'!AD58</f>
        <v>2373.280798757818</v>
      </c>
      <c r="AE58" s="141">
        <f>'PK Exports'!AE58+'NP Exports'!AE58+'NPK Exports'!AE58</f>
        <v>2472.1330094797113</v>
      </c>
      <c r="AF58" s="141">
        <f>'PK Exports'!AF58+'NP Exports'!AF58+'NPK Exports'!AF58</f>
        <v>2528.7243047479728</v>
      </c>
      <c r="AG58" s="141">
        <f>'PK Exports'!AG58+'NP Exports'!AG58+'NPK Exports'!AG58</f>
        <v>2557.5891618052819</v>
      </c>
    </row>
    <row r="59" spans="1:33" x14ac:dyDescent="0.2">
      <c r="A59" s="133" t="str">
        <f t="shared" si="1"/>
        <v>DAPAlgeria</v>
      </c>
      <c r="B59" s="129" t="s">
        <v>259</v>
      </c>
      <c r="C59" s="129" t="s">
        <v>260</v>
      </c>
      <c r="D59" s="129" t="s">
        <v>90</v>
      </c>
      <c r="E59" s="142">
        <f>'PK Exports'!E59+'NP Exports'!E59+'NPK Exports'!E59</f>
        <v>0</v>
      </c>
      <c r="F59" s="142">
        <f>'PK Exports'!F59+'NP Exports'!F59+'NPK Exports'!F59</f>
        <v>0</v>
      </c>
      <c r="G59" s="142">
        <f>'PK Exports'!G59+'NP Exports'!G59+'NPK Exports'!G59</f>
        <v>0</v>
      </c>
      <c r="H59" s="142">
        <f>'PK Exports'!H59+'NP Exports'!H59+'NPK Exports'!H59</f>
        <v>0</v>
      </c>
      <c r="I59" s="142">
        <f>'PK Exports'!I59+'NP Exports'!I59+'NPK Exports'!I59</f>
        <v>0</v>
      </c>
      <c r="J59" s="142">
        <f>'PK Exports'!J59+'NP Exports'!J59+'NPK Exports'!J59</f>
        <v>0</v>
      </c>
      <c r="K59" s="142">
        <f>'PK Exports'!K59+'NP Exports'!K59+'NPK Exports'!K59</f>
        <v>0</v>
      </c>
      <c r="L59" s="142">
        <f>'PK Exports'!L59+'NP Exports'!L59+'NPK Exports'!L59</f>
        <v>0</v>
      </c>
      <c r="M59" s="142">
        <f>'PK Exports'!M59+'NP Exports'!M59+'NPK Exports'!M59</f>
        <v>6.7500000000000004E-2</v>
      </c>
      <c r="N59" s="142">
        <f>'PK Exports'!N59+'NP Exports'!N59+'NPK Exports'!N59</f>
        <v>0.12</v>
      </c>
      <c r="O59" s="142">
        <f>'PK Exports'!O59+'NP Exports'!O59+'NPK Exports'!O59</f>
        <v>0.04</v>
      </c>
      <c r="P59" s="142">
        <f>'PK Exports'!P59+'NP Exports'!P59+'NPK Exports'!P59</f>
        <v>0</v>
      </c>
      <c r="Q59" s="142">
        <f>'PK Exports'!Q59+'NP Exports'!Q59+'NPK Exports'!Q59</f>
        <v>0.02</v>
      </c>
      <c r="R59" s="142">
        <f>'PK Exports'!R59+'NP Exports'!R59+'NPK Exports'!R59</f>
        <v>0.06</v>
      </c>
      <c r="S59" s="142">
        <f>'PK Exports'!S59+'NP Exports'!S59+'NPK Exports'!S59</f>
        <v>3.9999999999999998E-6</v>
      </c>
      <c r="T59" s="142">
        <f>'PK Exports'!T59+'NP Exports'!T59+'NPK Exports'!T59</f>
        <v>0</v>
      </c>
      <c r="U59" s="142">
        <f>'PK Exports'!U59+'NP Exports'!U59+'NPK Exports'!U59</f>
        <v>0</v>
      </c>
      <c r="V59" s="142">
        <f>'PK Exports'!V59+'NP Exports'!V59+'NPK Exports'!V59</f>
        <v>0</v>
      </c>
      <c r="W59" s="142">
        <f>'PK Exports'!W59+'NP Exports'!W59+'NPK Exports'!W59</f>
        <v>0</v>
      </c>
      <c r="X59" s="142">
        <f>'PK Exports'!X59+'NP Exports'!X59+'NPK Exports'!X59</f>
        <v>0</v>
      </c>
      <c r="Y59" s="142">
        <f>'PK Exports'!Y59+'NP Exports'!Y59+'NPK Exports'!Y59</f>
        <v>0</v>
      </c>
      <c r="Z59" s="142">
        <f>'PK Exports'!Z59+'NP Exports'!Z59+'NPK Exports'!Z59</f>
        <v>0</v>
      </c>
      <c r="AA59" s="142">
        <f>'PK Exports'!AA59+'NP Exports'!AA59+'NPK Exports'!AA59</f>
        <v>0</v>
      </c>
      <c r="AB59" s="142">
        <f>'PK Exports'!AB59+'NP Exports'!AB59+'NPK Exports'!AB59</f>
        <v>0</v>
      </c>
      <c r="AC59" s="142">
        <f>'PK Exports'!AC59+'NP Exports'!AC59+'NPK Exports'!AC59</f>
        <v>0</v>
      </c>
      <c r="AD59" s="142">
        <f>'PK Exports'!AD59+'NP Exports'!AD59+'NPK Exports'!AD59</f>
        <v>0</v>
      </c>
      <c r="AE59" s="142">
        <f>'PK Exports'!AE59+'NP Exports'!AE59+'NPK Exports'!AE59</f>
        <v>0</v>
      </c>
      <c r="AF59" s="142">
        <f>'PK Exports'!AF59+'NP Exports'!AF59+'NPK Exports'!AF59</f>
        <v>0</v>
      </c>
      <c r="AG59" s="142">
        <f>'PK Exports'!AG59+'NP Exports'!AG59+'NPK Exports'!AG59</f>
        <v>0</v>
      </c>
    </row>
    <row r="60" spans="1:33" x14ac:dyDescent="0.2">
      <c r="A60" s="133" t="str">
        <f t="shared" si="1"/>
        <v>DAPEgypt</v>
      </c>
      <c r="B60" s="129" t="s">
        <v>259</v>
      </c>
      <c r="C60" s="129" t="s">
        <v>260</v>
      </c>
      <c r="D60" s="129" t="s">
        <v>91</v>
      </c>
      <c r="E60" s="142">
        <f>'PK Exports'!E60+'NP Exports'!E60+'NPK Exports'!E60</f>
        <v>0</v>
      </c>
      <c r="F60" s="142">
        <f>'PK Exports'!F60+'NP Exports'!F60+'NPK Exports'!F60</f>
        <v>4.01</v>
      </c>
      <c r="G60" s="142">
        <f>'PK Exports'!G60+'NP Exports'!G60+'NPK Exports'!G60</f>
        <v>8.0000000000000007E-5</v>
      </c>
      <c r="H60" s="142">
        <f>'PK Exports'!H60+'NP Exports'!H60+'NPK Exports'!H60</f>
        <v>0.02</v>
      </c>
      <c r="I60" s="142">
        <f>'PK Exports'!I60+'NP Exports'!I60+'NPK Exports'!I60</f>
        <v>15.460362</v>
      </c>
      <c r="J60" s="142">
        <f>'PK Exports'!J60+'NP Exports'!J60+'NPK Exports'!J60</f>
        <v>0.36332700000000001</v>
      </c>
      <c r="K60" s="142">
        <f>'PK Exports'!K60+'NP Exports'!K60+'NPK Exports'!K60</f>
        <v>4.7443809999999997</v>
      </c>
      <c r="L60" s="142">
        <f>'PK Exports'!L60+'NP Exports'!L60+'NPK Exports'!L60</f>
        <v>40.034611000000005</v>
      </c>
      <c r="M60" s="142">
        <f>'PK Exports'!M60+'NP Exports'!M60+'NPK Exports'!M60</f>
        <v>9.5293499999999991</v>
      </c>
      <c r="N60" s="142">
        <f>'PK Exports'!N60+'NP Exports'!N60+'NPK Exports'!N60</f>
        <v>42.520158000000002</v>
      </c>
      <c r="O60" s="142">
        <f>'PK Exports'!O60+'NP Exports'!O60+'NPK Exports'!O60</f>
        <v>25.726993999999998</v>
      </c>
      <c r="P60" s="142">
        <f>'PK Exports'!P60+'NP Exports'!P60+'NPK Exports'!P60</f>
        <v>44.948729999999998</v>
      </c>
      <c r="Q60" s="142">
        <f>'PK Exports'!Q60+'NP Exports'!Q60+'NPK Exports'!Q60</f>
        <v>3.3666640000000001</v>
      </c>
      <c r="R60" s="142">
        <f>'PK Exports'!R60+'NP Exports'!R60+'NPK Exports'!R60</f>
        <v>0.59806900000000007</v>
      </c>
      <c r="S60" s="142">
        <f>'PK Exports'!S60+'NP Exports'!S60+'NPK Exports'!S60</f>
        <v>0.25550099999999998</v>
      </c>
      <c r="T60" s="142">
        <f>'PK Exports'!T60+'NP Exports'!T60+'NPK Exports'!T60</f>
        <v>2.3332999999999999</v>
      </c>
      <c r="U60" s="142">
        <f>'PK Exports'!U60+'NP Exports'!U60+'NPK Exports'!U60</f>
        <v>4.3874500000000003</v>
      </c>
      <c r="V60" s="142">
        <f>'PK Exports'!V60+'NP Exports'!V60+'NPK Exports'!V60</f>
        <v>7.0298480000000012</v>
      </c>
      <c r="W60" s="142">
        <f>'PK Exports'!W60+'NP Exports'!W60+'NPK Exports'!W60</f>
        <v>6.7062920780858093</v>
      </c>
      <c r="X60" s="142">
        <f>'PK Exports'!X60+'NP Exports'!X60+'NPK Exports'!X60</f>
        <v>5</v>
      </c>
      <c r="Y60" s="142">
        <f>'PK Exports'!Y60+'NP Exports'!Y60+'NPK Exports'!Y60</f>
        <v>0</v>
      </c>
      <c r="Z60" s="142">
        <f>'PK Exports'!Z60+'NP Exports'!Z60+'NPK Exports'!Z60</f>
        <v>18.230510000000002</v>
      </c>
      <c r="AA60" s="142">
        <f>'PK Exports'!AA60+'NP Exports'!AA60+'NPK Exports'!AA60</f>
        <v>6.39</v>
      </c>
      <c r="AB60" s="142">
        <f>'PK Exports'!AB60+'NP Exports'!AB60+'NPK Exports'!AB60</f>
        <v>19.98</v>
      </c>
      <c r="AC60" s="142">
        <f>'PK Exports'!AC60+'NP Exports'!AC60+'NPK Exports'!AC60</f>
        <v>20.77696910764908</v>
      </c>
      <c r="AD60" s="142">
        <f>'PK Exports'!AD60+'NP Exports'!AD60+'NPK Exports'!AD60</f>
        <v>21.479769979758018</v>
      </c>
      <c r="AE60" s="142">
        <f>'PK Exports'!AE60+'NP Exports'!AE60+'NPK Exports'!AE60</f>
        <v>21.713805951689846</v>
      </c>
      <c r="AF60" s="142">
        <f>'PK Exports'!AF60+'NP Exports'!AF60+'NPK Exports'!AF60</f>
        <v>21.968934468966495</v>
      </c>
      <c r="AG60" s="142">
        <f>'PK Exports'!AG60+'NP Exports'!AG60+'NPK Exports'!AG60</f>
        <v>22.160588180635784</v>
      </c>
    </row>
    <row r="61" spans="1:33" x14ac:dyDescent="0.2">
      <c r="A61" s="133" t="str">
        <f t="shared" si="1"/>
        <v>DAPLibya</v>
      </c>
      <c r="B61" s="129" t="s">
        <v>259</v>
      </c>
      <c r="C61" s="129" t="s">
        <v>260</v>
      </c>
      <c r="D61" s="129" t="s">
        <v>92</v>
      </c>
      <c r="E61" s="142">
        <f>'PK Exports'!E61+'NP Exports'!E61+'NPK Exports'!E61</f>
        <v>0</v>
      </c>
      <c r="F61" s="142">
        <f>'PK Exports'!F61+'NP Exports'!F61+'NPK Exports'!F61</f>
        <v>0</v>
      </c>
      <c r="G61" s="142">
        <f>'PK Exports'!G61+'NP Exports'!G61+'NPK Exports'!G61</f>
        <v>0</v>
      </c>
      <c r="H61" s="142">
        <f>'PK Exports'!H61+'NP Exports'!H61+'NPK Exports'!H61</f>
        <v>0</v>
      </c>
      <c r="I61" s="142">
        <f>'PK Exports'!I61+'NP Exports'!I61+'NPK Exports'!I61</f>
        <v>0</v>
      </c>
      <c r="J61" s="142">
        <f>'PK Exports'!J61+'NP Exports'!J61+'NPK Exports'!J61</f>
        <v>0</v>
      </c>
      <c r="K61" s="142">
        <f>'PK Exports'!K61+'NP Exports'!K61+'NPK Exports'!K61</f>
        <v>0</v>
      </c>
      <c r="L61" s="142">
        <f>'PK Exports'!L61+'NP Exports'!L61+'NPK Exports'!L61</f>
        <v>0</v>
      </c>
      <c r="M61" s="142">
        <f>'PK Exports'!M61+'NP Exports'!M61+'NPK Exports'!M61</f>
        <v>0</v>
      </c>
      <c r="N61" s="142">
        <f>'PK Exports'!N61+'NP Exports'!N61+'NPK Exports'!N61</f>
        <v>0</v>
      </c>
      <c r="O61" s="142">
        <f>'PK Exports'!O61+'NP Exports'!O61+'NPK Exports'!O61</f>
        <v>0</v>
      </c>
      <c r="P61" s="142">
        <f>'PK Exports'!P61+'NP Exports'!P61+'NPK Exports'!P61</f>
        <v>0</v>
      </c>
      <c r="Q61" s="142">
        <f>'PK Exports'!Q61+'NP Exports'!Q61+'NPK Exports'!Q61</f>
        <v>0</v>
      </c>
      <c r="R61" s="142">
        <f>'PK Exports'!R61+'NP Exports'!R61+'NPK Exports'!R61</f>
        <v>0</v>
      </c>
      <c r="S61" s="142">
        <f>'PK Exports'!S61+'NP Exports'!S61+'NPK Exports'!S61</f>
        <v>0</v>
      </c>
      <c r="T61" s="142">
        <f>'PK Exports'!T61+'NP Exports'!T61+'NPK Exports'!T61</f>
        <v>0</v>
      </c>
      <c r="U61" s="142">
        <f>'PK Exports'!U61+'NP Exports'!U61+'NPK Exports'!U61</f>
        <v>0</v>
      </c>
      <c r="V61" s="142">
        <f>'PK Exports'!V61+'NP Exports'!V61+'NPK Exports'!V61</f>
        <v>0</v>
      </c>
      <c r="W61" s="142">
        <f>'PK Exports'!W61+'NP Exports'!W61+'NPK Exports'!W61</f>
        <v>0</v>
      </c>
      <c r="X61" s="142">
        <f>'PK Exports'!X61+'NP Exports'!X61+'NPK Exports'!X61</f>
        <v>0</v>
      </c>
      <c r="Y61" s="142">
        <f>'PK Exports'!Y61+'NP Exports'!Y61+'NPK Exports'!Y61</f>
        <v>0</v>
      </c>
      <c r="Z61" s="142">
        <f>'PK Exports'!Z61+'NP Exports'!Z61+'NPK Exports'!Z61</f>
        <v>0</v>
      </c>
      <c r="AA61" s="142">
        <f>'PK Exports'!AA61+'NP Exports'!AA61+'NPK Exports'!AA61</f>
        <v>0</v>
      </c>
      <c r="AB61" s="142">
        <f>'PK Exports'!AB61+'NP Exports'!AB61+'NPK Exports'!AB61</f>
        <v>0</v>
      </c>
      <c r="AC61" s="142">
        <f>'PK Exports'!AC61+'NP Exports'!AC61+'NPK Exports'!AC61</f>
        <v>0</v>
      </c>
      <c r="AD61" s="142">
        <f>'PK Exports'!AD61+'NP Exports'!AD61+'NPK Exports'!AD61</f>
        <v>0</v>
      </c>
      <c r="AE61" s="142">
        <f>'PK Exports'!AE61+'NP Exports'!AE61+'NPK Exports'!AE61</f>
        <v>0</v>
      </c>
      <c r="AF61" s="142">
        <f>'PK Exports'!AF61+'NP Exports'!AF61+'NPK Exports'!AF61</f>
        <v>0</v>
      </c>
      <c r="AG61" s="142">
        <f>'PK Exports'!AG61+'NP Exports'!AG61+'NPK Exports'!AG61</f>
        <v>0</v>
      </c>
    </row>
    <row r="62" spans="1:33" x14ac:dyDescent="0.2">
      <c r="A62" s="133" t="str">
        <f t="shared" si="1"/>
        <v>DAPMorocco</v>
      </c>
      <c r="B62" s="129" t="s">
        <v>259</v>
      </c>
      <c r="C62" s="129" t="s">
        <v>260</v>
      </c>
      <c r="D62" s="129" t="s">
        <v>93</v>
      </c>
      <c r="E62" s="142">
        <f>'PK Exports'!E62+'NP Exports'!E62+'NPK Exports'!E62</f>
        <v>20.835000000000001</v>
      </c>
      <c r="F62" s="142">
        <f>'PK Exports'!F62+'NP Exports'!F62+'NPK Exports'!F62</f>
        <v>34.316000000000003</v>
      </c>
      <c r="G62" s="142">
        <f>'PK Exports'!G62+'NP Exports'!G62+'NPK Exports'!G62</f>
        <v>1.35E-4</v>
      </c>
      <c r="H62" s="142">
        <f>'PK Exports'!H62+'NP Exports'!H62+'NPK Exports'!H62</f>
        <v>4.751E-3</v>
      </c>
      <c r="I62" s="142">
        <f>'PK Exports'!I62+'NP Exports'!I62+'NPK Exports'!I62</f>
        <v>5.5000000000000003E-4</v>
      </c>
      <c r="J62" s="142">
        <f>'PK Exports'!J62+'NP Exports'!J62+'NPK Exports'!J62</f>
        <v>1.4589999999999999E-2</v>
      </c>
      <c r="K62" s="142">
        <f>'PK Exports'!K62+'NP Exports'!K62+'NPK Exports'!K62</f>
        <v>2.587736</v>
      </c>
      <c r="L62" s="142">
        <f>'PK Exports'!L62+'NP Exports'!L62+'NPK Exports'!L62</f>
        <v>1.7496499999999999</v>
      </c>
      <c r="M62" s="142">
        <f>'PK Exports'!M62+'NP Exports'!M62+'NPK Exports'!M62</f>
        <v>0.68459999999999999</v>
      </c>
      <c r="N62" s="142">
        <f>'PK Exports'!N62+'NP Exports'!N62+'NPK Exports'!N62</f>
        <v>10.486215000000001</v>
      </c>
      <c r="O62" s="142">
        <f>'PK Exports'!O62+'NP Exports'!O62+'NPK Exports'!O62</f>
        <v>24.244213999999999</v>
      </c>
      <c r="P62" s="142">
        <f>'PK Exports'!P62+'NP Exports'!P62+'NPK Exports'!P62</f>
        <v>1.06914</v>
      </c>
      <c r="Q62" s="142">
        <f>'PK Exports'!Q62+'NP Exports'!Q62+'NPK Exports'!Q62</f>
        <v>64.127938</v>
      </c>
      <c r="R62" s="142">
        <f>'PK Exports'!R62+'NP Exports'!R62+'NPK Exports'!R62</f>
        <v>183.45433500000001</v>
      </c>
      <c r="S62" s="142">
        <f>'PK Exports'!S62+'NP Exports'!S62+'NPK Exports'!S62</f>
        <v>489.62142399999993</v>
      </c>
      <c r="T62" s="142">
        <f>'PK Exports'!T62+'NP Exports'!T62+'NPK Exports'!T62</f>
        <v>868.19574299999999</v>
      </c>
      <c r="U62" s="142">
        <f>'PK Exports'!U62+'NP Exports'!U62+'NPK Exports'!U62</f>
        <v>1649.8101450000001</v>
      </c>
      <c r="V62" s="142">
        <f>'PK Exports'!V62+'NP Exports'!V62+'NPK Exports'!V62</f>
        <v>2371.076818</v>
      </c>
      <c r="W62" s="142">
        <f>'PK Exports'!W62+'NP Exports'!W62+'NPK Exports'!W62</f>
        <v>1701.9876391000284</v>
      </c>
      <c r="X62" s="142">
        <f>'PK Exports'!X62+'NP Exports'!X62+'NPK Exports'!X62</f>
        <v>1783.3587500000001</v>
      </c>
      <c r="Y62" s="142">
        <f>'PK Exports'!Y62+'NP Exports'!Y62+'NPK Exports'!Y62</f>
        <v>2135.3805845163211</v>
      </c>
      <c r="Z62" s="142">
        <f>'PK Exports'!Z62+'NP Exports'!Z62+'NPK Exports'!Z62</f>
        <v>2495.6042899999998</v>
      </c>
      <c r="AA62" s="142">
        <f>'PK Exports'!AA62+'NP Exports'!AA62+'NPK Exports'!AA62</f>
        <v>1815.3899999999999</v>
      </c>
      <c r="AB62" s="142">
        <f>'PK Exports'!AB62+'NP Exports'!AB62+'NPK Exports'!AB62</f>
        <v>1940.6000000000001</v>
      </c>
      <c r="AC62" s="142">
        <f>'PK Exports'!AC62+'NP Exports'!AC62+'NPK Exports'!AC62</f>
        <v>2147.4882601689919</v>
      </c>
      <c r="AD62" s="142">
        <f>'PK Exports'!AD62+'NP Exports'!AD62+'NPK Exports'!AD62</f>
        <v>2351.8010287780598</v>
      </c>
      <c r="AE62" s="142">
        <f>'PK Exports'!AE62+'NP Exports'!AE62+'NPK Exports'!AE62</f>
        <v>2450.4192035280212</v>
      </c>
      <c r="AF62" s="142">
        <f>'PK Exports'!AF62+'NP Exports'!AF62+'NPK Exports'!AF62</f>
        <v>2506.7553702790065</v>
      </c>
      <c r="AG62" s="142">
        <f>'PK Exports'!AG62+'NP Exports'!AG62+'NPK Exports'!AG62</f>
        <v>2535.4285736246461</v>
      </c>
    </row>
    <row r="63" spans="1:33" x14ac:dyDescent="0.2">
      <c r="A63" s="133" t="str">
        <f t="shared" si="1"/>
        <v>DAPSudan</v>
      </c>
      <c r="B63" s="129" t="s">
        <v>259</v>
      </c>
      <c r="C63" s="129" t="s">
        <v>260</v>
      </c>
      <c r="D63" s="129" t="s">
        <v>94</v>
      </c>
      <c r="E63" s="142">
        <f>'PK Exports'!E63+'NP Exports'!E63+'NPK Exports'!E63</f>
        <v>0</v>
      </c>
      <c r="F63" s="142">
        <f>'PK Exports'!F63+'NP Exports'!F63+'NPK Exports'!F63</f>
        <v>0</v>
      </c>
      <c r="G63" s="142">
        <f>'PK Exports'!G63+'NP Exports'!G63+'NPK Exports'!G63</f>
        <v>0</v>
      </c>
      <c r="H63" s="142">
        <f>'PK Exports'!H63+'NP Exports'!H63+'NPK Exports'!H63</f>
        <v>0</v>
      </c>
      <c r="I63" s="142">
        <f>'PK Exports'!I63+'NP Exports'!I63+'NPK Exports'!I63</f>
        <v>0</v>
      </c>
      <c r="J63" s="142">
        <f>'PK Exports'!J63+'NP Exports'!J63+'NPK Exports'!J63</f>
        <v>0</v>
      </c>
      <c r="K63" s="142">
        <f>'PK Exports'!K63+'NP Exports'!K63+'NPK Exports'!K63</f>
        <v>0</v>
      </c>
      <c r="L63" s="142">
        <f>'PK Exports'!L63+'NP Exports'!L63+'NPK Exports'!L63</f>
        <v>0</v>
      </c>
      <c r="M63" s="142">
        <f>'PK Exports'!M63+'NP Exports'!M63+'NPK Exports'!M63</f>
        <v>0</v>
      </c>
      <c r="N63" s="142">
        <f>'PK Exports'!N63+'NP Exports'!N63+'NPK Exports'!N63</f>
        <v>0</v>
      </c>
      <c r="O63" s="142">
        <f>'PK Exports'!O63+'NP Exports'!O63+'NPK Exports'!O63</f>
        <v>0</v>
      </c>
      <c r="P63" s="142">
        <f>'PK Exports'!P63+'NP Exports'!P63+'NPK Exports'!P63</f>
        <v>0</v>
      </c>
      <c r="Q63" s="142">
        <f>'PK Exports'!Q63+'NP Exports'!Q63+'NPK Exports'!Q63</f>
        <v>0</v>
      </c>
      <c r="R63" s="142">
        <f>'PK Exports'!R63+'NP Exports'!R63+'NPK Exports'!R63</f>
        <v>0</v>
      </c>
      <c r="S63" s="142">
        <f>'PK Exports'!S63+'NP Exports'!S63+'NPK Exports'!S63</f>
        <v>0</v>
      </c>
      <c r="T63" s="142">
        <f>'PK Exports'!T63+'NP Exports'!T63+'NPK Exports'!T63</f>
        <v>0</v>
      </c>
      <c r="U63" s="142">
        <f>'PK Exports'!U63+'NP Exports'!U63+'NPK Exports'!U63</f>
        <v>0</v>
      </c>
      <c r="V63" s="142">
        <f>'PK Exports'!V63+'NP Exports'!V63+'NPK Exports'!V63</f>
        <v>0</v>
      </c>
      <c r="W63" s="142">
        <f>'PK Exports'!W63+'NP Exports'!W63+'NPK Exports'!W63</f>
        <v>0</v>
      </c>
      <c r="X63" s="142">
        <f>'PK Exports'!X63+'NP Exports'!X63+'NPK Exports'!X63</f>
        <v>0</v>
      </c>
      <c r="Y63" s="142">
        <f>'PK Exports'!Y63+'NP Exports'!Y63+'NPK Exports'!Y63</f>
        <v>0</v>
      </c>
      <c r="Z63" s="142">
        <f>'PK Exports'!Z63+'NP Exports'!Z63+'NPK Exports'!Z63</f>
        <v>0</v>
      </c>
      <c r="AA63" s="142">
        <f>'PK Exports'!AA63+'NP Exports'!AA63+'NPK Exports'!AA63</f>
        <v>0</v>
      </c>
      <c r="AB63" s="142">
        <f>'PK Exports'!AB63+'NP Exports'!AB63+'NPK Exports'!AB63</f>
        <v>0</v>
      </c>
      <c r="AC63" s="142">
        <f>'PK Exports'!AC63+'NP Exports'!AC63+'NPK Exports'!AC63</f>
        <v>0</v>
      </c>
      <c r="AD63" s="142">
        <f>'PK Exports'!AD63+'NP Exports'!AD63+'NPK Exports'!AD63</f>
        <v>0</v>
      </c>
      <c r="AE63" s="142">
        <f>'PK Exports'!AE63+'NP Exports'!AE63+'NPK Exports'!AE63</f>
        <v>0</v>
      </c>
      <c r="AF63" s="142">
        <f>'PK Exports'!AF63+'NP Exports'!AF63+'NPK Exports'!AF63</f>
        <v>0</v>
      </c>
      <c r="AG63" s="142">
        <f>'PK Exports'!AG63+'NP Exports'!AG63+'NPK Exports'!AG63</f>
        <v>0</v>
      </c>
    </row>
    <row r="64" spans="1:33" x14ac:dyDescent="0.2">
      <c r="A64" s="133" t="str">
        <f t="shared" si="1"/>
        <v>DAPTunisia</v>
      </c>
      <c r="B64" s="129" t="s">
        <v>259</v>
      </c>
      <c r="C64" s="129" t="s">
        <v>260</v>
      </c>
      <c r="D64" s="129" t="s">
        <v>95</v>
      </c>
      <c r="E64" s="142">
        <f>'PK Exports'!E64+'NP Exports'!E64+'NPK Exports'!E64</f>
        <v>0</v>
      </c>
      <c r="F64" s="142">
        <f>'PK Exports'!F64+'NP Exports'!F64+'NPK Exports'!F64</f>
        <v>0</v>
      </c>
      <c r="G64" s="142">
        <f>'PK Exports'!G64+'NP Exports'!G64+'NPK Exports'!G64</f>
        <v>0</v>
      </c>
      <c r="H64" s="142">
        <f>'PK Exports'!H64+'NP Exports'!H64+'NPK Exports'!H64</f>
        <v>0</v>
      </c>
      <c r="I64" s="142">
        <f>'PK Exports'!I64+'NP Exports'!I64+'NPK Exports'!I64</f>
        <v>0.06</v>
      </c>
      <c r="J64" s="142">
        <f>'PK Exports'!J64+'NP Exports'!J64+'NPK Exports'!J64</f>
        <v>0</v>
      </c>
      <c r="K64" s="142">
        <f>'PK Exports'!K64+'NP Exports'!K64+'NPK Exports'!K64</f>
        <v>7.1799999999999998E-3</v>
      </c>
      <c r="L64" s="142">
        <f>'PK Exports'!L64+'NP Exports'!L64+'NPK Exports'!L64</f>
        <v>1.736E-2</v>
      </c>
      <c r="M64" s="142">
        <f>'PK Exports'!M64+'NP Exports'!M64+'NPK Exports'!M64</f>
        <v>1.4E-2</v>
      </c>
      <c r="N64" s="142">
        <f>'PK Exports'!N64+'NP Exports'!N64+'NPK Exports'!N64</f>
        <v>2.35E-2</v>
      </c>
      <c r="O64" s="142">
        <f>'PK Exports'!O64+'NP Exports'!O64+'NPK Exports'!O64</f>
        <v>3.95E-2</v>
      </c>
      <c r="P64" s="142">
        <f>'PK Exports'!P64+'NP Exports'!P64+'NPK Exports'!P64</f>
        <v>2.5000000000000001E-4</v>
      </c>
      <c r="Q64" s="142">
        <f>'PK Exports'!Q64+'NP Exports'!Q64+'NPK Exports'!Q64</f>
        <v>0.01</v>
      </c>
      <c r="R64" s="142">
        <f>'PK Exports'!R64+'NP Exports'!R64+'NPK Exports'!R64</f>
        <v>0.17311499999999999</v>
      </c>
      <c r="S64" s="142">
        <f>'PK Exports'!S64+'NP Exports'!S64+'NPK Exports'!S64</f>
        <v>0.40421799999999997</v>
      </c>
      <c r="T64" s="142">
        <f>'PK Exports'!T64+'NP Exports'!T64+'NPK Exports'!T64</f>
        <v>0.47145399999999998</v>
      </c>
      <c r="U64" s="142">
        <f>'PK Exports'!U64+'NP Exports'!U64+'NPK Exports'!U64</f>
        <v>1.588E-3</v>
      </c>
      <c r="V64" s="142">
        <f>'PK Exports'!V64+'NP Exports'!V64+'NPK Exports'!V64</f>
        <v>0</v>
      </c>
      <c r="W64" s="142">
        <f>'PK Exports'!W64+'NP Exports'!W64+'NPK Exports'!W64</f>
        <v>0</v>
      </c>
      <c r="X64" s="142">
        <f>'PK Exports'!X64+'NP Exports'!X64+'NPK Exports'!X64</f>
        <v>0</v>
      </c>
      <c r="Y64" s="142">
        <f>'PK Exports'!Y64+'NP Exports'!Y64+'NPK Exports'!Y64</f>
        <v>0</v>
      </c>
      <c r="Z64" s="142">
        <f>'PK Exports'!Z64+'NP Exports'!Z64+'NPK Exports'!Z64</f>
        <v>0</v>
      </c>
      <c r="AA64" s="142">
        <f>'PK Exports'!AA64+'NP Exports'!AA64+'NPK Exports'!AA64</f>
        <v>0</v>
      </c>
      <c r="AB64" s="142">
        <f>'PK Exports'!AB64+'NP Exports'!AB64+'NPK Exports'!AB64</f>
        <v>0</v>
      </c>
      <c r="AC64" s="142">
        <f>'PK Exports'!AC64+'NP Exports'!AC64+'NPK Exports'!AC64</f>
        <v>0</v>
      </c>
      <c r="AD64" s="142">
        <f>'PK Exports'!AD64+'NP Exports'!AD64+'NPK Exports'!AD64</f>
        <v>0</v>
      </c>
      <c r="AE64" s="142">
        <f>'PK Exports'!AE64+'NP Exports'!AE64+'NPK Exports'!AE64</f>
        <v>0</v>
      </c>
      <c r="AF64" s="142">
        <f>'PK Exports'!AF64+'NP Exports'!AF64+'NPK Exports'!AF64</f>
        <v>0</v>
      </c>
      <c r="AG64" s="142">
        <f>'PK Exports'!AG64+'NP Exports'!AG64+'NPK Exports'!AG64</f>
        <v>0</v>
      </c>
    </row>
    <row r="65" spans="1:33" s="133" customFormat="1" x14ac:dyDescent="0.2">
      <c r="A65" s="139" t="str">
        <f t="shared" si="1"/>
        <v>DAPEast Africa Total</v>
      </c>
      <c r="B65" s="140" t="s">
        <v>96</v>
      </c>
      <c r="C65" s="140" t="s">
        <v>96</v>
      </c>
      <c r="D65" s="140" t="s">
        <v>96</v>
      </c>
      <c r="E65" s="141">
        <f>'PK Exports'!E65+'NP Exports'!E65+'NPK Exports'!E65</f>
        <v>35.329002000000003</v>
      </c>
      <c r="F65" s="141">
        <f>'PK Exports'!F65+'NP Exports'!F65+'NPK Exports'!F65</f>
        <v>5.0125000000000002</v>
      </c>
      <c r="G65" s="141">
        <f>'PK Exports'!G65+'NP Exports'!G65+'NPK Exports'!G65</f>
        <v>6.5371460000000017</v>
      </c>
      <c r="H65" s="141">
        <f>'PK Exports'!H65+'NP Exports'!H65+'NPK Exports'!H65</f>
        <v>7.7439999999999998</v>
      </c>
      <c r="I65" s="141">
        <f>'PK Exports'!I65+'NP Exports'!I65+'NPK Exports'!I65</f>
        <v>10.910032000000001</v>
      </c>
      <c r="J65" s="141">
        <f>'PK Exports'!J65+'NP Exports'!J65+'NPK Exports'!J65</f>
        <v>6.9550850000000004</v>
      </c>
      <c r="K65" s="141">
        <f>'PK Exports'!K65+'NP Exports'!K65+'NPK Exports'!K65</f>
        <v>4.9117579999999998</v>
      </c>
      <c r="L65" s="141">
        <f>'PK Exports'!L65+'NP Exports'!L65+'NPK Exports'!L65</f>
        <v>41.436700000000002</v>
      </c>
      <c r="M65" s="141">
        <f>'PK Exports'!M65+'NP Exports'!M65+'NPK Exports'!M65</f>
        <v>1.1185</v>
      </c>
      <c r="N65" s="141">
        <f>'PK Exports'!N65+'NP Exports'!N65+'NPK Exports'!N65</f>
        <v>1.8891</v>
      </c>
      <c r="O65" s="141">
        <f>'PK Exports'!O65+'NP Exports'!O65+'NPK Exports'!O65</f>
        <v>5.0235149999999997</v>
      </c>
      <c r="P65" s="141">
        <f>'PK Exports'!P65+'NP Exports'!P65+'NPK Exports'!P65</f>
        <v>8.6854499999999994</v>
      </c>
      <c r="Q65" s="141">
        <f>'PK Exports'!Q65+'NP Exports'!Q65+'NPK Exports'!Q65</f>
        <v>15.117357</v>
      </c>
      <c r="R65" s="141">
        <f>'PK Exports'!R65+'NP Exports'!R65+'NPK Exports'!R65</f>
        <v>33.087203000000002</v>
      </c>
      <c r="S65" s="141">
        <f>'PK Exports'!S65+'NP Exports'!S65+'NPK Exports'!S65</f>
        <v>3.5785039999999997</v>
      </c>
      <c r="T65" s="141">
        <f>'PK Exports'!T65+'NP Exports'!T65+'NPK Exports'!T65</f>
        <v>10.287072999999999</v>
      </c>
      <c r="U65" s="141">
        <f>'PK Exports'!U65+'NP Exports'!U65+'NPK Exports'!U65</f>
        <v>7.6187039999999993</v>
      </c>
      <c r="V65" s="141">
        <f>'PK Exports'!V65+'NP Exports'!V65+'NPK Exports'!V65</f>
        <v>3.0068950000000001</v>
      </c>
      <c r="W65" s="141">
        <f>'PK Exports'!W65+'NP Exports'!W65+'NPK Exports'!W65</f>
        <v>0</v>
      </c>
      <c r="X65" s="141">
        <f>'PK Exports'!X65+'NP Exports'!X65+'NPK Exports'!X65</f>
        <v>0</v>
      </c>
      <c r="Y65" s="141">
        <f>'PK Exports'!Y65+'NP Exports'!Y65+'NPK Exports'!Y65</f>
        <v>0</v>
      </c>
      <c r="Z65" s="141">
        <f>'PK Exports'!Z65+'NP Exports'!Z65+'NPK Exports'!Z65</f>
        <v>0</v>
      </c>
      <c r="AA65" s="141">
        <f>'PK Exports'!AA65+'NP Exports'!AA65+'NPK Exports'!AA65</f>
        <v>0</v>
      </c>
      <c r="AB65" s="141">
        <f>'PK Exports'!AB65+'NP Exports'!AB65+'NPK Exports'!AB65</f>
        <v>0</v>
      </c>
      <c r="AC65" s="141">
        <f>'PK Exports'!AC65+'NP Exports'!AC65+'NPK Exports'!AC65</f>
        <v>0</v>
      </c>
      <c r="AD65" s="141">
        <f>'PK Exports'!AD65+'NP Exports'!AD65+'NPK Exports'!AD65</f>
        <v>0</v>
      </c>
      <c r="AE65" s="141">
        <f>'PK Exports'!AE65+'NP Exports'!AE65+'NPK Exports'!AE65</f>
        <v>0</v>
      </c>
      <c r="AF65" s="141">
        <f>'PK Exports'!AF65+'NP Exports'!AF65+'NPK Exports'!AF65</f>
        <v>0</v>
      </c>
      <c r="AG65" s="141">
        <f>'PK Exports'!AG65+'NP Exports'!AG65+'NPK Exports'!AG65</f>
        <v>0</v>
      </c>
    </row>
    <row r="66" spans="1:33" x14ac:dyDescent="0.2">
      <c r="A66" s="133" t="str">
        <f t="shared" si="1"/>
        <v>DAPBurundi</v>
      </c>
      <c r="B66" s="129" t="s">
        <v>259</v>
      </c>
      <c r="C66" s="129" t="s">
        <v>261</v>
      </c>
      <c r="D66" s="129" t="s">
        <v>97</v>
      </c>
      <c r="E66" s="142">
        <f>'PK Exports'!E66+'NP Exports'!E66+'NPK Exports'!E66</f>
        <v>0</v>
      </c>
      <c r="F66" s="142">
        <f>'PK Exports'!F66+'NP Exports'!F66+'NPK Exports'!F66</f>
        <v>0</v>
      </c>
      <c r="G66" s="142">
        <f>'PK Exports'!G66+'NP Exports'!G66+'NPK Exports'!G66</f>
        <v>0</v>
      </c>
      <c r="H66" s="142">
        <f>'PK Exports'!H66+'NP Exports'!H66+'NPK Exports'!H66</f>
        <v>0</v>
      </c>
      <c r="I66" s="142">
        <f>'PK Exports'!I66+'NP Exports'!I66+'NPK Exports'!I66</f>
        <v>0</v>
      </c>
      <c r="J66" s="142">
        <f>'PK Exports'!J66+'NP Exports'!J66+'NPK Exports'!J66</f>
        <v>0</v>
      </c>
      <c r="K66" s="142">
        <f>'PK Exports'!K66+'NP Exports'!K66+'NPK Exports'!K66</f>
        <v>0</v>
      </c>
      <c r="L66" s="142">
        <f>'PK Exports'!L66+'NP Exports'!L66+'NPK Exports'!L66</f>
        <v>0</v>
      </c>
      <c r="M66" s="142">
        <f>'PK Exports'!M66+'NP Exports'!M66+'NPK Exports'!M66</f>
        <v>0</v>
      </c>
      <c r="N66" s="142">
        <f>'PK Exports'!N66+'NP Exports'!N66+'NPK Exports'!N66</f>
        <v>0</v>
      </c>
      <c r="O66" s="142">
        <f>'PK Exports'!O66+'NP Exports'!O66+'NPK Exports'!O66</f>
        <v>0</v>
      </c>
      <c r="P66" s="142">
        <f>'PK Exports'!P66+'NP Exports'!P66+'NPK Exports'!P66</f>
        <v>0</v>
      </c>
      <c r="Q66" s="142">
        <f>'PK Exports'!Q66+'NP Exports'!Q66+'NPK Exports'!Q66</f>
        <v>0</v>
      </c>
      <c r="R66" s="142">
        <f>'PK Exports'!R66+'NP Exports'!R66+'NPK Exports'!R66</f>
        <v>0</v>
      </c>
      <c r="S66" s="142">
        <f>'PK Exports'!S66+'NP Exports'!S66+'NPK Exports'!S66</f>
        <v>0</v>
      </c>
      <c r="T66" s="142">
        <f>'PK Exports'!T66+'NP Exports'!T66+'NPK Exports'!T66</f>
        <v>0</v>
      </c>
      <c r="U66" s="142">
        <f>'PK Exports'!U66+'NP Exports'!U66+'NPK Exports'!U66</f>
        <v>0</v>
      </c>
      <c r="V66" s="142">
        <f>'PK Exports'!V66+'NP Exports'!V66+'NPK Exports'!V66</f>
        <v>0</v>
      </c>
      <c r="W66" s="142">
        <f>'PK Exports'!W66+'NP Exports'!W66+'NPK Exports'!W66</f>
        <v>0</v>
      </c>
      <c r="X66" s="142">
        <f>'PK Exports'!X66+'NP Exports'!X66+'NPK Exports'!X66</f>
        <v>0</v>
      </c>
      <c r="Y66" s="142">
        <f>'PK Exports'!Y66+'NP Exports'!Y66+'NPK Exports'!Y66</f>
        <v>0</v>
      </c>
      <c r="Z66" s="142">
        <f>'PK Exports'!Z66+'NP Exports'!Z66+'NPK Exports'!Z66</f>
        <v>0</v>
      </c>
      <c r="AA66" s="142">
        <f>'PK Exports'!AA66+'NP Exports'!AA66+'NPK Exports'!AA66</f>
        <v>0</v>
      </c>
      <c r="AB66" s="142">
        <f>'PK Exports'!AB66+'NP Exports'!AB66+'NPK Exports'!AB66</f>
        <v>0</v>
      </c>
      <c r="AC66" s="142">
        <f>'PK Exports'!AC66+'NP Exports'!AC66+'NPK Exports'!AC66</f>
        <v>0</v>
      </c>
      <c r="AD66" s="142">
        <f>'PK Exports'!AD66+'NP Exports'!AD66+'NPK Exports'!AD66</f>
        <v>0</v>
      </c>
      <c r="AE66" s="142">
        <f>'PK Exports'!AE66+'NP Exports'!AE66+'NPK Exports'!AE66</f>
        <v>0</v>
      </c>
      <c r="AF66" s="142">
        <f>'PK Exports'!AF66+'NP Exports'!AF66+'NPK Exports'!AF66</f>
        <v>0</v>
      </c>
      <c r="AG66" s="142">
        <f>'PK Exports'!AG66+'NP Exports'!AG66+'NPK Exports'!AG66</f>
        <v>0</v>
      </c>
    </row>
    <row r="67" spans="1:33" x14ac:dyDescent="0.2">
      <c r="A67" s="133" t="str">
        <f t="shared" si="1"/>
        <v>DAPComoros</v>
      </c>
      <c r="B67" s="129" t="s">
        <v>259</v>
      </c>
      <c r="C67" s="129" t="s">
        <v>261</v>
      </c>
      <c r="D67" s="129" t="s">
        <v>98</v>
      </c>
      <c r="E67" s="142">
        <f>'PK Exports'!E67+'NP Exports'!E67+'NPK Exports'!E67</f>
        <v>0</v>
      </c>
      <c r="F67" s="142">
        <f>'PK Exports'!F67+'NP Exports'!F67+'NPK Exports'!F67</f>
        <v>0</v>
      </c>
      <c r="G67" s="142">
        <f>'PK Exports'!G67+'NP Exports'!G67+'NPK Exports'!G67</f>
        <v>0</v>
      </c>
      <c r="H67" s="142">
        <f>'PK Exports'!H67+'NP Exports'!H67+'NPK Exports'!H67</f>
        <v>0</v>
      </c>
      <c r="I67" s="142">
        <f>'PK Exports'!I67+'NP Exports'!I67+'NPK Exports'!I67</f>
        <v>0</v>
      </c>
      <c r="J67" s="142">
        <f>'PK Exports'!J67+'NP Exports'!J67+'NPK Exports'!J67</f>
        <v>0</v>
      </c>
      <c r="K67" s="142">
        <f>'PK Exports'!K67+'NP Exports'!K67+'NPK Exports'!K67</f>
        <v>0</v>
      </c>
      <c r="L67" s="142">
        <f>'PK Exports'!L67+'NP Exports'!L67+'NPK Exports'!L67</f>
        <v>0</v>
      </c>
      <c r="M67" s="142">
        <f>'PK Exports'!M67+'NP Exports'!M67+'NPK Exports'!M67</f>
        <v>0</v>
      </c>
      <c r="N67" s="142">
        <f>'PK Exports'!N67+'NP Exports'!N67+'NPK Exports'!N67</f>
        <v>0</v>
      </c>
      <c r="O67" s="142">
        <f>'PK Exports'!O67+'NP Exports'!O67+'NPK Exports'!O67</f>
        <v>0</v>
      </c>
      <c r="P67" s="142">
        <f>'PK Exports'!P67+'NP Exports'!P67+'NPK Exports'!P67</f>
        <v>0</v>
      </c>
      <c r="Q67" s="142">
        <f>'PK Exports'!Q67+'NP Exports'!Q67+'NPK Exports'!Q67</f>
        <v>0</v>
      </c>
      <c r="R67" s="142">
        <f>'PK Exports'!R67+'NP Exports'!R67+'NPK Exports'!R67</f>
        <v>0</v>
      </c>
      <c r="S67" s="142">
        <f>'PK Exports'!S67+'NP Exports'!S67+'NPK Exports'!S67</f>
        <v>0</v>
      </c>
      <c r="T67" s="142">
        <f>'PK Exports'!T67+'NP Exports'!T67+'NPK Exports'!T67</f>
        <v>0</v>
      </c>
      <c r="U67" s="142">
        <f>'PK Exports'!U67+'NP Exports'!U67+'NPK Exports'!U67</f>
        <v>0</v>
      </c>
      <c r="V67" s="142">
        <f>'PK Exports'!V67+'NP Exports'!V67+'NPK Exports'!V67</f>
        <v>0</v>
      </c>
      <c r="W67" s="142">
        <f>'PK Exports'!W67+'NP Exports'!W67+'NPK Exports'!W67</f>
        <v>0</v>
      </c>
      <c r="X67" s="142">
        <f>'PK Exports'!X67+'NP Exports'!X67+'NPK Exports'!X67</f>
        <v>0</v>
      </c>
      <c r="Y67" s="142">
        <f>'PK Exports'!Y67+'NP Exports'!Y67+'NPK Exports'!Y67</f>
        <v>0</v>
      </c>
      <c r="Z67" s="142">
        <f>'PK Exports'!Z67+'NP Exports'!Z67+'NPK Exports'!Z67</f>
        <v>0</v>
      </c>
      <c r="AA67" s="142">
        <f>'PK Exports'!AA67+'NP Exports'!AA67+'NPK Exports'!AA67</f>
        <v>0</v>
      </c>
      <c r="AB67" s="142">
        <f>'PK Exports'!AB67+'NP Exports'!AB67+'NPK Exports'!AB67</f>
        <v>0</v>
      </c>
      <c r="AC67" s="142">
        <f>'PK Exports'!AC67+'NP Exports'!AC67+'NPK Exports'!AC67</f>
        <v>0</v>
      </c>
      <c r="AD67" s="142">
        <f>'PK Exports'!AD67+'NP Exports'!AD67+'NPK Exports'!AD67</f>
        <v>0</v>
      </c>
      <c r="AE67" s="142">
        <f>'PK Exports'!AE67+'NP Exports'!AE67+'NPK Exports'!AE67</f>
        <v>0</v>
      </c>
      <c r="AF67" s="142">
        <f>'PK Exports'!AF67+'NP Exports'!AF67+'NPK Exports'!AF67</f>
        <v>0</v>
      </c>
      <c r="AG67" s="142">
        <f>'PK Exports'!AG67+'NP Exports'!AG67+'NPK Exports'!AG67</f>
        <v>0</v>
      </c>
    </row>
    <row r="68" spans="1:33" x14ac:dyDescent="0.2">
      <c r="A68" s="133" t="str">
        <f t="shared" si="1"/>
        <v>DAPDjibouti</v>
      </c>
      <c r="B68" s="129" t="s">
        <v>259</v>
      </c>
      <c r="C68" s="129" t="s">
        <v>261</v>
      </c>
      <c r="D68" s="129" t="s">
        <v>99</v>
      </c>
      <c r="E68" s="142">
        <f>'PK Exports'!E68+'NP Exports'!E68+'NPK Exports'!E68</f>
        <v>0</v>
      </c>
      <c r="F68" s="142">
        <f>'PK Exports'!F68+'NP Exports'!F68+'NPK Exports'!F68</f>
        <v>0</v>
      </c>
      <c r="G68" s="142">
        <f>'PK Exports'!G68+'NP Exports'!G68+'NPK Exports'!G68</f>
        <v>0</v>
      </c>
      <c r="H68" s="142">
        <f>'PK Exports'!H68+'NP Exports'!H68+'NPK Exports'!H68</f>
        <v>0</v>
      </c>
      <c r="I68" s="142">
        <f>'PK Exports'!I68+'NP Exports'!I68+'NPK Exports'!I68</f>
        <v>0</v>
      </c>
      <c r="J68" s="142">
        <f>'PK Exports'!J68+'NP Exports'!J68+'NPK Exports'!J68</f>
        <v>0</v>
      </c>
      <c r="K68" s="142">
        <f>'PK Exports'!K68+'NP Exports'!K68+'NPK Exports'!K68</f>
        <v>0</v>
      </c>
      <c r="L68" s="142">
        <f>'PK Exports'!L68+'NP Exports'!L68+'NPK Exports'!L68</f>
        <v>0</v>
      </c>
      <c r="M68" s="142">
        <f>'PK Exports'!M68+'NP Exports'!M68+'NPK Exports'!M68</f>
        <v>0</v>
      </c>
      <c r="N68" s="142">
        <f>'PK Exports'!N68+'NP Exports'!N68+'NPK Exports'!N68</f>
        <v>0</v>
      </c>
      <c r="O68" s="142">
        <f>'PK Exports'!O68+'NP Exports'!O68+'NPK Exports'!O68</f>
        <v>0</v>
      </c>
      <c r="P68" s="142">
        <f>'PK Exports'!P68+'NP Exports'!P68+'NPK Exports'!P68</f>
        <v>0</v>
      </c>
      <c r="Q68" s="142">
        <f>'PK Exports'!Q68+'NP Exports'!Q68+'NPK Exports'!Q68</f>
        <v>0</v>
      </c>
      <c r="R68" s="142">
        <f>'PK Exports'!R68+'NP Exports'!R68+'NPK Exports'!R68</f>
        <v>0</v>
      </c>
      <c r="S68" s="142">
        <f>'PK Exports'!S68+'NP Exports'!S68+'NPK Exports'!S68</f>
        <v>0</v>
      </c>
      <c r="T68" s="142">
        <f>'PK Exports'!T68+'NP Exports'!T68+'NPK Exports'!T68</f>
        <v>0</v>
      </c>
      <c r="U68" s="142">
        <f>'PK Exports'!U68+'NP Exports'!U68+'NPK Exports'!U68</f>
        <v>0</v>
      </c>
      <c r="V68" s="142">
        <f>'PK Exports'!V68+'NP Exports'!V68+'NPK Exports'!V68</f>
        <v>0</v>
      </c>
      <c r="W68" s="142">
        <f>'PK Exports'!W68+'NP Exports'!W68+'NPK Exports'!W68</f>
        <v>0</v>
      </c>
      <c r="X68" s="142">
        <f>'PK Exports'!X68+'NP Exports'!X68+'NPK Exports'!X68</f>
        <v>0</v>
      </c>
      <c r="Y68" s="142">
        <f>'PK Exports'!Y68+'NP Exports'!Y68+'NPK Exports'!Y68</f>
        <v>0</v>
      </c>
      <c r="Z68" s="142">
        <f>'PK Exports'!Z68+'NP Exports'!Z68+'NPK Exports'!Z68</f>
        <v>0</v>
      </c>
      <c r="AA68" s="142">
        <f>'PK Exports'!AA68+'NP Exports'!AA68+'NPK Exports'!AA68</f>
        <v>0</v>
      </c>
      <c r="AB68" s="142">
        <f>'PK Exports'!AB68+'NP Exports'!AB68+'NPK Exports'!AB68</f>
        <v>0</v>
      </c>
      <c r="AC68" s="142">
        <f>'PK Exports'!AC68+'NP Exports'!AC68+'NPK Exports'!AC68</f>
        <v>0</v>
      </c>
      <c r="AD68" s="142">
        <f>'PK Exports'!AD68+'NP Exports'!AD68+'NPK Exports'!AD68</f>
        <v>0</v>
      </c>
      <c r="AE68" s="142">
        <f>'PK Exports'!AE68+'NP Exports'!AE68+'NPK Exports'!AE68</f>
        <v>0</v>
      </c>
      <c r="AF68" s="142">
        <f>'PK Exports'!AF68+'NP Exports'!AF68+'NPK Exports'!AF68</f>
        <v>0</v>
      </c>
      <c r="AG68" s="142">
        <f>'PK Exports'!AG68+'NP Exports'!AG68+'NPK Exports'!AG68</f>
        <v>0</v>
      </c>
    </row>
    <row r="69" spans="1:33" x14ac:dyDescent="0.2">
      <c r="A69" s="133" t="str">
        <f t="shared" si="1"/>
        <v>DAPEritrea</v>
      </c>
      <c r="B69" s="129" t="s">
        <v>259</v>
      </c>
      <c r="C69" s="129" t="s">
        <v>261</v>
      </c>
      <c r="D69" s="129" t="s">
        <v>100</v>
      </c>
      <c r="E69" s="142">
        <f>'PK Exports'!E69+'NP Exports'!E69+'NPK Exports'!E69</f>
        <v>0</v>
      </c>
      <c r="F69" s="142">
        <f>'PK Exports'!F69+'NP Exports'!F69+'NPK Exports'!F69</f>
        <v>0</v>
      </c>
      <c r="G69" s="142">
        <f>'PK Exports'!G69+'NP Exports'!G69+'NPK Exports'!G69</f>
        <v>0</v>
      </c>
      <c r="H69" s="142">
        <f>'PK Exports'!H69+'NP Exports'!H69+'NPK Exports'!H69</f>
        <v>0</v>
      </c>
      <c r="I69" s="142">
        <f>'PK Exports'!I69+'NP Exports'!I69+'NPK Exports'!I69</f>
        <v>0</v>
      </c>
      <c r="J69" s="142">
        <f>'PK Exports'!J69+'NP Exports'!J69+'NPK Exports'!J69</f>
        <v>0</v>
      </c>
      <c r="K69" s="142">
        <f>'PK Exports'!K69+'NP Exports'!K69+'NPK Exports'!K69</f>
        <v>0</v>
      </c>
      <c r="L69" s="142">
        <f>'PK Exports'!L69+'NP Exports'!L69+'NPK Exports'!L69</f>
        <v>0</v>
      </c>
      <c r="M69" s="142">
        <f>'PK Exports'!M69+'NP Exports'!M69+'NPK Exports'!M69</f>
        <v>0</v>
      </c>
      <c r="N69" s="142">
        <f>'PK Exports'!N69+'NP Exports'!N69+'NPK Exports'!N69</f>
        <v>0</v>
      </c>
      <c r="O69" s="142">
        <f>'PK Exports'!O69+'NP Exports'!O69+'NPK Exports'!O69</f>
        <v>0</v>
      </c>
      <c r="P69" s="142">
        <f>'PK Exports'!P69+'NP Exports'!P69+'NPK Exports'!P69</f>
        <v>0</v>
      </c>
      <c r="Q69" s="142">
        <f>'PK Exports'!Q69+'NP Exports'!Q69+'NPK Exports'!Q69</f>
        <v>0</v>
      </c>
      <c r="R69" s="142">
        <f>'PK Exports'!R69+'NP Exports'!R69+'NPK Exports'!R69</f>
        <v>0</v>
      </c>
      <c r="S69" s="142">
        <f>'PK Exports'!S69+'NP Exports'!S69+'NPK Exports'!S69</f>
        <v>0</v>
      </c>
      <c r="T69" s="142">
        <f>'PK Exports'!T69+'NP Exports'!T69+'NPK Exports'!T69</f>
        <v>0</v>
      </c>
      <c r="U69" s="142">
        <f>'PK Exports'!U69+'NP Exports'!U69+'NPK Exports'!U69</f>
        <v>0</v>
      </c>
      <c r="V69" s="142">
        <f>'PK Exports'!V69+'NP Exports'!V69+'NPK Exports'!V69</f>
        <v>0</v>
      </c>
      <c r="W69" s="142">
        <f>'PK Exports'!W69+'NP Exports'!W69+'NPK Exports'!W69</f>
        <v>0</v>
      </c>
      <c r="X69" s="142">
        <f>'PK Exports'!X69+'NP Exports'!X69+'NPK Exports'!X69</f>
        <v>0</v>
      </c>
      <c r="Y69" s="142">
        <f>'PK Exports'!Y69+'NP Exports'!Y69+'NPK Exports'!Y69</f>
        <v>0</v>
      </c>
      <c r="Z69" s="142">
        <f>'PK Exports'!Z69+'NP Exports'!Z69+'NPK Exports'!Z69</f>
        <v>0</v>
      </c>
      <c r="AA69" s="142">
        <f>'PK Exports'!AA69+'NP Exports'!AA69+'NPK Exports'!AA69</f>
        <v>0</v>
      </c>
      <c r="AB69" s="142">
        <f>'PK Exports'!AB69+'NP Exports'!AB69+'NPK Exports'!AB69</f>
        <v>0</v>
      </c>
      <c r="AC69" s="142">
        <f>'PK Exports'!AC69+'NP Exports'!AC69+'NPK Exports'!AC69</f>
        <v>0</v>
      </c>
      <c r="AD69" s="142">
        <f>'PK Exports'!AD69+'NP Exports'!AD69+'NPK Exports'!AD69</f>
        <v>0</v>
      </c>
      <c r="AE69" s="142">
        <f>'PK Exports'!AE69+'NP Exports'!AE69+'NPK Exports'!AE69</f>
        <v>0</v>
      </c>
      <c r="AF69" s="142">
        <f>'PK Exports'!AF69+'NP Exports'!AF69+'NPK Exports'!AF69</f>
        <v>0</v>
      </c>
      <c r="AG69" s="142">
        <f>'PK Exports'!AG69+'NP Exports'!AG69+'NPK Exports'!AG69</f>
        <v>0</v>
      </c>
    </row>
    <row r="70" spans="1:33" x14ac:dyDescent="0.2">
      <c r="A70" s="133" t="str">
        <f t="shared" si="1"/>
        <v>DAPEthiopia</v>
      </c>
      <c r="B70" s="129" t="s">
        <v>259</v>
      </c>
      <c r="C70" s="129" t="s">
        <v>261</v>
      </c>
      <c r="D70" s="129" t="s">
        <v>101</v>
      </c>
      <c r="E70" s="142">
        <f>'PK Exports'!E70+'NP Exports'!E70+'NPK Exports'!E70</f>
        <v>0</v>
      </c>
      <c r="F70" s="142">
        <f>'PK Exports'!F70+'NP Exports'!F70+'NPK Exports'!F70</f>
        <v>0</v>
      </c>
      <c r="G70" s="142">
        <f>'PK Exports'!G70+'NP Exports'!G70+'NPK Exports'!G70</f>
        <v>0</v>
      </c>
      <c r="H70" s="142">
        <f>'PK Exports'!H70+'NP Exports'!H70+'NPK Exports'!H70</f>
        <v>0</v>
      </c>
      <c r="I70" s="142">
        <f>'PK Exports'!I70+'NP Exports'!I70+'NPK Exports'!I70</f>
        <v>0</v>
      </c>
      <c r="J70" s="142">
        <f>'PK Exports'!J70+'NP Exports'!J70+'NPK Exports'!J70</f>
        <v>0</v>
      </c>
      <c r="K70" s="142">
        <f>'PK Exports'!K70+'NP Exports'!K70+'NPK Exports'!K70</f>
        <v>0</v>
      </c>
      <c r="L70" s="142">
        <f>'PK Exports'!L70+'NP Exports'!L70+'NPK Exports'!L70</f>
        <v>0</v>
      </c>
      <c r="M70" s="142">
        <f>'PK Exports'!M70+'NP Exports'!M70+'NPK Exports'!M70</f>
        <v>0</v>
      </c>
      <c r="N70" s="142">
        <f>'PK Exports'!N70+'NP Exports'!N70+'NPK Exports'!N70</f>
        <v>0</v>
      </c>
      <c r="O70" s="142">
        <f>'PK Exports'!O70+'NP Exports'!O70+'NPK Exports'!O70</f>
        <v>0</v>
      </c>
      <c r="P70" s="142">
        <f>'PK Exports'!P70+'NP Exports'!P70+'NPK Exports'!P70</f>
        <v>0</v>
      </c>
      <c r="Q70" s="142">
        <f>'PK Exports'!Q70+'NP Exports'!Q70+'NPK Exports'!Q70</f>
        <v>0</v>
      </c>
      <c r="R70" s="142">
        <f>'PK Exports'!R70+'NP Exports'!R70+'NPK Exports'!R70</f>
        <v>0</v>
      </c>
      <c r="S70" s="142">
        <f>'PK Exports'!S70+'NP Exports'!S70+'NPK Exports'!S70</f>
        <v>0</v>
      </c>
      <c r="T70" s="142">
        <f>'PK Exports'!T70+'NP Exports'!T70+'NPK Exports'!T70</f>
        <v>0</v>
      </c>
      <c r="U70" s="142">
        <f>'PK Exports'!U70+'NP Exports'!U70+'NPK Exports'!U70</f>
        <v>0</v>
      </c>
      <c r="V70" s="142">
        <f>'PK Exports'!V70+'NP Exports'!V70+'NPK Exports'!V70</f>
        <v>0</v>
      </c>
      <c r="W70" s="142">
        <f>'PK Exports'!W70+'NP Exports'!W70+'NPK Exports'!W70</f>
        <v>0</v>
      </c>
      <c r="X70" s="142">
        <f>'PK Exports'!X70+'NP Exports'!X70+'NPK Exports'!X70</f>
        <v>0</v>
      </c>
      <c r="Y70" s="142">
        <f>'PK Exports'!Y70+'NP Exports'!Y70+'NPK Exports'!Y70</f>
        <v>0</v>
      </c>
      <c r="Z70" s="142">
        <f>'PK Exports'!Z70+'NP Exports'!Z70+'NPK Exports'!Z70</f>
        <v>0</v>
      </c>
      <c r="AA70" s="142">
        <f>'PK Exports'!AA70+'NP Exports'!AA70+'NPK Exports'!AA70</f>
        <v>0</v>
      </c>
      <c r="AB70" s="142">
        <f>'PK Exports'!AB70+'NP Exports'!AB70+'NPK Exports'!AB70</f>
        <v>0</v>
      </c>
      <c r="AC70" s="142">
        <f>'PK Exports'!AC70+'NP Exports'!AC70+'NPK Exports'!AC70</f>
        <v>0</v>
      </c>
      <c r="AD70" s="142">
        <f>'PK Exports'!AD70+'NP Exports'!AD70+'NPK Exports'!AD70</f>
        <v>0</v>
      </c>
      <c r="AE70" s="142">
        <f>'PK Exports'!AE70+'NP Exports'!AE70+'NPK Exports'!AE70</f>
        <v>0</v>
      </c>
      <c r="AF70" s="142">
        <f>'PK Exports'!AF70+'NP Exports'!AF70+'NPK Exports'!AF70</f>
        <v>0</v>
      </c>
      <c r="AG70" s="142">
        <f>'PK Exports'!AG70+'NP Exports'!AG70+'NPK Exports'!AG70</f>
        <v>0</v>
      </c>
    </row>
    <row r="71" spans="1:33" x14ac:dyDescent="0.2">
      <c r="A71" s="133" t="str">
        <f t="shared" si="1"/>
        <v>DAPKenya</v>
      </c>
      <c r="B71" s="129" t="s">
        <v>259</v>
      </c>
      <c r="C71" s="129" t="s">
        <v>261</v>
      </c>
      <c r="D71" s="129" t="s">
        <v>102</v>
      </c>
      <c r="E71" s="142">
        <f>'PK Exports'!E71+'NP Exports'!E71+'NPK Exports'!E71</f>
        <v>0</v>
      </c>
      <c r="F71" s="142">
        <f>'PK Exports'!F71+'NP Exports'!F71+'NPK Exports'!F71</f>
        <v>0</v>
      </c>
      <c r="G71" s="142">
        <f>'PK Exports'!G71+'NP Exports'!G71+'NPK Exports'!G71</f>
        <v>0</v>
      </c>
      <c r="H71" s="142">
        <f>'PK Exports'!H71+'NP Exports'!H71+'NPK Exports'!H71</f>
        <v>0</v>
      </c>
      <c r="I71" s="142">
        <f>'PK Exports'!I71+'NP Exports'!I71+'NPK Exports'!I71</f>
        <v>0</v>
      </c>
      <c r="J71" s="142">
        <f>'PK Exports'!J71+'NP Exports'!J71+'NPK Exports'!J71</f>
        <v>0</v>
      </c>
      <c r="K71" s="142">
        <f>'PK Exports'!K71+'NP Exports'!K71+'NPK Exports'!K71</f>
        <v>0</v>
      </c>
      <c r="L71" s="142">
        <f>'PK Exports'!L71+'NP Exports'!L71+'NPK Exports'!L71</f>
        <v>0</v>
      </c>
      <c r="M71" s="142">
        <f>'PK Exports'!M71+'NP Exports'!M71+'NPK Exports'!M71</f>
        <v>0</v>
      </c>
      <c r="N71" s="142">
        <f>'PK Exports'!N71+'NP Exports'!N71+'NPK Exports'!N71</f>
        <v>0</v>
      </c>
      <c r="O71" s="142">
        <f>'PK Exports'!O71+'NP Exports'!O71+'NPK Exports'!O71</f>
        <v>0</v>
      </c>
      <c r="P71" s="142">
        <f>'PK Exports'!P71+'NP Exports'!P71+'NPK Exports'!P71</f>
        <v>0</v>
      </c>
      <c r="Q71" s="142">
        <f>'PK Exports'!Q71+'NP Exports'!Q71+'NPK Exports'!Q71</f>
        <v>0</v>
      </c>
      <c r="R71" s="142">
        <f>'PK Exports'!R71+'NP Exports'!R71+'NPK Exports'!R71</f>
        <v>0</v>
      </c>
      <c r="S71" s="142">
        <f>'PK Exports'!S71+'NP Exports'!S71+'NPK Exports'!S71</f>
        <v>0</v>
      </c>
      <c r="T71" s="142">
        <f>'PK Exports'!T71+'NP Exports'!T71+'NPK Exports'!T71</f>
        <v>0</v>
      </c>
      <c r="U71" s="142">
        <f>'PK Exports'!U71+'NP Exports'!U71+'NPK Exports'!U71</f>
        <v>0</v>
      </c>
      <c r="V71" s="142">
        <f>'PK Exports'!V71+'NP Exports'!V71+'NPK Exports'!V71</f>
        <v>0</v>
      </c>
      <c r="W71" s="142">
        <f>'PK Exports'!W71+'NP Exports'!W71+'NPK Exports'!W71</f>
        <v>0</v>
      </c>
      <c r="X71" s="142">
        <f>'PK Exports'!X71+'NP Exports'!X71+'NPK Exports'!X71</f>
        <v>0</v>
      </c>
      <c r="Y71" s="142">
        <f>'PK Exports'!Y71+'NP Exports'!Y71+'NPK Exports'!Y71</f>
        <v>0</v>
      </c>
      <c r="Z71" s="142">
        <f>'PK Exports'!Z71+'NP Exports'!Z71+'NPK Exports'!Z71</f>
        <v>0</v>
      </c>
      <c r="AA71" s="142">
        <f>'PK Exports'!AA71+'NP Exports'!AA71+'NPK Exports'!AA71</f>
        <v>0</v>
      </c>
      <c r="AB71" s="142">
        <f>'PK Exports'!AB71+'NP Exports'!AB71+'NPK Exports'!AB71</f>
        <v>0</v>
      </c>
      <c r="AC71" s="142">
        <f>'PK Exports'!AC71+'NP Exports'!AC71+'NPK Exports'!AC71</f>
        <v>0</v>
      </c>
      <c r="AD71" s="142">
        <f>'PK Exports'!AD71+'NP Exports'!AD71+'NPK Exports'!AD71</f>
        <v>0</v>
      </c>
      <c r="AE71" s="142">
        <f>'PK Exports'!AE71+'NP Exports'!AE71+'NPK Exports'!AE71</f>
        <v>0</v>
      </c>
      <c r="AF71" s="142">
        <f>'PK Exports'!AF71+'NP Exports'!AF71+'NPK Exports'!AF71</f>
        <v>0</v>
      </c>
      <c r="AG71" s="142">
        <f>'PK Exports'!AG71+'NP Exports'!AG71+'NPK Exports'!AG71</f>
        <v>0</v>
      </c>
    </row>
    <row r="72" spans="1:33" x14ac:dyDescent="0.2">
      <c r="A72" s="133" t="str">
        <f t="shared" si="1"/>
        <v>DAPMadagascar</v>
      </c>
      <c r="B72" s="129" t="s">
        <v>259</v>
      </c>
      <c r="C72" s="129" t="s">
        <v>261</v>
      </c>
      <c r="D72" s="129" t="s">
        <v>103</v>
      </c>
      <c r="E72" s="142">
        <f>'PK Exports'!E72+'NP Exports'!E72+'NPK Exports'!E72</f>
        <v>0</v>
      </c>
      <c r="F72" s="142">
        <f>'PK Exports'!F72+'NP Exports'!F72+'NPK Exports'!F72</f>
        <v>0</v>
      </c>
      <c r="G72" s="142">
        <f>'PK Exports'!G72+'NP Exports'!G72+'NPK Exports'!G72</f>
        <v>0</v>
      </c>
      <c r="H72" s="142">
        <f>'PK Exports'!H72+'NP Exports'!H72+'NPK Exports'!H72</f>
        <v>0</v>
      </c>
      <c r="I72" s="142">
        <f>'PK Exports'!I72+'NP Exports'!I72+'NPK Exports'!I72</f>
        <v>0</v>
      </c>
      <c r="J72" s="142">
        <f>'PK Exports'!J72+'NP Exports'!J72+'NPK Exports'!J72</f>
        <v>0</v>
      </c>
      <c r="K72" s="142">
        <f>'PK Exports'!K72+'NP Exports'!K72+'NPK Exports'!K72</f>
        <v>0</v>
      </c>
      <c r="L72" s="142">
        <f>'PK Exports'!L72+'NP Exports'!L72+'NPK Exports'!L72</f>
        <v>0</v>
      </c>
      <c r="M72" s="142">
        <f>'PK Exports'!M72+'NP Exports'!M72+'NPK Exports'!M72</f>
        <v>0</v>
      </c>
      <c r="N72" s="142">
        <f>'PK Exports'!N72+'NP Exports'!N72+'NPK Exports'!N72</f>
        <v>0</v>
      </c>
      <c r="O72" s="142">
        <f>'PK Exports'!O72+'NP Exports'!O72+'NPK Exports'!O72</f>
        <v>0</v>
      </c>
      <c r="P72" s="142">
        <f>'PK Exports'!P72+'NP Exports'!P72+'NPK Exports'!P72</f>
        <v>0</v>
      </c>
      <c r="Q72" s="142">
        <f>'PK Exports'!Q72+'NP Exports'!Q72+'NPK Exports'!Q72</f>
        <v>0</v>
      </c>
      <c r="R72" s="142">
        <f>'PK Exports'!R72+'NP Exports'!R72+'NPK Exports'!R72</f>
        <v>0</v>
      </c>
      <c r="S72" s="142">
        <f>'PK Exports'!S72+'NP Exports'!S72+'NPK Exports'!S72</f>
        <v>0</v>
      </c>
      <c r="T72" s="142">
        <f>'PK Exports'!T72+'NP Exports'!T72+'NPK Exports'!T72</f>
        <v>0</v>
      </c>
      <c r="U72" s="142">
        <f>'PK Exports'!U72+'NP Exports'!U72+'NPK Exports'!U72</f>
        <v>0</v>
      </c>
      <c r="V72" s="142">
        <f>'PK Exports'!V72+'NP Exports'!V72+'NPK Exports'!V72</f>
        <v>0</v>
      </c>
      <c r="W72" s="142">
        <f>'PK Exports'!W72+'NP Exports'!W72+'NPK Exports'!W72</f>
        <v>0</v>
      </c>
      <c r="X72" s="142">
        <f>'PK Exports'!X72+'NP Exports'!X72+'NPK Exports'!X72</f>
        <v>0</v>
      </c>
      <c r="Y72" s="142">
        <f>'PK Exports'!Y72+'NP Exports'!Y72+'NPK Exports'!Y72</f>
        <v>0</v>
      </c>
      <c r="Z72" s="142">
        <f>'PK Exports'!Z72+'NP Exports'!Z72+'NPK Exports'!Z72</f>
        <v>0</v>
      </c>
      <c r="AA72" s="142">
        <f>'PK Exports'!AA72+'NP Exports'!AA72+'NPK Exports'!AA72</f>
        <v>0</v>
      </c>
      <c r="AB72" s="142">
        <f>'PK Exports'!AB72+'NP Exports'!AB72+'NPK Exports'!AB72</f>
        <v>0</v>
      </c>
      <c r="AC72" s="142">
        <f>'PK Exports'!AC72+'NP Exports'!AC72+'NPK Exports'!AC72</f>
        <v>0</v>
      </c>
      <c r="AD72" s="142">
        <f>'PK Exports'!AD72+'NP Exports'!AD72+'NPK Exports'!AD72</f>
        <v>0</v>
      </c>
      <c r="AE72" s="142">
        <f>'PK Exports'!AE72+'NP Exports'!AE72+'NPK Exports'!AE72</f>
        <v>0</v>
      </c>
      <c r="AF72" s="142">
        <f>'PK Exports'!AF72+'NP Exports'!AF72+'NPK Exports'!AF72</f>
        <v>0</v>
      </c>
      <c r="AG72" s="142">
        <f>'PK Exports'!AG72+'NP Exports'!AG72+'NPK Exports'!AG72</f>
        <v>0</v>
      </c>
    </row>
    <row r="73" spans="1:33" x14ac:dyDescent="0.2">
      <c r="A73" s="133" t="str">
        <f t="shared" si="1"/>
        <v>DAPMalawi</v>
      </c>
      <c r="B73" s="129" t="s">
        <v>259</v>
      </c>
      <c r="C73" s="129" t="s">
        <v>261</v>
      </c>
      <c r="D73" s="129" t="s">
        <v>104</v>
      </c>
      <c r="E73" s="142">
        <f>'PK Exports'!E73+'NP Exports'!E73+'NPK Exports'!E73</f>
        <v>0</v>
      </c>
      <c r="F73" s="142">
        <f>'PK Exports'!F73+'NP Exports'!F73+'NPK Exports'!F73</f>
        <v>2.5499999999999998E-2</v>
      </c>
      <c r="G73" s="142">
        <f>'PK Exports'!G73+'NP Exports'!G73+'NPK Exports'!G73</f>
        <v>0.57046599999999992</v>
      </c>
      <c r="H73" s="142">
        <f>'PK Exports'!H73+'NP Exports'!H73+'NPK Exports'!H73</f>
        <v>0.06</v>
      </c>
      <c r="I73" s="142">
        <f>'PK Exports'!I73+'NP Exports'!I73+'NPK Exports'!I73</f>
        <v>0</v>
      </c>
      <c r="J73" s="142">
        <f>'PK Exports'!J73+'NP Exports'!J73+'NPK Exports'!J73</f>
        <v>0</v>
      </c>
      <c r="K73" s="142">
        <f>'PK Exports'!K73+'NP Exports'!K73+'NPK Exports'!K73</f>
        <v>0</v>
      </c>
      <c r="L73" s="142">
        <f>'PK Exports'!L73+'NP Exports'!L73+'NPK Exports'!L73</f>
        <v>0</v>
      </c>
      <c r="M73" s="142">
        <f>'PK Exports'!M73+'NP Exports'!M73+'NPK Exports'!M73</f>
        <v>0</v>
      </c>
      <c r="N73" s="142">
        <f>'PK Exports'!N73+'NP Exports'!N73+'NPK Exports'!N73</f>
        <v>0</v>
      </c>
      <c r="O73" s="142">
        <f>'PK Exports'!O73+'NP Exports'!O73+'NPK Exports'!O73</f>
        <v>0</v>
      </c>
      <c r="P73" s="142">
        <f>'PK Exports'!P73+'NP Exports'!P73+'NPK Exports'!P73</f>
        <v>1.5</v>
      </c>
      <c r="Q73" s="142">
        <f>'PK Exports'!Q73+'NP Exports'!Q73+'NPK Exports'!Q73</f>
        <v>0</v>
      </c>
      <c r="R73" s="142">
        <f>'PK Exports'!R73+'NP Exports'!R73+'NPK Exports'!R73</f>
        <v>1E-4</v>
      </c>
      <c r="S73" s="142">
        <f>'PK Exports'!S73+'NP Exports'!S73+'NPK Exports'!S73</f>
        <v>0</v>
      </c>
      <c r="T73" s="142">
        <f>'PK Exports'!T73+'NP Exports'!T73+'NPK Exports'!T73</f>
        <v>2E-3</v>
      </c>
      <c r="U73" s="142">
        <f>'PK Exports'!U73+'NP Exports'!U73+'NPK Exports'!U73</f>
        <v>0</v>
      </c>
      <c r="V73" s="142">
        <f>'PK Exports'!V73+'NP Exports'!V73+'NPK Exports'!V73</f>
        <v>0</v>
      </c>
      <c r="W73" s="142">
        <f>'PK Exports'!W73+'NP Exports'!W73+'NPK Exports'!W73</f>
        <v>0</v>
      </c>
      <c r="X73" s="142">
        <f>'PK Exports'!X73+'NP Exports'!X73+'NPK Exports'!X73</f>
        <v>0</v>
      </c>
      <c r="Y73" s="142">
        <f>'PK Exports'!Y73+'NP Exports'!Y73+'NPK Exports'!Y73</f>
        <v>0</v>
      </c>
      <c r="Z73" s="142">
        <f>'PK Exports'!Z73+'NP Exports'!Z73+'NPK Exports'!Z73</f>
        <v>0</v>
      </c>
      <c r="AA73" s="142">
        <f>'PK Exports'!AA73+'NP Exports'!AA73+'NPK Exports'!AA73</f>
        <v>0</v>
      </c>
      <c r="AB73" s="142">
        <f>'PK Exports'!AB73+'NP Exports'!AB73+'NPK Exports'!AB73</f>
        <v>0</v>
      </c>
      <c r="AC73" s="142">
        <f>'PK Exports'!AC73+'NP Exports'!AC73+'NPK Exports'!AC73</f>
        <v>0</v>
      </c>
      <c r="AD73" s="142">
        <f>'PK Exports'!AD73+'NP Exports'!AD73+'NPK Exports'!AD73</f>
        <v>0</v>
      </c>
      <c r="AE73" s="142">
        <f>'PK Exports'!AE73+'NP Exports'!AE73+'NPK Exports'!AE73</f>
        <v>0</v>
      </c>
      <c r="AF73" s="142">
        <f>'PK Exports'!AF73+'NP Exports'!AF73+'NPK Exports'!AF73</f>
        <v>0</v>
      </c>
      <c r="AG73" s="142">
        <f>'PK Exports'!AG73+'NP Exports'!AG73+'NPK Exports'!AG73</f>
        <v>0</v>
      </c>
    </row>
    <row r="74" spans="1:33" x14ac:dyDescent="0.2">
      <c r="A74" s="133" t="str">
        <f t="shared" si="1"/>
        <v>DAPMauritius</v>
      </c>
      <c r="B74" s="129" t="s">
        <v>259</v>
      </c>
      <c r="C74" s="129" t="s">
        <v>261</v>
      </c>
      <c r="D74" s="129" t="s">
        <v>105</v>
      </c>
      <c r="E74" s="142">
        <f>'PK Exports'!E74+'NP Exports'!E74+'NPK Exports'!E74</f>
        <v>5.4930000000000003</v>
      </c>
      <c r="F74" s="142">
        <f>'PK Exports'!F74+'NP Exports'!F74+'NPK Exports'!F74</f>
        <v>4.1970000000000001</v>
      </c>
      <c r="G74" s="142">
        <f>'PK Exports'!G74+'NP Exports'!G74+'NPK Exports'!G74</f>
        <v>4.6910000000000007</v>
      </c>
      <c r="H74" s="142">
        <f>'PK Exports'!H74+'NP Exports'!H74+'NPK Exports'!H74</f>
        <v>6.9649999999999999</v>
      </c>
      <c r="I74" s="142">
        <f>'PK Exports'!I74+'NP Exports'!I74+'NPK Exports'!I74</f>
        <v>3.6996220000000002</v>
      </c>
      <c r="J74" s="142">
        <f>'PK Exports'!J74+'NP Exports'!J74+'NPK Exports'!J74</f>
        <v>1.462685</v>
      </c>
      <c r="K74" s="142">
        <f>'PK Exports'!K74+'NP Exports'!K74+'NPK Exports'!K74</f>
        <v>3.5108E-2</v>
      </c>
      <c r="L74" s="142">
        <f>'PK Exports'!L74+'NP Exports'!L74+'NPK Exports'!L74</f>
        <v>4.3200000000000002E-2</v>
      </c>
      <c r="M74" s="142">
        <f>'PK Exports'!M74+'NP Exports'!M74+'NPK Exports'!M74</f>
        <v>6.0000000000000001E-3</v>
      </c>
      <c r="N74" s="142">
        <f>'PK Exports'!N74+'NP Exports'!N74+'NPK Exports'!N74</f>
        <v>2.0299999999999999E-2</v>
      </c>
      <c r="O74" s="142">
        <f>'PK Exports'!O74+'NP Exports'!O74+'NPK Exports'!O74</f>
        <v>5.1500000000000005E-4</v>
      </c>
      <c r="P74" s="142">
        <f>'PK Exports'!P74+'NP Exports'!P74+'NPK Exports'!P74</f>
        <v>0</v>
      </c>
      <c r="Q74" s="142">
        <f>'PK Exports'!Q74+'NP Exports'!Q74+'NPK Exports'!Q74</f>
        <v>1.7340000000000001E-3</v>
      </c>
      <c r="R74" s="142">
        <f>'PK Exports'!R74+'NP Exports'!R74+'NPK Exports'!R74</f>
        <v>1.8026E-2</v>
      </c>
      <c r="S74" s="142">
        <f>'PK Exports'!S74+'NP Exports'!S74+'NPK Exports'!S74</f>
        <v>0</v>
      </c>
      <c r="T74" s="142">
        <f>'PK Exports'!T74+'NP Exports'!T74+'NPK Exports'!T74</f>
        <v>0.52557200000000004</v>
      </c>
      <c r="U74" s="142">
        <f>'PK Exports'!U74+'NP Exports'!U74+'NPK Exports'!U74</f>
        <v>4.5008039999999996</v>
      </c>
      <c r="V74" s="142">
        <f>'PK Exports'!V74+'NP Exports'!V74+'NPK Exports'!V74</f>
        <v>2.895E-3</v>
      </c>
      <c r="W74" s="142">
        <f>'PK Exports'!W74+'NP Exports'!W74+'NPK Exports'!W74</f>
        <v>0</v>
      </c>
      <c r="X74" s="142">
        <f>'PK Exports'!X74+'NP Exports'!X74+'NPK Exports'!X74</f>
        <v>0</v>
      </c>
      <c r="Y74" s="142">
        <f>'PK Exports'!Y74+'NP Exports'!Y74+'NPK Exports'!Y74</f>
        <v>0</v>
      </c>
      <c r="Z74" s="142">
        <f>'PK Exports'!Z74+'NP Exports'!Z74+'NPK Exports'!Z74</f>
        <v>0</v>
      </c>
      <c r="AA74" s="142">
        <f>'PK Exports'!AA74+'NP Exports'!AA74+'NPK Exports'!AA74</f>
        <v>0</v>
      </c>
      <c r="AB74" s="142">
        <f>'PK Exports'!AB74+'NP Exports'!AB74+'NPK Exports'!AB74</f>
        <v>0</v>
      </c>
      <c r="AC74" s="142">
        <f>'PK Exports'!AC74+'NP Exports'!AC74+'NPK Exports'!AC74</f>
        <v>0</v>
      </c>
      <c r="AD74" s="142">
        <f>'PK Exports'!AD74+'NP Exports'!AD74+'NPK Exports'!AD74</f>
        <v>0</v>
      </c>
      <c r="AE74" s="142">
        <f>'PK Exports'!AE74+'NP Exports'!AE74+'NPK Exports'!AE74</f>
        <v>0</v>
      </c>
      <c r="AF74" s="142">
        <f>'PK Exports'!AF74+'NP Exports'!AF74+'NPK Exports'!AF74</f>
        <v>0</v>
      </c>
      <c r="AG74" s="142">
        <f>'PK Exports'!AG74+'NP Exports'!AG74+'NPK Exports'!AG74</f>
        <v>0</v>
      </c>
    </row>
    <row r="75" spans="1:33" x14ac:dyDescent="0.2">
      <c r="A75" s="133" t="str">
        <f t="shared" si="1"/>
        <v>DAPMozambique</v>
      </c>
      <c r="B75" s="129" t="s">
        <v>259</v>
      </c>
      <c r="C75" s="129" t="s">
        <v>261</v>
      </c>
      <c r="D75" s="129" t="s">
        <v>106</v>
      </c>
      <c r="E75" s="142">
        <f>'PK Exports'!E75+'NP Exports'!E75+'NPK Exports'!E75</f>
        <v>0</v>
      </c>
      <c r="F75" s="142">
        <f>'PK Exports'!F75+'NP Exports'!F75+'NPK Exports'!F75</f>
        <v>0</v>
      </c>
      <c r="G75" s="142">
        <f>'PK Exports'!G75+'NP Exports'!G75+'NPK Exports'!G75</f>
        <v>0</v>
      </c>
      <c r="H75" s="142">
        <f>'PK Exports'!H75+'NP Exports'!H75+'NPK Exports'!H75</f>
        <v>0</v>
      </c>
      <c r="I75" s="142">
        <f>'PK Exports'!I75+'NP Exports'!I75+'NPK Exports'!I75</f>
        <v>0</v>
      </c>
      <c r="J75" s="142">
        <f>'PK Exports'!J75+'NP Exports'!J75+'NPK Exports'!J75</f>
        <v>0</v>
      </c>
      <c r="K75" s="142">
        <f>'PK Exports'!K75+'NP Exports'!K75+'NPK Exports'!K75</f>
        <v>0</v>
      </c>
      <c r="L75" s="142">
        <f>'PK Exports'!L75+'NP Exports'!L75+'NPK Exports'!L75</f>
        <v>0</v>
      </c>
      <c r="M75" s="142">
        <f>'PK Exports'!M75+'NP Exports'!M75+'NPK Exports'!M75</f>
        <v>0</v>
      </c>
      <c r="N75" s="142">
        <f>'PK Exports'!N75+'NP Exports'!N75+'NPK Exports'!N75</f>
        <v>0</v>
      </c>
      <c r="O75" s="142">
        <f>'PK Exports'!O75+'NP Exports'!O75+'NPK Exports'!O75</f>
        <v>0</v>
      </c>
      <c r="P75" s="142">
        <f>'PK Exports'!P75+'NP Exports'!P75+'NPK Exports'!P75</f>
        <v>0</v>
      </c>
      <c r="Q75" s="142">
        <f>'PK Exports'!Q75+'NP Exports'!Q75+'NPK Exports'!Q75</f>
        <v>0</v>
      </c>
      <c r="R75" s="142">
        <f>'PK Exports'!R75+'NP Exports'!R75+'NPK Exports'!R75</f>
        <v>0</v>
      </c>
      <c r="S75" s="142">
        <f>'PK Exports'!S75+'NP Exports'!S75+'NPK Exports'!S75</f>
        <v>0</v>
      </c>
      <c r="T75" s="142">
        <f>'PK Exports'!T75+'NP Exports'!T75+'NPK Exports'!T75</f>
        <v>0</v>
      </c>
      <c r="U75" s="142">
        <f>'PK Exports'!U75+'NP Exports'!U75+'NPK Exports'!U75</f>
        <v>0</v>
      </c>
      <c r="V75" s="142">
        <f>'PK Exports'!V75+'NP Exports'!V75+'NPK Exports'!V75</f>
        <v>0</v>
      </c>
      <c r="W75" s="142">
        <f>'PK Exports'!W75+'NP Exports'!W75+'NPK Exports'!W75</f>
        <v>0</v>
      </c>
      <c r="X75" s="142">
        <f>'PK Exports'!X75+'NP Exports'!X75+'NPK Exports'!X75</f>
        <v>0</v>
      </c>
      <c r="Y75" s="142">
        <f>'PK Exports'!Y75+'NP Exports'!Y75+'NPK Exports'!Y75</f>
        <v>0</v>
      </c>
      <c r="Z75" s="142">
        <f>'PK Exports'!Z75+'NP Exports'!Z75+'NPK Exports'!Z75</f>
        <v>0</v>
      </c>
      <c r="AA75" s="142">
        <f>'PK Exports'!AA75+'NP Exports'!AA75+'NPK Exports'!AA75</f>
        <v>0</v>
      </c>
      <c r="AB75" s="142">
        <f>'PK Exports'!AB75+'NP Exports'!AB75+'NPK Exports'!AB75</f>
        <v>0</v>
      </c>
      <c r="AC75" s="142">
        <f>'PK Exports'!AC75+'NP Exports'!AC75+'NPK Exports'!AC75</f>
        <v>0</v>
      </c>
      <c r="AD75" s="142">
        <f>'PK Exports'!AD75+'NP Exports'!AD75+'NPK Exports'!AD75</f>
        <v>0</v>
      </c>
      <c r="AE75" s="142">
        <f>'PK Exports'!AE75+'NP Exports'!AE75+'NPK Exports'!AE75</f>
        <v>0</v>
      </c>
      <c r="AF75" s="142">
        <f>'PK Exports'!AF75+'NP Exports'!AF75+'NPK Exports'!AF75</f>
        <v>0</v>
      </c>
      <c r="AG75" s="142">
        <f>'PK Exports'!AG75+'NP Exports'!AG75+'NPK Exports'!AG75</f>
        <v>0</v>
      </c>
    </row>
    <row r="76" spans="1:33" x14ac:dyDescent="0.2">
      <c r="A76" s="133" t="str">
        <f t="shared" si="1"/>
        <v>DAPReunion</v>
      </c>
      <c r="B76" s="129" t="s">
        <v>259</v>
      </c>
      <c r="C76" s="129" t="s">
        <v>261</v>
      </c>
      <c r="D76" s="129" t="s">
        <v>107</v>
      </c>
      <c r="E76" s="142">
        <f>'PK Exports'!E76+'NP Exports'!E76+'NPK Exports'!E76</f>
        <v>0</v>
      </c>
      <c r="F76" s="142">
        <f>'PK Exports'!F76+'NP Exports'!F76+'NPK Exports'!F76</f>
        <v>0</v>
      </c>
      <c r="G76" s="142">
        <f>'PK Exports'!G76+'NP Exports'!G76+'NPK Exports'!G76</f>
        <v>0</v>
      </c>
      <c r="H76" s="142">
        <f>'PK Exports'!H76+'NP Exports'!H76+'NPK Exports'!H76</f>
        <v>0</v>
      </c>
      <c r="I76" s="142">
        <f>'PK Exports'!I76+'NP Exports'!I76+'NPK Exports'!I76</f>
        <v>0</v>
      </c>
      <c r="J76" s="142">
        <f>'PK Exports'!J76+'NP Exports'!J76+'NPK Exports'!J76</f>
        <v>0</v>
      </c>
      <c r="K76" s="142">
        <f>'PK Exports'!K76+'NP Exports'!K76+'NPK Exports'!K76</f>
        <v>0</v>
      </c>
      <c r="L76" s="142">
        <f>'PK Exports'!L76+'NP Exports'!L76+'NPK Exports'!L76</f>
        <v>0</v>
      </c>
      <c r="M76" s="142">
        <f>'PK Exports'!M76+'NP Exports'!M76+'NPK Exports'!M76</f>
        <v>0</v>
      </c>
      <c r="N76" s="142">
        <f>'PK Exports'!N76+'NP Exports'!N76+'NPK Exports'!N76</f>
        <v>0</v>
      </c>
      <c r="O76" s="142">
        <f>'PK Exports'!O76+'NP Exports'!O76+'NPK Exports'!O76</f>
        <v>0</v>
      </c>
      <c r="P76" s="142">
        <f>'PK Exports'!P76+'NP Exports'!P76+'NPK Exports'!P76</f>
        <v>0</v>
      </c>
      <c r="Q76" s="142">
        <f>'PK Exports'!Q76+'NP Exports'!Q76+'NPK Exports'!Q76</f>
        <v>0</v>
      </c>
      <c r="R76" s="142">
        <f>'PK Exports'!R76+'NP Exports'!R76+'NPK Exports'!R76</f>
        <v>0</v>
      </c>
      <c r="S76" s="142">
        <f>'PK Exports'!S76+'NP Exports'!S76+'NPK Exports'!S76</f>
        <v>0</v>
      </c>
      <c r="T76" s="142">
        <f>'PK Exports'!T76+'NP Exports'!T76+'NPK Exports'!T76</f>
        <v>0</v>
      </c>
      <c r="U76" s="142">
        <f>'PK Exports'!U76+'NP Exports'!U76+'NPK Exports'!U76</f>
        <v>0</v>
      </c>
      <c r="V76" s="142">
        <f>'PK Exports'!V76+'NP Exports'!V76+'NPK Exports'!V76</f>
        <v>0</v>
      </c>
      <c r="W76" s="142">
        <f>'PK Exports'!W76+'NP Exports'!W76+'NPK Exports'!W76</f>
        <v>0</v>
      </c>
      <c r="X76" s="142">
        <f>'PK Exports'!X76+'NP Exports'!X76+'NPK Exports'!X76</f>
        <v>0</v>
      </c>
      <c r="Y76" s="142">
        <f>'PK Exports'!Y76+'NP Exports'!Y76+'NPK Exports'!Y76</f>
        <v>0</v>
      </c>
      <c r="Z76" s="142">
        <f>'PK Exports'!Z76+'NP Exports'!Z76+'NPK Exports'!Z76</f>
        <v>0</v>
      </c>
      <c r="AA76" s="142">
        <f>'PK Exports'!AA76+'NP Exports'!AA76+'NPK Exports'!AA76</f>
        <v>0</v>
      </c>
      <c r="AB76" s="142">
        <f>'PK Exports'!AB76+'NP Exports'!AB76+'NPK Exports'!AB76</f>
        <v>0</v>
      </c>
      <c r="AC76" s="142">
        <f>'PK Exports'!AC76+'NP Exports'!AC76+'NPK Exports'!AC76</f>
        <v>0</v>
      </c>
      <c r="AD76" s="142">
        <f>'PK Exports'!AD76+'NP Exports'!AD76+'NPK Exports'!AD76</f>
        <v>0</v>
      </c>
      <c r="AE76" s="142">
        <f>'PK Exports'!AE76+'NP Exports'!AE76+'NPK Exports'!AE76</f>
        <v>0</v>
      </c>
      <c r="AF76" s="142">
        <f>'PK Exports'!AF76+'NP Exports'!AF76+'NPK Exports'!AF76</f>
        <v>0</v>
      </c>
      <c r="AG76" s="142">
        <f>'PK Exports'!AG76+'NP Exports'!AG76+'NPK Exports'!AG76</f>
        <v>0</v>
      </c>
    </row>
    <row r="77" spans="1:33" x14ac:dyDescent="0.2">
      <c r="A77" s="133" t="str">
        <f t="shared" si="1"/>
        <v>DAPRwanda</v>
      </c>
      <c r="B77" s="129" t="s">
        <v>259</v>
      </c>
      <c r="C77" s="129" t="s">
        <v>261</v>
      </c>
      <c r="D77" s="129" t="s">
        <v>108</v>
      </c>
      <c r="E77" s="142">
        <f>'PK Exports'!E77+'NP Exports'!E77+'NPK Exports'!E77</f>
        <v>0</v>
      </c>
      <c r="F77" s="142">
        <f>'PK Exports'!F77+'NP Exports'!F77+'NPK Exports'!F77</f>
        <v>0</v>
      </c>
      <c r="G77" s="142">
        <f>'PK Exports'!G77+'NP Exports'!G77+'NPK Exports'!G77</f>
        <v>0</v>
      </c>
      <c r="H77" s="142">
        <f>'PK Exports'!H77+'NP Exports'!H77+'NPK Exports'!H77</f>
        <v>0</v>
      </c>
      <c r="I77" s="142">
        <f>'PK Exports'!I77+'NP Exports'!I77+'NPK Exports'!I77</f>
        <v>0</v>
      </c>
      <c r="J77" s="142">
        <f>'PK Exports'!J77+'NP Exports'!J77+'NPK Exports'!J77</f>
        <v>0</v>
      </c>
      <c r="K77" s="142">
        <f>'PK Exports'!K77+'NP Exports'!K77+'NPK Exports'!K77</f>
        <v>0</v>
      </c>
      <c r="L77" s="142">
        <f>'PK Exports'!L77+'NP Exports'!L77+'NPK Exports'!L77</f>
        <v>0</v>
      </c>
      <c r="M77" s="142">
        <f>'PK Exports'!M77+'NP Exports'!M77+'NPK Exports'!M77</f>
        <v>0</v>
      </c>
      <c r="N77" s="142">
        <f>'PK Exports'!N77+'NP Exports'!N77+'NPK Exports'!N77</f>
        <v>0</v>
      </c>
      <c r="O77" s="142">
        <f>'PK Exports'!O77+'NP Exports'!O77+'NPK Exports'!O77</f>
        <v>0</v>
      </c>
      <c r="P77" s="142">
        <f>'PK Exports'!P77+'NP Exports'!P77+'NPK Exports'!P77</f>
        <v>0</v>
      </c>
      <c r="Q77" s="142">
        <f>'PK Exports'!Q77+'NP Exports'!Q77+'NPK Exports'!Q77</f>
        <v>0</v>
      </c>
      <c r="R77" s="142">
        <f>'PK Exports'!R77+'NP Exports'!R77+'NPK Exports'!R77</f>
        <v>0</v>
      </c>
      <c r="S77" s="142">
        <f>'PK Exports'!S77+'NP Exports'!S77+'NPK Exports'!S77</f>
        <v>0</v>
      </c>
      <c r="T77" s="142">
        <f>'PK Exports'!T77+'NP Exports'!T77+'NPK Exports'!T77</f>
        <v>0</v>
      </c>
      <c r="U77" s="142">
        <f>'PK Exports'!U77+'NP Exports'!U77+'NPK Exports'!U77</f>
        <v>0</v>
      </c>
      <c r="V77" s="142">
        <f>'PK Exports'!V77+'NP Exports'!V77+'NPK Exports'!V77</f>
        <v>0</v>
      </c>
      <c r="W77" s="142">
        <f>'PK Exports'!W77+'NP Exports'!W77+'NPK Exports'!W77</f>
        <v>0</v>
      </c>
      <c r="X77" s="142">
        <f>'PK Exports'!X77+'NP Exports'!X77+'NPK Exports'!X77</f>
        <v>0</v>
      </c>
      <c r="Y77" s="142">
        <f>'PK Exports'!Y77+'NP Exports'!Y77+'NPK Exports'!Y77</f>
        <v>0</v>
      </c>
      <c r="Z77" s="142">
        <f>'PK Exports'!Z77+'NP Exports'!Z77+'NPK Exports'!Z77</f>
        <v>0</v>
      </c>
      <c r="AA77" s="142">
        <f>'PK Exports'!AA77+'NP Exports'!AA77+'NPK Exports'!AA77</f>
        <v>0</v>
      </c>
      <c r="AB77" s="142">
        <f>'PK Exports'!AB77+'NP Exports'!AB77+'NPK Exports'!AB77</f>
        <v>0</v>
      </c>
      <c r="AC77" s="142">
        <f>'PK Exports'!AC77+'NP Exports'!AC77+'NPK Exports'!AC77</f>
        <v>0</v>
      </c>
      <c r="AD77" s="142">
        <f>'PK Exports'!AD77+'NP Exports'!AD77+'NPK Exports'!AD77</f>
        <v>0</v>
      </c>
      <c r="AE77" s="142">
        <f>'PK Exports'!AE77+'NP Exports'!AE77+'NPK Exports'!AE77</f>
        <v>0</v>
      </c>
      <c r="AF77" s="142">
        <f>'PK Exports'!AF77+'NP Exports'!AF77+'NPK Exports'!AF77</f>
        <v>0</v>
      </c>
      <c r="AG77" s="142">
        <f>'PK Exports'!AG77+'NP Exports'!AG77+'NPK Exports'!AG77</f>
        <v>0</v>
      </c>
    </row>
    <row r="78" spans="1:33" x14ac:dyDescent="0.2">
      <c r="A78" s="133" t="str">
        <f t="shared" si="1"/>
        <v>DAPSeychelles</v>
      </c>
      <c r="B78" s="129" t="s">
        <v>259</v>
      </c>
      <c r="C78" s="129" t="s">
        <v>261</v>
      </c>
      <c r="D78" s="129" t="s">
        <v>109</v>
      </c>
      <c r="E78" s="142">
        <f>'PK Exports'!E78+'NP Exports'!E78+'NPK Exports'!E78</f>
        <v>0</v>
      </c>
      <c r="F78" s="142">
        <f>'PK Exports'!F78+'NP Exports'!F78+'NPK Exports'!F78</f>
        <v>0</v>
      </c>
      <c r="G78" s="142">
        <f>'PK Exports'!G78+'NP Exports'!G78+'NPK Exports'!G78</f>
        <v>0</v>
      </c>
      <c r="H78" s="142">
        <f>'PK Exports'!H78+'NP Exports'!H78+'NPK Exports'!H78</f>
        <v>0</v>
      </c>
      <c r="I78" s="142">
        <f>'PK Exports'!I78+'NP Exports'!I78+'NPK Exports'!I78</f>
        <v>0</v>
      </c>
      <c r="J78" s="142">
        <f>'PK Exports'!J78+'NP Exports'!J78+'NPK Exports'!J78</f>
        <v>0</v>
      </c>
      <c r="K78" s="142">
        <f>'PK Exports'!K78+'NP Exports'!K78+'NPK Exports'!K78</f>
        <v>0</v>
      </c>
      <c r="L78" s="142">
        <f>'PK Exports'!L78+'NP Exports'!L78+'NPK Exports'!L78</f>
        <v>0</v>
      </c>
      <c r="M78" s="142">
        <f>'PK Exports'!M78+'NP Exports'!M78+'NPK Exports'!M78</f>
        <v>0</v>
      </c>
      <c r="N78" s="142">
        <f>'PK Exports'!N78+'NP Exports'!N78+'NPK Exports'!N78</f>
        <v>0</v>
      </c>
      <c r="O78" s="142">
        <f>'PK Exports'!O78+'NP Exports'!O78+'NPK Exports'!O78</f>
        <v>0</v>
      </c>
      <c r="P78" s="142">
        <f>'PK Exports'!P78+'NP Exports'!P78+'NPK Exports'!P78</f>
        <v>0</v>
      </c>
      <c r="Q78" s="142">
        <f>'PK Exports'!Q78+'NP Exports'!Q78+'NPK Exports'!Q78</f>
        <v>0</v>
      </c>
      <c r="R78" s="142">
        <f>'PK Exports'!R78+'NP Exports'!R78+'NPK Exports'!R78</f>
        <v>0</v>
      </c>
      <c r="S78" s="142">
        <f>'PK Exports'!S78+'NP Exports'!S78+'NPK Exports'!S78</f>
        <v>0</v>
      </c>
      <c r="T78" s="142">
        <f>'PK Exports'!T78+'NP Exports'!T78+'NPK Exports'!T78</f>
        <v>0</v>
      </c>
      <c r="U78" s="142">
        <f>'PK Exports'!U78+'NP Exports'!U78+'NPK Exports'!U78</f>
        <v>0</v>
      </c>
      <c r="V78" s="142">
        <f>'PK Exports'!V78+'NP Exports'!V78+'NPK Exports'!V78</f>
        <v>0</v>
      </c>
      <c r="W78" s="142">
        <f>'PK Exports'!W78+'NP Exports'!W78+'NPK Exports'!W78</f>
        <v>0</v>
      </c>
      <c r="X78" s="142">
        <f>'PK Exports'!X78+'NP Exports'!X78+'NPK Exports'!X78</f>
        <v>0</v>
      </c>
      <c r="Y78" s="142">
        <f>'PK Exports'!Y78+'NP Exports'!Y78+'NPK Exports'!Y78</f>
        <v>0</v>
      </c>
      <c r="Z78" s="142">
        <f>'PK Exports'!Z78+'NP Exports'!Z78+'NPK Exports'!Z78</f>
        <v>0</v>
      </c>
      <c r="AA78" s="142">
        <f>'PK Exports'!AA78+'NP Exports'!AA78+'NPK Exports'!AA78</f>
        <v>0</v>
      </c>
      <c r="AB78" s="142">
        <f>'PK Exports'!AB78+'NP Exports'!AB78+'NPK Exports'!AB78</f>
        <v>0</v>
      </c>
      <c r="AC78" s="142">
        <f>'PK Exports'!AC78+'NP Exports'!AC78+'NPK Exports'!AC78</f>
        <v>0</v>
      </c>
      <c r="AD78" s="142">
        <f>'PK Exports'!AD78+'NP Exports'!AD78+'NPK Exports'!AD78</f>
        <v>0</v>
      </c>
      <c r="AE78" s="142">
        <f>'PK Exports'!AE78+'NP Exports'!AE78+'NPK Exports'!AE78</f>
        <v>0</v>
      </c>
      <c r="AF78" s="142">
        <f>'PK Exports'!AF78+'NP Exports'!AF78+'NPK Exports'!AF78</f>
        <v>0</v>
      </c>
      <c r="AG78" s="142">
        <f>'PK Exports'!AG78+'NP Exports'!AG78+'NPK Exports'!AG78</f>
        <v>0</v>
      </c>
    </row>
    <row r="79" spans="1:33" x14ac:dyDescent="0.2">
      <c r="A79" s="133" t="str">
        <f t="shared" si="1"/>
        <v>DAPSomalia</v>
      </c>
      <c r="B79" s="129" t="s">
        <v>259</v>
      </c>
      <c r="C79" s="129" t="s">
        <v>261</v>
      </c>
      <c r="D79" s="129" t="s">
        <v>110</v>
      </c>
      <c r="E79" s="142">
        <f>'PK Exports'!E79+'NP Exports'!E79+'NPK Exports'!E79</f>
        <v>0</v>
      </c>
      <c r="F79" s="142">
        <f>'PK Exports'!F79+'NP Exports'!F79+'NPK Exports'!F79</f>
        <v>0</v>
      </c>
      <c r="G79" s="142">
        <f>'PK Exports'!G79+'NP Exports'!G79+'NPK Exports'!G79</f>
        <v>0</v>
      </c>
      <c r="H79" s="142">
        <f>'PK Exports'!H79+'NP Exports'!H79+'NPK Exports'!H79</f>
        <v>0</v>
      </c>
      <c r="I79" s="142">
        <f>'PK Exports'!I79+'NP Exports'!I79+'NPK Exports'!I79</f>
        <v>0</v>
      </c>
      <c r="J79" s="142">
        <f>'PK Exports'!J79+'NP Exports'!J79+'NPK Exports'!J79</f>
        <v>0</v>
      </c>
      <c r="K79" s="142">
        <f>'PK Exports'!K79+'NP Exports'!K79+'NPK Exports'!K79</f>
        <v>0</v>
      </c>
      <c r="L79" s="142">
        <f>'PK Exports'!L79+'NP Exports'!L79+'NPK Exports'!L79</f>
        <v>0</v>
      </c>
      <c r="M79" s="142">
        <f>'PK Exports'!M79+'NP Exports'!M79+'NPK Exports'!M79</f>
        <v>0</v>
      </c>
      <c r="N79" s="142">
        <f>'PK Exports'!N79+'NP Exports'!N79+'NPK Exports'!N79</f>
        <v>0</v>
      </c>
      <c r="O79" s="142">
        <f>'PK Exports'!O79+'NP Exports'!O79+'NPK Exports'!O79</f>
        <v>0</v>
      </c>
      <c r="P79" s="142">
        <f>'PK Exports'!P79+'NP Exports'!P79+'NPK Exports'!P79</f>
        <v>0</v>
      </c>
      <c r="Q79" s="142">
        <f>'PK Exports'!Q79+'NP Exports'!Q79+'NPK Exports'!Q79</f>
        <v>0</v>
      </c>
      <c r="R79" s="142">
        <f>'PK Exports'!R79+'NP Exports'!R79+'NPK Exports'!R79</f>
        <v>0</v>
      </c>
      <c r="S79" s="142">
        <f>'PK Exports'!S79+'NP Exports'!S79+'NPK Exports'!S79</f>
        <v>0</v>
      </c>
      <c r="T79" s="142">
        <f>'PK Exports'!T79+'NP Exports'!T79+'NPK Exports'!T79</f>
        <v>0</v>
      </c>
      <c r="U79" s="142">
        <f>'PK Exports'!U79+'NP Exports'!U79+'NPK Exports'!U79</f>
        <v>0</v>
      </c>
      <c r="V79" s="142">
        <f>'PK Exports'!V79+'NP Exports'!V79+'NPK Exports'!V79</f>
        <v>0</v>
      </c>
      <c r="W79" s="142">
        <f>'PK Exports'!W79+'NP Exports'!W79+'NPK Exports'!W79</f>
        <v>0</v>
      </c>
      <c r="X79" s="142">
        <f>'PK Exports'!X79+'NP Exports'!X79+'NPK Exports'!X79</f>
        <v>0</v>
      </c>
      <c r="Y79" s="142">
        <f>'PK Exports'!Y79+'NP Exports'!Y79+'NPK Exports'!Y79</f>
        <v>0</v>
      </c>
      <c r="Z79" s="142">
        <f>'PK Exports'!Z79+'NP Exports'!Z79+'NPK Exports'!Z79</f>
        <v>0</v>
      </c>
      <c r="AA79" s="142">
        <f>'PK Exports'!AA79+'NP Exports'!AA79+'NPK Exports'!AA79</f>
        <v>0</v>
      </c>
      <c r="AB79" s="142">
        <f>'PK Exports'!AB79+'NP Exports'!AB79+'NPK Exports'!AB79</f>
        <v>0</v>
      </c>
      <c r="AC79" s="142">
        <f>'PK Exports'!AC79+'NP Exports'!AC79+'NPK Exports'!AC79</f>
        <v>0</v>
      </c>
      <c r="AD79" s="142">
        <f>'PK Exports'!AD79+'NP Exports'!AD79+'NPK Exports'!AD79</f>
        <v>0</v>
      </c>
      <c r="AE79" s="142">
        <f>'PK Exports'!AE79+'NP Exports'!AE79+'NPK Exports'!AE79</f>
        <v>0</v>
      </c>
      <c r="AF79" s="142">
        <f>'PK Exports'!AF79+'NP Exports'!AF79+'NPK Exports'!AF79</f>
        <v>0</v>
      </c>
      <c r="AG79" s="142">
        <f>'PK Exports'!AG79+'NP Exports'!AG79+'NPK Exports'!AG79</f>
        <v>0</v>
      </c>
    </row>
    <row r="80" spans="1:33" x14ac:dyDescent="0.2">
      <c r="A80" s="133" t="str">
        <f t="shared" si="1"/>
        <v>DAPTanzania</v>
      </c>
      <c r="B80" s="129" t="s">
        <v>259</v>
      </c>
      <c r="C80" s="129" t="s">
        <v>261</v>
      </c>
      <c r="D80" s="129" t="s">
        <v>111</v>
      </c>
      <c r="E80" s="142">
        <f>'PK Exports'!E80+'NP Exports'!E80+'NPK Exports'!E80</f>
        <v>5.0000000000000001E-3</v>
      </c>
      <c r="F80" s="142">
        <f>'PK Exports'!F80+'NP Exports'!F80+'NPK Exports'!F80</f>
        <v>0.56000000000000005</v>
      </c>
      <c r="G80" s="142">
        <f>'PK Exports'!G80+'NP Exports'!G80+'NPK Exports'!G80</f>
        <v>0</v>
      </c>
      <c r="H80" s="142">
        <f>'PK Exports'!H80+'NP Exports'!H80+'NPK Exports'!H80</f>
        <v>0</v>
      </c>
      <c r="I80" s="142">
        <f>'PK Exports'!I80+'NP Exports'!I80+'NPK Exports'!I80</f>
        <v>0</v>
      </c>
      <c r="J80" s="142">
        <f>'PK Exports'!J80+'NP Exports'!J80+'NPK Exports'!J80</f>
        <v>0</v>
      </c>
      <c r="K80" s="142">
        <f>'PK Exports'!K80+'NP Exports'!K80+'NPK Exports'!K80</f>
        <v>0</v>
      </c>
      <c r="L80" s="142">
        <f>'PK Exports'!L80+'NP Exports'!L80+'NPK Exports'!L80</f>
        <v>0</v>
      </c>
      <c r="M80" s="142">
        <f>'PK Exports'!M80+'NP Exports'!M80+'NPK Exports'!M80</f>
        <v>2.8000000000000001E-2</v>
      </c>
      <c r="N80" s="142">
        <f>'PK Exports'!N80+'NP Exports'!N80+'NPK Exports'!N80</f>
        <v>0</v>
      </c>
      <c r="O80" s="142">
        <f>'PK Exports'!O80+'NP Exports'!O80+'NPK Exports'!O80</f>
        <v>3.0910000000000002</v>
      </c>
      <c r="P80" s="142">
        <f>'PK Exports'!P80+'NP Exports'!P80+'NPK Exports'!P80</f>
        <v>2.1779500000000001</v>
      </c>
      <c r="Q80" s="142">
        <f>'PK Exports'!Q80+'NP Exports'!Q80+'NPK Exports'!Q80</f>
        <v>13.131423</v>
      </c>
      <c r="R80" s="142">
        <f>'PK Exports'!R80+'NP Exports'!R80+'NPK Exports'!R80</f>
        <v>19.029</v>
      </c>
      <c r="S80" s="142">
        <f>'PK Exports'!S80+'NP Exports'!S80+'NPK Exports'!S80</f>
        <v>3.9999999999999998E-6</v>
      </c>
      <c r="T80" s="142">
        <f>'PK Exports'!T80+'NP Exports'!T80+'NPK Exports'!T80</f>
        <v>1.1299999999999999</v>
      </c>
      <c r="U80" s="142">
        <f>'PK Exports'!U80+'NP Exports'!U80+'NPK Exports'!U80</f>
        <v>5.7700000000000001E-2</v>
      </c>
      <c r="V80" s="142">
        <f>'PK Exports'!V80+'NP Exports'!V80+'NPK Exports'!V80</f>
        <v>3.004</v>
      </c>
      <c r="W80" s="142">
        <f>'PK Exports'!W80+'NP Exports'!W80+'NPK Exports'!W80</f>
        <v>0</v>
      </c>
      <c r="X80" s="142">
        <f>'PK Exports'!X80+'NP Exports'!X80+'NPK Exports'!X80</f>
        <v>0</v>
      </c>
      <c r="Y80" s="142">
        <f>'PK Exports'!Y80+'NP Exports'!Y80+'NPK Exports'!Y80</f>
        <v>0</v>
      </c>
      <c r="Z80" s="142">
        <f>'PK Exports'!Z80+'NP Exports'!Z80+'NPK Exports'!Z80</f>
        <v>0</v>
      </c>
      <c r="AA80" s="142">
        <f>'PK Exports'!AA80+'NP Exports'!AA80+'NPK Exports'!AA80</f>
        <v>0</v>
      </c>
      <c r="AB80" s="142">
        <f>'PK Exports'!AB80+'NP Exports'!AB80+'NPK Exports'!AB80</f>
        <v>0</v>
      </c>
      <c r="AC80" s="142">
        <f>'PK Exports'!AC80+'NP Exports'!AC80+'NPK Exports'!AC80</f>
        <v>0</v>
      </c>
      <c r="AD80" s="142">
        <f>'PK Exports'!AD80+'NP Exports'!AD80+'NPK Exports'!AD80</f>
        <v>0</v>
      </c>
      <c r="AE80" s="142">
        <f>'PK Exports'!AE80+'NP Exports'!AE80+'NPK Exports'!AE80</f>
        <v>0</v>
      </c>
      <c r="AF80" s="142">
        <f>'PK Exports'!AF80+'NP Exports'!AF80+'NPK Exports'!AF80</f>
        <v>0</v>
      </c>
      <c r="AG80" s="142">
        <f>'PK Exports'!AG80+'NP Exports'!AG80+'NPK Exports'!AG80</f>
        <v>0</v>
      </c>
    </row>
    <row r="81" spans="1:33" x14ac:dyDescent="0.2">
      <c r="A81" s="133" t="str">
        <f t="shared" si="1"/>
        <v>DAPUganda</v>
      </c>
      <c r="B81" s="129" t="s">
        <v>259</v>
      </c>
      <c r="C81" s="129" t="s">
        <v>261</v>
      </c>
      <c r="D81" s="129" t="s">
        <v>112</v>
      </c>
      <c r="E81" s="142">
        <f>'PK Exports'!E81+'NP Exports'!E81+'NPK Exports'!E81</f>
        <v>0</v>
      </c>
      <c r="F81" s="142">
        <f>'PK Exports'!F81+'NP Exports'!F81+'NPK Exports'!F81</f>
        <v>0</v>
      </c>
      <c r="G81" s="142">
        <f>'PK Exports'!G81+'NP Exports'!G81+'NPK Exports'!G81</f>
        <v>0</v>
      </c>
      <c r="H81" s="142">
        <f>'PK Exports'!H81+'NP Exports'!H81+'NPK Exports'!H81</f>
        <v>0</v>
      </c>
      <c r="I81" s="142">
        <f>'PK Exports'!I81+'NP Exports'!I81+'NPK Exports'!I81</f>
        <v>0</v>
      </c>
      <c r="J81" s="142">
        <f>'PK Exports'!J81+'NP Exports'!J81+'NPK Exports'!J81</f>
        <v>0</v>
      </c>
      <c r="K81" s="142">
        <f>'PK Exports'!K81+'NP Exports'!K81+'NPK Exports'!K81</f>
        <v>0</v>
      </c>
      <c r="L81" s="142">
        <f>'PK Exports'!L81+'NP Exports'!L81+'NPK Exports'!L81</f>
        <v>0</v>
      </c>
      <c r="M81" s="142">
        <f>'PK Exports'!M81+'NP Exports'!M81+'NPK Exports'!M81</f>
        <v>0</v>
      </c>
      <c r="N81" s="142">
        <f>'PK Exports'!N81+'NP Exports'!N81+'NPK Exports'!N81</f>
        <v>0</v>
      </c>
      <c r="O81" s="142">
        <f>'PK Exports'!O81+'NP Exports'!O81+'NPK Exports'!O81</f>
        <v>0</v>
      </c>
      <c r="P81" s="142">
        <f>'PK Exports'!P81+'NP Exports'!P81+'NPK Exports'!P81</f>
        <v>0</v>
      </c>
      <c r="Q81" s="142">
        <f>'PK Exports'!Q81+'NP Exports'!Q81+'NPK Exports'!Q81</f>
        <v>0</v>
      </c>
      <c r="R81" s="142">
        <f>'PK Exports'!R81+'NP Exports'!R81+'NPK Exports'!R81</f>
        <v>0</v>
      </c>
      <c r="S81" s="142">
        <f>'PK Exports'!S81+'NP Exports'!S81+'NPK Exports'!S81</f>
        <v>0</v>
      </c>
      <c r="T81" s="142">
        <f>'PK Exports'!T81+'NP Exports'!T81+'NPK Exports'!T81</f>
        <v>0</v>
      </c>
      <c r="U81" s="142">
        <f>'PK Exports'!U81+'NP Exports'!U81+'NPK Exports'!U81</f>
        <v>0</v>
      </c>
      <c r="V81" s="142">
        <f>'PK Exports'!V81+'NP Exports'!V81+'NPK Exports'!V81</f>
        <v>0</v>
      </c>
      <c r="W81" s="142">
        <f>'PK Exports'!W81+'NP Exports'!W81+'NPK Exports'!W81</f>
        <v>0</v>
      </c>
      <c r="X81" s="142">
        <f>'PK Exports'!X81+'NP Exports'!X81+'NPK Exports'!X81</f>
        <v>0</v>
      </c>
      <c r="Y81" s="142">
        <f>'PK Exports'!Y81+'NP Exports'!Y81+'NPK Exports'!Y81</f>
        <v>0</v>
      </c>
      <c r="Z81" s="142">
        <f>'PK Exports'!Z81+'NP Exports'!Z81+'NPK Exports'!Z81</f>
        <v>0</v>
      </c>
      <c r="AA81" s="142">
        <f>'PK Exports'!AA81+'NP Exports'!AA81+'NPK Exports'!AA81</f>
        <v>0</v>
      </c>
      <c r="AB81" s="142">
        <f>'PK Exports'!AB81+'NP Exports'!AB81+'NPK Exports'!AB81</f>
        <v>0</v>
      </c>
      <c r="AC81" s="142">
        <f>'PK Exports'!AC81+'NP Exports'!AC81+'NPK Exports'!AC81</f>
        <v>0</v>
      </c>
      <c r="AD81" s="142">
        <f>'PK Exports'!AD81+'NP Exports'!AD81+'NPK Exports'!AD81</f>
        <v>0</v>
      </c>
      <c r="AE81" s="142">
        <f>'PK Exports'!AE81+'NP Exports'!AE81+'NPK Exports'!AE81</f>
        <v>0</v>
      </c>
      <c r="AF81" s="142">
        <f>'PK Exports'!AF81+'NP Exports'!AF81+'NPK Exports'!AF81</f>
        <v>0</v>
      </c>
      <c r="AG81" s="142">
        <f>'PK Exports'!AG81+'NP Exports'!AG81+'NPK Exports'!AG81</f>
        <v>0</v>
      </c>
    </row>
    <row r="82" spans="1:33" x14ac:dyDescent="0.2">
      <c r="A82" s="133" t="str">
        <f t="shared" si="1"/>
        <v>DAPZambia</v>
      </c>
      <c r="B82" s="129" t="s">
        <v>259</v>
      </c>
      <c r="C82" s="129" t="s">
        <v>261</v>
      </c>
      <c r="D82" s="129" t="s">
        <v>113</v>
      </c>
      <c r="E82" s="142">
        <f>'PK Exports'!E82+'NP Exports'!E82+'NPK Exports'!E82</f>
        <v>0.99975000000000003</v>
      </c>
      <c r="F82" s="142">
        <f>'PK Exports'!F82+'NP Exports'!F82+'NPK Exports'!F82</f>
        <v>0.23</v>
      </c>
      <c r="G82" s="142">
        <f>'PK Exports'!G82+'NP Exports'!G82+'NPK Exports'!G82</f>
        <v>1.2756799999999999</v>
      </c>
      <c r="H82" s="142">
        <f>'PK Exports'!H82+'NP Exports'!H82+'NPK Exports'!H82</f>
        <v>0.71899999999999997</v>
      </c>
      <c r="I82" s="142">
        <f>'PK Exports'!I82+'NP Exports'!I82+'NPK Exports'!I82</f>
        <v>0.22326399999999999</v>
      </c>
      <c r="J82" s="142">
        <f>'PK Exports'!J82+'NP Exports'!J82+'NPK Exports'!J82</f>
        <v>9.0399999999999994E-2</v>
      </c>
      <c r="K82" s="142">
        <f>'PK Exports'!K82+'NP Exports'!K82+'NPK Exports'!K82</f>
        <v>4.2000000000000003E-2</v>
      </c>
      <c r="L82" s="142">
        <f>'PK Exports'!L82+'NP Exports'!L82+'NPK Exports'!L82</f>
        <v>0.10650000000000001</v>
      </c>
      <c r="M82" s="142">
        <f>'PK Exports'!M82+'NP Exports'!M82+'NPK Exports'!M82</f>
        <v>9.4500000000000001E-2</v>
      </c>
      <c r="N82" s="142">
        <f>'PK Exports'!N82+'NP Exports'!N82+'NPK Exports'!N82</f>
        <v>1.8688</v>
      </c>
      <c r="O82" s="142">
        <f>'PK Exports'!O82+'NP Exports'!O82+'NPK Exports'!O82</f>
        <v>2E-3</v>
      </c>
      <c r="P82" s="142">
        <f>'PK Exports'!P82+'NP Exports'!P82+'NPK Exports'!P82</f>
        <v>7.4999999999999997E-3</v>
      </c>
      <c r="Q82" s="142">
        <f>'PK Exports'!Q82+'NP Exports'!Q82+'NPK Exports'!Q82</f>
        <v>4.1999999999999997E-3</v>
      </c>
      <c r="R82" s="142">
        <f>'PK Exports'!R82+'NP Exports'!R82+'NPK Exports'!R82</f>
        <v>0.70000000000000007</v>
      </c>
      <c r="S82" s="142">
        <f>'PK Exports'!S82+'NP Exports'!S82+'NPK Exports'!S82</f>
        <v>0.1585</v>
      </c>
      <c r="T82" s="142">
        <f>'PK Exports'!T82+'NP Exports'!T82+'NPK Exports'!T82</f>
        <v>3.8901000000000005E-2</v>
      </c>
      <c r="U82" s="142">
        <f>'PK Exports'!U82+'NP Exports'!U82+'NPK Exports'!U82</f>
        <v>0</v>
      </c>
      <c r="V82" s="142">
        <f>'PK Exports'!V82+'NP Exports'!V82+'NPK Exports'!V82</f>
        <v>0</v>
      </c>
      <c r="W82" s="142">
        <f>'PK Exports'!W82+'NP Exports'!W82+'NPK Exports'!W82</f>
        <v>0</v>
      </c>
      <c r="X82" s="142">
        <f>'PK Exports'!X82+'NP Exports'!X82+'NPK Exports'!X82</f>
        <v>0</v>
      </c>
      <c r="Y82" s="142">
        <f>'PK Exports'!Y82+'NP Exports'!Y82+'NPK Exports'!Y82</f>
        <v>0</v>
      </c>
      <c r="Z82" s="142">
        <f>'PK Exports'!Z82+'NP Exports'!Z82+'NPK Exports'!Z82</f>
        <v>0</v>
      </c>
      <c r="AA82" s="142">
        <f>'PK Exports'!AA82+'NP Exports'!AA82+'NPK Exports'!AA82</f>
        <v>0</v>
      </c>
      <c r="AB82" s="142">
        <f>'PK Exports'!AB82+'NP Exports'!AB82+'NPK Exports'!AB82</f>
        <v>0</v>
      </c>
      <c r="AC82" s="142">
        <f>'PK Exports'!AC82+'NP Exports'!AC82+'NPK Exports'!AC82</f>
        <v>0</v>
      </c>
      <c r="AD82" s="142">
        <f>'PK Exports'!AD82+'NP Exports'!AD82+'NPK Exports'!AD82</f>
        <v>0</v>
      </c>
      <c r="AE82" s="142">
        <f>'PK Exports'!AE82+'NP Exports'!AE82+'NPK Exports'!AE82</f>
        <v>0</v>
      </c>
      <c r="AF82" s="142">
        <f>'PK Exports'!AF82+'NP Exports'!AF82+'NPK Exports'!AF82</f>
        <v>0</v>
      </c>
      <c r="AG82" s="142">
        <f>'PK Exports'!AG82+'NP Exports'!AG82+'NPK Exports'!AG82</f>
        <v>0</v>
      </c>
    </row>
    <row r="83" spans="1:33" x14ac:dyDescent="0.2">
      <c r="A83" s="133" t="str">
        <f t="shared" ref="A83:A146" si="2">CONCATENATE("DAP",D83)</f>
        <v>DAPZimbabwe</v>
      </c>
      <c r="B83" s="129" t="s">
        <v>259</v>
      </c>
      <c r="C83" s="129" t="s">
        <v>261</v>
      </c>
      <c r="D83" s="129" t="s">
        <v>114</v>
      </c>
      <c r="E83" s="142">
        <f>'PK Exports'!E83+'NP Exports'!E83+'NPK Exports'!E83</f>
        <v>28.831251999999999</v>
      </c>
      <c r="F83" s="142">
        <f>'PK Exports'!F83+'NP Exports'!F83+'NPK Exports'!F83</f>
        <v>0</v>
      </c>
      <c r="G83" s="142">
        <f>'PK Exports'!G83+'NP Exports'!G83+'NPK Exports'!G83</f>
        <v>0</v>
      </c>
      <c r="H83" s="142">
        <f>'PK Exports'!H83+'NP Exports'!H83+'NPK Exports'!H83</f>
        <v>0</v>
      </c>
      <c r="I83" s="142">
        <f>'PK Exports'!I83+'NP Exports'!I83+'NPK Exports'!I83</f>
        <v>6.9871460000000001</v>
      </c>
      <c r="J83" s="142">
        <f>'PK Exports'!J83+'NP Exports'!J83+'NPK Exports'!J83</f>
        <v>5.4020000000000001</v>
      </c>
      <c r="K83" s="142">
        <f>'PK Exports'!K83+'NP Exports'!K83+'NPK Exports'!K83</f>
        <v>4.8346499999999999</v>
      </c>
      <c r="L83" s="142">
        <f>'PK Exports'!L83+'NP Exports'!L83+'NPK Exports'!L83</f>
        <v>41.286999999999999</v>
      </c>
      <c r="M83" s="142">
        <f>'PK Exports'!M83+'NP Exports'!M83+'NPK Exports'!M83</f>
        <v>0.99</v>
      </c>
      <c r="N83" s="142">
        <f>'PK Exports'!N83+'NP Exports'!N83+'NPK Exports'!N83</f>
        <v>0</v>
      </c>
      <c r="O83" s="142">
        <f>'PK Exports'!O83+'NP Exports'!O83+'NPK Exports'!O83</f>
        <v>1.93</v>
      </c>
      <c r="P83" s="142">
        <f>'PK Exports'!P83+'NP Exports'!P83+'NPK Exports'!P83</f>
        <v>5</v>
      </c>
      <c r="Q83" s="142">
        <f>'PK Exports'!Q83+'NP Exports'!Q83+'NPK Exports'!Q83</f>
        <v>1.98</v>
      </c>
      <c r="R83" s="142">
        <f>'PK Exports'!R83+'NP Exports'!R83+'NPK Exports'!R83</f>
        <v>13.340077000000001</v>
      </c>
      <c r="S83" s="142">
        <f>'PK Exports'!S83+'NP Exports'!S83+'NPK Exports'!S83</f>
        <v>3.42</v>
      </c>
      <c r="T83" s="142">
        <f>'PK Exports'!T83+'NP Exports'!T83+'NPK Exports'!T83</f>
        <v>8.5906000000000002</v>
      </c>
      <c r="U83" s="142">
        <f>'PK Exports'!U83+'NP Exports'!U83+'NPK Exports'!U83</f>
        <v>3.0602</v>
      </c>
      <c r="V83" s="142">
        <f>'PK Exports'!V83+'NP Exports'!V83+'NPK Exports'!V83</f>
        <v>0</v>
      </c>
      <c r="W83" s="142">
        <f>'PK Exports'!W83+'NP Exports'!W83+'NPK Exports'!W83</f>
        <v>0</v>
      </c>
      <c r="X83" s="142">
        <f>'PK Exports'!X83+'NP Exports'!X83+'NPK Exports'!X83</f>
        <v>0</v>
      </c>
      <c r="Y83" s="142">
        <f>'PK Exports'!Y83+'NP Exports'!Y83+'NPK Exports'!Y83</f>
        <v>0</v>
      </c>
      <c r="Z83" s="142">
        <f>'PK Exports'!Z83+'NP Exports'!Z83+'NPK Exports'!Z83</f>
        <v>0</v>
      </c>
      <c r="AA83" s="142">
        <f>'PK Exports'!AA83+'NP Exports'!AA83+'NPK Exports'!AA83</f>
        <v>0</v>
      </c>
      <c r="AB83" s="142">
        <f>'PK Exports'!AB83+'NP Exports'!AB83+'NPK Exports'!AB83</f>
        <v>0</v>
      </c>
      <c r="AC83" s="142">
        <f>'PK Exports'!AC83+'NP Exports'!AC83+'NPK Exports'!AC83</f>
        <v>0</v>
      </c>
      <c r="AD83" s="142">
        <f>'PK Exports'!AD83+'NP Exports'!AD83+'NPK Exports'!AD83</f>
        <v>0</v>
      </c>
      <c r="AE83" s="142">
        <f>'PK Exports'!AE83+'NP Exports'!AE83+'NPK Exports'!AE83</f>
        <v>0</v>
      </c>
      <c r="AF83" s="142">
        <f>'PK Exports'!AF83+'NP Exports'!AF83+'NPK Exports'!AF83</f>
        <v>0</v>
      </c>
      <c r="AG83" s="142">
        <f>'PK Exports'!AG83+'NP Exports'!AG83+'NPK Exports'!AG83</f>
        <v>0</v>
      </c>
    </row>
    <row r="84" spans="1:33" s="133" customFormat="1" x14ac:dyDescent="0.2">
      <c r="A84" s="139" t="str">
        <f t="shared" si="2"/>
        <v>DAPWest Africa Total</v>
      </c>
      <c r="B84" s="140" t="s">
        <v>115</v>
      </c>
      <c r="C84" s="140" t="s">
        <v>115</v>
      </c>
      <c r="D84" s="140" t="s">
        <v>115</v>
      </c>
      <c r="E84" s="141">
        <f>'PK Exports'!E84+'NP Exports'!E84+'NPK Exports'!E84</f>
        <v>139.28880000000001</v>
      </c>
      <c r="F84" s="141">
        <f>'PK Exports'!F84+'NP Exports'!F84+'NPK Exports'!F84</f>
        <v>244.972475</v>
      </c>
      <c r="G84" s="141">
        <f>'PK Exports'!G84+'NP Exports'!G84+'NPK Exports'!G84</f>
        <v>286.64610900000002</v>
      </c>
      <c r="H84" s="141">
        <f>'PK Exports'!H84+'NP Exports'!H84+'NPK Exports'!H84</f>
        <v>271.48303526999638</v>
      </c>
      <c r="I84" s="141">
        <f>'PK Exports'!I84+'NP Exports'!I84+'NPK Exports'!I84</f>
        <v>272.50859199999996</v>
      </c>
      <c r="J84" s="141">
        <f>'PK Exports'!J84+'NP Exports'!J84+'NPK Exports'!J84</f>
        <v>231.02455799999998</v>
      </c>
      <c r="K84" s="141">
        <f>'PK Exports'!K84+'NP Exports'!K84+'NPK Exports'!K84</f>
        <v>178.63754</v>
      </c>
      <c r="L84" s="141">
        <f>'PK Exports'!L84+'NP Exports'!L84+'NPK Exports'!L84</f>
        <v>145.38325699999999</v>
      </c>
      <c r="M84" s="141">
        <f>'PK Exports'!M84+'NP Exports'!M84+'NPK Exports'!M84</f>
        <v>197.445942</v>
      </c>
      <c r="N84" s="141">
        <f>'PK Exports'!N84+'NP Exports'!N84+'NPK Exports'!N84</f>
        <v>88.585257000000013</v>
      </c>
      <c r="O84" s="141">
        <f>'PK Exports'!O84+'NP Exports'!O84+'NPK Exports'!O84</f>
        <v>61.145594999999993</v>
      </c>
      <c r="P84" s="141">
        <f>'PK Exports'!P84+'NP Exports'!P84+'NPK Exports'!P84</f>
        <v>96.389754000000011</v>
      </c>
      <c r="Q84" s="141">
        <f>'PK Exports'!Q84+'NP Exports'!Q84+'NPK Exports'!Q84</f>
        <v>121.110275</v>
      </c>
      <c r="R84" s="141">
        <f>'PK Exports'!R84+'NP Exports'!R84+'NPK Exports'!R84</f>
        <v>170.55584999999996</v>
      </c>
      <c r="S84" s="141">
        <f>'PK Exports'!S84+'NP Exports'!S84+'NPK Exports'!S84</f>
        <v>150.87831299999999</v>
      </c>
      <c r="T84" s="141">
        <f>'PK Exports'!T84+'NP Exports'!T84+'NPK Exports'!T84</f>
        <v>114.173788</v>
      </c>
      <c r="U84" s="141">
        <f>'PK Exports'!U84+'NP Exports'!U84+'NPK Exports'!U84</f>
        <v>160.213257</v>
      </c>
      <c r="V84" s="141">
        <f>'PK Exports'!V84+'NP Exports'!V84+'NPK Exports'!V84</f>
        <v>177.27864</v>
      </c>
      <c r="W84" s="141">
        <f>'PK Exports'!W84+'NP Exports'!W84+'NPK Exports'!W84</f>
        <v>152.10580341445339</v>
      </c>
      <c r="X84" s="141">
        <f>'PK Exports'!X84+'NP Exports'!X84+'NPK Exports'!X84</f>
        <v>188.16181</v>
      </c>
      <c r="Y84" s="141">
        <f>'PK Exports'!Y84+'NP Exports'!Y84+'NPK Exports'!Y84</f>
        <v>167.30415629986314</v>
      </c>
      <c r="Z84" s="141">
        <f>'PK Exports'!Z84+'NP Exports'!Z84+'NPK Exports'!Z84</f>
        <v>127.17824999999999</v>
      </c>
      <c r="AA84" s="141">
        <f>'PK Exports'!AA84+'NP Exports'!AA84+'NPK Exports'!AA84</f>
        <v>110.65</v>
      </c>
      <c r="AB84" s="141">
        <f>'PK Exports'!AB84+'NP Exports'!AB84+'NPK Exports'!AB84</f>
        <v>236.95999999999998</v>
      </c>
      <c r="AC84" s="141">
        <f>'PK Exports'!AC84+'NP Exports'!AC84+'NPK Exports'!AC84</f>
        <v>247.19973677526232</v>
      </c>
      <c r="AD84" s="141">
        <f>'PK Exports'!AD84+'NP Exports'!AD84+'NPK Exports'!AD84</f>
        <v>258.58127092997813</v>
      </c>
      <c r="AE84" s="141">
        <f>'PK Exports'!AE84+'NP Exports'!AE84+'NPK Exports'!AE84</f>
        <v>267.03862486281901</v>
      </c>
      <c r="AF84" s="141">
        <f>'PK Exports'!AF84+'NP Exports'!AF84+'NPK Exports'!AF84</f>
        <v>275.58468434907297</v>
      </c>
      <c r="AG84" s="141">
        <f>'PK Exports'!AG84+'NP Exports'!AG84+'NPK Exports'!AG84</f>
        <v>284.14930684370756</v>
      </c>
    </row>
    <row r="85" spans="1:33" x14ac:dyDescent="0.2">
      <c r="A85" s="133" t="str">
        <f t="shared" si="2"/>
        <v>DAPBenin</v>
      </c>
      <c r="B85" s="129" t="s">
        <v>259</v>
      </c>
      <c r="C85" s="129" t="s">
        <v>262</v>
      </c>
      <c r="D85" s="129" t="s">
        <v>116</v>
      </c>
      <c r="E85" s="142">
        <f>'PK Exports'!E85+'NP Exports'!E85+'NPK Exports'!E85</f>
        <v>0</v>
      </c>
      <c r="F85" s="142">
        <f>'PK Exports'!F85+'NP Exports'!F85+'NPK Exports'!F85</f>
        <v>0</v>
      </c>
      <c r="G85" s="142">
        <f>'PK Exports'!G85+'NP Exports'!G85+'NPK Exports'!G85</f>
        <v>0</v>
      </c>
      <c r="H85" s="142">
        <f>'PK Exports'!H85+'NP Exports'!H85+'NPK Exports'!H85</f>
        <v>0</v>
      </c>
      <c r="I85" s="142">
        <f>'PK Exports'!I85+'NP Exports'!I85+'NPK Exports'!I85</f>
        <v>0</v>
      </c>
      <c r="J85" s="142">
        <f>'PK Exports'!J85+'NP Exports'!J85+'NPK Exports'!J85</f>
        <v>0</v>
      </c>
      <c r="K85" s="142">
        <f>'PK Exports'!K85+'NP Exports'!K85+'NPK Exports'!K85</f>
        <v>0</v>
      </c>
      <c r="L85" s="142">
        <f>'PK Exports'!L85+'NP Exports'!L85+'NPK Exports'!L85</f>
        <v>0</v>
      </c>
      <c r="M85" s="142">
        <f>'PK Exports'!M85+'NP Exports'!M85+'NPK Exports'!M85</f>
        <v>0</v>
      </c>
      <c r="N85" s="142">
        <f>'PK Exports'!N85+'NP Exports'!N85+'NPK Exports'!N85</f>
        <v>0</v>
      </c>
      <c r="O85" s="142">
        <f>'PK Exports'!O85+'NP Exports'!O85+'NPK Exports'!O85</f>
        <v>0</v>
      </c>
      <c r="P85" s="142">
        <f>'PK Exports'!P85+'NP Exports'!P85+'NPK Exports'!P85</f>
        <v>0</v>
      </c>
      <c r="Q85" s="142">
        <f>'PK Exports'!Q85+'NP Exports'!Q85+'NPK Exports'!Q85</f>
        <v>0</v>
      </c>
      <c r="R85" s="142">
        <f>'PK Exports'!R85+'NP Exports'!R85+'NPK Exports'!R85</f>
        <v>0</v>
      </c>
      <c r="S85" s="142">
        <f>'PK Exports'!S85+'NP Exports'!S85+'NPK Exports'!S85</f>
        <v>0</v>
      </c>
      <c r="T85" s="142">
        <f>'PK Exports'!T85+'NP Exports'!T85+'NPK Exports'!T85</f>
        <v>0</v>
      </c>
      <c r="U85" s="142">
        <f>'PK Exports'!U85+'NP Exports'!U85+'NPK Exports'!U85</f>
        <v>0</v>
      </c>
      <c r="V85" s="142">
        <f>'PK Exports'!V85+'NP Exports'!V85+'NPK Exports'!V85</f>
        <v>0</v>
      </c>
      <c r="W85" s="142">
        <f>'PK Exports'!W85+'NP Exports'!W85+'NPK Exports'!W85</f>
        <v>0</v>
      </c>
      <c r="X85" s="142">
        <f>'PK Exports'!X85+'NP Exports'!X85+'NPK Exports'!X85</f>
        <v>0</v>
      </c>
      <c r="Y85" s="142">
        <f>'PK Exports'!Y85+'NP Exports'!Y85+'NPK Exports'!Y85</f>
        <v>0</v>
      </c>
      <c r="Z85" s="142">
        <f>'PK Exports'!Z85+'NP Exports'!Z85+'NPK Exports'!Z85</f>
        <v>0</v>
      </c>
      <c r="AA85" s="142">
        <f>'PK Exports'!AA85+'NP Exports'!AA85+'NPK Exports'!AA85</f>
        <v>0</v>
      </c>
      <c r="AB85" s="142">
        <f>'PK Exports'!AB85+'NP Exports'!AB85+'NPK Exports'!AB85</f>
        <v>0</v>
      </c>
      <c r="AC85" s="142">
        <f>'PK Exports'!AC85+'NP Exports'!AC85+'NPK Exports'!AC85</f>
        <v>0</v>
      </c>
      <c r="AD85" s="142">
        <f>'PK Exports'!AD85+'NP Exports'!AD85+'NPK Exports'!AD85</f>
        <v>0</v>
      </c>
      <c r="AE85" s="142">
        <f>'PK Exports'!AE85+'NP Exports'!AE85+'NPK Exports'!AE85</f>
        <v>0</v>
      </c>
      <c r="AF85" s="142">
        <f>'PK Exports'!AF85+'NP Exports'!AF85+'NPK Exports'!AF85</f>
        <v>0</v>
      </c>
      <c r="AG85" s="142">
        <f>'PK Exports'!AG85+'NP Exports'!AG85+'NPK Exports'!AG85</f>
        <v>0</v>
      </c>
    </row>
    <row r="86" spans="1:33" x14ac:dyDescent="0.2">
      <c r="A86" s="133" t="str">
        <f t="shared" si="2"/>
        <v>DAPBurkina Faso</v>
      </c>
      <c r="B86" s="129" t="s">
        <v>259</v>
      </c>
      <c r="C86" s="129" t="s">
        <v>262</v>
      </c>
      <c r="D86" s="129" t="s">
        <v>117</v>
      </c>
      <c r="E86" s="142">
        <f>'PK Exports'!E86+'NP Exports'!E86+'NPK Exports'!E86</f>
        <v>0</v>
      </c>
      <c r="F86" s="142">
        <f>'PK Exports'!F86+'NP Exports'!F86+'NPK Exports'!F86</f>
        <v>0</v>
      </c>
      <c r="G86" s="142">
        <f>'PK Exports'!G86+'NP Exports'!G86+'NPK Exports'!G86</f>
        <v>0</v>
      </c>
      <c r="H86" s="142">
        <f>'PK Exports'!H86+'NP Exports'!H86+'NPK Exports'!H86</f>
        <v>0</v>
      </c>
      <c r="I86" s="142">
        <f>'PK Exports'!I86+'NP Exports'!I86+'NPK Exports'!I86</f>
        <v>0</v>
      </c>
      <c r="J86" s="142">
        <f>'PK Exports'!J86+'NP Exports'!J86+'NPK Exports'!J86</f>
        <v>0</v>
      </c>
      <c r="K86" s="142">
        <f>'PK Exports'!K86+'NP Exports'!K86+'NPK Exports'!K86</f>
        <v>0</v>
      </c>
      <c r="L86" s="142">
        <f>'PK Exports'!L86+'NP Exports'!L86+'NPK Exports'!L86</f>
        <v>0</v>
      </c>
      <c r="M86" s="142">
        <f>'PK Exports'!M86+'NP Exports'!M86+'NPK Exports'!M86</f>
        <v>0</v>
      </c>
      <c r="N86" s="142">
        <f>'PK Exports'!N86+'NP Exports'!N86+'NPK Exports'!N86</f>
        <v>0</v>
      </c>
      <c r="O86" s="142">
        <f>'PK Exports'!O86+'NP Exports'!O86+'NPK Exports'!O86</f>
        <v>0</v>
      </c>
      <c r="P86" s="142">
        <f>'PK Exports'!P86+'NP Exports'!P86+'NPK Exports'!P86</f>
        <v>0</v>
      </c>
      <c r="Q86" s="142">
        <f>'PK Exports'!Q86+'NP Exports'!Q86+'NPK Exports'!Q86</f>
        <v>0</v>
      </c>
      <c r="R86" s="142">
        <f>'PK Exports'!R86+'NP Exports'!R86+'NPK Exports'!R86</f>
        <v>0</v>
      </c>
      <c r="S86" s="142">
        <f>'PK Exports'!S86+'NP Exports'!S86+'NPK Exports'!S86</f>
        <v>0</v>
      </c>
      <c r="T86" s="142">
        <f>'PK Exports'!T86+'NP Exports'!T86+'NPK Exports'!T86</f>
        <v>0</v>
      </c>
      <c r="U86" s="142">
        <f>'PK Exports'!U86+'NP Exports'!U86+'NPK Exports'!U86</f>
        <v>0</v>
      </c>
      <c r="V86" s="142">
        <f>'PK Exports'!V86+'NP Exports'!V86+'NPK Exports'!V86</f>
        <v>0</v>
      </c>
      <c r="W86" s="142">
        <f>'PK Exports'!W86+'NP Exports'!W86+'NPK Exports'!W86</f>
        <v>0</v>
      </c>
      <c r="X86" s="142">
        <f>'PK Exports'!X86+'NP Exports'!X86+'NPK Exports'!X86</f>
        <v>0</v>
      </c>
      <c r="Y86" s="142">
        <f>'PK Exports'!Y86+'NP Exports'!Y86+'NPK Exports'!Y86</f>
        <v>0</v>
      </c>
      <c r="Z86" s="142">
        <f>'PK Exports'!Z86+'NP Exports'!Z86+'NPK Exports'!Z86</f>
        <v>0</v>
      </c>
      <c r="AA86" s="142">
        <f>'PK Exports'!AA86+'NP Exports'!AA86+'NPK Exports'!AA86</f>
        <v>0</v>
      </c>
      <c r="AB86" s="142">
        <f>'PK Exports'!AB86+'NP Exports'!AB86+'NPK Exports'!AB86</f>
        <v>0</v>
      </c>
      <c r="AC86" s="142">
        <f>'PK Exports'!AC86+'NP Exports'!AC86+'NPK Exports'!AC86</f>
        <v>0</v>
      </c>
      <c r="AD86" s="142">
        <f>'PK Exports'!AD86+'NP Exports'!AD86+'NPK Exports'!AD86</f>
        <v>0</v>
      </c>
      <c r="AE86" s="142">
        <f>'PK Exports'!AE86+'NP Exports'!AE86+'NPK Exports'!AE86</f>
        <v>0</v>
      </c>
      <c r="AF86" s="142">
        <f>'PK Exports'!AF86+'NP Exports'!AF86+'NPK Exports'!AF86</f>
        <v>0</v>
      </c>
      <c r="AG86" s="142">
        <f>'PK Exports'!AG86+'NP Exports'!AG86+'NPK Exports'!AG86</f>
        <v>0</v>
      </c>
    </row>
    <row r="87" spans="1:33" x14ac:dyDescent="0.2">
      <c r="A87" s="133" t="str">
        <f t="shared" si="2"/>
        <v>DAPCape Verde</v>
      </c>
      <c r="B87" s="129" t="s">
        <v>259</v>
      </c>
      <c r="C87" s="129" t="s">
        <v>262</v>
      </c>
      <c r="D87" s="129" t="s">
        <v>118</v>
      </c>
      <c r="E87" s="142">
        <f>'PK Exports'!E87+'NP Exports'!E87+'NPK Exports'!E87</f>
        <v>0</v>
      </c>
      <c r="F87" s="142">
        <f>'PK Exports'!F87+'NP Exports'!F87+'NPK Exports'!F87</f>
        <v>0</v>
      </c>
      <c r="G87" s="142">
        <f>'PK Exports'!G87+'NP Exports'!G87+'NPK Exports'!G87</f>
        <v>0</v>
      </c>
      <c r="H87" s="142">
        <f>'PK Exports'!H87+'NP Exports'!H87+'NPK Exports'!H87</f>
        <v>0</v>
      </c>
      <c r="I87" s="142">
        <f>'PK Exports'!I87+'NP Exports'!I87+'NPK Exports'!I87</f>
        <v>0</v>
      </c>
      <c r="J87" s="142">
        <f>'PK Exports'!J87+'NP Exports'!J87+'NPK Exports'!J87</f>
        <v>0</v>
      </c>
      <c r="K87" s="142">
        <f>'PK Exports'!K87+'NP Exports'!K87+'NPK Exports'!K87</f>
        <v>0</v>
      </c>
      <c r="L87" s="142">
        <f>'PK Exports'!L87+'NP Exports'!L87+'NPK Exports'!L87</f>
        <v>0</v>
      </c>
      <c r="M87" s="142">
        <f>'PK Exports'!M87+'NP Exports'!M87+'NPK Exports'!M87</f>
        <v>0</v>
      </c>
      <c r="N87" s="142">
        <f>'PK Exports'!N87+'NP Exports'!N87+'NPK Exports'!N87</f>
        <v>0</v>
      </c>
      <c r="O87" s="142">
        <f>'PK Exports'!O87+'NP Exports'!O87+'NPK Exports'!O87</f>
        <v>0</v>
      </c>
      <c r="P87" s="142">
        <f>'PK Exports'!P87+'NP Exports'!P87+'NPK Exports'!P87</f>
        <v>0</v>
      </c>
      <c r="Q87" s="142">
        <f>'PK Exports'!Q87+'NP Exports'!Q87+'NPK Exports'!Q87</f>
        <v>0</v>
      </c>
      <c r="R87" s="142">
        <f>'PK Exports'!R87+'NP Exports'!R87+'NPK Exports'!R87</f>
        <v>0</v>
      </c>
      <c r="S87" s="142">
        <f>'PK Exports'!S87+'NP Exports'!S87+'NPK Exports'!S87</f>
        <v>0</v>
      </c>
      <c r="T87" s="142">
        <f>'PK Exports'!T87+'NP Exports'!T87+'NPK Exports'!T87</f>
        <v>0</v>
      </c>
      <c r="U87" s="142">
        <f>'PK Exports'!U87+'NP Exports'!U87+'NPK Exports'!U87</f>
        <v>0</v>
      </c>
      <c r="V87" s="142">
        <f>'PK Exports'!V87+'NP Exports'!V87+'NPK Exports'!V87</f>
        <v>0</v>
      </c>
      <c r="W87" s="142">
        <f>'PK Exports'!W87+'NP Exports'!W87+'NPK Exports'!W87</f>
        <v>0</v>
      </c>
      <c r="X87" s="142">
        <f>'PK Exports'!X87+'NP Exports'!X87+'NPK Exports'!X87</f>
        <v>0</v>
      </c>
      <c r="Y87" s="142">
        <f>'PK Exports'!Y87+'NP Exports'!Y87+'NPK Exports'!Y87</f>
        <v>0</v>
      </c>
      <c r="Z87" s="142">
        <f>'PK Exports'!Z87+'NP Exports'!Z87+'NPK Exports'!Z87</f>
        <v>0</v>
      </c>
      <c r="AA87" s="142">
        <f>'PK Exports'!AA87+'NP Exports'!AA87+'NPK Exports'!AA87</f>
        <v>0</v>
      </c>
      <c r="AB87" s="142">
        <f>'PK Exports'!AB87+'NP Exports'!AB87+'NPK Exports'!AB87</f>
        <v>0</v>
      </c>
      <c r="AC87" s="142">
        <f>'PK Exports'!AC87+'NP Exports'!AC87+'NPK Exports'!AC87</f>
        <v>0</v>
      </c>
      <c r="AD87" s="142">
        <f>'PK Exports'!AD87+'NP Exports'!AD87+'NPK Exports'!AD87</f>
        <v>0</v>
      </c>
      <c r="AE87" s="142">
        <f>'PK Exports'!AE87+'NP Exports'!AE87+'NPK Exports'!AE87</f>
        <v>0</v>
      </c>
      <c r="AF87" s="142">
        <f>'PK Exports'!AF87+'NP Exports'!AF87+'NPK Exports'!AF87</f>
        <v>0</v>
      </c>
      <c r="AG87" s="142">
        <f>'PK Exports'!AG87+'NP Exports'!AG87+'NPK Exports'!AG87</f>
        <v>0</v>
      </c>
    </row>
    <row r="88" spans="1:33" x14ac:dyDescent="0.2">
      <c r="A88" s="133" t="str">
        <f t="shared" si="2"/>
        <v>DAPCote d'Ivoire</v>
      </c>
      <c r="B88" s="129" t="s">
        <v>259</v>
      </c>
      <c r="C88" s="129" t="s">
        <v>262</v>
      </c>
      <c r="D88" s="129" t="s">
        <v>119</v>
      </c>
      <c r="E88" s="142">
        <f>'PK Exports'!E88+'NP Exports'!E88+'NPK Exports'!E88</f>
        <v>19.288790000000002</v>
      </c>
      <c r="F88" s="142">
        <f>'PK Exports'!F88+'NP Exports'!F88+'NPK Exports'!F88</f>
        <v>75.469475000000003</v>
      </c>
      <c r="G88" s="142">
        <f>'PK Exports'!G88+'NP Exports'!G88+'NPK Exports'!G88</f>
        <v>149.61610899999999</v>
      </c>
      <c r="H88" s="142">
        <f>'PK Exports'!H88+'NP Exports'!H88+'NPK Exports'!H88</f>
        <v>54.619883999999999</v>
      </c>
      <c r="I88" s="142">
        <f>'PK Exports'!I88+'NP Exports'!I88+'NPK Exports'!I88</f>
        <v>95.286591999999999</v>
      </c>
      <c r="J88" s="142">
        <f>'PK Exports'!J88+'NP Exports'!J88+'NPK Exports'!J88</f>
        <v>115.700508</v>
      </c>
      <c r="K88" s="142">
        <f>'PK Exports'!K88+'NP Exports'!K88+'NPK Exports'!K88</f>
        <v>138.82954000000001</v>
      </c>
      <c r="L88" s="142">
        <f>'PK Exports'!L88+'NP Exports'!L88+'NPK Exports'!L88</f>
        <v>55.832236999999999</v>
      </c>
      <c r="M88" s="142">
        <f>'PK Exports'!M88+'NP Exports'!M88+'NPK Exports'!M88</f>
        <v>44.001449999999998</v>
      </c>
      <c r="N88" s="142">
        <f>'PK Exports'!N88+'NP Exports'!N88+'NPK Exports'!N88</f>
        <v>19.046118</v>
      </c>
      <c r="O88" s="142">
        <f>'PK Exports'!O88+'NP Exports'!O88+'NPK Exports'!O88</f>
        <v>21.441144999999999</v>
      </c>
      <c r="P88" s="142">
        <f>'PK Exports'!P88+'NP Exports'!P88+'NPK Exports'!P88</f>
        <v>0.52470000000000006</v>
      </c>
      <c r="Q88" s="142">
        <f>'PK Exports'!Q88+'NP Exports'!Q88+'NPK Exports'!Q88</f>
        <v>8.9882749999999998</v>
      </c>
      <c r="R88" s="142">
        <f>'PK Exports'!R88+'NP Exports'!R88+'NPK Exports'!R88</f>
        <v>45.150849999999998</v>
      </c>
      <c r="S88" s="142">
        <f>'PK Exports'!S88+'NP Exports'!S88+'NPK Exports'!S88</f>
        <v>50.006914000000002</v>
      </c>
      <c r="T88" s="142">
        <f>'PK Exports'!T88+'NP Exports'!T88+'NPK Exports'!T88</f>
        <v>38.282787999999996</v>
      </c>
      <c r="U88" s="142">
        <f>'PK Exports'!U88+'NP Exports'!U88+'NPK Exports'!U88</f>
        <v>23.870999999999999</v>
      </c>
      <c r="V88" s="142">
        <f>'PK Exports'!V88+'NP Exports'!V88+'NPK Exports'!V88</f>
        <v>23.870999999999999</v>
      </c>
      <c r="W88" s="142">
        <f>'PK Exports'!W88+'NP Exports'!W88+'NPK Exports'!W88</f>
        <v>8.7258034144534005</v>
      </c>
      <c r="X88" s="142">
        <f>'PK Exports'!X88+'NP Exports'!X88+'NPK Exports'!X88</f>
        <v>44.223820000000003</v>
      </c>
      <c r="Y88" s="142">
        <f>'PK Exports'!Y88+'NP Exports'!Y88+'NPK Exports'!Y88</f>
        <v>42.697599999999994</v>
      </c>
      <c r="Z88" s="142">
        <f>'PK Exports'!Z88+'NP Exports'!Z88+'NPK Exports'!Z88</f>
        <v>60.257669999999997</v>
      </c>
      <c r="AA88" s="142">
        <f>'PK Exports'!AA88+'NP Exports'!AA88+'NPK Exports'!AA88</f>
        <v>77.62</v>
      </c>
      <c r="AB88" s="142">
        <f>'PK Exports'!AB88+'NP Exports'!AB88+'NPK Exports'!AB88</f>
        <v>138.61999999999998</v>
      </c>
      <c r="AC88" s="142">
        <f>'PK Exports'!AC88+'NP Exports'!AC88+'NPK Exports'!AC88</f>
        <v>144.92925777339488</v>
      </c>
      <c r="AD88" s="142">
        <f>'PK Exports'!AD88+'NP Exports'!AD88+'NPK Exports'!AD88</f>
        <v>152.84496442062448</v>
      </c>
      <c r="AE88" s="142">
        <f>'PK Exports'!AE88+'NP Exports'!AE88+'NPK Exports'!AE88</f>
        <v>160.1495034041034</v>
      </c>
      <c r="AF88" s="142">
        <f>'PK Exports'!AF88+'NP Exports'!AF88+'NPK Exports'!AF88</f>
        <v>167.43867162844094</v>
      </c>
      <c r="AG88" s="142">
        <f>'PK Exports'!AG88+'NP Exports'!AG88+'NPK Exports'!AG88</f>
        <v>175.05960468672006</v>
      </c>
    </row>
    <row r="89" spans="1:33" x14ac:dyDescent="0.2">
      <c r="A89" s="133" t="str">
        <f t="shared" si="2"/>
        <v>DAPGambia</v>
      </c>
      <c r="B89" s="129" t="s">
        <v>259</v>
      </c>
      <c r="C89" s="129" t="s">
        <v>262</v>
      </c>
      <c r="D89" s="129" t="s">
        <v>120</v>
      </c>
      <c r="E89" s="142">
        <f>'PK Exports'!E89+'NP Exports'!E89+'NPK Exports'!E89</f>
        <v>0</v>
      </c>
      <c r="F89" s="142">
        <f>'PK Exports'!F89+'NP Exports'!F89+'NPK Exports'!F89</f>
        <v>0</v>
      </c>
      <c r="G89" s="142">
        <f>'PK Exports'!G89+'NP Exports'!G89+'NPK Exports'!G89</f>
        <v>0</v>
      </c>
      <c r="H89" s="142">
        <f>'PK Exports'!H89+'NP Exports'!H89+'NPK Exports'!H89</f>
        <v>0</v>
      </c>
      <c r="I89" s="142">
        <f>'PK Exports'!I89+'NP Exports'!I89+'NPK Exports'!I89</f>
        <v>0</v>
      </c>
      <c r="J89" s="142">
        <f>'PK Exports'!J89+'NP Exports'!J89+'NPK Exports'!J89</f>
        <v>0</v>
      </c>
      <c r="K89" s="142">
        <f>'PK Exports'!K89+'NP Exports'!K89+'NPK Exports'!K89</f>
        <v>0</v>
      </c>
      <c r="L89" s="142">
        <f>'PK Exports'!L89+'NP Exports'!L89+'NPK Exports'!L89</f>
        <v>0</v>
      </c>
      <c r="M89" s="142">
        <f>'PK Exports'!M89+'NP Exports'!M89+'NPK Exports'!M89</f>
        <v>0</v>
      </c>
      <c r="N89" s="142">
        <f>'PK Exports'!N89+'NP Exports'!N89+'NPK Exports'!N89</f>
        <v>0</v>
      </c>
      <c r="O89" s="142">
        <f>'PK Exports'!O89+'NP Exports'!O89+'NPK Exports'!O89</f>
        <v>0</v>
      </c>
      <c r="P89" s="142">
        <f>'PK Exports'!P89+'NP Exports'!P89+'NPK Exports'!P89</f>
        <v>0</v>
      </c>
      <c r="Q89" s="142">
        <f>'PK Exports'!Q89+'NP Exports'!Q89+'NPK Exports'!Q89</f>
        <v>0</v>
      </c>
      <c r="R89" s="142">
        <f>'PK Exports'!R89+'NP Exports'!R89+'NPK Exports'!R89</f>
        <v>0</v>
      </c>
      <c r="S89" s="142">
        <f>'PK Exports'!S89+'NP Exports'!S89+'NPK Exports'!S89</f>
        <v>0</v>
      </c>
      <c r="T89" s="142">
        <f>'PK Exports'!T89+'NP Exports'!T89+'NPK Exports'!T89</f>
        <v>0</v>
      </c>
      <c r="U89" s="142">
        <f>'PK Exports'!U89+'NP Exports'!U89+'NPK Exports'!U89</f>
        <v>0</v>
      </c>
      <c r="V89" s="142">
        <f>'PK Exports'!V89+'NP Exports'!V89+'NPK Exports'!V89</f>
        <v>0</v>
      </c>
      <c r="W89" s="142">
        <f>'PK Exports'!W89+'NP Exports'!W89+'NPK Exports'!W89</f>
        <v>0</v>
      </c>
      <c r="X89" s="142">
        <f>'PK Exports'!X89+'NP Exports'!X89+'NPK Exports'!X89</f>
        <v>0</v>
      </c>
      <c r="Y89" s="142">
        <f>'PK Exports'!Y89+'NP Exports'!Y89+'NPK Exports'!Y89</f>
        <v>0</v>
      </c>
      <c r="Z89" s="142">
        <f>'PK Exports'!Z89+'NP Exports'!Z89+'NPK Exports'!Z89</f>
        <v>0</v>
      </c>
      <c r="AA89" s="142">
        <f>'PK Exports'!AA89+'NP Exports'!AA89+'NPK Exports'!AA89</f>
        <v>0</v>
      </c>
      <c r="AB89" s="142">
        <f>'PK Exports'!AB89+'NP Exports'!AB89+'NPK Exports'!AB89</f>
        <v>0</v>
      </c>
      <c r="AC89" s="142">
        <f>'PK Exports'!AC89+'NP Exports'!AC89+'NPK Exports'!AC89</f>
        <v>0</v>
      </c>
      <c r="AD89" s="142">
        <f>'PK Exports'!AD89+'NP Exports'!AD89+'NPK Exports'!AD89</f>
        <v>0</v>
      </c>
      <c r="AE89" s="142">
        <f>'PK Exports'!AE89+'NP Exports'!AE89+'NPK Exports'!AE89</f>
        <v>0</v>
      </c>
      <c r="AF89" s="142">
        <f>'PK Exports'!AF89+'NP Exports'!AF89+'NPK Exports'!AF89</f>
        <v>0</v>
      </c>
      <c r="AG89" s="142">
        <f>'PK Exports'!AG89+'NP Exports'!AG89+'NPK Exports'!AG89</f>
        <v>0</v>
      </c>
    </row>
    <row r="90" spans="1:33" x14ac:dyDescent="0.2">
      <c r="A90" s="133" t="str">
        <f t="shared" si="2"/>
        <v>DAPGhana</v>
      </c>
      <c r="B90" s="129" t="s">
        <v>259</v>
      </c>
      <c r="C90" s="129" t="s">
        <v>262</v>
      </c>
      <c r="D90" s="129" t="s">
        <v>121</v>
      </c>
      <c r="E90" s="142">
        <f>'PK Exports'!E90+'NP Exports'!E90+'NPK Exports'!E90</f>
        <v>0</v>
      </c>
      <c r="F90" s="142">
        <f>'PK Exports'!F90+'NP Exports'!F90+'NPK Exports'!F90</f>
        <v>0</v>
      </c>
      <c r="G90" s="142">
        <f>'PK Exports'!G90+'NP Exports'!G90+'NPK Exports'!G90</f>
        <v>0</v>
      </c>
      <c r="H90" s="142">
        <f>'PK Exports'!H90+'NP Exports'!H90+'NPK Exports'!H90</f>
        <v>0</v>
      </c>
      <c r="I90" s="142">
        <f>'PK Exports'!I90+'NP Exports'!I90+'NPK Exports'!I90</f>
        <v>0</v>
      </c>
      <c r="J90" s="142">
        <f>'PK Exports'!J90+'NP Exports'!J90+'NPK Exports'!J90</f>
        <v>0</v>
      </c>
      <c r="K90" s="142">
        <f>'PK Exports'!K90+'NP Exports'!K90+'NPK Exports'!K90</f>
        <v>0</v>
      </c>
      <c r="L90" s="142">
        <f>'PK Exports'!L90+'NP Exports'!L90+'NPK Exports'!L90</f>
        <v>0</v>
      </c>
      <c r="M90" s="142">
        <f>'PK Exports'!M90+'NP Exports'!M90+'NPK Exports'!M90</f>
        <v>0</v>
      </c>
      <c r="N90" s="142">
        <f>'PK Exports'!N90+'NP Exports'!N90+'NPK Exports'!N90</f>
        <v>0</v>
      </c>
      <c r="O90" s="142">
        <f>'PK Exports'!O90+'NP Exports'!O90+'NPK Exports'!O90</f>
        <v>0</v>
      </c>
      <c r="P90" s="142">
        <f>'PK Exports'!P90+'NP Exports'!P90+'NPK Exports'!P90</f>
        <v>0</v>
      </c>
      <c r="Q90" s="142">
        <f>'PK Exports'!Q90+'NP Exports'!Q90+'NPK Exports'!Q90</f>
        <v>0</v>
      </c>
      <c r="R90" s="142">
        <f>'PK Exports'!R90+'NP Exports'!R90+'NPK Exports'!R90</f>
        <v>0</v>
      </c>
      <c r="S90" s="142">
        <f>'PK Exports'!S90+'NP Exports'!S90+'NPK Exports'!S90</f>
        <v>0</v>
      </c>
      <c r="T90" s="142">
        <f>'PK Exports'!T90+'NP Exports'!T90+'NPK Exports'!T90</f>
        <v>0</v>
      </c>
      <c r="U90" s="142">
        <f>'PK Exports'!U90+'NP Exports'!U90+'NPK Exports'!U90</f>
        <v>0</v>
      </c>
      <c r="V90" s="142">
        <f>'PK Exports'!V90+'NP Exports'!V90+'NPK Exports'!V90</f>
        <v>1</v>
      </c>
      <c r="W90" s="142">
        <f>'PK Exports'!W90+'NP Exports'!W90+'NPK Exports'!W90</f>
        <v>0</v>
      </c>
      <c r="X90" s="142">
        <f>'PK Exports'!X90+'NP Exports'!X90+'NPK Exports'!X90</f>
        <v>0</v>
      </c>
      <c r="Y90" s="142">
        <f>'PK Exports'!Y90+'NP Exports'!Y90+'NPK Exports'!Y90</f>
        <v>0</v>
      </c>
      <c r="Z90" s="142">
        <f>'PK Exports'!Z90+'NP Exports'!Z90+'NPK Exports'!Z90</f>
        <v>0</v>
      </c>
      <c r="AA90" s="142">
        <f>'PK Exports'!AA90+'NP Exports'!AA90+'NPK Exports'!AA90</f>
        <v>0</v>
      </c>
      <c r="AB90" s="142">
        <f>'PK Exports'!AB90+'NP Exports'!AB90+'NPK Exports'!AB90</f>
        <v>0</v>
      </c>
      <c r="AC90" s="142">
        <f>'PK Exports'!AC90+'NP Exports'!AC90+'NPK Exports'!AC90</f>
        <v>0</v>
      </c>
      <c r="AD90" s="142">
        <f>'PK Exports'!AD90+'NP Exports'!AD90+'NPK Exports'!AD90</f>
        <v>0</v>
      </c>
      <c r="AE90" s="142">
        <f>'PK Exports'!AE90+'NP Exports'!AE90+'NPK Exports'!AE90</f>
        <v>0</v>
      </c>
      <c r="AF90" s="142">
        <f>'PK Exports'!AF90+'NP Exports'!AF90+'NPK Exports'!AF90</f>
        <v>0</v>
      </c>
      <c r="AG90" s="142">
        <f>'PK Exports'!AG90+'NP Exports'!AG90+'NPK Exports'!AG90</f>
        <v>0</v>
      </c>
    </row>
    <row r="91" spans="1:33" x14ac:dyDescent="0.2">
      <c r="A91" s="133" t="str">
        <f t="shared" si="2"/>
        <v>DAPGuinea</v>
      </c>
      <c r="B91" s="129" t="s">
        <v>259</v>
      </c>
      <c r="C91" s="129" t="s">
        <v>262</v>
      </c>
      <c r="D91" s="129" t="s">
        <v>122</v>
      </c>
      <c r="E91" s="142">
        <f>'PK Exports'!E91+'NP Exports'!E91+'NPK Exports'!E91</f>
        <v>0</v>
      </c>
      <c r="F91" s="142">
        <f>'PK Exports'!F91+'NP Exports'!F91+'NPK Exports'!F91</f>
        <v>0</v>
      </c>
      <c r="G91" s="142">
        <f>'PK Exports'!G91+'NP Exports'!G91+'NPK Exports'!G91</f>
        <v>0</v>
      </c>
      <c r="H91" s="142">
        <f>'PK Exports'!H91+'NP Exports'!H91+'NPK Exports'!H91</f>
        <v>0</v>
      </c>
      <c r="I91" s="142">
        <f>'PK Exports'!I91+'NP Exports'!I91+'NPK Exports'!I91</f>
        <v>0</v>
      </c>
      <c r="J91" s="142">
        <f>'PK Exports'!J91+'NP Exports'!J91+'NPK Exports'!J91</f>
        <v>0</v>
      </c>
      <c r="K91" s="142">
        <f>'PK Exports'!K91+'NP Exports'!K91+'NPK Exports'!K91</f>
        <v>0</v>
      </c>
      <c r="L91" s="142">
        <f>'PK Exports'!L91+'NP Exports'!L91+'NPK Exports'!L91</f>
        <v>0</v>
      </c>
      <c r="M91" s="142">
        <f>'PK Exports'!M91+'NP Exports'!M91+'NPK Exports'!M91</f>
        <v>0</v>
      </c>
      <c r="N91" s="142">
        <f>'PK Exports'!N91+'NP Exports'!N91+'NPK Exports'!N91</f>
        <v>0</v>
      </c>
      <c r="O91" s="142">
        <f>'PK Exports'!O91+'NP Exports'!O91+'NPK Exports'!O91</f>
        <v>0</v>
      </c>
      <c r="P91" s="142">
        <f>'PK Exports'!P91+'NP Exports'!P91+'NPK Exports'!P91</f>
        <v>0</v>
      </c>
      <c r="Q91" s="142">
        <f>'PK Exports'!Q91+'NP Exports'!Q91+'NPK Exports'!Q91</f>
        <v>0</v>
      </c>
      <c r="R91" s="142">
        <f>'PK Exports'!R91+'NP Exports'!R91+'NPK Exports'!R91</f>
        <v>0</v>
      </c>
      <c r="S91" s="142">
        <f>'PK Exports'!S91+'NP Exports'!S91+'NPK Exports'!S91</f>
        <v>0</v>
      </c>
      <c r="T91" s="142">
        <f>'PK Exports'!T91+'NP Exports'!T91+'NPK Exports'!T91</f>
        <v>0</v>
      </c>
      <c r="U91" s="142">
        <f>'PK Exports'!U91+'NP Exports'!U91+'NPK Exports'!U91</f>
        <v>0</v>
      </c>
      <c r="V91" s="142">
        <f>'PK Exports'!V91+'NP Exports'!V91+'NPK Exports'!V91</f>
        <v>0</v>
      </c>
      <c r="W91" s="142">
        <f>'PK Exports'!W91+'NP Exports'!W91+'NPK Exports'!W91</f>
        <v>0</v>
      </c>
      <c r="X91" s="142">
        <f>'PK Exports'!X91+'NP Exports'!X91+'NPK Exports'!X91</f>
        <v>0</v>
      </c>
      <c r="Y91" s="142">
        <f>'PK Exports'!Y91+'NP Exports'!Y91+'NPK Exports'!Y91</f>
        <v>0</v>
      </c>
      <c r="Z91" s="142">
        <f>'PK Exports'!Z91+'NP Exports'!Z91+'NPK Exports'!Z91</f>
        <v>0</v>
      </c>
      <c r="AA91" s="142">
        <f>'PK Exports'!AA91+'NP Exports'!AA91+'NPK Exports'!AA91</f>
        <v>0</v>
      </c>
      <c r="AB91" s="142">
        <f>'PK Exports'!AB91+'NP Exports'!AB91+'NPK Exports'!AB91</f>
        <v>0</v>
      </c>
      <c r="AC91" s="142">
        <f>'PK Exports'!AC91+'NP Exports'!AC91+'NPK Exports'!AC91</f>
        <v>0</v>
      </c>
      <c r="AD91" s="142">
        <f>'PK Exports'!AD91+'NP Exports'!AD91+'NPK Exports'!AD91</f>
        <v>0</v>
      </c>
      <c r="AE91" s="142">
        <f>'PK Exports'!AE91+'NP Exports'!AE91+'NPK Exports'!AE91</f>
        <v>0</v>
      </c>
      <c r="AF91" s="142">
        <f>'PK Exports'!AF91+'NP Exports'!AF91+'NPK Exports'!AF91</f>
        <v>0</v>
      </c>
      <c r="AG91" s="142">
        <f>'PK Exports'!AG91+'NP Exports'!AG91+'NPK Exports'!AG91</f>
        <v>0</v>
      </c>
    </row>
    <row r="92" spans="1:33" x14ac:dyDescent="0.2">
      <c r="A92" s="133" t="str">
        <f t="shared" si="2"/>
        <v>DAPGuinea-Bissau</v>
      </c>
      <c r="B92" s="129" t="s">
        <v>259</v>
      </c>
      <c r="C92" s="129" t="s">
        <v>262</v>
      </c>
      <c r="D92" s="129" t="s">
        <v>123</v>
      </c>
      <c r="E92" s="142">
        <f>'PK Exports'!E92+'NP Exports'!E92+'NPK Exports'!E92</f>
        <v>0</v>
      </c>
      <c r="F92" s="142">
        <f>'PK Exports'!F92+'NP Exports'!F92+'NPK Exports'!F92</f>
        <v>0</v>
      </c>
      <c r="G92" s="142">
        <f>'PK Exports'!G92+'NP Exports'!G92+'NPK Exports'!G92</f>
        <v>0</v>
      </c>
      <c r="H92" s="142">
        <f>'PK Exports'!H92+'NP Exports'!H92+'NPK Exports'!H92</f>
        <v>0</v>
      </c>
      <c r="I92" s="142">
        <f>'PK Exports'!I92+'NP Exports'!I92+'NPK Exports'!I92</f>
        <v>0</v>
      </c>
      <c r="J92" s="142">
        <f>'PK Exports'!J92+'NP Exports'!J92+'NPK Exports'!J92</f>
        <v>0</v>
      </c>
      <c r="K92" s="142">
        <f>'PK Exports'!K92+'NP Exports'!K92+'NPK Exports'!K92</f>
        <v>0</v>
      </c>
      <c r="L92" s="142">
        <f>'PK Exports'!L92+'NP Exports'!L92+'NPK Exports'!L92</f>
        <v>0</v>
      </c>
      <c r="M92" s="142">
        <f>'PK Exports'!M92+'NP Exports'!M92+'NPK Exports'!M92</f>
        <v>0</v>
      </c>
      <c r="N92" s="142">
        <f>'PK Exports'!N92+'NP Exports'!N92+'NPK Exports'!N92</f>
        <v>0</v>
      </c>
      <c r="O92" s="142">
        <f>'PK Exports'!O92+'NP Exports'!O92+'NPK Exports'!O92</f>
        <v>0</v>
      </c>
      <c r="P92" s="142">
        <f>'PK Exports'!P92+'NP Exports'!P92+'NPK Exports'!P92</f>
        <v>0</v>
      </c>
      <c r="Q92" s="142">
        <f>'PK Exports'!Q92+'NP Exports'!Q92+'NPK Exports'!Q92</f>
        <v>0</v>
      </c>
      <c r="R92" s="142">
        <f>'PK Exports'!R92+'NP Exports'!R92+'NPK Exports'!R92</f>
        <v>0</v>
      </c>
      <c r="S92" s="142">
        <f>'PK Exports'!S92+'NP Exports'!S92+'NPK Exports'!S92</f>
        <v>0</v>
      </c>
      <c r="T92" s="142">
        <f>'PK Exports'!T92+'NP Exports'!T92+'NPK Exports'!T92</f>
        <v>0</v>
      </c>
      <c r="U92" s="142">
        <f>'PK Exports'!U92+'NP Exports'!U92+'NPK Exports'!U92</f>
        <v>0</v>
      </c>
      <c r="V92" s="142">
        <f>'PK Exports'!V92+'NP Exports'!V92+'NPK Exports'!V92</f>
        <v>0</v>
      </c>
      <c r="W92" s="142">
        <f>'PK Exports'!W92+'NP Exports'!W92+'NPK Exports'!W92</f>
        <v>0</v>
      </c>
      <c r="X92" s="142">
        <f>'PK Exports'!X92+'NP Exports'!X92+'NPK Exports'!X92</f>
        <v>0</v>
      </c>
      <c r="Y92" s="142">
        <f>'PK Exports'!Y92+'NP Exports'!Y92+'NPK Exports'!Y92</f>
        <v>0</v>
      </c>
      <c r="Z92" s="142">
        <f>'PK Exports'!Z92+'NP Exports'!Z92+'NPK Exports'!Z92</f>
        <v>0</v>
      </c>
      <c r="AA92" s="142">
        <f>'PK Exports'!AA92+'NP Exports'!AA92+'NPK Exports'!AA92</f>
        <v>0</v>
      </c>
      <c r="AB92" s="142">
        <f>'PK Exports'!AB92+'NP Exports'!AB92+'NPK Exports'!AB92</f>
        <v>0</v>
      </c>
      <c r="AC92" s="142">
        <f>'PK Exports'!AC92+'NP Exports'!AC92+'NPK Exports'!AC92</f>
        <v>0</v>
      </c>
      <c r="AD92" s="142">
        <f>'PK Exports'!AD92+'NP Exports'!AD92+'NPK Exports'!AD92</f>
        <v>0</v>
      </c>
      <c r="AE92" s="142">
        <f>'PK Exports'!AE92+'NP Exports'!AE92+'NPK Exports'!AE92</f>
        <v>0</v>
      </c>
      <c r="AF92" s="142">
        <f>'PK Exports'!AF92+'NP Exports'!AF92+'NPK Exports'!AF92</f>
        <v>0</v>
      </c>
      <c r="AG92" s="142">
        <f>'PK Exports'!AG92+'NP Exports'!AG92+'NPK Exports'!AG92</f>
        <v>0</v>
      </c>
    </row>
    <row r="93" spans="1:33" x14ac:dyDescent="0.2">
      <c r="A93" s="133" t="str">
        <f t="shared" si="2"/>
        <v>DAPLiberia</v>
      </c>
      <c r="B93" s="129" t="s">
        <v>259</v>
      </c>
      <c r="C93" s="129" t="s">
        <v>262</v>
      </c>
      <c r="D93" s="129" t="s">
        <v>124</v>
      </c>
      <c r="E93" s="142">
        <f>'PK Exports'!E93+'NP Exports'!E93+'NPK Exports'!E93</f>
        <v>0</v>
      </c>
      <c r="F93" s="142">
        <f>'PK Exports'!F93+'NP Exports'!F93+'NPK Exports'!F93</f>
        <v>0</v>
      </c>
      <c r="G93" s="142">
        <f>'PK Exports'!G93+'NP Exports'!G93+'NPK Exports'!G93</f>
        <v>0</v>
      </c>
      <c r="H93" s="142">
        <f>'PK Exports'!H93+'NP Exports'!H93+'NPK Exports'!H93</f>
        <v>0</v>
      </c>
      <c r="I93" s="142">
        <f>'PK Exports'!I93+'NP Exports'!I93+'NPK Exports'!I93</f>
        <v>0</v>
      </c>
      <c r="J93" s="142">
        <f>'PK Exports'!J93+'NP Exports'!J93+'NPK Exports'!J93</f>
        <v>0</v>
      </c>
      <c r="K93" s="142">
        <f>'PK Exports'!K93+'NP Exports'!K93+'NPK Exports'!K93</f>
        <v>0</v>
      </c>
      <c r="L93" s="142">
        <f>'PK Exports'!L93+'NP Exports'!L93+'NPK Exports'!L93</f>
        <v>0</v>
      </c>
      <c r="M93" s="142">
        <f>'PK Exports'!M93+'NP Exports'!M93+'NPK Exports'!M93</f>
        <v>0</v>
      </c>
      <c r="N93" s="142">
        <f>'PK Exports'!N93+'NP Exports'!N93+'NPK Exports'!N93</f>
        <v>0</v>
      </c>
      <c r="O93" s="142">
        <f>'PK Exports'!O93+'NP Exports'!O93+'NPK Exports'!O93</f>
        <v>0</v>
      </c>
      <c r="P93" s="142">
        <f>'PK Exports'!P93+'NP Exports'!P93+'NPK Exports'!P93</f>
        <v>0</v>
      </c>
      <c r="Q93" s="142">
        <f>'PK Exports'!Q93+'NP Exports'!Q93+'NPK Exports'!Q93</f>
        <v>0</v>
      </c>
      <c r="R93" s="142">
        <f>'PK Exports'!R93+'NP Exports'!R93+'NPK Exports'!R93</f>
        <v>0</v>
      </c>
      <c r="S93" s="142">
        <f>'PK Exports'!S93+'NP Exports'!S93+'NPK Exports'!S93</f>
        <v>0</v>
      </c>
      <c r="T93" s="142">
        <f>'PK Exports'!T93+'NP Exports'!T93+'NPK Exports'!T93</f>
        <v>0</v>
      </c>
      <c r="U93" s="142">
        <f>'PK Exports'!U93+'NP Exports'!U93+'NPK Exports'!U93</f>
        <v>0</v>
      </c>
      <c r="V93" s="142">
        <f>'PK Exports'!V93+'NP Exports'!V93+'NPK Exports'!V93</f>
        <v>0</v>
      </c>
      <c r="W93" s="142">
        <f>'PK Exports'!W93+'NP Exports'!W93+'NPK Exports'!W93</f>
        <v>0</v>
      </c>
      <c r="X93" s="142">
        <f>'PK Exports'!X93+'NP Exports'!X93+'NPK Exports'!X93</f>
        <v>0</v>
      </c>
      <c r="Y93" s="142">
        <f>'PK Exports'!Y93+'NP Exports'!Y93+'NPK Exports'!Y93</f>
        <v>0</v>
      </c>
      <c r="Z93" s="142">
        <f>'PK Exports'!Z93+'NP Exports'!Z93+'NPK Exports'!Z93</f>
        <v>0</v>
      </c>
      <c r="AA93" s="142">
        <f>'PK Exports'!AA93+'NP Exports'!AA93+'NPK Exports'!AA93</f>
        <v>0</v>
      </c>
      <c r="AB93" s="142">
        <f>'PK Exports'!AB93+'NP Exports'!AB93+'NPK Exports'!AB93</f>
        <v>0</v>
      </c>
      <c r="AC93" s="142">
        <f>'PK Exports'!AC93+'NP Exports'!AC93+'NPK Exports'!AC93</f>
        <v>0</v>
      </c>
      <c r="AD93" s="142">
        <f>'PK Exports'!AD93+'NP Exports'!AD93+'NPK Exports'!AD93</f>
        <v>0</v>
      </c>
      <c r="AE93" s="142">
        <f>'PK Exports'!AE93+'NP Exports'!AE93+'NPK Exports'!AE93</f>
        <v>0</v>
      </c>
      <c r="AF93" s="142">
        <f>'PK Exports'!AF93+'NP Exports'!AF93+'NPK Exports'!AF93</f>
        <v>0</v>
      </c>
      <c r="AG93" s="142">
        <f>'PK Exports'!AG93+'NP Exports'!AG93+'NPK Exports'!AG93</f>
        <v>0</v>
      </c>
    </row>
    <row r="94" spans="1:33" x14ac:dyDescent="0.2">
      <c r="A94" s="133" t="str">
        <f t="shared" si="2"/>
        <v>DAPMali</v>
      </c>
      <c r="B94" s="129" t="s">
        <v>259</v>
      </c>
      <c r="C94" s="129" t="s">
        <v>262</v>
      </c>
      <c r="D94" s="129" t="s">
        <v>125</v>
      </c>
      <c r="E94" s="142">
        <f>'PK Exports'!E94+'NP Exports'!E94+'NPK Exports'!E94</f>
        <v>0</v>
      </c>
      <c r="F94" s="142">
        <f>'PK Exports'!F94+'NP Exports'!F94+'NPK Exports'!F94</f>
        <v>0</v>
      </c>
      <c r="G94" s="142">
        <f>'PK Exports'!G94+'NP Exports'!G94+'NPK Exports'!G94</f>
        <v>0</v>
      </c>
      <c r="H94" s="142">
        <f>'PK Exports'!H94+'NP Exports'!H94+'NPK Exports'!H94</f>
        <v>0</v>
      </c>
      <c r="I94" s="142">
        <f>'PK Exports'!I94+'NP Exports'!I94+'NPK Exports'!I94</f>
        <v>0</v>
      </c>
      <c r="J94" s="142">
        <f>'PK Exports'!J94+'NP Exports'!J94+'NPK Exports'!J94</f>
        <v>0</v>
      </c>
      <c r="K94" s="142">
        <f>'PK Exports'!K94+'NP Exports'!K94+'NPK Exports'!K94</f>
        <v>0</v>
      </c>
      <c r="L94" s="142">
        <f>'PK Exports'!L94+'NP Exports'!L94+'NPK Exports'!L94</f>
        <v>0</v>
      </c>
      <c r="M94" s="142">
        <f>'PK Exports'!M94+'NP Exports'!M94+'NPK Exports'!M94</f>
        <v>12</v>
      </c>
      <c r="N94" s="142">
        <f>'PK Exports'!N94+'NP Exports'!N94+'NPK Exports'!N94</f>
        <v>27.788</v>
      </c>
      <c r="O94" s="142">
        <f>'PK Exports'!O94+'NP Exports'!O94+'NPK Exports'!O94</f>
        <v>22.65</v>
      </c>
      <c r="P94" s="142">
        <f>'PK Exports'!P94+'NP Exports'!P94+'NPK Exports'!P94</f>
        <v>60.88</v>
      </c>
      <c r="Q94" s="142">
        <f>'PK Exports'!Q94+'NP Exports'!Q94+'NPK Exports'!Q94</f>
        <v>87.563000000000002</v>
      </c>
      <c r="R94" s="142">
        <f>'PK Exports'!R94+'NP Exports'!R94+'NPK Exports'!R94</f>
        <v>94.563999999999993</v>
      </c>
      <c r="S94" s="142">
        <f>'PK Exports'!S94+'NP Exports'!S94+'NPK Exports'!S94</f>
        <v>43.02</v>
      </c>
      <c r="T94" s="142">
        <f>'PK Exports'!T94+'NP Exports'!T94+'NPK Exports'!T94</f>
        <v>74.831000000000003</v>
      </c>
      <c r="U94" s="142">
        <f>'PK Exports'!U94+'NP Exports'!U94+'NPK Exports'!U94</f>
        <v>122.651</v>
      </c>
      <c r="V94" s="142">
        <f>'PK Exports'!V94+'NP Exports'!V94+'NPK Exports'!V94</f>
        <v>122.651</v>
      </c>
      <c r="W94" s="142">
        <f>'PK Exports'!W94+'NP Exports'!W94+'NPK Exports'!W94</f>
        <v>65.38</v>
      </c>
      <c r="X94" s="142">
        <f>'PK Exports'!X94+'NP Exports'!X94+'NPK Exports'!X94</f>
        <v>26.425999999999998</v>
      </c>
      <c r="Y94" s="142">
        <f>'PK Exports'!Y94+'NP Exports'!Y94+'NPK Exports'!Y94</f>
        <v>42.704506299863141</v>
      </c>
      <c r="Z94" s="142">
        <f>'PK Exports'!Z94+'NP Exports'!Z94+'NPK Exports'!Z94</f>
        <v>2.0000000000000002E-5</v>
      </c>
      <c r="AA94" s="142">
        <f>'PK Exports'!AA94+'NP Exports'!AA94+'NPK Exports'!AA94</f>
        <v>20.099999999999998</v>
      </c>
      <c r="AB94" s="142">
        <f>'PK Exports'!AB94+'NP Exports'!AB94+'NPK Exports'!AB94</f>
        <v>49.25</v>
      </c>
      <c r="AC94" s="142">
        <f>'PK Exports'!AC94+'NP Exports'!AC94+'NPK Exports'!AC94</f>
        <v>51.218436961988729</v>
      </c>
      <c r="AD94" s="142">
        <f>'PK Exports'!AD94+'NP Exports'!AD94+'NPK Exports'!AD94</f>
        <v>52.954170180858945</v>
      </c>
      <c r="AE94" s="142">
        <f>'PK Exports'!AE94+'NP Exports'!AE94+'NPK Exports'!AE94</f>
        <v>53.53151547530755</v>
      </c>
      <c r="AF94" s="142">
        <f>'PK Exports'!AF94+'NP Exports'!AF94+'NPK Exports'!AF94</f>
        <v>54.160983592547538</v>
      </c>
      <c r="AG94" s="142">
        <f>'PK Exports'!AG94+'NP Exports'!AG94+'NPK Exports'!AG94</f>
        <v>54.633596006016212</v>
      </c>
    </row>
    <row r="95" spans="1:33" x14ac:dyDescent="0.2">
      <c r="A95" s="133" t="str">
        <f t="shared" si="2"/>
        <v>DAPMauritania</v>
      </c>
      <c r="B95" s="129" t="s">
        <v>259</v>
      </c>
      <c r="C95" s="129" t="s">
        <v>262</v>
      </c>
      <c r="D95" s="129" t="s">
        <v>126</v>
      </c>
      <c r="E95" s="142">
        <f>'PK Exports'!E95+'NP Exports'!E95+'NPK Exports'!E95</f>
        <v>0</v>
      </c>
      <c r="F95" s="142">
        <f>'PK Exports'!F95+'NP Exports'!F95+'NPK Exports'!F95</f>
        <v>0</v>
      </c>
      <c r="G95" s="142">
        <f>'PK Exports'!G95+'NP Exports'!G95+'NPK Exports'!G95</f>
        <v>0</v>
      </c>
      <c r="H95" s="142">
        <f>'PK Exports'!H95+'NP Exports'!H95+'NPK Exports'!H95</f>
        <v>0</v>
      </c>
      <c r="I95" s="142">
        <f>'PK Exports'!I95+'NP Exports'!I95+'NPK Exports'!I95</f>
        <v>0</v>
      </c>
      <c r="J95" s="142">
        <f>'PK Exports'!J95+'NP Exports'!J95+'NPK Exports'!J95</f>
        <v>0</v>
      </c>
      <c r="K95" s="142">
        <f>'PK Exports'!K95+'NP Exports'!K95+'NPK Exports'!K95</f>
        <v>0</v>
      </c>
      <c r="L95" s="142">
        <f>'PK Exports'!L95+'NP Exports'!L95+'NPK Exports'!L95</f>
        <v>0</v>
      </c>
      <c r="M95" s="142">
        <f>'PK Exports'!M95+'NP Exports'!M95+'NPK Exports'!M95</f>
        <v>0</v>
      </c>
      <c r="N95" s="142">
        <f>'PK Exports'!N95+'NP Exports'!N95+'NPK Exports'!N95</f>
        <v>0</v>
      </c>
      <c r="O95" s="142">
        <f>'PK Exports'!O95+'NP Exports'!O95+'NPK Exports'!O95</f>
        <v>0</v>
      </c>
      <c r="P95" s="142">
        <f>'PK Exports'!P95+'NP Exports'!P95+'NPK Exports'!P95</f>
        <v>0</v>
      </c>
      <c r="Q95" s="142">
        <f>'PK Exports'!Q95+'NP Exports'!Q95+'NPK Exports'!Q95</f>
        <v>0</v>
      </c>
      <c r="R95" s="142">
        <f>'PK Exports'!R95+'NP Exports'!R95+'NPK Exports'!R95</f>
        <v>0</v>
      </c>
      <c r="S95" s="142">
        <f>'PK Exports'!S95+'NP Exports'!S95+'NPK Exports'!S95</f>
        <v>0</v>
      </c>
      <c r="T95" s="142">
        <f>'PK Exports'!T95+'NP Exports'!T95+'NPK Exports'!T95</f>
        <v>0</v>
      </c>
      <c r="U95" s="142">
        <f>'PK Exports'!U95+'NP Exports'!U95+'NPK Exports'!U95</f>
        <v>0</v>
      </c>
      <c r="V95" s="142">
        <f>'PK Exports'!V95+'NP Exports'!V95+'NPK Exports'!V95</f>
        <v>0</v>
      </c>
      <c r="W95" s="142">
        <f>'PK Exports'!W95+'NP Exports'!W95+'NPK Exports'!W95</f>
        <v>0</v>
      </c>
      <c r="X95" s="142">
        <f>'PK Exports'!X95+'NP Exports'!X95+'NPK Exports'!X95</f>
        <v>0</v>
      </c>
      <c r="Y95" s="142">
        <f>'PK Exports'!Y95+'NP Exports'!Y95+'NPK Exports'!Y95</f>
        <v>0</v>
      </c>
      <c r="Z95" s="142">
        <f>'PK Exports'!Z95+'NP Exports'!Z95+'NPK Exports'!Z95</f>
        <v>0</v>
      </c>
      <c r="AA95" s="142">
        <f>'PK Exports'!AA95+'NP Exports'!AA95+'NPK Exports'!AA95</f>
        <v>0</v>
      </c>
      <c r="AB95" s="142">
        <f>'PK Exports'!AB95+'NP Exports'!AB95+'NPK Exports'!AB95</f>
        <v>0</v>
      </c>
      <c r="AC95" s="142">
        <f>'PK Exports'!AC95+'NP Exports'!AC95+'NPK Exports'!AC95</f>
        <v>0</v>
      </c>
      <c r="AD95" s="142">
        <f>'PK Exports'!AD95+'NP Exports'!AD95+'NPK Exports'!AD95</f>
        <v>0</v>
      </c>
      <c r="AE95" s="142">
        <f>'PK Exports'!AE95+'NP Exports'!AE95+'NPK Exports'!AE95</f>
        <v>0</v>
      </c>
      <c r="AF95" s="142">
        <f>'PK Exports'!AF95+'NP Exports'!AF95+'NPK Exports'!AF95</f>
        <v>0</v>
      </c>
      <c r="AG95" s="142">
        <f>'PK Exports'!AG95+'NP Exports'!AG95+'NPK Exports'!AG95</f>
        <v>0</v>
      </c>
    </row>
    <row r="96" spans="1:33" x14ac:dyDescent="0.2">
      <c r="A96" s="133" t="str">
        <f t="shared" si="2"/>
        <v>DAPNiger</v>
      </c>
      <c r="B96" s="129" t="s">
        <v>259</v>
      </c>
      <c r="C96" s="129" t="s">
        <v>262</v>
      </c>
      <c r="D96" s="129" t="s">
        <v>127</v>
      </c>
      <c r="E96" s="142">
        <f>'PK Exports'!E96+'NP Exports'!E96+'NPK Exports'!E96</f>
        <v>1.0000000000000001E-5</v>
      </c>
      <c r="F96" s="142">
        <f>'PK Exports'!F96+'NP Exports'!F96+'NPK Exports'!F96</f>
        <v>0.503</v>
      </c>
      <c r="G96" s="142">
        <f>'PK Exports'!G96+'NP Exports'!G96+'NPK Exports'!G96</f>
        <v>1.03</v>
      </c>
      <c r="H96" s="142">
        <f>'PK Exports'!H96+'NP Exports'!H96+'NPK Exports'!H96</f>
        <v>0.64</v>
      </c>
      <c r="I96" s="142">
        <f>'PK Exports'!I96+'NP Exports'!I96+'NPK Exports'!I96</f>
        <v>1.222</v>
      </c>
      <c r="J96" s="142">
        <f>'PK Exports'!J96+'NP Exports'!J96+'NPK Exports'!J96</f>
        <v>0.26</v>
      </c>
      <c r="K96" s="142">
        <f>'PK Exports'!K96+'NP Exports'!K96+'NPK Exports'!K96</f>
        <v>0.24</v>
      </c>
      <c r="L96" s="142">
        <f>'PK Exports'!L96+'NP Exports'!L96+'NPK Exports'!L96</f>
        <v>8.0000000000000002E-3</v>
      </c>
      <c r="M96" s="142">
        <f>'PK Exports'!M96+'NP Exports'!M96+'NPK Exports'!M96</f>
        <v>2.3999999999999998E-3</v>
      </c>
      <c r="N96" s="142">
        <f>'PK Exports'!N96+'NP Exports'!N96+'NPK Exports'!N96</f>
        <v>0</v>
      </c>
      <c r="O96" s="142">
        <f>'PK Exports'!O96+'NP Exports'!O96+'NPK Exports'!O96</f>
        <v>0</v>
      </c>
      <c r="P96" s="142">
        <f>'PK Exports'!P96+'NP Exports'!P96+'NPK Exports'!P96</f>
        <v>0</v>
      </c>
      <c r="Q96" s="142">
        <f>'PK Exports'!Q96+'NP Exports'!Q96+'NPK Exports'!Q96</f>
        <v>0</v>
      </c>
      <c r="R96" s="142">
        <f>'PK Exports'!R96+'NP Exports'!R96+'NPK Exports'!R96</f>
        <v>0</v>
      </c>
      <c r="S96" s="142">
        <f>'PK Exports'!S96+'NP Exports'!S96+'NPK Exports'!S96</f>
        <v>0</v>
      </c>
      <c r="T96" s="142">
        <f>'PK Exports'!T96+'NP Exports'!T96+'NPK Exports'!T96</f>
        <v>0</v>
      </c>
      <c r="U96" s="142">
        <f>'PK Exports'!U96+'NP Exports'!U96+'NPK Exports'!U96</f>
        <v>0.04</v>
      </c>
      <c r="V96" s="142">
        <f>'PK Exports'!V96+'NP Exports'!V96+'NPK Exports'!V96</f>
        <v>0</v>
      </c>
      <c r="W96" s="142">
        <f>'PK Exports'!W96+'NP Exports'!W96+'NPK Exports'!W96</f>
        <v>0</v>
      </c>
      <c r="X96" s="142">
        <f>'PK Exports'!X96+'NP Exports'!X96+'NPK Exports'!X96</f>
        <v>0</v>
      </c>
      <c r="Y96" s="142">
        <f>'PK Exports'!Y96+'NP Exports'!Y96+'NPK Exports'!Y96</f>
        <v>0</v>
      </c>
      <c r="Z96" s="142">
        <f>'PK Exports'!Z96+'NP Exports'!Z96+'NPK Exports'!Z96</f>
        <v>0</v>
      </c>
      <c r="AA96" s="142">
        <f>'PK Exports'!AA96+'NP Exports'!AA96+'NPK Exports'!AA96</f>
        <v>0</v>
      </c>
      <c r="AB96" s="142">
        <f>'PK Exports'!AB96+'NP Exports'!AB96+'NPK Exports'!AB96</f>
        <v>0</v>
      </c>
      <c r="AC96" s="142">
        <f>'PK Exports'!AC96+'NP Exports'!AC96+'NPK Exports'!AC96</f>
        <v>0</v>
      </c>
      <c r="AD96" s="142">
        <f>'PK Exports'!AD96+'NP Exports'!AD96+'NPK Exports'!AD96</f>
        <v>0</v>
      </c>
      <c r="AE96" s="142">
        <f>'PK Exports'!AE96+'NP Exports'!AE96+'NPK Exports'!AE96</f>
        <v>0</v>
      </c>
      <c r="AF96" s="142">
        <f>'PK Exports'!AF96+'NP Exports'!AF96+'NPK Exports'!AF96</f>
        <v>0</v>
      </c>
      <c r="AG96" s="142">
        <f>'PK Exports'!AG96+'NP Exports'!AG96+'NPK Exports'!AG96</f>
        <v>0</v>
      </c>
    </row>
    <row r="97" spans="1:33" x14ac:dyDescent="0.2">
      <c r="A97" s="133" t="str">
        <f t="shared" si="2"/>
        <v>DAPNigeria</v>
      </c>
      <c r="B97" s="129" t="s">
        <v>259</v>
      </c>
      <c r="C97" s="129" t="s">
        <v>262</v>
      </c>
      <c r="D97" s="129" t="s">
        <v>128</v>
      </c>
      <c r="E97" s="142">
        <f>'PK Exports'!E97+'NP Exports'!E97+'NPK Exports'!E97</f>
        <v>0</v>
      </c>
      <c r="F97" s="142">
        <f>'PK Exports'!F97+'NP Exports'!F97+'NPK Exports'!F97</f>
        <v>0</v>
      </c>
      <c r="G97" s="142">
        <f>'PK Exports'!G97+'NP Exports'!G97+'NPK Exports'!G97</f>
        <v>0</v>
      </c>
      <c r="H97" s="142">
        <f>'PK Exports'!H97+'NP Exports'!H97+'NPK Exports'!H97</f>
        <v>0</v>
      </c>
      <c r="I97" s="142">
        <f>'PK Exports'!I97+'NP Exports'!I97+'NPK Exports'!I97</f>
        <v>0</v>
      </c>
      <c r="J97" s="142">
        <f>'PK Exports'!J97+'NP Exports'!J97+'NPK Exports'!J97</f>
        <v>0</v>
      </c>
      <c r="K97" s="142">
        <f>'PK Exports'!K97+'NP Exports'!K97+'NPK Exports'!K97</f>
        <v>0</v>
      </c>
      <c r="L97" s="142">
        <f>'PK Exports'!L97+'NP Exports'!L97+'NPK Exports'!L97</f>
        <v>0</v>
      </c>
      <c r="M97" s="142">
        <f>'PK Exports'!M97+'NP Exports'!M97+'NPK Exports'!M97</f>
        <v>0</v>
      </c>
      <c r="N97" s="142">
        <f>'PK Exports'!N97+'NP Exports'!N97+'NPK Exports'!N97</f>
        <v>0</v>
      </c>
      <c r="O97" s="142">
        <f>'PK Exports'!O97+'NP Exports'!O97+'NPK Exports'!O97</f>
        <v>0</v>
      </c>
      <c r="P97" s="142">
        <f>'PK Exports'!P97+'NP Exports'!P97+'NPK Exports'!P97</f>
        <v>0</v>
      </c>
      <c r="Q97" s="142">
        <f>'PK Exports'!Q97+'NP Exports'!Q97+'NPK Exports'!Q97</f>
        <v>0</v>
      </c>
      <c r="R97" s="142">
        <f>'PK Exports'!R97+'NP Exports'!R97+'NPK Exports'!R97</f>
        <v>0</v>
      </c>
      <c r="S97" s="142">
        <f>'PK Exports'!S97+'NP Exports'!S97+'NPK Exports'!S97</f>
        <v>0</v>
      </c>
      <c r="T97" s="142">
        <f>'PK Exports'!T97+'NP Exports'!T97+'NPK Exports'!T97</f>
        <v>0</v>
      </c>
      <c r="U97" s="142">
        <f>'PK Exports'!U97+'NP Exports'!U97+'NPK Exports'!U97</f>
        <v>0</v>
      </c>
      <c r="V97" s="142">
        <f>'PK Exports'!V97+'NP Exports'!V97+'NPK Exports'!V97</f>
        <v>0</v>
      </c>
      <c r="W97" s="142">
        <f>'PK Exports'!W97+'NP Exports'!W97+'NPK Exports'!W97</f>
        <v>0</v>
      </c>
      <c r="X97" s="142">
        <f>'PK Exports'!X97+'NP Exports'!X97+'NPK Exports'!X97</f>
        <v>0</v>
      </c>
      <c r="Y97" s="142">
        <f>'PK Exports'!Y97+'NP Exports'!Y97+'NPK Exports'!Y97</f>
        <v>0</v>
      </c>
      <c r="Z97" s="142">
        <f>'PK Exports'!Z97+'NP Exports'!Z97+'NPK Exports'!Z97</f>
        <v>0</v>
      </c>
      <c r="AA97" s="142">
        <f>'PK Exports'!AA97+'NP Exports'!AA97+'NPK Exports'!AA97</f>
        <v>0</v>
      </c>
      <c r="AB97" s="142">
        <f>'PK Exports'!AB97+'NP Exports'!AB97+'NPK Exports'!AB97</f>
        <v>0</v>
      </c>
      <c r="AC97" s="142">
        <f>'PK Exports'!AC97+'NP Exports'!AC97+'NPK Exports'!AC97</f>
        <v>0</v>
      </c>
      <c r="AD97" s="142">
        <f>'PK Exports'!AD97+'NP Exports'!AD97+'NPK Exports'!AD97</f>
        <v>0</v>
      </c>
      <c r="AE97" s="142">
        <f>'PK Exports'!AE97+'NP Exports'!AE97+'NPK Exports'!AE97</f>
        <v>0</v>
      </c>
      <c r="AF97" s="142">
        <f>'PK Exports'!AF97+'NP Exports'!AF97+'NPK Exports'!AF97</f>
        <v>0</v>
      </c>
      <c r="AG97" s="142">
        <f>'PK Exports'!AG97+'NP Exports'!AG97+'NPK Exports'!AG97</f>
        <v>0</v>
      </c>
    </row>
    <row r="98" spans="1:33" x14ac:dyDescent="0.2">
      <c r="A98" s="133" t="str">
        <f t="shared" si="2"/>
        <v>DAPSenegal</v>
      </c>
      <c r="B98" s="129" t="s">
        <v>259</v>
      </c>
      <c r="C98" s="129" t="s">
        <v>262</v>
      </c>
      <c r="D98" s="129" t="s">
        <v>129</v>
      </c>
      <c r="E98" s="142">
        <f>'PK Exports'!E98+'NP Exports'!E98+'NPK Exports'!E98</f>
        <v>120</v>
      </c>
      <c r="F98" s="142">
        <f>'PK Exports'!F98+'NP Exports'!F98+'NPK Exports'!F98</f>
        <v>169</v>
      </c>
      <c r="G98" s="142">
        <f>'PK Exports'!G98+'NP Exports'!G98+'NPK Exports'!G98</f>
        <v>136</v>
      </c>
      <c r="H98" s="142">
        <f>'PK Exports'!H98+'NP Exports'!H98+'NPK Exports'!H98</f>
        <v>216.22315126999641</v>
      </c>
      <c r="I98" s="142">
        <f>'PK Exports'!I98+'NP Exports'!I98+'NPK Exports'!I98</f>
        <v>176</v>
      </c>
      <c r="J98" s="142">
        <f>'PK Exports'!J98+'NP Exports'!J98+'NPK Exports'!J98</f>
        <v>115.06404999999999</v>
      </c>
      <c r="K98" s="142">
        <f>'PK Exports'!K98+'NP Exports'!K98+'NPK Exports'!K98</f>
        <v>39.567999999999998</v>
      </c>
      <c r="L98" s="142">
        <f>'PK Exports'!L98+'NP Exports'!L98+'NPK Exports'!L98</f>
        <v>89.543019999999999</v>
      </c>
      <c r="M98" s="142">
        <f>'PK Exports'!M98+'NP Exports'!M98+'NPK Exports'!M98</f>
        <v>141.442092</v>
      </c>
      <c r="N98" s="142">
        <f>'PK Exports'!N98+'NP Exports'!N98+'NPK Exports'!N98</f>
        <v>41.751139000000002</v>
      </c>
      <c r="O98" s="142">
        <f>'PK Exports'!O98+'NP Exports'!O98+'NPK Exports'!O98</f>
        <v>17.054449999999999</v>
      </c>
      <c r="P98" s="142">
        <f>'PK Exports'!P98+'NP Exports'!P98+'NPK Exports'!P98</f>
        <v>34.985053999999998</v>
      </c>
      <c r="Q98" s="142">
        <f>'PK Exports'!Q98+'NP Exports'!Q98+'NPK Exports'!Q98</f>
        <v>24.558999999999997</v>
      </c>
      <c r="R98" s="142">
        <f>'PK Exports'!R98+'NP Exports'!R98+'NPK Exports'!R98</f>
        <v>30.840999999999998</v>
      </c>
      <c r="S98" s="142">
        <f>'PK Exports'!S98+'NP Exports'!S98+'NPK Exports'!S98</f>
        <v>57.851399000000001</v>
      </c>
      <c r="T98" s="142">
        <f>'PK Exports'!T98+'NP Exports'!T98+'NPK Exports'!T98</f>
        <v>1.06</v>
      </c>
      <c r="U98" s="142">
        <f>'PK Exports'!U98+'NP Exports'!U98+'NPK Exports'!U98</f>
        <v>13.651257000000001</v>
      </c>
      <c r="V98" s="142">
        <f>'PK Exports'!V98+'NP Exports'!V98+'NPK Exports'!V98</f>
        <v>29.756640000000001</v>
      </c>
      <c r="W98" s="142">
        <f>'PK Exports'!W98+'NP Exports'!W98+'NPK Exports'!W98</f>
        <v>78</v>
      </c>
      <c r="X98" s="142">
        <f>'PK Exports'!X98+'NP Exports'!X98+'NPK Exports'!X98</f>
        <v>117.51199</v>
      </c>
      <c r="Y98" s="142">
        <f>'PK Exports'!Y98+'NP Exports'!Y98+'NPK Exports'!Y98</f>
        <v>81.902050000000003</v>
      </c>
      <c r="Z98" s="142">
        <f>'PK Exports'!Z98+'NP Exports'!Z98+'NPK Exports'!Z98</f>
        <v>66.920559999999995</v>
      </c>
      <c r="AA98" s="142">
        <f>'PK Exports'!AA98+'NP Exports'!AA98+'NPK Exports'!AA98</f>
        <v>12.93</v>
      </c>
      <c r="AB98" s="142">
        <f>'PK Exports'!AB98+'NP Exports'!AB98+'NPK Exports'!AB98</f>
        <v>49.09</v>
      </c>
      <c r="AC98" s="142">
        <f>'PK Exports'!AC98+'NP Exports'!AC98+'NPK Exports'!AC98</f>
        <v>51.052042039878721</v>
      </c>
      <c r="AD98" s="142">
        <f>'PK Exports'!AD98+'NP Exports'!AD98+'NPK Exports'!AD98</f>
        <v>52.782136328494737</v>
      </c>
      <c r="AE98" s="142">
        <f>'PK Exports'!AE98+'NP Exports'!AE98+'NPK Exports'!AE98</f>
        <v>53.357605983408085</v>
      </c>
      <c r="AF98" s="142">
        <f>'PK Exports'!AF98+'NP Exports'!AF98+'NPK Exports'!AF98</f>
        <v>53.985029128084449</v>
      </c>
      <c r="AG98" s="142">
        <f>'PK Exports'!AG98+'NP Exports'!AG98+'NPK Exports'!AG98</f>
        <v>54.456106150971294</v>
      </c>
    </row>
    <row r="99" spans="1:33" x14ac:dyDescent="0.2">
      <c r="A99" s="133" t="str">
        <f t="shared" si="2"/>
        <v>DAPSierra Leone</v>
      </c>
      <c r="B99" s="129" t="s">
        <v>259</v>
      </c>
      <c r="C99" s="129" t="s">
        <v>262</v>
      </c>
      <c r="D99" s="129" t="s">
        <v>130</v>
      </c>
      <c r="E99" s="142">
        <f>'PK Exports'!E99+'NP Exports'!E99+'NPK Exports'!E99</f>
        <v>0</v>
      </c>
      <c r="F99" s="142">
        <f>'PK Exports'!F99+'NP Exports'!F99+'NPK Exports'!F99</f>
        <v>0</v>
      </c>
      <c r="G99" s="142">
        <f>'PK Exports'!G99+'NP Exports'!G99+'NPK Exports'!G99</f>
        <v>0</v>
      </c>
      <c r="H99" s="142">
        <f>'PK Exports'!H99+'NP Exports'!H99+'NPK Exports'!H99</f>
        <v>0</v>
      </c>
      <c r="I99" s="142">
        <f>'PK Exports'!I99+'NP Exports'!I99+'NPK Exports'!I99</f>
        <v>0</v>
      </c>
      <c r="J99" s="142">
        <f>'PK Exports'!J99+'NP Exports'!J99+'NPK Exports'!J99</f>
        <v>0</v>
      </c>
      <c r="K99" s="142">
        <f>'PK Exports'!K99+'NP Exports'!K99+'NPK Exports'!K99</f>
        <v>0</v>
      </c>
      <c r="L99" s="142">
        <f>'PK Exports'!L99+'NP Exports'!L99+'NPK Exports'!L99</f>
        <v>0</v>
      </c>
      <c r="M99" s="142">
        <f>'PK Exports'!M99+'NP Exports'!M99+'NPK Exports'!M99</f>
        <v>0</v>
      </c>
      <c r="N99" s="142">
        <f>'PK Exports'!N99+'NP Exports'!N99+'NPK Exports'!N99</f>
        <v>0</v>
      </c>
      <c r="O99" s="142">
        <f>'PK Exports'!O99+'NP Exports'!O99+'NPK Exports'!O99</f>
        <v>0</v>
      </c>
      <c r="P99" s="142">
        <f>'PK Exports'!P99+'NP Exports'!P99+'NPK Exports'!P99</f>
        <v>0</v>
      </c>
      <c r="Q99" s="142">
        <f>'PK Exports'!Q99+'NP Exports'!Q99+'NPK Exports'!Q99</f>
        <v>0</v>
      </c>
      <c r="R99" s="142">
        <f>'PK Exports'!R99+'NP Exports'!R99+'NPK Exports'!R99</f>
        <v>0</v>
      </c>
      <c r="S99" s="142">
        <f>'PK Exports'!S99+'NP Exports'!S99+'NPK Exports'!S99</f>
        <v>0</v>
      </c>
      <c r="T99" s="142">
        <f>'PK Exports'!T99+'NP Exports'!T99+'NPK Exports'!T99</f>
        <v>0</v>
      </c>
      <c r="U99" s="142">
        <f>'PK Exports'!U99+'NP Exports'!U99+'NPK Exports'!U99</f>
        <v>0</v>
      </c>
      <c r="V99" s="142">
        <f>'PK Exports'!V99+'NP Exports'!V99+'NPK Exports'!V99</f>
        <v>0</v>
      </c>
      <c r="W99" s="142">
        <f>'PK Exports'!W99+'NP Exports'!W99+'NPK Exports'!W99</f>
        <v>0</v>
      </c>
      <c r="X99" s="142">
        <f>'PK Exports'!X99+'NP Exports'!X99+'NPK Exports'!X99</f>
        <v>0</v>
      </c>
      <c r="Y99" s="142">
        <f>'PK Exports'!Y99+'NP Exports'!Y99+'NPK Exports'!Y99</f>
        <v>0</v>
      </c>
      <c r="Z99" s="142">
        <f>'PK Exports'!Z99+'NP Exports'!Z99+'NPK Exports'!Z99</f>
        <v>0</v>
      </c>
      <c r="AA99" s="142">
        <f>'PK Exports'!AA99+'NP Exports'!AA99+'NPK Exports'!AA99</f>
        <v>0</v>
      </c>
      <c r="AB99" s="142">
        <f>'PK Exports'!AB99+'NP Exports'!AB99+'NPK Exports'!AB99</f>
        <v>0</v>
      </c>
      <c r="AC99" s="142">
        <f>'PK Exports'!AC99+'NP Exports'!AC99+'NPK Exports'!AC99</f>
        <v>0</v>
      </c>
      <c r="AD99" s="142">
        <f>'PK Exports'!AD99+'NP Exports'!AD99+'NPK Exports'!AD99</f>
        <v>0</v>
      </c>
      <c r="AE99" s="142">
        <f>'PK Exports'!AE99+'NP Exports'!AE99+'NPK Exports'!AE99</f>
        <v>0</v>
      </c>
      <c r="AF99" s="142">
        <f>'PK Exports'!AF99+'NP Exports'!AF99+'NPK Exports'!AF99</f>
        <v>0</v>
      </c>
      <c r="AG99" s="142">
        <f>'PK Exports'!AG99+'NP Exports'!AG99+'NPK Exports'!AG99</f>
        <v>0</v>
      </c>
    </row>
    <row r="100" spans="1:33" x14ac:dyDescent="0.2">
      <c r="A100" s="133" t="str">
        <f t="shared" si="2"/>
        <v>DAPTogo</v>
      </c>
      <c r="B100" s="129" t="s">
        <v>259</v>
      </c>
      <c r="C100" s="129" t="s">
        <v>262</v>
      </c>
      <c r="D100" s="129" t="s">
        <v>131</v>
      </c>
      <c r="E100" s="142">
        <f>'PK Exports'!E100+'NP Exports'!E100+'NPK Exports'!E100</f>
        <v>0</v>
      </c>
      <c r="F100" s="142">
        <f>'PK Exports'!F100+'NP Exports'!F100+'NPK Exports'!F100</f>
        <v>0</v>
      </c>
      <c r="G100" s="142">
        <f>'PK Exports'!G100+'NP Exports'!G100+'NPK Exports'!G100</f>
        <v>0</v>
      </c>
      <c r="H100" s="142">
        <f>'PK Exports'!H100+'NP Exports'!H100+'NPK Exports'!H100</f>
        <v>0</v>
      </c>
      <c r="I100" s="142">
        <f>'PK Exports'!I100+'NP Exports'!I100+'NPK Exports'!I100</f>
        <v>0</v>
      </c>
      <c r="J100" s="142">
        <f>'PK Exports'!J100+'NP Exports'!J100+'NPK Exports'!J100</f>
        <v>0</v>
      </c>
      <c r="K100" s="142">
        <f>'PK Exports'!K100+'NP Exports'!K100+'NPK Exports'!K100</f>
        <v>0</v>
      </c>
      <c r="L100" s="142">
        <f>'PK Exports'!L100+'NP Exports'!L100+'NPK Exports'!L100</f>
        <v>0</v>
      </c>
      <c r="M100" s="142">
        <f>'PK Exports'!M100+'NP Exports'!M100+'NPK Exports'!M100</f>
        <v>0</v>
      </c>
      <c r="N100" s="142">
        <f>'PK Exports'!N100+'NP Exports'!N100+'NPK Exports'!N100</f>
        <v>0</v>
      </c>
      <c r="O100" s="142">
        <f>'PK Exports'!O100+'NP Exports'!O100+'NPK Exports'!O100</f>
        <v>0</v>
      </c>
      <c r="P100" s="142">
        <f>'PK Exports'!P100+'NP Exports'!P100+'NPK Exports'!P100</f>
        <v>0</v>
      </c>
      <c r="Q100" s="142">
        <f>'PK Exports'!Q100+'NP Exports'!Q100+'NPK Exports'!Q100</f>
        <v>0</v>
      </c>
      <c r="R100" s="142">
        <f>'PK Exports'!R100+'NP Exports'!R100+'NPK Exports'!R100</f>
        <v>0</v>
      </c>
      <c r="S100" s="142">
        <f>'PK Exports'!S100+'NP Exports'!S100+'NPK Exports'!S100</f>
        <v>0</v>
      </c>
      <c r="T100" s="142">
        <f>'PK Exports'!T100+'NP Exports'!T100+'NPK Exports'!T100</f>
        <v>0</v>
      </c>
      <c r="U100" s="142">
        <f>'PK Exports'!U100+'NP Exports'!U100+'NPK Exports'!U100</f>
        <v>0</v>
      </c>
      <c r="V100" s="142">
        <f>'PK Exports'!V100+'NP Exports'!V100+'NPK Exports'!V100</f>
        <v>0</v>
      </c>
      <c r="W100" s="142">
        <f>'PK Exports'!W100+'NP Exports'!W100+'NPK Exports'!W100</f>
        <v>0</v>
      </c>
      <c r="X100" s="142">
        <f>'PK Exports'!X100+'NP Exports'!X100+'NPK Exports'!X100</f>
        <v>0</v>
      </c>
      <c r="Y100" s="142">
        <f>'PK Exports'!Y100+'NP Exports'!Y100+'NPK Exports'!Y100</f>
        <v>0</v>
      </c>
      <c r="Z100" s="142">
        <f>'PK Exports'!Z100+'NP Exports'!Z100+'NPK Exports'!Z100</f>
        <v>0</v>
      </c>
      <c r="AA100" s="142">
        <f>'PK Exports'!AA100+'NP Exports'!AA100+'NPK Exports'!AA100</f>
        <v>0</v>
      </c>
      <c r="AB100" s="142">
        <f>'PK Exports'!AB100+'NP Exports'!AB100+'NPK Exports'!AB100</f>
        <v>0</v>
      </c>
      <c r="AC100" s="142">
        <f>'PK Exports'!AC100+'NP Exports'!AC100+'NPK Exports'!AC100</f>
        <v>0</v>
      </c>
      <c r="AD100" s="142">
        <f>'PK Exports'!AD100+'NP Exports'!AD100+'NPK Exports'!AD100</f>
        <v>0</v>
      </c>
      <c r="AE100" s="142">
        <f>'PK Exports'!AE100+'NP Exports'!AE100+'NPK Exports'!AE100</f>
        <v>0</v>
      </c>
      <c r="AF100" s="142">
        <f>'PK Exports'!AF100+'NP Exports'!AF100+'NPK Exports'!AF100</f>
        <v>0</v>
      </c>
      <c r="AG100" s="142">
        <f>'PK Exports'!AG100+'NP Exports'!AG100+'NPK Exports'!AG100</f>
        <v>0</v>
      </c>
    </row>
    <row r="101" spans="1:33" s="133" customFormat="1" x14ac:dyDescent="0.2">
      <c r="A101" s="143" t="str">
        <f t="shared" si="2"/>
        <v>DAPCentral Africa Total</v>
      </c>
      <c r="B101" s="140" t="s">
        <v>132</v>
      </c>
      <c r="C101" s="140" t="s">
        <v>132</v>
      </c>
      <c r="D101" s="140" t="s">
        <v>132</v>
      </c>
      <c r="E101" s="141">
        <f>'PK Exports'!E101+'NP Exports'!E101+'NPK Exports'!E101</f>
        <v>0</v>
      </c>
      <c r="F101" s="141">
        <f>'PK Exports'!F101+'NP Exports'!F101+'NPK Exports'!F101</f>
        <v>6.0000000000000001E-3</v>
      </c>
      <c r="G101" s="141">
        <f>'PK Exports'!G101+'NP Exports'!G101+'NPK Exports'!G101</f>
        <v>0</v>
      </c>
      <c r="H101" s="141">
        <f>'PK Exports'!H101+'NP Exports'!H101+'NPK Exports'!H101</f>
        <v>0</v>
      </c>
      <c r="I101" s="141">
        <f>'PK Exports'!I101+'NP Exports'!I101+'NPK Exports'!I101</f>
        <v>0</v>
      </c>
      <c r="J101" s="141">
        <f>'PK Exports'!J101+'NP Exports'!J101+'NPK Exports'!J101</f>
        <v>0</v>
      </c>
      <c r="K101" s="141">
        <f>'PK Exports'!K101+'NP Exports'!K101+'NPK Exports'!K101</f>
        <v>0</v>
      </c>
      <c r="L101" s="141">
        <f>'PK Exports'!L101+'NP Exports'!L101+'NPK Exports'!L101</f>
        <v>0</v>
      </c>
      <c r="M101" s="141">
        <f>'PK Exports'!M101+'NP Exports'!M101+'NPK Exports'!M101</f>
        <v>0</v>
      </c>
      <c r="N101" s="141">
        <f>'PK Exports'!N101+'NP Exports'!N101+'NPK Exports'!N101</f>
        <v>0</v>
      </c>
      <c r="O101" s="141">
        <f>'PK Exports'!O101+'NP Exports'!O101+'NPK Exports'!O101</f>
        <v>0</v>
      </c>
      <c r="P101" s="141">
        <f>'PK Exports'!P101+'NP Exports'!P101+'NPK Exports'!P101</f>
        <v>2.0279999999999999E-3</v>
      </c>
      <c r="Q101" s="141">
        <f>'PK Exports'!Q101+'NP Exports'!Q101+'NPK Exports'!Q101</f>
        <v>1.5488999999999999E-2</v>
      </c>
      <c r="R101" s="141">
        <f>'PK Exports'!R101+'NP Exports'!R101+'NPK Exports'!R101</f>
        <v>1.2999999999999999E-2</v>
      </c>
      <c r="S101" s="141">
        <f>'PK Exports'!S101+'NP Exports'!S101+'NPK Exports'!S101</f>
        <v>0</v>
      </c>
      <c r="T101" s="141">
        <f>'PK Exports'!T101+'NP Exports'!T101+'NPK Exports'!T101</f>
        <v>0.14985000000000001</v>
      </c>
      <c r="U101" s="141">
        <f>'PK Exports'!U101+'NP Exports'!U101+'NPK Exports'!U101</f>
        <v>0</v>
      </c>
      <c r="V101" s="141">
        <f>'PK Exports'!V101+'NP Exports'!V101+'NPK Exports'!V101</f>
        <v>0</v>
      </c>
      <c r="W101" s="141">
        <f>'PK Exports'!W101+'NP Exports'!W101+'NPK Exports'!W101</f>
        <v>0</v>
      </c>
      <c r="X101" s="141">
        <f>'PK Exports'!X101+'NP Exports'!X101+'NPK Exports'!X101</f>
        <v>0</v>
      </c>
      <c r="Y101" s="141">
        <f>'PK Exports'!Y101+'NP Exports'!Y101+'NPK Exports'!Y101</f>
        <v>0</v>
      </c>
      <c r="Z101" s="141">
        <f>'PK Exports'!Z101+'NP Exports'!Z101+'NPK Exports'!Z101</f>
        <v>0</v>
      </c>
      <c r="AA101" s="141">
        <f>'PK Exports'!AA101+'NP Exports'!AA101+'NPK Exports'!AA101</f>
        <v>0</v>
      </c>
      <c r="AB101" s="141">
        <f>'PK Exports'!AB101+'NP Exports'!AB101+'NPK Exports'!AB101</f>
        <v>0</v>
      </c>
      <c r="AC101" s="141">
        <f>'PK Exports'!AC101+'NP Exports'!AC101+'NPK Exports'!AC101</f>
        <v>0</v>
      </c>
      <c r="AD101" s="141">
        <f>'PK Exports'!AD101+'NP Exports'!AD101+'NPK Exports'!AD101</f>
        <v>0</v>
      </c>
      <c r="AE101" s="141">
        <f>'PK Exports'!AE101+'NP Exports'!AE101+'NPK Exports'!AE101</f>
        <v>0</v>
      </c>
      <c r="AF101" s="141">
        <f>'PK Exports'!AF101+'NP Exports'!AF101+'NPK Exports'!AF101</f>
        <v>0</v>
      </c>
      <c r="AG101" s="141">
        <f>'PK Exports'!AG101+'NP Exports'!AG101+'NPK Exports'!AG101</f>
        <v>0</v>
      </c>
    </row>
    <row r="102" spans="1:33" x14ac:dyDescent="0.2">
      <c r="A102" s="133" t="str">
        <f t="shared" si="2"/>
        <v>DAPAngola</v>
      </c>
      <c r="B102" s="129" t="s">
        <v>259</v>
      </c>
      <c r="C102" s="129" t="s">
        <v>263</v>
      </c>
      <c r="D102" s="129" t="s">
        <v>133</v>
      </c>
      <c r="E102" s="142">
        <f>'PK Exports'!E102+'NP Exports'!E102+'NPK Exports'!E102</f>
        <v>0</v>
      </c>
      <c r="F102" s="142">
        <f>'PK Exports'!F102+'NP Exports'!F102+'NPK Exports'!F102</f>
        <v>0</v>
      </c>
      <c r="G102" s="142">
        <f>'PK Exports'!G102+'NP Exports'!G102+'NPK Exports'!G102</f>
        <v>0</v>
      </c>
      <c r="H102" s="142">
        <f>'PK Exports'!H102+'NP Exports'!H102+'NPK Exports'!H102</f>
        <v>0</v>
      </c>
      <c r="I102" s="142">
        <f>'PK Exports'!I102+'NP Exports'!I102+'NPK Exports'!I102</f>
        <v>0</v>
      </c>
      <c r="J102" s="142">
        <f>'PK Exports'!J102+'NP Exports'!J102+'NPK Exports'!J102</f>
        <v>0</v>
      </c>
      <c r="K102" s="142">
        <f>'PK Exports'!K102+'NP Exports'!K102+'NPK Exports'!K102</f>
        <v>0</v>
      </c>
      <c r="L102" s="142">
        <f>'PK Exports'!L102+'NP Exports'!L102+'NPK Exports'!L102</f>
        <v>0</v>
      </c>
      <c r="M102" s="142">
        <f>'PK Exports'!M102+'NP Exports'!M102+'NPK Exports'!M102</f>
        <v>0</v>
      </c>
      <c r="N102" s="142">
        <f>'PK Exports'!N102+'NP Exports'!N102+'NPK Exports'!N102</f>
        <v>0</v>
      </c>
      <c r="O102" s="142">
        <f>'PK Exports'!O102+'NP Exports'!O102+'NPK Exports'!O102</f>
        <v>0</v>
      </c>
      <c r="P102" s="142">
        <f>'PK Exports'!P102+'NP Exports'!P102+'NPK Exports'!P102</f>
        <v>0</v>
      </c>
      <c r="Q102" s="142">
        <f>'PK Exports'!Q102+'NP Exports'!Q102+'NPK Exports'!Q102</f>
        <v>0</v>
      </c>
      <c r="R102" s="142">
        <f>'PK Exports'!R102+'NP Exports'!R102+'NPK Exports'!R102</f>
        <v>0</v>
      </c>
      <c r="S102" s="142">
        <f>'PK Exports'!S102+'NP Exports'!S102+'NPK Exports'!S102</f>
        <v>0</v>
      </c>
      <c r="T102" s="142">
        <f>'PK Exports'!T102+'NP Exports'!T102+'NPK Exports'!T102</f>
        <v>0</v>
      </c>
      <c r="U102" s="142">
        <f>'PK Exports'!U102+'NP Exports'!U102+'NPK Exports'!U102</f>
        <v>0</v>
      </c>
      <c r="V102" s="142">
        <f>'PK Exports'!V102+'NP Exports'!V102+'NPK Exports'!V102</f>
        <v>0</v>
      </c>
      <c r="W102" s="142">
        <f>'PK Exports'!W102+'NP Exports'!W102+'NPK Exports'!W102</f>
        <v>0</v>
      </c>
      <c r="X102" s="142">
        <f>'PK Exports'!X102+'NP Exports'!X102+'NPK Exports'!X102</f>
        <v>0</v>
      </c>
      <c r="Y102" s="142">
        <f>'PK Exports'!Y102+'NP Exports'!Y102+'NPK Exports'!Y102</f>
        <v>0</v>
      </c>
      <c r="Z102" s="142">
        <f>'PK Exports'!Z102+'NP Exports'!Z102+'NPK Exports'!Z102</f>
        <v>0</v>
      </c>
      <c r="AA102" s="142">
        <f>'PK Exports'!AA102+'NP Exports'!AA102+'NPK Exports'!AA102</f>
        <v>0</v>
      </c>
      <c r="AB102" s="142">
        <f>'PK Exports'!AB102+'NP Exports'!AB102+'NPK Exports'!AB102</f>
        <v>0</v>
      </c>
      <c r="AC102" s="142">
        <f>'PK Exports'!AC102+'NP Exports'!AC102+'NPK Exports'!AC102</f>
        <v>0</v>
      </c>
      <c r="AD102" s="142">
        <f>'PK Exports'!AD102+'NP Exports'!AD102+'NPK Exports'!AD102</f>
        <v>0</v>
      </c>
      <c r="AE102" s="142">
        <f>'PK Exports'!AE102+'NP Exports'!AE102+'NPK Exports'!AE102</f>
        <v>0</v>
      </c>
      <c r="AF102" s="142">
        <f>'PK Exports'!AF102+'NP Exports'!AF102+'NPK Exports'!AF102</f>
        <v>0</v>
      </c>
      <c r="AG102" s="142">
        <f>'PK Exports'!AG102+'NP Exports'!AG102+'NPK Exports'!AG102</f>
        <v>0</v>
      </c>
    </row>
    <row r="103" spans="1:33" x14ac:dyDescent="0.2">
      <c r="A103" s="133" t="str">
        <f t="shared" si="2"/>
        <v>DAPCameroon</v>
      </c>
      <c r="B103" s="129" t="s">
        <v>259</v>
      </c>
      <c r="C103" s="129" t="s">
        <v>263</v>
      </c>
      <c r="D103" s="129" t="s">
        <v>134</v>
      </c>
      <c r="E103" s="142">
        <f>'PK Exports'!E103+'NP Exports'!E103+'NPK Exports'!E103</f>
        <v>0</v>
      </c>
      <c r="F103" s="142">
        <f>'PK Exports'!F103+'NP Exports'!F103+'NPK Exports'!F103</f>
        <v>6.0000000000000001E-3</v>
      </c>
      <c r="G103" s="142">
        <f>'PK Exports'!G103+'NP Exports'!G103+'NPK Exports'!G103</f>
        <v>0</v>
      </c>
      <c r="H103" s="142">
        <f>'PK Exports'!H103+'NP Exports'!H103+'NPK Exports'!H103</f>
        <v>0</v>
      </c>
      <c r="I103" s="142">
        <f>'PK Exports'!I103+'NP Exports'!I103+'NPK Exports'!I103</f>
        <v>0</v>
      </c>
      <c r="J103" s="142">
        <f>'PK Exports'!J103+'NP Exports'!J103+'NPK Exports'!J103</f>
        <v>0</v>
      </c>
      <c r="K103" s="142">
        <f>'PK Exports'!K103+'NP Exports'!K103+'NPK Exports'!K103</f>
        <v>0</v>
      </c>
      <c r="L103" s="142">
        <f>'PK Exports'!L103+'NP Exports'!L103+'NPK Exports'!L103</f>
        <v>0</v>
      </c>
      <c r="M103" s="142">
        <f>'PK Exports'!M103+'NP Exports'!M103+'NPK Exports'!M103</f>
        <v>0</v>
      </c>
      <c r="N103" s="142">
        <f>'PK Exports'!N103+'NP Exports'!N103+'NPK Exports'!N103</f>
        <v>0</v>
      </c>
      <c r="O103" s="142">
        <f>'PK Exports'!O103+'NP Exports'!O103+'NPK Exports'!O103</f>
        <v>0</v>
      </c>
      <c r="P103" s="142">
        <f>'PK Exports'!P103+'NP Exports'!P103+'NPK Exports'!P103</f>
        <v>2.0279999999999999E-3</v>
      </c>
      <c r="Q103" s="142">
        <f>'PK Exports'!Q103+'NP Exports'!Q103+'NPK Exports'!Q103</f>
        <v>1.5488999999999999E-2</v>
      </c>
      <c r="R103" s="142">
        <f>'PK Exports'!R103+'NP Exports'!R103+'NPK Exports'!R103</f>
        <v>1.2999999999999999E-2</v>
      </c>
      <c r="S103" s="142">
        <f>'PK Exports'!S103+'NP Exports'!S103+'NPK Exports'!S103</f>
        <v>0</v>
      </c>
      <c r="T103" s="142">
        <f>'PK Exports'!T103+'NP Exports'!T103+'NPK Exports'!T103</f>
        <v>0.14985000000000001</v>
      </c>
      <c r="U103" s="142">
        <f>'PK Exports'!U103+'NP Exports'!U103+'NPK Exports'!U103</f>
        <v>0</v>
      </c>
      <c r="V103" s="142">
        <f>'PK Exports'!V103+'NP Exports'!V103+'NPK Exports'!V103</f>
        <v>0</v>
      </c>
      <c r="W103" s="142">
        <f>'PK Exports'!W103+'NP Exports'!W103+'NPK Exports'!W103</f>
        <v>0</v>
      </c>
      <c r="X103" s="142">
        <f>'PK Exports'!X103+'NP Exports'!X103+'NPK Exports'!X103</f>
        <v>0</v>
      </c>
      <c r="Y103" s="142">
        <f>'PK Exports'!Y103+'NP Exports'!Y103+'NPK Exports'!Y103</f>
        <v>0</v>
      </c>
      <c r="Z103" s="142">
        <f>'PK Exports'!Z103+'NP Exports'!Z103+'NPK Exports'!Z103</f>
        <v>0</v>
      </c>
      <c r="AA103" s="142">
        <f>'PK Exports'!AA103+'NP Exports'!AA103+'NPK Exports'!AA103</f>
        <v>0</v>
      </c>
      <c r="AB103" s="142">
        <f>'PK Exports'!AB103+'NP Exports'!AB103+'NPK Exports'!AB103</f>
        <v>0</v>
      </c>
      <c r="AC103" s="142">
        <f>'PK Exports'!AC103+'NP Exports'!AC103+'NPK Exports'!AC103</f>
        <v>0</v>
      </c>
      <c r="AD103" s="142">
        <f>'PK Exports'!AD103+'NP Exports'!AD103+'NPK Exports'!AD103</f>
        <v>0</v>
      </c>
      <c r="AE103" s="142">
        <f>'PK Exports'!AE103+'NP Exports'!AE103+'NPK Exports'!AE103</f>
        <v>0</v>
      </c>
      <c r="AF103" s="142">
        <f>'PK Exports'!AF103+'NP Exports'!AF103+'NPK Exports'!AF103</f>
        <v>0</v>
      </c>
      <c r="AG103" s="142">
        <f>'PK Exports'!AG103+'NP Exports'!AG103+'NPK Exports'!AG103</f>
        <v>0</v>
      </c>
    </row>
    <row r="104" spans="1:33" x14ac:dyDescent="0.2">
      <c r="A104" s="133" t="str">
        <f t="shared" si="2"/>
        <v>DAPCentral African Republic</v>
      </c>
      <c r="B104" s="129" t="s">
        <v>259</v>
      </c>
      <c r="C104" s="129" t="s">
        <v>263</v>
      </c>
      <c r="D104" s="129" t="s">
        <v>135</v>
      </c>
      <c r="E104" s="142">
        <f>'PK Exports'!E104+'NP Exports'!E104+'NPK Exports'!E104</f>
        <v>0</v>
      </c>
      <c r="F104" s="142">
        <f>'PK Exports'!F104+'NP Exports'!F104+'NPK Exports'!F104</f>
        <v>0</v>
      </c>
      <c r="G104" s="142">
        <f>'PK Exports'!G104+'NP Exports'!G104+'NPK Exports'!G104</f>
        <v>0</v>
      </c>
      <c r="H104" s="142">
        <f>'PK Exports'!H104+'NP Exports'!H104+'NPK Exports'!H104</f>
        <v>0</v>
      </c>
      <c r="I104" s="142">
        <f>'PK Exports'!I104+'NP Exports'!I104+'NPK Exports'!I104</f>
        <v>0</v>
      </c>
      <c r="J104" s="142">
        <f>'PK Exports'!J104+'NP Exports'!J104+'NPK Exports'!J104</f>
        <v>0</v>
      </c>
      <c r="K104" s="142">
        <f>'PK Exports'!K104+'NP Exports'!K104+'NPK Exports'!K104</f>
        <v>0</v>
      </c>
      <c r="L104" s="142">
        <f>'PK Exports'!L104+'NP Exports'!L104+'NPK Exports'!L104</f>
        <v>0</v>
      </c>
      <c r="M104" s="142">
        <f>'PK Exports'!M104+'NP Exports'!M104+'NPK Exports'!M104</f>
        <v>0</v>
      </c>
      <c r="N104" s="142">
        <f>'PK Exports'!N104+'NP Exports'!N104+'NPK Exports'!N104</f>
        <v>0</v>
      </c>
      <c r="O104" s="142">
        <f>'PK Exports'!O104+'NP Exports'!O104+'NPK Exports'!O104</f>
        <v>0</v>
      </c>
      <c r="P104" s="142">
        <f>'PK Exports'!P104+'NP Exports'!P104+'NPK Exports'!P104</f>
        <v>0</v>
      </c>
      <c r="Q104" s="142">
        <f>'PK Exports'!Q104+'NP Exports'!Q104+'NPK Exports'!Q104</f>
        <v>0</v>
      </c>
      <c r="R104" s="142">
        <f>'PK Exports'!R104+'NP Exports'!R104+'NPK Exports'!R104</f>
        <v>0</v>
      </c>
      <c r="S104" s="142">
        <f>'PK Exports'!S104+'NP Exports'!S104+'NPK Exports'!S104</f>
        <v>0</v>
      </c>
      <c r="T104" s="142">
        <f>'PK Exports'!T104+'NP Exports'!T104+'NPK Exports'!T104</f>
        <v>0</v>
      </c>
      <c r="U104" s="142">
        <f>'PK Exports'!U104+'NP Exports'!U104+'NPK Exports'!U104</f>
        <v>0</v>
      </c>
      <c r="V104" s="142">
        <f>'PK Exports'!V104+'NP Exports'!V104+'NPK Exports'!V104</f>
        <v>0</v>
      </c>
      <c r="W104" s="142">
        <f>'PK Exports'!W104+'NP Exports'!W104+'NPK Exports'!W104</f>
        <v>0</v>
      </c>
      <c r="X104" s="142">
        <f>'PK Exports'!X104+'NP Exports'!X104+'NPK Exports'!X104</f>
        <v>0</v>
      </c>
      <c r="Y104" s="142">
        <f>'PK Exports'!Y104+'NP Exports'!Y104+'NPK Exports'!Y104</f>
        <v>0</v>
      </c>
      <c r="Z104" s="142">
        <f>'PK Exports'!Z104+'NP Exports'!Z104+'NPK Exports'!Z104</f>
        <v>0</v>
      </c>
      <c r="AA104" s="142">
        <f>'PK Exports'!AA104+'NP Exports'!AA104+'NPK Exports'!AA104</f>
        <v>0</v>
      </c>
      <c r="AB104" s="142">
        <f>'PK Exports'!AB104+'NP Exports'!AB104+'NPK Exports'!AB104</f>
        <v>0</v>
      </c>
      <c r="AC104" s="142">
        <f>'PK Exports'!AC104+'NP Exports'!AC104+'NPK Exports'!AC104</f>
        <v>0</v>
      </c>
      <c r="AD104" s="142">
        <f>'PK Exports'!AD104+'NP Exports'!AD104+'NPK Exports'!AD104</f>
        <v>0</v>
      </c>
      <c r="AE104" s="142">
        <f>'PK Exports'!AE104+'NP Exports'!AE104+'NPK Exports'!AE104</f>
        <v>0</v>
      </c>
      <c r="AF104" s="142">
        <f>'PK Exports'!AF104+'NP Exports'!AF104+'NPK Exports'!AF104</f>
        <v>0</v>
      </c>
      <c r="AG104" s="142">
        <f>'PK Exports'!AG104+'NP Exports'!AG104+'NPK Exports'!AG104</f>
        <v>0</v>
      </c>
    </row>
    <row r="105" spans="1:33" x14ac:dyDescent="0.2">
      <c r="A105" s="133" t="str">
        <f t="shared" si="2"/>
        <v>DAPChad</v>
      </c>
      <c r="B105" s="129" t="s">
        <v>259</v>
      </c>
      <c r="C105" s="129" t="s">
        <v>263</v>
      </c>
      <c r="D105" s="129" t="s">
        <v>136</v>
      </c>
      <c r="E105" s="142">
        <f>'PK Exports'!E105+'NP Exports'!E105+'NPK Exports'!E105</f>
        <v>0</v>
      </c>
      <c r="F105" s="142">
        <f>'PK Exports'!F105+'NP Exports'!F105+'NPK Exports'!F105</f>
        <v>0</v>
      </c>
      <c r="G105" s="142">
        <f>'PK Exports'!G105+'NP Exports'!G105+'NPK Exports'!G105</f>
        <v>0</v>
      </c>
      <c r="H105" s="142">
        <f>'PK Exports'!H105+'NP Exports'!H105+'NPK Exports'!H105</f>
        <v>0</v>
      </c>
      <c r="I105" s="142">
        <f>'PK Exports'!I105+'NP Exports'!I105+'NPK Exports'!I105</f>
        <v>0</v>
      </c>
      <c r="J105" s="142">
        <f>'PK Exports'!J105+'NP Exports'!J105+'NPK Exports'!J105</f>
        <v>0</v>
      </c>
      <c r="K105" s="142">
        <f>'PK Exports'!K105+'NP Exports'!K105+'NPK Exports'!K105</f>
        <v>0</v>
      </c>
      <c r="L105" s="142">
        <f>'PK Exports'!L105+'NP Exports'!L105+'NPK Exports'!L105</f>
        <v>0</v>
      </c>
      <c r="M105" s="142">
        <f>'PK Exports'!M105+'NP Exports'!M105+'NPK Exports'!M105</f>
        <v>0</v>
      </c>
      <c r="N105" s="142">
        <f>'PK Exports'!N105+'NP Exports'!N105+'NPK Exports'!N105</f>
        <v>0</v>
      </c>
      <c r="O105" s="142">
        <f>'PK Exports'!O105+'NP Exports'!O105+'NPK Exports'!O105</f>
        <v>0</v>
      </c>
      <c r="P105" s="142">
        <f>'PK Exports'!P105+'NP Exports'!P105+'NPK Exports'!P105</f>
        <v>0</v>
      </c>
      <c r="Q105" s="142">
        <f>'PK Exports'!Q105+'NP Exports'!Q105+'NPK Exports'!Q105</f>
        <v>0</v>
      </c>
      <c r="R105" s="142">
        <f>'PK Exports'!R105+'NP Exports'!R105+'NPK Exports'!R105</f>
        <v>0</v>
      </c>
      <c r="S105" s="142">
        <f>'PK Exports'!S105+'NP Exports'!S105+'NPK Exports'!S105</f>
        <v>0</v>
      </c>
      <c r="T105" s="142">
        <f>'PK Exports'!T105+'NP Exports'!T105+'NPK Exports'!T105</f>
        <v>0</v>
      </c>
      <c r="U105" s="142">
        <f>'PK Exports'!U105+'NP Exports'!U105+'NPK Exports'!U105</f>
        <v>0</v>
      </c>
      <c r="V105" s="142">
        <f>'PK Exports'!V105+'NP Exports'!V105+'NPK Exports'!V105</f>
        <v>0</v>
      </c>
      <c r="W105" s="142">
        <f>'PK Exports'!W105+'NP Exports'!W105+'NPK Exports'!W105</f>
        <v>0</v>
      </c>
      <c r="X105" s="142">
        <f>'PK Exports'!X105+'NP Exports'!X105+'NPK Exports'!X105</f>
        <v>0</v>
      </c>
      <c r="Y105" s="142">
        <f>'PK Exports'!Y105+'NP Exports'!Y105+'NPK Exports'!Y105</f>
        <v>0</v>
      </c>
      <c r="Z105" s="142">
        <f>'PK Exports'!Z105+'NP Exports'!Z105+'NPK Exports'!Z105</f>
        <v>0</v>
      </c>
      <c r="AA105" s="142">
        <f>'PK Exports'!AA105+'NP Exports'!AA105+'NPK Exports'!AA105</f>
        <v>0</v>
      </c>
      <c r="AB105" s="142">
        <f>'PK Exports'!AB105+'NP Exports'!AB105+'NPK Exports'!AB105</f>
        <v>0</v>
      </c>
      <c r="AC105" s="142">
        <f>'PK Exports'!AC105+'NP Exports'!AC105+'NPK Exports'!AC105</f>
        <v>0</v>
      </c>
      <c r="AD105" s="142">
        <f>'PK Exports'!AD105+'NP Exports'!AD105+'NPK Exports'!AD105</f>
        <v>0</v>
      </c>
      <c r="AE105" s="142">
        <f>'PK Exports'!AE105+'NP Exports'!AE105+'NPK Exports'!AE105</f>
        <v>0</v>
      </c>
      <c r="AF105" s="142">
        <f>'PK Exports'!AF105+'NP Exports'!AF105+'NPK Exports'!AF105</f>
        <v>0</v>
      </c>
      <c r="AG105" s="142">
        <f>'PK Exports'!AG105+'NP Exports'!AG105+'NPK Exports'!AG105</f>
        <v>0</v>
      </c>
    </row>
    <row r="106" spans="1:33" x14ac:dyDescent="0.2">
      <c r="A106" s="133" t="str">
        <f t="shared" si="2"/>
        <v>DAPCongo</v>
      </c>
      <c r="B106" s="129" t="s">
        <v>259</v>
      </c>
      <c r="C106" s="129" t="s">
        <v>263</v>
      </c>
      <c r="D106" s="129" t="s">
        <v>137</v>
      </c>
      <c r="E106" s="142">
        <f>'PK Exports'!E106+'NP Exports'!E106+'NPK Exports'!E106</f>
        <v>0</v>
      </c>
      <c r="F106" s="142">
        <f>'PK Exports'!F106+'NP Exports'!F106+'NPK Exports'!F106</f>
        <v>0</v>
      </c>
      <c r="G106" s="142">
        <f>'PK Exports'!G106+'NP Exports'!G106+'NPK Exports'!G106</f>
        <v>0</v>
      </c>
      <c r="H106" s="142">
        <f>'PK Exports'!H106+'NP Exports'!H106+'NPK Exports'!H106</f>
        <v>0</v>
      </c>
      <c r="I106" s="142">
        <f>'PK Exports'!I106+'NP Exports'!I106+'NPK Exports'!I106</f>
        <v>0</v>
      </c>
      <c r="J106" s="142">
        <f>'PK Exports'!J106+'NP Exports'!J106+'NPK Exports'!J106</f>
        <v>0</v>
      </c>
      <c r="K106" s="142">
        <f>'PK Exports'!K106+'NP Exports'!K106+'NPK Exports'!K106</f>
        <v>0</v>
      </c>
      <c r="L106" s="142">
        <f>'PK Exports'!L106+'NP Exports'!L106+'NPK Exports'!L106</f>
        <v>0</v>
      </c>
      <c r="M106" s="142">
        <f>'PK Exports'!M106+'NP Exports'!M106+'NPK Exports'!M106</f>
        <v>0</v>
      </c>
      <c r="N106" s="142">
        <f>'PK Exports'!N106+'NP Exports'!N106+'NPK Exports'!N106</f>
        <v>0</v>
      </c>
      <c r="O106" s="142">
        <f>'PK Exports'!O106+'NP Exports'!O106+'NPK Exports'!O106</f>
        <v>0</v>
      </c>
      <c r="P106" s="142">
        <f>'PK Exports'!P106+'NP Exports'!P106+'NPK Exports'!P106</f>
        <v>0</v>
      </c>
      <c r="Q106" s="142">
        <f>'PK Exports'!Q106+'NP Exports'!Q106+'NPK Exports'!Q106</f>
        <v>0</v>
      </c>
      <c r="R106" s="142">
        <f>'PK Exports'!R106+'NP Exports'!R106+'NPK Exports'!R106</f>
        <v>0</v>
      </c>
      <c r="S106" s="142">
        <f>'PK Exports'!S106+'NP Exports'!S106+'NPK Exports'!S106</f>
        <v>0</v>
      </c>
      <c r="T106" s="142">
        <f>'PK Exports'!T106+'NP Exports'!T106+'NPK Exports'!T106</f>
        <v>0</v>
      </c>
      <c r="U106" s="142">
        <f>'PK Exports'!U106+'NP Exports'!U106+'NPK Exports'!U106</f>
        <v>0</v>
      </c>
      <c r="V106" s="142">
        <f>'PK Exports'!V106+'NP Exports'!V106+'NPK Exports'!V106</f>
        <v>0</v>
      </c>
      <c r="W106" s="142">
        <f>'PK Exports'!W106+'NP Exports'!W106+'NPK Exports'!W106</f>
        <v>0</v>
      </c>
      <c r="X106" s="142">
        <f>'PK Exports'!X106+'NP Exports'!X106+'NPK Exports'!X106</f>
        <v>0</v>
      </c>
      <c r="Y106" s="142">
        <f>'PK Exports'!Y106+'NP Exports'!Y106+'NPK Exports'!Y106</f>
        <v>0</v>
      </c>
      <c r="Z106" s="142">
        <f>'PK Exports'!Z106+'NP Exports'!Z106+'NPK Exports'!Z106</f>
        <v>0</v>
      </c>
      <c r="AA106" s="142">
        <f>'PK Exports'!AA106+'NP Exports'!AA106+'NPK Exports'!AA106</f>
        <v>0</v>
      </c>
      <c r="AB106" s="142">
        <f>'PK Exports'!AB106+'NP Exports'!AB106+'NPK Exports'!AB106</f>
        <v>0</v>
      </c>
      <c r="AC106" s="142">
        <f>'PK Exports'!AC106+'NP Exports'!AC106+'NPK Exports'!AC106</f>
        <v>0</v>
      </c>
      <c r="AD106" s="142">
        <f>'PK Exports'!AD106+'NP Exports'!AD106+'NPK Exports'!AD106</f>
        <v>0</v>
      </c>
      <c r="AE106" s="142">
        <f>'PK Exports'!AE106+'NP Exports'!AE106+'NPK Exports'!AE106</f>
        <v>0</v>
      </c>
      <c r="AF106" s="142">
        <f>'PK Exports'!AF106+'NP Exports'!AF106+'NPK Exports'!AF106</f>
        <v>0</v>
      </c>
      <c r="AG106" s="142">
        <f>'PK Exports'!AG106+'NP Exports'!AG106+'NPK Exports'!AG106</f>
        <v>0</v>
      </c>
    </row>
    <row r="107" spans="1:33" x14ac:dyDescent="0.2">
      <c r="A107" s="133" t="str">
        <f t="shared" si="2"/>
        <v>DAPDR Congo</v>
      </c>
      <c r="B107" s="129" t="s">
        <v>259</v>
      </c>
      <c r="C107" s="129" t="s">
        <v>263</v>
      </c>
      <c r="D107" s="129" t="s">
        <v>138</v>
      </c>
      <c r="E107" s="142">
        <f>'PK Exports'!E107+'NP Exports'!E107+'NPK Exports'!E107</f>
        <v>0</v>
      </c>
      <c r="F107" s="142">
        <f>'PK Exports'!F107+'NP Exports'!F107+'NPK Exports'!F107</f>
        <v>0</v>
      </c>
      <c r="G107" s="142">
        <f>'PK Exports'!G107+'NP Exports'!G107+'NPK Exports'!G107</f>
        <v>0</v>
      </c>
      <c r="H107" s="142">
        <f>'PK Exports'!H107+'NP Exports'!H107+'NPK Exports'!H107</f>
        <v>0</v>
      </c>
      <c r="I107" s="142">
        <f>'PK Exports'!I107+'NP Exports'!I107+'NPK Exports'!I107</f>
        <v>0</v>
      </c>
      <c r="J107" s="142">
        <f>'PK Exports'!J107+'NP Exports'!J107+'NPK Exports'!J107</f>
        <v>0</v>
      </c>
      <c r="K107" s="142">
        <f>'PK Exports'!K107+'NP Exports'!K107+'NPK Exports'!K107</f>
        <v>0</v>
      </c>
      <c r="L107" s="142">
        <f>'PK Exports'!L107+'NP Exports'!L107+'NPK Exports'!L107</f>
        <v>0</v>
      </c>
      <c r="M107" s="142">
        <f>'PK Exports'!M107+'NP Exports'!M107+'NPK Exports'!M107</f>
        <v>0</v>
      </c>
      <c r="N107" s="142">
        <f>'PK Exports'!N107+'NP Exports'!N107+'NPK Exports'!N107</f>
        <v>0</v>
      </c>
      <c r="O107" s="142">
        <f>'PK Exports'!O107+'NP Exports'!O107+'NPK Exports'!O107</f>
        <v>0</v>
      </c>
      <c r="P107" s="142">
        <f>'PK Exports'!P107+'NP Exports'!P107+'NPK Exports'!P107</f>
        <v>0</v>
      </c>
      <c r="Q107" s="142">
        <f>'PK Exports'!Q107+'NP Exports'!Q107+'NPK Exports'!Q107</f>
        <v>0</v>
      </c>
      <c r="R107" s="142">
        <f>'PK Exports'!R107+'NP Exports'!R107+'NPK Exports'!R107</f>
        <v>0</v>
      </c>
      <c r="S107" s="142">
        <f>'PK Exports'!S107+'NP Exports'!S107+'NPK Exports'!S107</f>
        <v>0</v>
      </c>
      <c r="T107" s="142">
        <f>'PK Exports'!T107+'NP Exports'!T107+'NPK Exports'!T107</f>
        <v>0</v>
      </c>
      <c r="U107" s="142">
        <f>'PK Exports'!U107+'NP Exports'!U107+'NPK Exports'!U107</f>
        <v>0</v>
      </c>
      <c r="V107" s="142">
        <f>'PK Exports'!V107+'NP Exports'!V107+'NPK Exports'!V107</f>
        <v>0</v>
      </c>
      <c r="W107" s="142">
        <f>'PK Exports'!W107+'NP Exports'!W107+'NPK Exports'!W107</f>
        <v>0</v>
      </c>
      <c r="X107" s="142">
        <f>'PK Exports'!X107+'NP Exports'!X107+'NPK Exports'!X107</f>
        <v>0</v>
      </c>
      <c r="Y107" s="142">
        <f>'PK Exports'!Y107+'NP Exports'!Y107+'NPK Exports'!Y107</f>
        <v>0</v>
      </c>
      <c r="Z107" s="142">
        <f>'PK Exports'!Z107+'NP Exports'!Z107+'NPK Exports'!Z107</f>
        <v>0</v>
      </c>
      <c r="AA107" s="142">
        <f>'PK Exports'!AA107+'NP Exports'!AA107+'NPK Exports'!AA107</f>
        <v>0</v>
      </c>
      <c r="AB107" s="142">
        <f>'PK Exports'!AB107+'NP Exports'!AB107+'NPK Exports'!AB107</f>
        <v>0</v>
      </c>
      <c r="AC107" s="142">
        <f>'PK Exports'!AC107+'NP Exports'!AC107+'NPK Exports'!AC107</f>
        <v>0</v>
      </c>
      <c r="AD107" s="142">
        <f>'PK Exports'!AD107+'NP Exports'!AD107+'NPK Exports'!AD107</f>
        <v>0</v>
      </c>
      <c r="AE107" s="142">
        <f>'PK Exports'!AE107+'NP Exports'!AE107+'NPK Exports'!AE107</f>
        <v>0</v>
      </c>
      <c r="AF107" s="142">
        <f>'PK Exports'!AF107+'NP Exports'!AF107+'NPK Exports'!AF107</f>
        <v>0</v>
      </c>
      <c r="AG107" s="142">
        <f>'PK Exports'!AG107+'NP Exports'!AG107+'NPK Exports'!AG107</f>
        <v>0</v>
      </c>
    </row>
    <row r="108" spans="1:33" x14ac:dyDescent="0.2">
      <c r="A108" s="133" t="str">
        <f t="shared" si="2"/>
        <v>DAPEquatorial Guinea</v>
      </c>
      <c r="B108" s="129" t="s">
        <v>259</v>
      </c>
      <c r="C108" s="129" t="s">
        <v>263</v>
      </c>
      <c r="D108" s="129" t="s">
        <v>139</v>
      </c>
      <c r="E108" s="142">
        <f>'PK Exports'!E108+'NP Exports'!E108+'NPK Exports'!E108</f>
        <v>0</v>
      </c>
      <c r="F108" s="142">
        <f>'PK Exports'!F108+'NP Exports'!F108+'NPK Exports'!F108</f>
        <v>0</v>
      </c>
      <c r="G108" s="142">
        <f>'PK Exports'!G108+'NP Exports'!G108+'NPK Exports'!G108</f>
        <v>0</v>
      </c>
      <c r="H108" s="142">
        <f>'PK Exports'!H108+'NP Exports'!H108+'NPK Exports'!H108</f>
        <v>0</v>
      </c>
      <c r="I108" s="142">
        <f>'PK Exports'!I108+'NP Exports'!I108+'NPK Exports'!I108</f>
        <v>0</v>
      </c>
      <c r="J108" s="142">
        <f>'PK Exports'!J108+'NP Exports'!J108+'NPK Exports'!J108</f>
        <v>0</v>
      </c>
      <c r="K108" s="142">
        <f>'PK Exports'!K108+'NP Exports'!K108+'NPK Exports'!K108</f>
        <v>0</v>
      </c>
      <c r="L108" s="142">
        <f>'PK Exports'!L108+'NP Exports'!L108+'NPK Exports'!L108</f>
        <v>0</v>
      </c>
      <c r="M108" s="142">
        <f>'PK Exports'!M108+'NP Exports'!M108+'NPK Exports'!M108</f>
        <v>0</v>
      </c>
      <c r="N108" s="142">
        <f>'PK Exports'!N108+'NP Exports'!N108+'NPK Exports'!N108</f>
        <v>0</v>
      </c>
      <c r="O108" s="142">
        <f>'PK Exports'!O108+'NP Exports'!O108+'NPK Exports'!O108</f>
        <v>0</v>
      </c>
      <c r="P108" s="142">
        <f>'PK Exports'!P108+'NP Exports'!P108+'NPK Exports'!P108</f>
        <v>0</v>
      </c>
      <c r="Q108" s="142">
        <f>'PK Exports'!Q108+'NP Exports'!Q108+'NPK Exports'!Q108</f>
        <v>0</v>
      </c>
      <c r="R108" s="142">
        <f>'PK Exports'!R108+'NP Exports'!R108+'NPK Exports'!R108</f>
        <v>0</v>
      </c>
      <c r="S108" s="142">
        <f>'PK Exports'!S108+'NP Exports'!S108+'NPK Exports'!S108</f>
        <v>0</v>
      </c>
      <c r="T108" s="142">
        <f>'PK Exports'!T108+'NP Exports'!T108+'NPK Exports'!T108</f>
        <v>0</v>
      </c>
      <c r="U108" s="142">
        <f>'PK Exports'!U108+'NP Exports'!U108+'NPK Exports'!U108</f>
        <v>0</v>
      </c>
      <c r="V108" s="142">
        <f>'PK Exports'!V108+'NP Exports'!V108+'NPK Exports'!V108</f>
        <v>0</v>
      </c>
      <c r="W108" s="142">
        <f>'PK Exports'!W108+'NP Exports'!W108+'NPK Exports'!W108</f>
        <v>0</v>
      </c>
      <c r="X108" s="142">
        <f>'PK Exports'!X108+'NP Exports'!X108+'NPK Exports'!X108</f>
        <v>0</v>
      </c>
      <c r="Y108" s="142">
        <f>'PK Exports'!Y108+'NP Exports'!Y108+'NPK Exports'!Y108</f>
        <v>0</v>
      </c>
      <c r="Z108" s="142">
        <f>'PK Exports'!Z108+'NP Exports'!Z108+'NPK Exports'!Z108</f>
        <v>0</v>
      </c>
      <c r="AA108" s="142">
        <f>'PK Exports'!AA108+'NP Exports'!AA108+'NPK Exports'!AA108</f>
        <v>0</v>
      </c>
      <c r="AB108" s="142">
        <f>'PK Exports'!AB108+'NP Exports'!AB108+'NPK Exports'!AB108</f>
        <v>0</v>
      </c>
      <c r="AC108" s="142">
        <f>'PK Exports'!AC108+'NP Exports'!AC108+'NPK Exports'!AC108</f>
        <v>0</v>
      </c>
      <c r="AD108" s="142">
        <f>'PK Exports'!AD108+'NP Exports'!AD108+'NPK Exports'!AD108</f>
        <v>0</v>
      </c>
      <c r="AE108" s="142">
        <f>'PK Exports'!AE108+'NP Exports'!AE108+'NPK Exports'!AE108</f>
        <v>0</v>
      </c>
      <c r="AF108" s="142">
        <f>'PK Exports'!AF108+'NP Exports'!AF108+'NPK Exports'!AF108</f>
        <v>0</v>
      </c>
      <c r="AG108" s="142">
        <f>'PK Exports'!AG108+'NP Exports'!AG108+'NPK Exports'!AG108</f>
        <v>0</v>
      </c>
    </row>
    <row r="109" spans="1:33" x14ac:dyDescent="0.2">
      <c r="A109" s="133" t="str">
        <f t="shared" si="2"/>
        <v>DAPGabon</v>
      </c>
      <c r="B109" s="129" t="s">
        <v>259</v>
      </c>
      <c r="C109" s="129" t="s">
        <v>263</v>
      </c>
      <c r="D109" s="129" t="s">
        <v>140</v>
      </c>
      <c r="E109" s="142">
        <f>'PK Exports'!E109+'NP Exports'!E109+'NPK Exports'!E109</f>
        <v>0</v>
      </c>
      <c r="F109" s="142">
        <f>'PK Exports'!F109+'NP Exports'!F109+'NPK Exports'!F109</f>
        <v>0</v>
      </c>
      <c r="G109" s="142">
        <f>'PK Exports'!G109+'NP Exports'!G109+'NPK Exports'!G109</f>
        <v>0</v>
      </c>
      <c r="H109" s="142">
        <f>'PK Exports'!H109+'NP Exports'!H109+'NPK Exports'!H109</f>
        <v>0</v>
      </c>
      <c r="I109" s="142">
        <f>'PK Exports'!I109+'NP Exports'!I109+'NPK Exports'!I109</f>
        <v>0</v>
      </c>
      <c r="J109" s="142">
        <f>'PK Exports'!J109+'NP Exports'!J109+'NPK Exports'!J109</f>
        <v>0</v>
      </c>
      <c r="K109" s="142">
        <f>'PK Exports'!K109+'NP Exports'!K109+'NPK Exports'!K109</f>
        <v>0</v>
      </c>
      <c r="L109" s="142">
        <f>'PK Exports'!L109+'NP Exports'!L109+'NPK Exports'!L109</f>
        <v>0</v>
      </c>
      <c r="M109" s="142">
        <f>'PK Exports'!M109+'NP Exports'!M109+'NPK Exports'!M109</f>
        <v>0</v>
      </c>
      <c r="N109" s="142">
        <f>'PK Exports'!N109+'NP Exports'!N109+'NPK Exports'!N109</f>
        <v>0</v>
      </c>
      <c r="O109" s="142">
        <f>'PK Exports'!O109+'NP Exports'!O109+'NPK Exports'!O109</f>
        <v>0</v>
      </c>
      <c r="P109" s="142">
        <f>'PK Exports'!P109+'NP Exports'!P109+'NPK Exports'!P109</f>
        <v>0</v>
      </c>
      <c r="Q109" s="142">
        <f>'PK Exports'!Q109+'NP Exports'!Q109+'NPK Exports'!Q109</f>
        <v>0</v>
      </c>
      <c r="R109" s="142">
        <f>'PK Exports'!R109+'NP Exports'!R109+'NPK Exports'!R109</f>
        <v>0</v>
      </c>
      <c r="S109" s="142">
        <f>'PK Exports'!S109+'NP Exports'!S109+'NPK Exports'!S109</f>
        <v>0</v>
      </c>
      <c r="T109" s="142">
        <f>'PK Exports'!T109+'NP Exports'!T109+'NPK Exports'!T109</f>
        <v>0</v>
      </c>
      <c r="U109" s="142">
        <f>'PK Exports'!U109+'NP Exports'!U109+'NPK Exports'!U109</f>
        <v>0</v>
      </c>
      <c r="V109" s="142">
        <f>'PK Exports'!V109+'NP Exports'!V109+'NPK Exports'!V109</f>
        <v>0</v>
      </c>
      <c r="W109" s="142">
        <f>'PK Exports'!W109+'NP Exports'!W109+'NPK Exports'!W109</f>
        <v>0</v>
      </c>
      <c r="X109" s="142">
        <f>'PK Exports'!X109+'NP Exports'!X109+'NPK Exports'!X109</f>
        <v>0</v>
      </c>
      <c r="Y109" s="142">
        <f>'PK Exports'!Y109+'NP Exports'!Y109+'NPK Exports'!Y109</f>
        <v>0</v>
      </c>
      <c r="Z109" s="142">
        <f>'PK Exports'!Z109+'NP Exports'!Z109+'NPK Exports'!Z109</f>
        <v>0</v>
      </c>
      <c r="AA109" s="142">
        <f>'PK Exports'!AA109+'NP Exports'!AA109+'NPK Exports'!AA109</f>
        <v>0</v>
      </c>
      <c r="AB109" s="142">
        <f>'PK Exports'!AB109+'NP Exports'!AB109+'NPK Exports'!AB109</f>
        <v>0</v>
      </c>
      <c r="AC109" s="142">
        <f>'PK Exports'!AC109+'NP Exports'!AC109+'NPK Exports'!AC109</f>
        <v>0</v>
      </c>
      <c r="AD109" s="142">
        <f>'PK Exports'!AD109+'NP Exports'!AD109+'NPK Exports'!AD109</f>
        <v>0</v>
      </c>
      <c r="AE109" s="142">
        <f>'PK Exports'!AE109+'NP Exports'!AE109+'NPK Exports'!AE109</f>
        <v>0</v>
      </c>
      <c r="AF109" s="142">
        <f>'PK Exports'!AF109+'NP Exports'!AF109+'NPK Exports'!AF109</f>
        <v>0</v>
      </c>
      <c r="AG109" s="142">
        <f>'PK Exports'!AG109+'NP Exports'!AG109+'NPK Exports'!AG109</f>
        <v>0</v>
      </c>
    </row>
    <row r="110" spans="1:33" x14ac:dyDescent="0.2">
      <c r="A110" s="133" t="str">
        <f t="shared" si="2"/>
        <v>DAPSouth Sudan</v>
      </c>
      <c r="B110" s="129" t="s">
        <v>259</v>
      </c>
      <c r="C110" s="129" t="s">
        <v>263</v>
      </c>
      <c r="D110" s="129" t="s">
        <v>141</v>
      </c>
      <c r="E110" s="142">
        <f>'PK Exports'!E110+'NP Exports'!E110+'NPK Exports'!E110</f>
        <v>0</v>
      </c>
      <c r="F110" s="142">
        <f>'PK Exports'!F110+'NP Exports'!F110+'NPK Exports'!F110</f>
        <v>0</v>
      </c>
      <c r="G110" s="142">
        <f>'PK Exports'!G110+'NP Exports'!G110+'NPK Exports'!G110</f>
        <v>0</v>
      </c>
      <c r="H110" s="142">
        <f>'PK Exports'!H110+'NP Exports'!H110+'NPK Exports'!H110</f>
        <v>0</v>
      </c>
      <c r="I110" s="142">
        <f>'PK Exports'!I110+'NP Exports'!I110+'NPK Exports'!I110</f>
        <v>0</v>
      </c>
      <c r="J110" s="142">
        <f>'PK Exports'!J110+'NP Exports'!J110+'NPK Exports'!J110</f>
        <v>0</v>
      </c>
      <c r="K110" s="142">
        <f>'PK Exports'!K110+'NP Exports'!K110+'NPK Exports'!K110</f>
        <v>0</v>
      </c>
      <c r="L110" s="142">
        <f>'PK Exports'!L110+'NP Exports'!L110+'NPK Exports'!L110</f>
        <v>0</v>
      </c>
      <c r="M110" s="142">
        <f>'PK Exports'!M110+'NP Exports'!M110+'NPK Exports'!M110</f>
        <v>0</v>
      </c>
      <c r="N110" s="142">
        <f>'PK Exports'!N110+'NP Exports'!N110+'NPK Exports'!N110</f>
        <v>0</v>
      </c>
      <c r="O110" s="142">
        <f>'PK Exports'!O110+'NP Exports'!O110+'NPK Exports'!O110</f>
        <v>0</v>
      </c>
      <c r="P110" s="142">
        <f>'PK Exports'!P110+'NP Exports'!P110+'NPK Exports'!P110</f>
        <v>0</v>
      </c>
      <c r="Q110" s="142">
        <f>'PK Exports'!Q110+'NP Exports'!Q110+'NPK Exports'!Q110</f>
        <v>0</v>
      </c>
      <c r="R110" s="142">
        <f>'PK Exports'!R110+'NP Exports'!R110+'NPK Exports'!R110</f>
        <v>0</v>
      </c>
      <c r="S110" s="142">
        <f>'PK Exports'!S110+'NP Exports'!S110+'NPK Exports'!S110</f>
        <v>0</v>
      </c>
      <c r="T110" s="142">
        <f>'PK Exports'!T110+'NP Exports'!T110+'NPK Exports'!T110</f>
        <v>0</v>
      </c>
      <c r="U110" s="142">
        <f>'PK Exports'!U110+'NP Exports'!U110+'NPK Exports'!U110</f>
        <v>0</v>
      </c>
      <c r="V110" s="142">
        <f>'PK Exports'!V110+'NP Exports'!V110+'NPK Exports'!V110</f>
        <v>0</v>
      </c>
      <c r="W110" s="142">
        <f>'PK Exports'!W110+'NP Exports'!W110+'NPK Exports'!W110</f>
        <v>0</v>
      </c>
      <c r="X110" s="142">
        <f>'PK Exports'!X110+'NP Exports'!X110+'NPK Exports'!X110</f>
        <v>0</v>
      </c>
      <c r="Y110" s="142">
        <f>'PK Exports'!Y110+'NP Exports'!Y110+'NPK Exports'!Y110</f>
        <v>0</v>
      </c>
      <c r="Z110" s="142">
        <f>'PK Exports'!Z110+'NP Exports'!Z110+'NPK Exports'!Z110</f>
        <v>0</v>
      </c>
      <c r="AA110" s="142">
        <f>'PK Exports'!AA110+'NP Exports'!AA110+'NPK Exports'!AA110</f>
        <v>0</v>
      </c>
      <c r="AB110" s="142">
        <f>'PK Exports'!AB110+'NP Exports'!AB110+'NPK Exports'!AB110</f>
        <v>0</v>
      </c>
      <c r="AC110" s="142">
        <f>'PK Exports'!AC110+'NP Exports'!AC110+'NPK Exports'!AC110</f>
        <v>0</v>
      </c>
      <c r="AD110" s="142">
        <f>'PK Exports'!AD110+'NP Exports'!AD110+'NPK Exports'!AD110</f>
        <v>0</v>
      </c>
      <c r="AE110" s="142">
        <f>'PK Exports'!AE110+'NP Exports'!AE110+'NPK Exports'!AE110</f>
        <v>0</v>
      </c>
      <c r="AF110" s="142">
        <f>'PK Exports'!AF110+'NP Exports'!AF110+'NPK Exports'!AF110</f>
        <v>0</v>
      </c>
      <c r="AG110" s="142">
        <f>'PK Exports'!AG110+'NP Exports'!AG110+'NPK Exports'!AG110</f>
        <v>0</v>
      </c>
    </row>
    <row r="111" spans="1:33" s="133" customFormat="1" x14ac:dyDescent="0.2">
      <c r="A111" s="139" t="str">
        <f t="shared" si="2"/>
        <v>DAPSouthern Africa Total</v>
      </c>
      <c r="B111" s="140" t="s">
        <v>142</v>
      </c>
      <c r="C111" s="140" t="s">
        <v>142</v>
      </c>
      <c r="D111" s="140" t="s">
        <v>142</v>
      </c>
      <c r="E111" s="141">
        <f>'PK Exports'!E111+'NP Exports'!E111+'NPK Exports'!E111</f>
        <v>252.83629500000001</v>
      </c>
      <c r="F111" s="141">
        <f>'PK Exports'!F111+'NP Exports'!F111+'NPK Exports'!F111</f>
        <v>187.79288099999999</v>
      </c>
      <c r="G111" s="141">
        <f>'PK Exports'!G111+'NP Exports'!G111+'NPK Exports'!G111</f>
        <v>177.48590199999998</v>
      </c>
      <c r="H111" s="141">
        <f>'PK Exports'!H111+'NP Exports'!H111+'NPK Exports'!H111</f>
        <v>221.86871500000001</v>
      </c>
      <c r="I111" s="141">
        <f>'PK Exports'!I111+'NP Exports'!I111+'NPK Exports'!I111</f>
        <v>152.07206500000001</v>
      </c>
      <c r="J111" s="141">
        <f>'PK Exports'!J111+'NP Exports'!J111+'NPK Exports'!J111</f>
        <v>184.79027500000001</v>
      </c>
      <c r="K111" s="141">
        <f>'PK Exports'!K111+'NP Exports'!K111+'NPK Exports'!K111</f>
        <v>169.34919500000001</v>
      </c>
      <c r="L111" s="141">
        <f>'PK Exports'!L111+'NP Exports'!L111+'NPK Exports'!L111</f>
        <v>199.92642800000002</v>
      </c>
      <c r="M111" s="141">
        <f>'PK Exports'!M111+'NP Exports'!M111+'NPK Exports'!M111</f>
        <v>204.19608399999998</v>
      </c>
      <c r="N111" s="141">
        <f>'PK Exports'!N111+'NP Exports'!N111+'NPK Exports'!N111</f>
        <v>179.49545299999997</v>
      </c>
      <c r="O111" s="141">
        <f>'PK Exports'!O111+'NP Exports'!O111+'NPK Exports'!O111</f>
        <v>157.88439399999999</v>
      </c>
      <c r="P111" s="141">
        <f>'PK Exports'!P111+'NP Exports'!P111+'NPK Exports'!P111</f>
        <v>118.07361400000002</v>
      </c>
      <c r="Q111" s="141">
        <f>'PK Exports'!Q111+'NP Exports'!Q111+'NPK Exports'!Q111</f>
        <v>122.71624800000001</v>
      </c>
      <c r="R111" s="141">
        <f>'PK Exports'!R111+'NP Exports'!R111+'NPK Exports'!R111</f>
        <v>108.71817099999998</v>
      </c>
      <c r="S111" s="141">
        <f>'PK Exports'!S111+'NP Exports'!S111+'NPK Exports'!S111</f>
        <v>79.124492000000004</v>
      </c>
      <c r="T111" s="141">
        <f>'PK Exports'!T111+'NP Exports'!T111+'NPK Exports'!T111</f>
        <v>61.744810999999999</v>
      </c>
      <c r="U111" s="141">
        <f>'PK Exports'!U111+'NP Exports'!U111+'NPK Exports'!U111</f>
        <v>50.187252999999998</v>
      </c>
      <c r="V111" s="141">
        <f>'PK Exports'!V111+'NP Exports'!V111+'NPK Exports'!V111</f>
        <v>68.452666999999991</v>
      </c>
      <c r="W111" s="141">
        <f>'PK Exports'!W111+'NP Exports'!W111+'NPK Exports'!W111</f>
        <v>48.95096232504585</v>
      </c>
      <c r="X111" s="141">
        <f>'PK Exports'!X111+'NP Exports'!X111+'NPK Exports'!X111</f>
        <v>39.378920000000001</v>
      </c>
      <c r="Y111" s="141">
        <f>'PK Exports'!Y111+'NP Exports'!Y111+'NPK Exports'!Y111</f>
        <v>38.178469999999997</v>
      </c>
      <c r="Z111" s="141">
        <f>'PK Exports'!Z111+'NP Exports'!Z111+'NPK Exports'!Z111</f>
        <v>29.476779999999998</v>
      </c>
      <c r="AA111" s="141">
        <f>'PK Exports'!AA111+'NP Exports'!AA111+'NPK Exports'!AA111</f>
        <v>43.769999999999996</v>
      </c>
      <c r="AB111" s="141">
        <f>'PK Exports'!AB111+'NP Exports'!AB111+'NPK Exports'!AB111</f>
        <v>46.250000000000007</v>
      </c>
      <c r="AC111" s="141">
        <f>'PK Exports'!AC111+'NP Exports'!AC111+'NPK Exports'!AC111</f>
        <v>47.948282026914001</v>
      </c>
      <c r="AD111" s="141">
        <f>'PK Exports'!AD111+'NP Exports'!AD111+'NPK Exports'!AD111</f>
        <v>49.487694230134821</v>
      </c>
      <c r="AE111" s="141">
        <f>'PK Exports'!AE111+'NP Exports'!AE111+'NPK Exports'!AE111</f>
        <v>50.039702884209774</v>
      </c>
      <c r="AF111" s="141">
        <f>'PK Exports'!AF111+'NP Exports'!AF111+'NPK Exports'!AF111</f>
        <v>50.598843022556949</v>
      </c>
      <c r="AG111" s="141">
        <f>'PK Exports'!AG111+'NP Exports'!AG111+'NPK Exports'!AG111</f>
        <v>51.030533374314899</v>
      </c>
    </row>
    <row r="112" spans="1:33" x14ac:dyDescent="0.2">
      <c r="A112" s="133" t="str">
        <f t="shared" si="2"/>
        <v>DAPBotswana</v>
      </c>
      <c r="B112" s="129" t="s">
        <v>259</v>
      </c>
      <c r="C112" s="129" t="s">
        <v>264</v>
      </c>
      <c r="D112" s="129" t="s">
        <v>143</v>
      </c>
      <c r="E112" s="142">
        <f>'PK Exports'!E112+'NP Exports'!E112+'NPK Exports'!E112</f>
        <v>0</v>
      </c>
      <c r="F112" s="142">
        <f>'PK Exports'!F112+'NP Exports'!F112+'NPK Exports'!F112</f>
        <v>0</v>
      </c>
      <c r="G112" s="142">
        <f>'PK Exports'!G112+'NP Exports'!G112+'NPK Exports'!G112</f>
        <v>0</v>
      </c>
      <c r="H112" s="142">
        <f>'PK Exports'!H112+'NP Exports'!H112+'NPK Exports'!H112</f>
        <v>0</v>
      </c>
      <c r="I112" s="142">
        <f>'PK Exports'!I112+'NP Exports'!I112+'NPK Exports'!I112</f>
        <v>0</v>
      </c>
      <c r="J112" s="142">
        <f>'PK Exports'!J112+'NP Exports'!J112+'NPK Exports'!J112</f>
        <v>0</v>
      </c>
      <c r="K112" s="142">
        <f>'PK Exports'!K112+'NP Exports'!K112+'NPK Exports'!K112</f>
        <v>0</v>
      </c>
      <c r="L112" s="142">
        <f>'PK Exports'!L112+'NP Exports'!L112+'NPK Exports'!L112</f>
        <v>0</v>
      </c>
      <c r="M112" s="142">
        <f>'PK Exports'!M112+'NP Exports'!M112+'NPK Exports'!M112</f>
        <v>0</v>
      </c>
      <c r="N112" s="142">
        <f>'PK Exports'!N112+'NP Exports'!N112+'NPK Exports'!N112</f>
        <v>0</v>
      </c>
      <c r="O112" s="142">
        <f>'PK Exports'!O112+'NP Exports'!O112+'NPK Exports'!O112</f>
        <v>0</v>
      </c>
      <c r="P112" s="142">
        <f>'PK Exports'!P112+'NP Exports'!P112+'NPK Exports'!P112</f>
        <v>0</v>
      </c>
      <c r="Q112" s="142">
        <f>'PK Exports'!Q112+'NP Exports'!Q112+'NPK Exports'!Q112</f>
        <v>0</v>
      </c>
      <c r="R112" s="142">
        <f>'PK Exports'!R112+'NP Exports'!R112+'NPK Exports'!R112</f>
        <v>0</v>
      </c>
      <c r="S112" s="142">
        <f>'PK Exports'!S112+'NP Exports'!S112+'NPK Exports'!S112</f>
        <v>0</v>
      </c>
      <c r="T112" s="142">
        <f>'PK Exports'!T112+'NP Exports'!T112+'NPK Exports'!T112</f>
        <v>0</v>
      </c>
      <c r="U112" s="142">
        <f>'PK Exports'!U112+'NP Exports'!U112+'NPK Exports'!U112</f>
        <v>0</v>
      </c>
      <c r="V112" s="142">
        <f>'PK Exports'!V112+'NP Exports'!V112+'NPK Exports'!V112</f>
        <v>0</v>
      </c>
      <c r="W112" s="142">
        <f>'PK Exports'!W112+'NP Exports'!W112+'NPK Exports'!W112</f>
        <v>0</v>
      </c>
      <c r="X112" s="142">
        <f>'PK Exports'!X112+'NP Exports'!X112+'NPK Exports'!X112</f>
        <v>0</v>
      </c>
      <c r="Y112" s="142">
        <f>'PK Exports'!Y112+'NP Exports'!Y112+'NPK Exports'!Y112</f>
        <v>0</v>
      </c>
      <c r="Z112" s="142">
        <f>'PK Exports'!Z112+'NP Exports'!Z112+'NPK Exports'!Z112</f>
        <v>0</v>
      </c>
      <c r="AA112" s="142">
        <f>'PK Exports'!AA112+'NP Exports'!AA112+'NPK Exports'!AA112</f>
        <v>0</v>
      </c>
      <c r="AB112" s="142">
        <f>'PK Exports'!AB112+'NP Exports'!AB112+'NPK Exports'!AB112</f>
        <v>0</v>
      </c>
      <c r="AC112" s="142">
        <f>'PK Exports'!AC112+'NP Exports'!AC112+'NPK Exports'!AC112</f>
        <v>0</v>
      </c>
      <c r="AD112" s="142">
        <f>'PK Exports'!AD112+'NP Exports'!AD112+'NPK Exports'!AD112</f>
        <v>0</v>
      </c>
      <c r="AE112" s="142">
        <f>'PK Exports'!AE112+'NP Exports'!AE112+'NPK Exports'!AE112</f>
        <v>0</v>
      </c>
      <c r="AF112" s="142">
        <f>'PK Exports'!AF112+'NP Exports'!AF112+'NPK Exports'!AF112</f>
        <v>0</v>
      </c>
      <c r="AG112" s="142">
        <f>'PK Exports'!AG112+'NP Exports'!AG112+'NPK Exports'!AG112</f>
        <v>0</v>
      </c>
    </row>
    <row r="113" spans="1:33" x14ac:dyDescent="0.2">
      <c r="A113" s="133" t="str">
        <f t="shared" si="2"/>
        <v>DAPLesotho</v>
      </c>
      <c r="B113" s="129" t="s">
        <v>259</v>
      </c>
      <c r="C113" s="129" t="s">
        <v>264</v>
      </c>
      <c r="D113" s="129" t="s">
        <v>144</v>
      </c>
      <c r="E113" s="142">
        <f>'PK Exports'!E113+'NP Exports'!E113+'NPK Exports'!E113</f>
        <v>0</v>
      </c>
      <c r="F113" s="142">
        <f>'PK Exports'!F113+'NP Exports'!F113+'NPK Exports'!F113</f>
        <v>0</v>
      </c>
      <c r="G113" s="142">
        <f>'PK Exports'!G113+'NP Exports'!G113+'NPK Exports'!G113</f>
        <v>0</v>
      </c>
      <c r="H113" s="142">
        <f>'PK Exports'!H113+'NP Exports'!H113+'NPK Exports'!H113</f>
        <v>0</v>
      </c>
      <c r="I113" s="142">
        <f>'PK Exports'!I113+'NP Exports'!I113+'NPK Exports'!I113</f>
        <v>0</v>
      </c>
      <c r="J113" s="142">
        <f>'PK Exports'!J113+'NP Exports'!J113+'NPK Exports'!J113</f>
        <v>0</v>
      </c>
      <c r="K113" s="142">
        <f>'PK Exports'!K113+'NP Exports'!K113+'NPK Exports'!K113</f>
        <v>0</v>
      </c>
      <c r="L113" s="142">
        <f>'PK Exports'!L113+'NP Exports'!L113+'NPK Exports'!L113</f>
        <v>0</v>
      </c>
      <c r="M113" s="142">
        <f>'PK Exports'!M113+'NP Exports'!M113+'NPK Exports'!M113</f>
        <v>0</v>
      </c>
      <c r="N113" s="142">
        <f>'PK Exports'!N113+'NP Exports'!N113+'NPK Exports'!N113</f>
        <v>0</v>
      </c>
      <c r="O113" s="142">
        <f>'PK Exports'!O113+'NP Exports'!O113+'NPK Exports'!O113</f>
        <v>0</v>
      </c>
      <c r="P113" s="142">
        <f>'PK Exports'!P113+'NP Exports'!P113+'NPK Exports'!P113</f>
        <v>0</v>
      </c>
      <c r="Q113" s="142">
        <f>'PK Exports'!Q113+'NP Exports'!Q113+'NPK Exports'!Q113</f>
        <v>0</v>
      </c>
      <c r="R113" s="142">
        <f>'PK Exports'!R113+'NP Exports'!R113+'NPK Exports'!R113</f>
        <v>0</v>
      </c>
      <c r="S113" s="142">
        <f>'PK Exports'!S113+'NP Exports'!S113+'NPK Exports'!S113</f>
        <v>0</v>
      </c>
      <c r="T113" s="142">
        <f>'PK Exports'!T113+'NP Exports'!T113+'NPK Exports'!T113</f>
        <v>0</v>
      </c>
      <c r="U113" s="142">
        <f>'PK Exports'!U113+'NP Exports'!U113+'NPK Exports'!U113</f>
        <v>0</v>
      </c>
      <c r="V113" s="142">
        <f>'PK Exports'!V113+'NP Exports'!V113+'NPK Exports'!V113</f>
        <v>0</v>
      </c>
      <c r="W113" s="142">
        <f>'PK Exports'!W113+'NP Exports'!W113+'NPK Exports'!W113</f>
        <v>0</v>
      </c>
      <c r="X113" s="142">
        <f>'PK Exports'!X113+'NP Exports'!X113+'NPK Exports'!X113</f>
        <v>0</v>
      </c>
      <c r="Y113" s="142">
        <f>'PK Exports'!Y113+'NP Exports'!Y113+'NPK Exports'!Y113</f>
        <v>0</v>
      </c>
      <c r="Z113" s="142">
        <f>'PK Exports'!Z113+'NP Exports'!Z113+'NPK Exports'!Z113</f>
        <v>0</v>
      </c>
      <c r="AA113" s="142">
        <f>'PK Exports'!AA113+'NP Exports'!AA113+'NPK Exports'!AA113</f>
        <v>0</v>
      </c>
      <c r="AB113" s="142">
        <f>'PK Exports'!AB113+'NP Exports'!AB113+'NPK Exports'!AB113</f>
        <v>0</v>
      </c>
      <c r="AC113" s="142">
        <f>'PK Exports'!AC113+'NP Exports'!AC113+'NPK Exports'!AC113</f>
        <v>0</v>
      </c>
      <c r="AD113" s="142">
        <f>'PK Exports'!AD113+'NP Exports'!AD113+'NPK Exports'!AD113</f>
        <v>0</v>
      </c>
      <c r="AE113" s="142">
        <f>'PK Exports'!AE113+'NP Exports'!AE113+'NPK Exports'!AE113</f>
        <v>0</v>
      </c>
      <c r="AF113" s="142">
        <f>'PK Exports'!AF113+'NP Exports'!AF113+'NPK Exports'!AF113</f>
        <v>0</v>
      </c>
      <c r="AG113" s="142">
        <f>'PK Exports'!AG113+'NP Exports'!AG113+'NPK Exports'!AG113</f>
        <v>0</v>
      </c>
    </row>
    <row r="114" spans="1:33" x14ac:dyDescent="0.2">
      <c r="A114" s="133" t="str">
        <f t="shared" si="2"/>
        <v>DAPNamibia</v>
      </c>
      <c r="B114" s="129" t="s">
        <v>259</v>
      </c>
      <c r="C114" s="129" t="s">
        <v>264</v>
      </c>
      <c r="D114" s="129" t="s">
        <v>145</v>
      </c>
      <c r="E114" s="142">
        <f>'PK Exports'!E114+'NP Exports'!E114+'NPK Exports'!E114</f>
        <v>0</v>
      </c>
      <c r="F114" s="142">
        <f>'PK Exports'!F114+'NP Exports'!F114+'NPK Exports'!F114</f>
        <v>0</v>
      </c>
      <c r="G114" s="142">
        <f>'PK Exports'!G114+'NP Exports'!G114+'NPK Exports'!G114</f>
        <v>0</v>
      </c>
      <c r="H114" s="142">
        <f>'PK Exports'!H114+'NP Exports'!H114+'NPK Exports'!H114</f>
        <v>0</v>
      </c>
      <c r="I114" s="142">
        <f>'PK Exports'!I114+'NP Exports'!I114+'NPK Exports'!I114</f>
        <v>0</v>
      </c>
      <c r="J114" s="142">
        <f>'PK Exports'!J114+'NP Exports'!J114+'NPK Exports'!J114</f>
        <v>0</v>
      </c>
      <c r="K114" s="142">
        <f>'PK Exports'!K114+'NP Exports'!K114+'NPK Exports'!K114</f>
        <v>0</v>
      </c>
      <c r="L114" s="142">
        <f>'PK Exports'!L114+'NP Exports'!L114+'NPK Exports'!L114</f>
        <v>0</v>
      </c>
      <c r="M114" s="142">
        <f>'PK Exports'!M114+'NP Exports'!M114+'NPK Exports'!M114</f>
        <v>0</v>
      </c>
      <c r="N114" s="142">
        <f>'PK Exports'!N114+'NP Exports'!N114+'NPK Exports'!N114</f>
        <v>0</v>
      </c>
      <c r="O114" s="142">
        <f>'PK Exports'!O114+'NP Exports'!O114+'NPK Exports'!O114</f>
        <v>0</v>
      </c>
      <c r="P114" s="142">
        <f>'PK Exports'!P114+'NP Exports'!P114+'NPK Exports'!P114</f>
        <v>0</v>
      </c>
      <c r="Q114" s="142">
        <f>'PK Exports'!Q114+'NP Exports'!Q114+'NPK Exports'!Q114</f>
        <v>0</v>
      </c>
      <c r="R114" s="142">
        <f>'PK Exports'!R114+'NP Exports'!R114+'NPK Exports'!R114</f>
        <v>0</v>
      </c>
      <c r="S114" s="142">
        <f>'PK Exports'!S114+'NP Exports'!S114+'NPK Exports'!S114</f>
        <v>0</v>
      </c>
      <c r="T114" s="142">
        <f>'PK Exports'!T114+'NP Exports'!T114+'NPK Exports'!T114</f>
        <v>0</v>
      </c>
      <c r="U114" s="142">
        <f>'PK Exports'!U114+'NP Exports'!U114+'NPK Exports'!U114</f>
        <v>0</v>
      </c>
      <c r="V114" s="142">
        <f>'PK Exports'!V114+'NP Exports'!V114+'NPK Exports'!V114</f>
        <v>0</v>
      </c>
      <c r="W114" s="142">
        <f>'PK Exports'!W114+'NP Exports'!W114+'NPK Exports'!W114</f>
        <v>0</v>
      </c>
      <c r="X114" s="142">
        <f>'PK Exports'!X114+'NP Exports'!X114+'NPK Exports'!X114</f>
        <v>0</v>
      </c>
      <c r="Y114" s="142">
        <f>'PK Exports'!Y114+'NP Exports'!Y114+'NPK Exports'!Y114</f>
        <v>0</v>
      </c>
      <c r="Z114" s="142">
        <f>'PK Exports'!Z114+'NP Exports'!Z114+'NPK Exports'!Z114</f>
        <v>0</v>
      </c>
      <c r="AA114" s="142">
        <f>'PK Exports'!AA114+'NP Exports'!AA114+'NPK Exports'!AA114</f>
        <v>0</v>
      </c>
      <c r="AB114" s="142">
        <f>'PK Exports'!AB114+'NP Exports'!AB114+'NPK Exports'!AB114</f>
        <v>0</v>
      </c>
      <c r="AC114" s="142">
        <f>'PK Exports'!AC114+'NP Exports'!AC114+'NPK Exports'!AC114</f>
        <v>0</v>
      </c>
      <c r="AD114" s="142">
        <f>'PK Exports'!AD114+'NP Exports'!AD114+'NPK Exports'!AD114</f>
        <v>0</v>
      </c>
      <c r="AE114" s="142">
        <f>'PK Exports'!AE114+'NP Exports'!AE114+'NPK Exports'!AE114</f>
        <v>0</v>
      </c>
      <c r="AF114" s="142">
        <f>'PK Exports'!AF114+'NP Exports'!AF114+'NPK Exports'!AF114</f>
        <v>0</v>
      </c>
      <c r="AG114" s="142">
        <f>'PK Exports'!AG114+'NP Exports'!AG114+'NPK Exports'!AG114</f>
        <v>0</v>
      </c>
    </row>
    <row r="115" spans="1:33" x14ac:dyDescent="0.2">
      <c r="A115" s="133" t="str">
        <f t="shared" si="2"/>
        <v>DAPSouth Africa</v>
      </c>
      <c r="B115" s="129" t="s">
        <v>259</v>
      </c>
      <c r="C115" s="129" t="s">
        <v>264</v>
      </c>
      <c r="D115" s="129" t="s">
        <v>146</v>
      </c>
      <c r="E115" s="142">
        <f>'PK Exports'!E115+'NP Exports'!E115+'NPK Exports'!E115</f>
        <v>252.83629500000001</v>
      </c>
      <c r="F115" s="142">
        <f>'PK Exports'!F115+'NP Exports'!F115+'NPK Exports'!F115</f>
        <v>187.79288099999999</v>
      </c>
      <c r="G115" s="142">
        <f>'PK Exports'!G115+'NP Exports'!G115+'NPK Exports'!G115</f>
        <v>177.48590199999998</v>
      </c>
      <c r="H115" s="142">
        <f>'PK Exports'!H115+'NP Exports'!H115+'NPK Exports'!H115</f>
        <v>221.86871500000001</v>
      </c>
      <c r="I115" s="142">
        <f>'PK Exports'!I115+'NP Exports'!I115+'NPK Exports'!I115</f>
        <v>152.07206500000001</v>
      </c>
      <c r="J115" s="142">
        <f>'PK Exports'!J115+'NP Exports'!J115+'NPK Exports'!J115</f>
        <v>184.79027500000001</v>
      </c>
      <c r="K115" s="142">
        <f>'PK Exports'!K115+'NP Exports'!K115+'NPK Exports'!K115</f>
        <v>169.34919500000001</v>
      </c>
      <c r="L115" s="142">
        <f>'PK Exports'!L115+'NP Exports'!L115+'NPK Exports'!L115</f>
        <v>199.92642800000002</v>
      </c>
      <c r="M115" s="142">
        <f>'PK Exports'!M115+'NP Exports'!M115+'NPK Exports'!M115</f>
        <v>204.19608399999998</v>
      </c>
      <c r="N115" s="142">
        <f>'PK Exports'!N115+'NP Exports'!N115+'NPK Exports'!N115</f>
        <v>179.49545299999997</v>
      </c>
      <c r="O115" s="142">
        <f>'PK Exports'!O115+'NP Exports'!O115+'NPK Exports'!O115</f>
        <v>157.88439399999999</v>
      </c>
      <c r="P115" s="142">
        <f>'PK Exports'!P115+'NP Exports'!P115+'NPK Exports'!P115</f>
        <v>118.07361400000002</v>
      </c>
      <c r="Q115" s="142">
        <f>'PK Exports'!Q115+'NP Exports'!Q115+'NPK Exports'!Q115</f>
        <v>122.71624800000001</v>
      </c>
      <c r="R115" s="142">
        <f>'PK Exports'!R115+'NP Exports'!R115+'NPK Exports'!R115</f>
        <v>108.71817099999998</v>
      </c>
      <c r="S115" s="142">
        <f>'PK Exports'!S115+'NP Exports'!S115+'NPK Exports'!S115</f>
        <v>79.124492000000004</v>
      </c>
      <c r="T115" s="142">
        <f>'PK Exports'!T115+'NP Exports'!T115+'NPK Exports'!T115</f>
        <v>61.744810999999999</v>
      </c>
      <c r="U115" s="142">
        <f>'PK Exports'!U115+'NP Exports'!U115+'NPK Exports'!U115</f>
        <v>50.187252999999998</v>
      </c>
      <c r="V115" s="142">
        <f>'PK Exports'!V115+'NP Exports'!V115+'NPK Exports'!V115</f>
        <v>68.452666999999991</v>
      </c>
      <c r="W115" s="142">
        <f>'PK Exports'!W115+'NP Exports'!W115+'NPK Exports'!W115</f>
        <v>48.95096232504585</v>
      </c>
      <c r="X115" s="142">
        <f>'PK Exports'!X115+'NP Exports'!X115+'NPK Exports'!X115</f>
        <v>39.378920000000001</v>
      </c>
      <c r="Y115" s="142">
        <f>'PK Exports'!Y115+'NP Exports'!Y115+'NPK Exports'!Y115</f>
        <v>38.178469999999997</v>
      </c>
      <c r="Z115" s="142">
        <f>'PK Exports'!Z115+'NP Exports'!Z115+'NPK Exports'!Z115</f>
        <v>29.476779999999998</v>
      </c>
      <c r="AA115" s="142">
        <f>'PK Exports'!AA115+'NP Exports'!AA115+'NPK Exports'!AA115</f>
        <v>43.769999999999996</v>
      </c>
      <c r="AB115" s="142">
        <f>'PK Exports'!AB115+'NP Exports'!AB115+'NPK Exports'!AB115</f>
        <v>46.250000000000007</v>
      </c>
      <c r="AC115" s="142">
        <f>'PK Exports'!AC115+'NP Exports'!AC115+'NPK Exports'!AC115</f>
        <v>47.948282026914001</v>
      </c>
      <c r="AD115" s="142">
        <f>'PK Exports'!AD115+'NP Exports'!AD115+'NPK Exports'!AD115</f>
        <v>49.487694230134821</v>
      </c>
      <c r="AE115" s="142">
        <f>'PK Exports'!AE115+'NP Exports'!AE115+'NPK Exports'!AE115</f>
        <v>50.039702884209774</v>
      </c>
      <c r="AF115" s="142">
        <f>'PK Exports'!AF115+'NP Exports'!AF115+'NPK Exports'!AF115</f>
        <v>50.598843022556949</v>
      </c>
      <c r="AG115" s="142">
        <f>'PK Exports'!AG115+'NP Exports'!AG115+'NPK Exports'!AG115</f>
        <v>51.030533374314899</v>
      </c>
    </row>
    <row r="116" spans="1:33" x14ac:dyDescent="0.2">
      <c r="A116" s="133" t="str">
        <f t="shared" si="2"/>
        <v>DAPSwaziland</v>
      </c>
      <c r="B116" s="129" t="s">
        <v>259</v>
      </c>
      <c r="C116" s="129" t="s">
        <v>264</v>
      </c>
      <c r="D116" s="129" t="s">
        <v>147</v>
      </c>
      <c r="E116" s="142">
        <f>'PK Exports'!E116+'NP Exports'!E116+'NPK Exports'!E116</f>
        <v>0</v>
      </c>
      <c r="F116" s="142">
        <f>'PK Exports'!F116+'NP Exports'!F116+'NPK Exports'!F116</f>
        <v>0</v>
      </c>
      <c r="G116" s="142">
        <f>'PK Exports'!G116+'NP Exports'!G116+'NPK Exports'!G116</f>
        <v>0</v>
      </c>
      <c r="H116" s="142">
        <f>'PK Exports'!H116+'NP Exports'!H116+'NPK Exports'!H116</f>
        <v>0</v>
      </c>
      <c r="I116" s="142">
        <f>'PK Exports'!I116+'NP Exports'!I116+'NPK Exports'!I116</f>
        <v>0</v>
      </c>
      <c r="J116" s="142">
        <f>'PK Exports'!J116+'NP Exports'!J116+'NPK Exports'!J116</f>
        <v>0</v>
      </c>
      <c r="K116" s="142">
        <f>'PK Exports'!K116+'NP Exports'!K116+'NPK Exports'!K116</f>
        <v>0</v>
      </c>
      <c r="L116" s="142">
        <f>'PK Exports'!L116+'NP Exports'!L116+'NPK Exports'!L116</f>
        <v>0</v>
      </c>
      <c r="M116" s="142">
        <f>'PK Exports'!M116+'NP Exports'!M116+'NPK Exports'!M116</f>
        <v>0</v>
      </c>
      <c r="N116" s="142">
        <f>'PK Exports'!N116+'NP Exports'!N116+'NPK Exports'!N116</f>
        <v>0</v>
      </c>
      <c r="O116" s="142">
        <f>'PK Exports'!O116+'NP Exports'!O116+'NPK Exports'!O116</f>
        <v>0</v>
      </c>
      <c r="P116" s="142">
        <f>'PK Exports'!P116+'NP Exports'!P116+'NPK Exports'!P116</f>
        <v>0</v>
      </c>
      <c r="Q116" s="142">
        <f>'PK Exports'!Q116+'NP Exports'!Q116+'NPK Exports'!Q116</f>
        <v>0</v>
      </c>
      <c r="R116" s="142">
        <f>'PK Exports'!R116+'NP Exports'!R116+'NPK Exports'!R116</f>
        <v>0</v>
      </c>
      <c r="S116" s="142">
        <f>'PK Exports'!S116+'NP Exports'!S116+'NPK Exports'!S116</f>
        <v>0</v>
      </c>
      <c r="T116" s="142">
        <f>'PK Exports'!T116+'NP Exports'!T116+'NPK Exports'!T116</f>
        <v>0</v>
      </c>
      <c r="U116" s="142">
        <f>'PK Exports'!U116+'NP Exports'!U116+'NPK Exports'!U116</f>
        <v>0</v>
      </c>
      <c r="V116" s="142">
        <f>'PK Exports'!V116+'NP Exports'!V116+'NPK Exports'!V116</f>
        <v>0</v>
      </c>
      <c r="W116" s="142">
        <f>'PK Exports'!W116+'NP Exports'!W116+'NPK Exports'!W116</f>
        <v>0</v>
      </c>
      <c r="X116" s="142">
        <f>'PK Exports'!X116+'NP Exports'!X116+'NPK Exports'!X116</f>
        <v>0</v>
      </c>
      <c r="Y116" s="142">
        <f>'PK Exports'!Y116+'NP Exports'!Y116+'NPK Exports'!Y116</f>
        <v>0</v>
      </c>
      <c r="Z116" s="142">
        <f>'PK Exports'!Z116+'NP Exports'!Z116+'NPK Exports'!Z116</f>
        <v>0</v>
      </c>
      <c r="AA116" s="142">
        <f>'PK Exports'!AA116+'NP Exports'!AA116+'NPK Exports'!AA116</f>
        <v>0</v>
      </c>
      <c r="AB116" s="142">
        <f>'PK Exports'!AB116+'NP Exports'!AB116+'NPK Exports'!AB116</f>
        <v>0</v>
      </c>
      <c r="AC116" s="142">
        <f>'PK Exports'!AC116+'NP Exports'!AC116+'NPK Exports'!AC116</f>
        <v>0</v>
      </c>
      <c r="AD116" s="142">
        <f>'PK Exports'!AD116+'NP Exports'!AD116+'NPK Exports'!AD116</f>
        <v>0</v>
      </c>
      <c r="AE116" s="142">
        <f>'PK Exports'!AE116+'NP Exports'!AE116+'NPK Exports'!AE116</f>
        <v>0</v>
      </c>
      <c r="AF116" s="142">
        <f>'PK Exports'!AF116+'NP Exports'!AF116+'NPK Exports'!AF116</f>
        <v>0</v>
      </c>
      <c r="AG116" s="142">
        <f>'PK Exports'!AG116+'NP Exports'!AG116+'NPK Exports'!AG116</f>
        <v>0</v>
      </c>
    </row>
    <row r="117" spans="1:33" s="133" customFormat="1" x14ac:dyDescent="0.2">
      <c r="A117" s="136" t="str">
        <f t="shared" si="2"/>
        <v>DAPNorth America Total</v>
      </c>
      <c r="B117" s="137" t="s">
        <v>148</v>
      </c>
      <c r="C117" s="137" t="s">
        <v>148</v>
      </c>
      <c r="D117" s="137" t="s">
        <v>148</v>
      </c>
      <c r="E117" s="138">
        <f>'PK Exports'!E117+'NP Exports'!E117+'NPK Exports'!E117</f>
        <v>139.67206899999999</v>
      </c>
      <c r="F117" s="138">
        <f>'PK Exports'!F117+'NP Exports'!F117+'NPK Exports'!F117</f>
        <v>153.28612299999998</v>
      </c>
      <c r="G117" s="138">
        <f>'PK Exports'!G117+'NP Exports'!G117+'NPK Exports'!G117</f>
        <v>160.66354900000002</v>
      </c>
      <c r="H117" s="138">
        <f>'PK Exports'!H117+'NP Exports'!H117+'NPK Exports'!H117</f>
        <v>173.61571100000003</v>
      </c>
      <c r="I117" s="138">
        <f>'PK Exports'!I117+'NP Exports'!I117+'NPK Exports'!I117</f>
        <v>190.71382400000002</v>
      </c>
      <c r="J117" s="138">
        <f>'PK Exports'!J117+'NP Exports'!J117+'NPK Exports'!J117</f>
        <v>216.73077699999999</v>
      </c>
      <c r="K117" s="138">
        <f>'PK Exports'!K117+'NP Exports'!K117+'NPK Exports'!K117</f>
        <v>157.10692600000115</v>
      </c>
      <c r="L117" s="138">
        <f>'PK Exports'!L117+'NP Exports'!L117+'NPK Exports'!L117</f>
        <v>195.31481300000161</v>
      </c>
      <c r="M117" s="138">
        <f>'PK Exports'!M117+'NP Exports'!M117+'NPK Exports'!M117</f>
        <v>220.04113600000005</v>
      </c>
      <c r="N117" s="138">
        <f>'PK Exports'!N117+'NP Exports'!N117+'NPK Exports'!N117</f>
        <v>226.86898300000001</v>
      </c>
      <c r="O117" s="138">
        <f>'PK Exports'!O117+'NP Exports'!O117+'NPK Exports'!O117</f>
        <v>348.10818800000004</v>
      </c>
      <c r="P117" s="138">
        <f>'PK Exports'!P117+'NP Exports'!P117+'NPK Exports'!P117</f>
        <v>601.33769600000005</v>
      </c>
      <c r="Q117" s="138">
        <f>'PK Exports'!Q117+'NP Exports'!Q117+'NPK Exports'!Q117</f>
        <v>719.88733799999989</v>
      </c>
      <c r="R117" s="138">
        <f>'PK Exports'!R117+'NP Exports'!R117+'NPK Exports'!R117</f>
        <v>1243.086258</v>
      </c>
      <c r="S117" s="138">
        <f>'PK Exports'!S117+'NP Exports'!S117+'NPK Exports'!S117</f>
        <v>1545.9937009999999</v>
      </c>
      <c r="T117" s="138">
        <f>'PK Exports'!T117+'NP Exports'!T117+'NPK Exports'!T117</f>
        <v>1333.2247690000002</v>
      </c>
      <c r="U117" s="138">
        <f>'PK Exports'!U117+'NP Exports'!U117+'NPK Exports'!U117</f>
        <v>1545.4492670000002</v>
      </c>
      <c r="V117" s="138">
        <f>'PK Exports'!V117+'NP Exports'!V117+'NPK Exports'!V117</f>
        <v>1755.7196984123714</v>
      </c>
      <c r="W117" s="138">
        <f>'PK Exports'!W117+'NP Exports'!W117+'NPK Exports'!W117</f>
        <v>2025.1107773163355</v>
      </c>
      <c r="X117" s="138">
        <f>'PK Exports'!X117+'NP Exports'!X117+'NPK Exports'!X117</f>
        <v>1864.8324599999999</v>
      </c>
      <c r="Y117" s="138">
        <f>'PK Exports'!Y117+'NP Exports'!Y117+'NPK Exports'!Y117</f>
        <v>2308.4913363999999</v>
      </c>
      <c r="Z117" s="138">
        <f>'PK Exports'!Z117+'NP Exports'!Z117+'NPK Exports'!Z117</f>
        <v>2189.6619400000004</v>
      </c>
      <c r="AA117" s="138">
        <f>'PK Exports'!AA117+'NP Exports'!AA117+'NPK Exports'!AA117</f>
        <v>2098.38</v>
      </c>
      <c r="AB117" s="138">
        <f>'PK Exports'!AB117+'NP Exports'!AB117+'NPK Exports'!AB117</f>
        <v>1797.43</v>
      </c>
      <c r="AC117" s="138">
        <f>'PK Exports'!AC117+'NP Exports'!AC117+'NPK Exports'!AC117</f>
        <v>1833.7409428470021</v>
      </c>
      <c r="AD117" s="138">
        <f>'PK Exports'!AD117+'NP Exports'!AD117+'NPK Exports'!AD117</f>
        <v>1843.4839710018709</v>
      </c>
      <c r="AE117" s="138">
        <f>'PK Exports'!AE117+'NP Exports'!AE117+'NPK Exports'!AE117</f>
        <v>1865.0486165760126</v>
      </c>
      <c r="AF117" s="138">
        <f>'PK Exports'!AF117+'NP Exports'!AF117+'NPK Exports'!AF117</f>
        <v>1869.6957583252381</v>
      </c>
      <c r="AG117" s="138">
        <f>'PK Exports'!AG117+'NP Exports'!AG117+'NPK Exports'!AG117</f>
        <v>1873.6218482137574</v>
      </c>
    </row>
    <row r="118" spans="1:33" s="133" customFormat="1" x14ac:dyDescent="0.2">
      <c r="A118" s="139" t="str">
        <f t="shared" si="2"/>
        <v>DAPNorth America Total</v>
      </c>
      <c r="B118" s="140" t="s">
        <v>148</v>
      </c>
      <c r="C118" s="140" t="s">
        <v>148</v>
      </c>
      <c r="D118" s="140" t="s">
        <v>148</v>
      </c>
      <c r="E118" s="141">
        <f>'PK Exports'!E118+'NP Exports'!E118+'NPK Exports'!E118</f>
        <v>139.67206899999999</v>
      </c>
      <c r="F118" s="141">
        <f>'PK Exports'!F118+'NP Exports'!F118+'NPK Exports'!F118</f>
        <v>153.28612299999998</v>
      </c>
      <c r="G118" s="141">
        <f>'PK Exports'!G118+'NP Exports'!G118+'NPK Exports'!G118</f>
        <v>160.66354900000002</v>
      </c>
      <c r="H118" s="141">
        <f>'PK Exports'!H118+'NP Exports'!H118+'NPK Exports'!H118</f>
        <v>173.61571100000003</v>
      </c>
      <c r="I118" s="141">
        <f>'PK Exports'!I118+'NP Exports'!I118+'NPK Exports'!I118</f>
        <v>190.71382400000002</v>
      </c>
      <c r="J118" s="141">
        <f>'PK Exports'!J118+'NP Exports'!J118+'NPK Exports'!J118</f>
        <v>216.73077699999999</v>
      </c>
      <c r="K118" s="141">
        <f>'PK Exports'!K118+'NP Exports'!K118+'NPK Exports'!K118</f>
        <v>157.10692600000115</v>
      </c>
      <c r="L118" s="141">
        <f>'PK Exports'!L118+'NP Exports'!L118+'NPK Exports'!L118</f>
        <v>195.31481300000161</v>
      </c>
      <c r="M118" s="141">
        <f>'PK Exports'!M118+'NP Exports'!M118+'NPK Exports'!M118</f>
        <v>220.04113600000005</v>
      </c>
      <c r="N118" s="141">
        <f>'PK Exports'!N118+'NP Exports'!N118+'NPK Exports'!N118</f>
        <v>226.86898300000001</v>
      </c>
      <c r="O118" s="141">
        <f>'PK Exports'!O118+'NP Exports'!O118+'NPK Exports'!O118</f>
        <v>348.10818800000004</v>
      </c>
      <c r="P118" s="141">
        <f>'PK Exports'!P118+'NP Exports'!P118+'NPK Exports'!P118</f>
        <v>601.33769600000005</v>
      </c>
      <c r="Q118" s="141">
        <f>'PK Exports'!Q118+'NP Exports'!Q118+'NPK Exports'!Q118</f>
        <v>719.88733799999989</v>
      </c>
      <c r="R118" s="141">
        <f>'PK Exports'!R118+'NP Exports'!R118+'NPK Exports'!R118</f>
        <v>1243.086258</v>
      </c>
      <c r="S118" s="141">
        <f>'PK Exports'!S118+'NP Exports'!S118+'NPK Exports'!S118</f>
        <v>1545.9937009999999</v>
      </c>
      <c r="T118" s="141">
        <f>'PK Exports'!T118+'NP Exports'!T118+'NPK Exports'!T118</f>
        <v>1333.2247690000002</v>
      </c>
      <c r="U118" s="141">
        <f>'PK Exports'!U118+'NP Exports'!U118+'NPK Exports'!U118</f>
        <v>1545.4492670000002</v>
      </c>
      <c r="V118" s="141">
        <f>'PK Exports'!V118+'NP Exports'!V118+'NPK Exports'!V118</f>
        <v>1755.7196984123714</v>
      </c>
      <c r="W118" s="141">
        <f>'PK Exports'!W118+'NP Exports'!W118+'NPK Exports'!W118</f>
        <v>2025.1107773163355</v>
      </c>
      <c r="X118" s="141">
        <f>'PK Exports'!X118+'NP Exports'!X118+'NPK Exports'!X118</f>
        <v>1864.8324599999999</v>
      </c>
      <c r="Y118" s="141">
        <f>'PK Exports'!Y118+'NP Exports'!Y118+'NPK Exports'!Y118</f>
        <v>2308.4913363999999</v>
      </c>
      <c r="Z118" s="141">
        <f>'PK Exports'!Z118+'NP Exports'!Z118+'NPK Exports'!Z118</f>
        <v>2189.6619400000004</v>
      </c>
      <c r="AA118" s="141">
        <f>'PK Exports'!AA118+'NP Exports'!AA118+'NPK Exports'!AA118</f>
        <v>2098.38</v>
      </c>
      <c r="AB118" s="141">
        <f>'PK Exports'!AB118+'NP Exports'!AB118+'NPK Exports'!AB118</f>
        <v>1797.43</v>
      </c>
      <c r="AC118" s="141">
        <f>'PK Exports'!AC118+'NP Exports'!AC118+'NPK Exports'!AC118</f>
        <v>1833.7409428470021</v>
      </c>
      <c r="AD118" s="141">
        <f>'PK Exports'!AD118+'NP Exports'!AD118+'NPK Exports'!AD118</f>
        <v>1843.4839710018709</v>
      </c>
      <c r="AE118" s="141">
        <f>'PK Exports'!AE118+'NP Exports'!AE118+'NPK Exports'!AE118</f>
        <v>1865.0486165760126</v>
      </c>
      <c r="AF118" s="141">
        <f>'PK Exports'!AF118+'NP Exports'!AF118+'NPK Exports'!AF118</f>
        <v>1869.6957583252381</v>
      </c>
      <c r="AG118" s="141">
        <f>'PK Exports'!AG118+'NP Exports'!AG118+'NPK Exports'!AG118</f>
        <v>1873.6218482137574</v>
      </c>
    </row>
    <row r="119" spans="1:33" x14ac:dyDescent="0.2">
      <c r="A119" s="133" t="str">
        <f t="shared" si="2"/>
        <v>DAPCanada</v>
      </c>
      <c r="B119" s="129" t="s">
        <v>265</v>
      </c>
      <c r="C119" s="129" t="s">
        <v>265</v>
      </c>
      <c r="D119" s="129" t="s">
        <v>149</v>
      </c>
      <c r="E119" s="142">
        <f>'PK Exports'!E119+'NP Exports'!E119+'NPK Exports'!E119</f>
        <v>1.792</v>
      </c>
      <c r="F119" s="142">
        <f>'PK Exports'!F119+'NP Exports'!F119+'NPK Exports'!F119</f>
        <v>5.43919</v>
      </c>
      <c r="G119" s="142">
        <f>'PK Exports'!G119+'NP Exports'!G119+'NPK Exports'!G119</f>
        <v>4.6219929999999998</v>
      </c>
      <c r="H119" s="142">
        <f>'PK Exports'!H119+'NP Exports'!H119+'NPK Exports'!H119</f>
        <v>1.4223999999999999</v>
      </c>
      <c r="I119" s="142">
        <f>'PK Exports'!I119+'NP Exports'!I119+'NPK Exports'!I119</f>
        <v>9.1892449999999997</v>
      </c>
      <c r="J119" s="142">
        <f>'PK Exports'!J119+'NP Exports'!J119+'NPK Exports'!J119</f>
        <v>7.502529</v>
      </c>
      <c r="K119" s="142">
        <f>'PK Exports'!K119+'NP Exports'!K119+'NPK Exports'!K119</f>
        <v>10.047471</v>
      </c>
      <c r="L119" s="142">
        <f>'PK Exports'!L119+'NP Exports'!L119+'NPK Exports'!L119</f>
        <v>2.6526419999999993</v>
      </c>
      <c r="M119" s="142">
        <f>'PK Exports'!M119+'NP Exports'!M119+'NPK Exports'!M119</f>
        <v>3.7053040000000022</v>
      </c>
      <c r="N119" s="142">
        <f>'PK Exports'!N119+'NP Exports'!N119+'NPK Exports'!N119</f>
        <v>17.117494000000001</v>
      </c>
      <c r="O119" s="142">
        <f>'PK Exports'!O119+'NP Exports'!O119+'NPK Exports'!O119</f>
        <v>0.89895900000000006</v>
      </c>
      <c r="P119" s="142">
        <f>'PK Exports'!P119+'NP Exports'!P119+'NPK Exports'!P119</f>
        <v>3.0290699999999999</v>
      </c>
      <c r="Q119" s="142">
        <f>'PK Exports'!Q119+'NP Exports'!Q119+'NPK Exports'!Q119</f>
        <v>2.5900180000000002</v>
      </c>
      <c r="R119" s="142">
        <f>'PK Exports'!R119+'NP Exports'!R119+'NPK Exports'!R119</f>
        <v>2.2799780000000003</v>
      </c>
      <c r="S119" s="142">
        <f>'PK Exports'!S119+'NP Exports'!S119+'NPK Exports'!S119</f>
        <v>2.238791</v>
      </c>
      <c r="T119" s="142">
        <f>'PK Exports'!T119+'NP Exports'!T119+'NPK Exports'!T119</f>
        <v>2.4445790000000001</v>
      </c>
      <c r="U119" s="142">
        <f>'PK Exports'!U119+'NP Exports'!U119+'NPK Exports'!U119</f>
        <v>12.114286999999999</v>
      </c>
      <c r="V119" s="142">
        <f>'PK Exports'!V119+'NP Exports'!V119+'NPK Exports'!V119</f>
        <v>9.9842899999999997</v>
      </c>
      <c r="W119" s="142">
        <f>'PK Exports'!W119+'NP Exports'!W119+'NPK Exports'!W119</f>
        <v>11.767701558935805</v>
      </c>
      <c r="X119" s="142">
        <f>'PK Exports'!X119+'NP Exports'!X119+'NPK Exports'!X119</f>
        <v>0.10077</v>
      </c>
      <c r="Y119" s="142">
        <f>'PK Exports'!Y119+'NP Exports'!Y119+'NPK Exports'!Y119</f>
        <v>0.14498</v>
      </c>
      <c r="Z119" s="142">
        <f>'PK Exports'!Z119+'NP Exports'!Z119+'NPK Exports'!Z119</f>
        <v>9.0939999999999993E-2</v>
      </c>
      <c r="AA119" s="142">
        <f>'PK Exports'!AA119+'NP Exports'!AA119+'NPK Exports'!AA119</f>
        <v>8.029999999999994</v>
      </c>
      <c r="AB119" s="142">
        <f>'PK Exports'!AB119+'NP Exports'!AB119+'NPK Exports'!AB119</f>
        <v>9.0799999999999965</v>
      </c>
      <c r="AC119" s="142">
        <f>'PK Exports'!AC119+'NP Exports'!AC119+'NPK Exports'!AC119</f>
        <v>9.0016204820557277</v>
      </c>
      <c r="AD119" s="142">
        <f>'PK Exports'!AD119+'NP Exports'!AD119+'NPK Exports'!AD119</f>
        <v>8.9248450713752163</v>
      </c>
      <c r="AE119" s="142">
        <f>'PK Exports'!AE119+'NP Exports'!AE119+'NPK Exports'!AE119</f>
        <v>8.8533210848879662</v>
      </c>
      <c r="AF119" s="142">
        <f>'PK Exports'!AF119+'NP Exports'!AF119+'NPK Exports'!AF119</f>
        <v>8.7865141592047848</v>
      </c>
      <c r="AG119" s="142">
        <f>'PK Exports'!AG119+'NP Exports'!AG119+'NPK Exports'!AG119</f>
        <v>8.7198402321887443</v>
      </c>
    </row>
    <row r="120" spans="1:33" x14ac:dyDescent="0.2">
      <c r="A120" s="133" t="str">
        <f t="shared" si="2"/>
        <v>DAPUnited States</v>
      </c>
      <c r="B120" s="129" t="s">
        <v>265</v>
      </c>
      <c r="C120" s="129" t="s">
        <v>265</v>
      </c>
      <c r="D120" s="129" t="s">
        <v>150</v>
      </c>
      <c r="E120" s="142">
        <f>'PK Exports'!E120+'NP Exports'!E120+'NPK Exports'!E120</f>
        <v>137.88006899999999</v>
      </c>
      <c r="F120" s="142">
        <f>'PK Exports'!F120+'NP Exports'!F120+'NPK Exports'!F120</f>
        <v>147.84693299999998</v>
      </c>
      <c r="G120" s="142">
        <f>'PK Exports'!G120+'NP Exports'!G120+'NPK Exports'!G120</f>
        <v>156.04155600000001</v>
      </c>
      <c r="H120" s="142">
        <f>'PK Exports'!H120+'NP Exports'!H120+'NPK Exports'!H120</f>
        <v>172.19331100000002</v>
      </c>
      <c r="I120" s="142">
        <f>'PK Exports'!I120+'NP Exports'!I120+'NPK Exports'!I120</f>
        <v>181.52457900000002</v>
      </c>
      <c r="J120" s="142">
        <f>'PK Exports'!J120+'NP Exports'!J120+'NPK Exports'!J120</f>
        <v>209.22824799999998</v>
      </c>
      <c r="K120" s="142">
        <f>'PK Exports'!K120+'NP Exports'!K120+'NPK Exports'!K120</f>
        <v>147.05945500000115</v>
      </c>
      <c r="L120" s="142">
        <f>'PK Exports'!L120+'NP Exports'!L120+'NPK Exports'!L120</f>
        <v>192.66217100000159</v>
      </c>
      <c r="M120" s="142">
        <f>'PK Exports'!M120+'NP Exports'!M120+'NPK Exports'!M120</f>
        <v>216.33583200000004</v>
      </c>
      <c r="N120" s="142">
        <f>'PK Exports'!N120+'NP Exports'!N120+'NPK Exports'!N120</f>
        <v>209.75148900000002</v>
      </c>
      <c r="O120" s="142">
        <f>'PK Exports'!O120+'NP Exports'!O120+'NPK Exports'!O120</f>
        <v>347.20922900000005</v>
      </c>
      <c r="P120" s="142">
        <f>'PK Exports'!P120+'NP Exports'!P120+'NPK Exports'!P120</f>
        <v>598.308626</v>
      </c>
      <c r="Q120" s="142">
        <f>'PK Exports'!Q120+'NP Exports'!Q120+'NPK Exports'!Q120</f>
        <v>717.2973199999999</v>
      </c>
      <c r="R120" s="142">
        <f>'PK Exports'!R120+'NP Exports'!R120+'NPK Exports'!R120</f>
        <v>1240.80628</v>
      </c>
      <c r="S120" s="142">
        <f>'PK Exports'!S120+'NP Exports'!S120+'NPK Exports'!S120</f>
        <v>1543.7549099999999</v>
      </c>
      <c r="T120" s="142">
        <f>'PK Exports'!T120+'NP Exports'!T120+'NPK Exports'!T120</f>
        <v>1330.7801900000002</v>
      </c>
      <c r="U120" s="142">
        <f>'PK Exports'!U120+'NP Exports'!U120+'NPK Exports'!U120</f>
        <v>1533.3349800000001</v>
      </c>
      <c r="V120" s="142">
        <f>'PK Exports'!V120+'NP Exports'!V120+'NPK Exports'!V120</f>
        <v>1745.7354084123713</v>
      </c>
      <c r="W120" s="142">
        <f>'PK Exports'!W120+'NP Exports'!W120+'NPK Exports'!W120</f>
        <v>2013.3430757573997</v>
      </c>
      <c r="X120" s="142">
        <f>'PK Exports'!X120+'NP Exports'!X120+'NPK Exports'!X120</f>
        <v>1864.7316899999998</v>
      </c>
      <c r="Y120" s="142">
        <f>'PK Exports'!Y120+'NP Exports'!Y120+'NPK Exports'!Y120</f>
        <v>2308.3463563999999</v>
      </c>
      <c r="Z120" s="142">
        <f>'PK Exports'!Z120+'NP Exports'!Z120+'NPK Exports'!Z120</f>
        <v>2189.5710000000004</v>
      </c>
      <c r="AA120" s="142">
        <f>'PK Exports'!AA120+'NP Exports'!AA120+'NPK Exports'!AA120</f>
        <v>2090.35</v>
      </c>
      <c r="AB120" s="142">
        <f>'PK Exports'!AB120+'NP Exports'!AB120+'NPK Exports'!AB120</f>
        <v>1788.3500000000001</v>
      </c>
      <c r="AC120" s="142">
        <f>'PK Exports'!AC120+'NP Exports'!AC120+'NPK Exports'!AC120</f>
        <v>1824.7393223649465</v>
      </c>
      <c r="AD120" s="142">
        <f>'PK Exports'!AD120+'NP Exports'!AD120+'NPK Exports'!AD120</f>
        <v>1834.5591259304956</v>
      </c>
      <c r="AE120" s="142">
        <f>'PK Exports'!AE120+'NP Exports'!AE120+'NPK Exports'!AE120</f>
        <v>1856.1952954911246</v>
      </c>
      <c r="AF120" s="142">
        <f>'PK Exports'!AF120+'NP Exports'!AF120+'NPK Exports'!AF120</f>
        <v>1860.9092441660332</v>
      </c>
      <c r="AG120" s="142">
        <f>'PK Exports'!AG120+'NP Exports'!AG120+'NPK Exports'!AG120</f>
        <v>1864.9020079815687</v>
      </c>
    </row>
    <row r="121" spans="1:33" s="133" customFormat="1" x14ac:dyDescent="0.2">
      <c r="A121" s="136" t="str">
        <f t="shared" si="2"/>
        <v>DAPCentral &amp; South America Total</v>
      </c>
      <c r="B121" s="137" t="s">
        <v>151</v>
      </c>
      <c r="C121" s="137" t="s">
        <v>151</v>
      </c>
      <c r="D121" s="137" t="s">
        <v>151</v>
      </c>
      <c r="E121" s="138">
        <f>'PK Exports'!E121+'NP Exports'!E121+'NPK Exports'!E121</f>
        <v>325.78270499999996</v>
      </c>
      <c r="F121" s="138">
        <f>'PK Exports'!F121+'NP Exports'!F121+'NPK Exports'!F121</f>
        <v>337.50151099999999</v>
      </c>
      <c r="G121" s="138">
        <f>'PK Exports'!G121+'NP Exports'!G121+'NPK Exports'!G121</f>
        <v>436.83135399999878</v>
      </c>
      <c r="H121" s="138">
        <f>'PK Exports'!H121+'NP Exports'!H121+'NPK Exports'!H121</f>
        <v>572.24585200000024</v>
      </c>
      <c r="I121" s="138">
        <f>'PK Exports'!I121+'NP Exports'!I121+'NPK Exports'!I121</f>
        <v>694.9201490000039</v>
      </c>
      <c r="J121" s="138">
        <f>'PK Exports'!J121+'NP Exports'!J121+'NPK Exports'!J121</f>
        <v>605.95753300000001</v>
      </c>
      <c r="K121" s="138">
        <f>'PK Exports'!K121+'NP Exports'!K121+'NPK Exports'!K121</f>
        <v>613.33371699999998</v>
      </c>
      <c r="L121" s="138">
        <f>'PK Exports'!L121+'NP Exports'!L121+'NPK Exports'!L121</f>
        <v>809.40419299999996</v>
      </c>
      <c r="M121" s="138">
        <f>'PK Exports'!M121+'NP Exports'!M121+'NPK Exports'!M121</f>
        <v>756.55476599999997</v>
      </c>
      <c r="N121" s="138">
        <f>'PK Exports'!N121+'NP Exports'!N121+'NPK Exports'!N121</f>
        <v>525.08446200000003</v>
      </c>
      <c r="O121" s="138">
        <f>'PK Exports'!O121+'NP Exports'!O121+'NPK Exports'!O121</f>
        <v>775.39604199999997</v>
      </c>
      <c r="P121" s="138">
        <f>'PK Exports'!P121+'NP Exports'!P121+'NPK Exports'!P121</f>
        <v>778.51204399999995</v>
      </c>
      <c r="Q121" s="138">
        <f>'PK Exports'!Q121+'NP Exports'!Q121+'NPK Exports'!Q121</f>
        <v>646.99173900000005</v>
      </c>
      <c r="R121" s="138">
        <f>'PK Exports'!R121+'NP Exports'!R121+'NPK Exports'!R121</f>
        <v>850.55685399999993</v>
      </c>
      <c r="S121" s="138">
        <f>'PK Exports'!S121+'NP Exports'!S121+'NPK Exports'!S121</f>
        <v>919.70434599999999</v>
      </c>
      <c r="T121" s="138">
        <f>'PK Exports'!T121+'NP Exports'!T121+'NPK Exports'!T121</f>
        <v>806.952088</v>
      </c>
      <c r="U121" s="138">
        <f>'PK Exports'!U121+'NP Exports'!U121+'NPK Exports'!U121</f>
        <v>666.1339569999999</v>
      </c>
      <c r="V121" s="138">
        <f>'PK Exports'!V121+'NP Exports'!V121+'NPK Exports'!V121</f>
        <v>563.10496899999998</v>
      </c>
      <c r="W121" s="138">
        <f>'PK Exports'!W121+'NP Exports'!W121+'NPK Exports'!W121</f>
        <v>663.05367165834912</v>
      </c>
      <c r="X121" s="138">
        <f>'PK Exports'!X121+'NP Exports'!X121+'NPK Exports'!X121</f>
        <v>353.55784000000006</v>
      </c>
      <c r="Y121" s="138">
        <f>'PK Exports'!Y121+'NP Exports'!Y121+'NPK Exports'!Y121</f>
        <v>396.44603000000006</v>
      </c>
      <c r="Z121" s="138">
        <f>'PK Exports'!Z121+'NP Exports'!Z121+'NPK Exports'!Z121</f>
        <v>504.26427999999999</v>
      </c>
      <c r="AA121" s="138">
        <f>'PK Exports'!AA121+'NP Exports'!AA121+'NPK Exports'!AA121</f>
        <v>311.70000000000005</v>
      </c>
      <c r="AB121" s="138">
        <f>'PK Exports'!AB121+'NP Exports'!AB121+'NPK Exports'!AB121</f>
        <v>344.37</v>
      </c>
      <c r="AC121" s="138">
        <f>'PK Exports'!AC121+'NP Exports'!AC121+'NPK Exports'!AC121</f>
        <v>347.68738172238636</v>
      </c>
      <c r="AD121" s="138">
        <f>'PK Exports'!AD121+'NP Exports'!AD121+'NPK Exports'!AD121</f>
        <v>359.4262155890554</v>
      </c>
      <c r="AE121" s="138">
        <f>'PK Exports'!AE121+'NP Exports'!AE121+'NPK Exports'!AE121</f>
        <v>363.64870545697204</v>
      </c>
      <c r="AF121" s="138">
        <f>'PK Exports'!AF121+'NP Exports'!AF121+'NPK Exports'!AF121</f>
        <v>367.96010615676147</v>
      </c>
      <c r="AG121" s="138">
        <f>'PK Exports'!AG121+'NP Exports'!AG121+'NPK Exports'!AG121</f>
        <v>371.29784618152991</v>
      </c>
    </row>
    <row r="122" spans="1:33" s="133" customFormat="1" x14ac:dyDescent="0.2">
      <c r="A122" s="139" t="str">
        <f t="shared" si="2"/>
        <v>DAPCaribbean Total</v>
      </c>
      <c r="B122" s="140" t="s">
        <v>152</v>
      </c>
      <c r="C122" s="140" t="s">
        <v>152</v>
      </c>
      <c r="D122" s="140" t="s">
        <v>152</v>
      </c>
      <c r="E122" s="141">
        <f>'PK Exports'!E122+'NP Exports'!E122+'NPK Exports'!E122</f>
        <v>0</v>
      </c>
      <c r="F122" s="141">
        <f>'PK Exports'!F122+'NP Exports'!F122+'NPK Exports'!F122</f>
        <v>0</v>
      </c>
      <c r="G122" s="141">
        <f>'PK Exports'!G122+'NP Exports'!G122+'NPK Exports'!G122</f>
        <v>0</v>
      </c>
      <c r="H122" s="141">
        <f>'PK Exports'!H122+'NP Exports'!H122+'NPK Exports'!H122</f>
        <v>0</v>
      </c>
      <c r="I122" s="141">
        <f>'PK Exports'!I122+'NP Exports'!I122+'NPK Exports'!I122</f>
        <v>0</v>
      </c>
      <c r="J122" s="141">
        <f>'PK Exports'!J122+'NP Exports'!J122+'NPK Exports'!J122</f>
        <v>0</v>
      </c>
      <c r="K122" s="141">
        <f>'PK Exports'!K122+'NP Exports'!K122+'NPK Exports'!K122</f>
        <v>0</v>
      </c>
      <c r="L122" s="141">
        <f>'PK Exports'!L122+'NP Exports'!L122+'NPK Exports'!L122</f>
        <v>0</v>
      </c>
      <c r="M122" s="141">
        <f>'PK Exports'!M122+'NP Exports'!M122+'NPK Exports'!M122</f>
        <v>0</v>
      </c>
      <c r="N122" s="141">
        <f>'PK Exports'!N122+'NP Exports'!N122+'NPK Exports'!N122</f>
        <v>0</v>
      </c>
      <c r="O122" s="141">
        <f>'PK Exports'!O122+'NP Exports'!O122+'NPK Exports'!O122</f>
        <v>0</v>
      </c>
      <c r="P122" s="141">
        <f>'PK Exports'!P122+'NP Exports'!P122+'NPK Exports'!P122</f>
        <v>0</v>
      </c>
      <c r="Q122" s="141">
        <f>'PK Exports'!Q122+'NP Exports'!Q122+'NPK Exports'!Q122</f>
        <v>0</v>
      </c>
      <c r="R122" s="141">
        <f>'PK Exports'!R122+'NP Exports'!R122+'NPK Exports'!R122</f>
        <v>0</v>
      </c>
      <c r="S122" s="141">
        <f>'PK Exports'!S122+'NP Exports'!S122+'NPK Exports'!S122</f>
        <v>0</v>
      </c>
      <c r="T122" s="141">
        <f>'PK Exports'!T122+'NP Exports'!T122+'NPK Exports'!T122</f>
        <v>0</v>
      </c>
      <c r="U122" s="141">
        <f>'PK Exports'!U122+'NP Exports'!U122+'NPK Exports'!U122</f>
        <v>0</v>
      </c>
      <c r="V122" s="141">
        <f>'PK Exports'!V122+'NP Exports'!V122+'NPK Exports'!V122</f>
        <v>0</v>
      </c>
      <c r="W122" s="141">
        <f>'PK Exports'!W122+'NP Exports'!W122+'NPK Exports'!W122</f>
        <v>0</v>
      </c>
      <c r="X122" s="141">
        <f>'PK Exports'!X122+'NP Exports'!X122+'NPK Exports'!X122</f>
        <v>0</v>
      </c>
      <c r="Y122" s="141">
        <f>'PK Exports'!Y122+'NP Exports'!Y122+'NPK Exports'!Y122</f>
        <v>0</v>
      </c>
      <c r="Z122" s="141">
        <f>'PK Exports'!Z122+'NP Exports'!Z122+'NPK Exports'!Z122</f>
        <v>0</v>
      </c>
      <c r="AA122" s="141">
        <f>'PK Exports'!AA122+'NP Exports'!AA122+'NPK Exports'!AA122</f>
        <v>0</v>
      </c>
      <c r="AB122" s="141">
        <f>'PK Exports'!AB122+'NP Exports'!AB122+'NPK Exports'!AB122</f>
        <v>0</v>
      </c>
      <c r="AC122" s="141">
        <f>'PK Exports'!AC122+'NP Exports'!AC122+'NPK Exports'!AC122</f>
        <v>0</v>
      </c>
      <c r="AD122" s="141">
        <f>'PK Exports'!AD122+'NP Exports'!AD122+'NPK Exports'!AD122</f>
        <v>0</v>
      </c>
      <c r="AE122" s="141">
        <f>'PK Exports'!AE122+'NP Exports'!AE122+'NPK Exports'!AE122</f>
        <v>0</v>
      </c>
      <c r="AF122" s="141">
        <f>'PK Exports'!AF122+'NP Exports'!AF122+'NPK Exports'!AF122</f>
        <v>0</v>
      </c>
      <c r="AG122" s="141">
        <f>'PK Exports'!AG122+'NP Exports'!AG122+'NPK Exports'!AG122</f>
        <v>0</v>
      </c>
    </row>
    <row r="123" spans="1:33" x14ac:dyDescent="0.2">
      <c r="A123" s="133" t="str">
        <f t="shared" si="2"/>
        <v>DAPBahamas</v>
      </c>
      <c r="B123" s="129" t="s">
        <v>266</v>
      </c>
      <c r="C123" s="129" t="s">
        <v>267</v>
      </c>
      <c r="D123" s="129" t="s">
        <v>153</v>
      </c>
      <c r="E123" s="142">
        <f>'PK Exports'!E123+'NP Exports'!E123+'NPK Exports'!E123</f>
        <v>0</v>
      </c>
      <c r="F123" s="142">
        <f>'PK Exports'!F123+'NP Exports'!F123+'NPK Exports'!F123</f>
        <v>0</v>
      </c>
      <c r="G123" s="142">
        <f>'PK Exports'!G123+'NP Exports'!G123+'NPK Exports'!G123</f>
        <v>0</v>
      </c>
      <c r="H123" s="142">
        <f>'PK Exports'!H123+'NP Exports'!H123+'NPK Exports'!H123</f>
        <v>0</v>
      </c>
      <c r="I123" s="142">
        <f>'PK Exports'!I123+'NP Exports'!I123+'NPK Exports'!I123</f>
        <v>0</v>
      </c>
      <c r="J123" s="142">
        <f>'PK Exports'!J123+'NP Exports'!J123+'NPK Exports'!J123</f>
        <v>0</v>
      </c>
      <c r="K123" s="142">
        <f>'PK Exports'!K123+'NP Exports'!K123+'NPK Exports'!K123</f>
        <v>0</v>
      </c>
      <c r="L123" s="142">
        <f>'PK Exports'!L123+'NP Exports'!L123+'NPK Exports'!L123</f>
        <v>0</v>
      </c>
      <c r="M123" s="142">
        <f>'PK Exports'!M123+'NP Exports'!M123+'NPK Exports'!M123</f>
        <v>0</v>
      </c>
      <c r="N123" s="142">
        <f>'PK Exports'!N123+'NP Exports'!N123+'NPK Exports'!N123</f>
        <v>0</v>
      </c>
      <c r="O123" s="142">
        <f>'PK Exports'!O123+'NP Exports'!O123+'NPK Exports'!O123</f>
        <v>0</v>
      </c>
      <c r="P123" s="142">
        <f>'PK Exports'!P123+'NP Exports'!P123+'NPK Exports'!P123</f>
        <v>0</v>
      </c>
      <c r="Q123" s="142">
        <f>'PK Exports'!Q123+'NP Exports'!Q123+'NPK Exports'!Q123</f>
        <v>0</v>
      </c>
      <c r="R123" s="142">
        <f>'PK Exports'!R123+'NP Exports'!R123+'NPK Exports'!R123</f>
        <v>0</v>
      </c>
      <c r="S123" s="142">
        <f>'PK Exports'!S123+'NP Exports'!S123+'NPK Exports'!S123</f>
        <v>0</v>
      </c>
      <c r="T123" s="142">
        <f>'PK Exports'!T123+'NP Exports'!T123+'NPK Exports'!T123</f>
        <v>0</v>
      </c>
      <c r="U123" s="142">
        <f>'PK Exports'!U123+'NP Exports'!U123+'NPK Exports'!U123</f>
        <v>0</v>
      </c>
      <c r="V123" s="142">
        <f>'PK Exports'!V123+'NP Exports'!V123+'NPK Exports'!V123</f>
        <v>0</v>
      </c>
      <c r="W123" s="142">
        <f>'PK Exports'!W123+'NP Exports'!W123+'NPK Exports'!W123</f>
        <v>0</v>
      </c>
      <c r="X123" s="142">
        <f>'PK Exports'!X123+'NP Exports'!X123+'NPK Exports'!X123</f>
        <v>0</v>
      </c>
      <c r="Y123" s="142">
        <f>'PK Exports'!Y123+'NP Exports'!Y123+'NPK Exports'!Y123</f>
        <v>0</v>
      </c>
      <c r="Z123" s="142">
        <f>'PK Exports'!Z123+'NP Exports'!Z123+'NPK Exports'!Z123</f>
        <v>0</v>
      </c>
      <c r="AA123" s="142">
        <f>'PK Exports'!AA123+'NP Exports'!AA123+'NPK Exports'!AA123</f>
        <v>0</v>
      </c>
      <c r="AB123" s="142">
        <f>'PK Exports'!AB123+'NP Exports'!AB123+'NPK Exports'!AB123</f>
        <v>0</v>
      </c>
      <c r="AC123" s="142">
        <f>'PK Exports'!AC123+'NP Exports'!AC123+'NPK Exports'!AC123</f>
        <v>0</v>
      </c>
      <c r="AD123" s="142">
        <f>'PK Exports'!AD123+'NP Exports'!AD123+'NPK Exports'!AD123</f>
        <v>0</v>
      </c>
      <c r="AE123" s="142">
        <f>'PK Exports'!AE123+'NP Exports'!AE123+'NPK Exports'!AE123</f>
        <v>0</v>
      </c>
      <c r="AF123" s="142">
        <f>'PK Exports'!AF123+'NP Exports'!AF123+'NPK Exports'!AF123</f>
        <v>0</v>
      </c>
      <c r="AG123" s="142">
        <f>'PK Exports'!AG123+'NP Exports'!AG123+'NPK Exports'!AG123</f>
        <v>0</v>
      </c>
    </row>
    <row r="124" spans="1:33" x14ac:dyDescent="0.2">
      <c r="A124" s="133" t="str">
        <f t="shared" si="2"/>
        <v>DAPCuba</v>
      </c>
      <c r="B124" s="129" t="s">
        <v>266</v>
      </c>
      <c r="C124" s="129" t="s">
        <v>267</v>
      </c>
      <c r="D124" s="129" t="s">
        <v>154</v>
      </c>
      <c r="E124" s="142">
        <f>'PK Exports'!E124+'NP Exports'!E124+'NPK Exports'!E124</f>
        <v>0</v>
      </c>
      <c r="F124" s="142">
        <f>'PK Exports'!F124+'NP Exports'!F124+'NPK Exports'!F124</f>
        <v>0</v>
      </c>
      <c r="G124" s="142">
        <f>'PK Exports'!G124+'NP Exports'!G124+'NPK Exports'!G124</f>
        <v>0</v>
      </c>
      <c r="H124" s="142">
        <f>'PK Exports'!H124+'NP Exports'!H124+'NPK Exports'!H124</f>
        <v>0</v>
      </c>
      <c r="I124" s="142">
        <f>'PK Exports'!I124+'NP Exports'!I124+'NPK Exports'!I124</f>
        <v>0</v>
      </c>
      <c r="J124" s="142">
        <f>'PK Exports'!J124+'NP Exports'!J124+'NPK Exports'!J124</f>
        <v>0</v>
      </c>
      <c r="K124" s="142">
        <f>'PK Exports'!K124+'NP Exports'!K124+'NPK Exports'!K124</f>
        <v>0</v>
      </c>
      <c r="L124" s="142">
        <f>'PK Exports'!L124+'NP Exports'!L124+'NPK Exports'!L124</f>
        <v>0</v>
      </c>
      <c r="M124" s="142">
        <f>'PK Exports'!M124+'NP Exports'!M124+'NPK Exports'!M124</f>
        <v>0</v>
      </c>
      <c r="N124" s="142">
        <f>'PK Exports'!N124+'NP Exports'!N124+'NPK Exports'!N124</f>
        <v>0</v>
      </c>
      <c r="O124" s="142">
        <f>'PK Exports'!O124+'NP Exports'!O124+'NPK Exports'!O124</f>
        <v>0</v>
      </c>
      <c r="P124" s="142">
        <f>'PK Exports'!P124+'NP Exports'!P124+'NPK Exports'!P124</f>
        <v>0</v>
      </c>
      <c r="Q124" s="142">
        <f>'PK Exports'!Q124+'NP Exports'!Q124+'NPK Exports'!Q124</f>
        <v>0</v>
      </c>
      <c r="R124" s="142">
        <f>'PK Exports'!R124+'NP Exports'!R124+'NPK Exports'!R124</f>
        <v>0</v>
      </c>
      <c r="S124" s="142">
        <f>'PK Exports'!S124+'NP Exports'!S124+'NPK Exports'!S124</f>
        <v>0</v>
      </c>
      <c r="T124" s="142">
        <f>'PK Exports'!T124+'NP Exports'!T124+'NPK Exports'!T124</f>
        <v>0</v>
      </c>
      <c r="U124" s="142">
        <f>'PK Exports'!U124+'NP Exports'!U124+'NPK Exports'!U124</f>
        <v>0</v>
      </c>
      <c r="V124" s="142">
        <f>'PK Exports'!V124+'NP Exports'!V124+'NPK Exports'!V124</f>
        <v>0</v>
      </c>
      <c r="W124" s="142">
        <f>'PK Exports'!W124+'NP Exports'!W124+'NPK Exports'!W124</f>
        <v>0</v>
      </c>
      <c r="X124" s="142">
        <f>'PK Exports'!X124+'NP Exports'!X124+'NPK Exports'!X124</f>
        <v>0</v>
      </c>
      <c r="Y124" s="142">
        <f>'PK Exports'!Y124+'NP Exports'!Y124+'NPK Exports'!Y124</f>
        <v>0</v>
      </c>
      <c r="Z124" s="142">
        <f>'PK Exports'!Z124+'NP Exports'!Z124+'NPK Exports'!Z124</f>
        <v>0</v>
      </c>
      <c r="AA124" s="142">
        <f>'PK Exports'!AA124+'NP Exports'!AA124+'NPK Exports'!AA124</f>
        <v>0</v>
      </c>
      <c r="AB124" s="142">
        <f>'PK Exports'!AB124+'NP Exports'!AB124+'NPK Exports'!AB124</f>
        <v>0</v>
      </c>
      <c r="AC124" s="142">
        <f>'PK Exports'!AC124+'NP Exports'!AC124+'NPK Exports'!AC124</f>
        <v>0</v>
      </c>
      <c r="AD124" s="142">
        <f>'PK Exports'!AD124+'NP Exports'!AD124+'NPK Exports'!AD124</f>
        <v>0</v>
      </c>
      <c r="AE124" s="142">
        <f>'PK Exports'!AE124+'NP Exports'!AE124+'NPK Exports'!AE124</f>
        <v>0</v>
      </c>
      <c r="AF124" s="142">
        <f>'PK Exports'!AF124+'NP Exports'!AF124+'NPK Exports'!AF124</f>
        <v>0</v>
      </c>
      <c r="AG124" s="142">
        <f>'PK Exports'!AG124+'NP Exports'!AG124+'NPK Exports'!AG124</f>
        <v>0</v>
      </c>
    </row>
    <row r="125" spans="1:33" x14ac:dyDescent="0.2">
      <c r="A125" s="133" t="str">
        <f t="shared" si="2"/>
        <v>DAPDominican Republic</v>
      </c>
      <c r="B125" s="129" t="s">
        <v>266</v>
      </c>
      <c r="C125" s="129" t="s">
        <v>267</v>
      </c>
      <c r="D125" s="129" t="s">
        <v>155</v>
      </c>
      <c r="E125" s="142">
        <f>'PK Exports'!E125+'NP Exports'!E125+'NPK Exports'!E125</f>
        <v>0</v>
      </c>
      <c r="F125" s="142">
        <f>'PK Exports'!F125+'NP Exports'!F125+'NPK Exports'!F125</f>
        <v>0</v>
      </c>
      <c r="G125" s="142">
        <f>'PK Exports'!G125+'NP Exports'!G125+'NPK Exports'!G125</f>
        <v>0</v>
      </c>
      <c r="H125" s="142">
        <f>'PK Exports'!H125+'NP Exports'!H125+'NPK Exports'!H125</f>
        <v>0</v>
      </c>
      <c r="I125" s="142">
        <f>'PK Exports'!I125+'NP Exports'!I125+'NPK Exports'!I125</f>
        <v>0</v>
      </c>
      <c r="J125" s="142">
        <f>'PK Exports'!J125+'NP Exports'!J125+'NPK Exports'!J125</f>
        <v>0</v>
      </c>
      <c r="K125" s="142">
        <f>'PK Exports'!K125+'NP Exports'!K125+'NPK Exports'!K125</f>
        <v>0</v>
      </c>
      <c r="L125" s="142">
        <f>'PK Exports'!L125+'NP Exports'!L125+'NPK Exports'!L125</f>
        <v>0</v>
      </c>
      <c r="M125" s="142">
        <f>'PK Exports'!M125+'NP Exports'!M125+'NPK Exports'!M125</f>
        <v>0</v>
      </c>
      <c r="N125" s="142">
        <f>'PK Exports'!N125+'NP Exports'!N125+'NPK Exports'!N125</f>
        <v>0</v>
      </c>
      <c r="O125" s="142">
        <f>'PK Exports'!O125+'NP Exports'!O125+'NPK Exports'!O125</f>
        <v>0</v>
      </c>
      <c r="P125" s="142">
        <f>'PK Exports'!P125+'NP Exports'!P125+'NPK Exports'!P125</f>
        <v>0</v>
      </c>
      <c r="Q125" s="142">
        <f>'PK Exports'!Q125+'NP Exports'!Q125+'NPK Exports'!Q125</f>
        <v>0</v>
      </c>
      <c r="R125" s="142">
        <f>'PK Exports'!R125+'NP Exports'!R125+'NPK Exports'!R125</f>
        <v>0</v>
      </c>
      <c r="S125" s="142">
        <f>'PK Exports'!S125+'NP Exports'!S125+'NPK Exports'!S125</f>
        <v>0</v>
      </c>
      <c r="T125" s="142">
        <f>'PK Exports'!T125+'NP Exports'!T125+'NPK Exports'!T125</f>
        <v>0</v>
      </c>
      <c r="U125" s="142">
        <f>'PK Exports'!U125+'NP Exports'!U125+'NPK Exports'!U125</f>
        <v>0</v>
      </c>
      <c r="V125" s="142">
        <f>'PK Exports'!V125+'NP Exports'!V125+'NPK Exports'!V125</f>
        <v>0</v>
      </c>
      <c r="W125" s="142">
        <f>'PK Exports'!W125+'NP Exports'!W125+'NPK Exports'!W125</f>
        <v>0</v>
      </c>
      <c r="X125" s="142">
        <f>'PK Exports'!X125+'NP Exports'!X125+'NPK Exports'!X125</f>
        <v>0</v>
      </c>
      <c r="Y125" s="142">
        <f>'PK Exports'!Y125+'NP Exports'!Y125+'NPK Exports'!Y125</f>
        <v>0</v>
      </c>
      <c r="Z125" s="142">
        <f>'PK Exports'!Z125+'NP Exports'!Z125+'NPK Exports'!Z125</f>
        <v>0</v>
      </c>
      <c r="AA125" s="142">
        <f>'PK Exports'!AA125+'NP Exports'!AA125+'NPK Exports'!AA125</f>
        <v>0</v>
      </c>
      <c r="AB125" s="142">
        <f>'PK Exports'!AB125+'NP Exports'!AB125+'NPK Exports'!AB125</f>
        <v>0</v>
      </c>
      <c r="AC125" s="142">
        <f>'PK Exports'!AC125+'NP Exports'!AC125+'NPK Exports'!AC125</f>
        <v>0</v>
      </c>
      <c r="AD125" s="142">
        <f>'PK Exports'!AD125+'NP Exports'!AD125+'NPK Exports'!AD125</f>
        <v>0</v>
      </c>
      <c r="AE125" s="142">
        <f>'PK Exports'!AE125+'NP Exports'!AE125+'NPK Exports'!AE125</f>
        <v>0</v>
      </c>
      <c r="AF125" s="142">
        <f>'PK Exports'!AF125+'NP Exports'!AF125+'NPK Exports'!AF125</f>
        <v>0</v>
      </c>
      <c r="AG125" s="142">
        <f>'PK Exports'!AG125+'NP Exports'!AG125+'NPK Exports'!AG125</f>
        <v>0</v>
      </c>
    </row>
    <row r="126" spans="1:33" x14ac:dyDescent="0.2">
      <c r="A126" s="133" t="str">
        <f t="shared" si="2"/>
        <v>DAPHaiti</v>
      </c>
      <c r="B126" s="129" t="s">
        <v>266</v>
      </c>
      <c r="C126" s="129" t="s">
        <v>267</v>
      </c>
      <c r="D126" s="129" t="s">
        <v>156</v>
      </c>
      <c r="E126" s="142">
        <f>'PK Exports'!E126+'NP Exports'!E126+'NPK Exports'!E126</f>
        <v>0</v>
      </c>
      <c r="F126" s="142">
        <f>'PK Exports'!F126+'NP Exports'!F126+'NPK Exports'!F126</f>
        <v>0</v>
      </c>
      <c r="G126" s="142">
        <f>'PK Exports'!G126+'NP Exports'!G126+'NPK Exports'!G126</f>
        <v>0</v>
      </c>
      <c r="H126" s="142">
        <f>'PK Exports'!H126+'NP Exports'!H126+'NPK Exports'!H126</f>
        <v>0</v>
      </c>
      <c r="I126" s="142">
        <f>'PK Exports'!I126+'NP Exports'!I126+'NPK Exports'!I126</f>
        <v>0</v>
      </c>
      <c r="J126" s="142">
        <f>'PK Exports'!J126+'NP Exports'!J126+'NPK Exports'!J126</f>
        <v>0</v>
      </c>
      <c r="K126" s="142">
        <f>'PK Exports'!K126+'NP Exports'!K126+'NPK Exports'!K126</f>
        <v>0</v>
      </c>
      <c r="L126" s="142">
        <f>'PK Exports'!L126+'NP Exports'!L126+'NPK Exports'!L126</f>
        <v>0</v>
      </c>
      <c r="M126" s="142">
        <f>'PK Exports'!M126+'NP Exports'!M126+'NPK Exports'!M126</f>
        <v>0</v>
      </c>
      <c r="N126" s="142">
        <f>'PK Exports'!N126+'NP Exports'!N126+'NPK Exports'!N126</f>
        <v>0</v>
      </c>
      <c r="O126" s="142">
        <f>'PK Exports'!O126+'NP Exports'!O126+'NPK Exports'!O126</f>
        <v>0</v>
      </c>
      <c r="P126" s="142">
        <f>'PK Exports'!P126+'NP Exports'!P126+'NPK Exports'!P126</f>
        <v>0</v>
      </c>
      <c r="Q126" s="142">
        <f>'PK Exports'!Q126+'NP Exports'!Q126+'NPK Exports'!Q126</f>
        <v>0</v>
      </c>
      <c r="R126" s="142">
        <f>'PK Exports'!R126+'NP Exports'!R126+'NPK Exports'!R126</f>
        <v>0</v>
      </c>
      <c r="S126" s="142">
        <f>'PK Exports'!S126+'NP Exports'!S126+'NPK Exports'!S126</f>
        <v>0</v>
      </c>
      <c r="T126" s="142">
        <f>'PK Exports'!T126+'NP Exports'!T126+'NPK Exports'!T126</f>
        <v>0</v>
      </c>
      <c r="U126" s="142">
        <f>'PK Exports'!U126+'NP Exports'!U126+'NPK Exports'!U126</f>
        <v>0</v>
      </c>
      <c r="V126" s="142">
        <f>'PK Exports'!V126+'NP Exports'!V126+'NPK Exports'!V126</f>
        <v>0</v>
      </c>
      <c r="W126" s="142">
        <f>'PK Exports'!W126+'NP Exports'!W126+'NPK Exports'!W126</f>
        <v>0</v>
      </c>
      <c r="X126" s="142">
        <f>'PK Exports'!X126+'NP Exports'!X126+'NPK Exports'!X126</f>
        <v>0</v>
      </c>
      <c r="Y126" s="142">
        <f>'PK Exports'!Y126+'NP Exports'!Y126+'NPK Exports'!Y126</f>
        <v>0</v>
      </c>
      <c r="Z126" s="142">
        <f>'PK Exports'!Z126+'NP Exports'!Z126+'NPK Exports'!Z126</f>
        <v>0</v>
      </c>
      <c r="AA126" s="142">
        <f>'PK Exports'!AA126+'NP Exports'!AA126+'NPK Exports'!AA126</f>
        <v>0</v>
      </c>
      <c r="AB126" s="142">
        <f>'PK Exports'!AB126+'NP Exports'!AB126+'NPK Exports'!AB126</f>
        <v>0</v>
      </c>
      <c r="AC126" s="142">
        <f>'PK Exports'!AC126+'NP Exports'!AC126+'NPK Exports'!AC126</f>
        <v>0</v>
      </c>
      <c r="AD126" s="142">
        <f>'PK Exports'!AD126+'NP Exports'!AD126+'NPK Exports'!AD126</f>
        <v>0</v>
      </c>
      <c r="AE126" s="142">
        <f>'PK Exports'!AE126+'NP Exports'!AE126+'NPK Exports'!AE126</f>
        <v>0</v>
      </c>
      <c r="AF126" s="142">
        <f>'PK Exports'!AF126+'NP Exports'!AF126+'NPK Exports'!AF126</f>
        <v>0</v>
      </c>
      <c r="AG126" s="142">
        <f>'PK Exports'!AG126+'NP Exports'!AG126+'NPK Exports'!AG126</f>
        <v>0</v>
      </c>
    </row>
    <row r="127" spans="1:33" x14ac:dyDescent="0.2">
      <c r="A127" s="133" t="str">
        <f t="shared" si="2"/>
        <v>DAPJamaica</v>
      </c>
      <c r="B127" s="129" t="s">
        <v>266</v>
      </c>
      <c r="C127" s="129" t="s">
        <v>267</v>
      </c>
      <c r="D127" s="129" t="s">
        <v>157</v>
      </c>
      <c r="E127" s="142">
        <f>'PK Exports'!E127+'NP Exports'!E127+'NPK Exports'!E127</f>
        <v>0</v>
      </c>
      <c r="F127" s="142">
        <f>'PK Exports'!F127+'NP Exports'!F127+'NPK Exports'!F127</f>
        <v>0</v>
      </c>
      <c r="G127" s="142">
        <f>'PK Exports'!G127+'NP Exports'!G127+'NPK Exports'!G127</f>
        <v>0</v>
      </c>
      <c r="H127" s="142">
        <f>'PK Exports'!H127+'NP Exports'!H127+'NPK Exports'!H127</f>
        <v>0</v>
      </c>
      <c r="I127" s="142">
        <f>'PK Exports'!I127+'NP Exports'!I127+'NPK Exports'!I127</f>
        <v>0</v>
      </c>
      <c r="J127" s="142">
        <f>'PK Exports'!J127+'NP Exports'!J127+'NPK Exports'!J127</f>
        <v>0</v>
      </c>
      <c r="K127" s="142">
        <f>'PK Exports'!K127+'NP Exports'!K127+'NPK Exports'!K127</f>
        <v>0</v>
      </c>
      <c r="L127" s="142">
        <f>'PK Exports'!L127+'NP Exports'!L127+'NPK Exports'!L127</f>
        <v>0</v>
      </c>
      <c r="M127" s="142">
        <f>'PK Exports'!M127+'NP Exports'!M127+'NPK Exports'!M127</f>
        <v>0</v>
      </c>
      <c r="N127" s="142">
        <f>'PK Exports'!N127+'NP Exports'!N127+'NPK Exports'!N127</f>
        <v>0</v>
      </c>
      <c r="O127" s="142">
        <f>'PK Exports'!O127+'NP Exports'!O127+'NPK Exports'!O127</f>
        <v>0</v>
      </c>
      <c r="P127" s="142">
        <f>'PK Exports'!P127+'NP Exports'!P127+'NPK Exports'!P127</f>
        <v>0</v>
      </c>
      <c r="Q127" s="142">
        <f>'PK Exports'!Q127+'NP Exports'!Q127+'NPK Exports'!Q127</f>
        <v>0</v>
      </c>
      <c r="R127" s="142">
        <f>'PK Exports'!R127+'NP Exports'!R127+'NPK Exports'!R127</f>
        <v>0</v>
      </c>
      <c r="S127" s="142">
        <f>'PK Exports'!S127+'NP Exports'!S127+'NPK Exports'!S127</f>
        <v>0</v>
      </c>
      <c r="T127" s="142">
        <f>'PK Exports'!T127+'NP Exports'!T127+'NPK Exports'!T127</f>
        <v>0</v>
      </c>
      <c r="U127" s="142">
        <f>'PK Exports'!U127+'NP Exports'!U127+'NPK Exports'!U127</f>
        <v>0</v>
      </c>
      <c r="V127" s="142">
        <f>'PK Exports'!V127+'NP Exports'!V127+'NPK Exports'!V127</f>
        <v>0</v>
      </c>
      <c r="W127" s="142">
        <f>'PK Exports'!W127+'NP Exports'!W127+'NPK Exports'!W127</f>
        <v>0</v>
      </c>
      <c r="X127" s="142">
        <f>'PK Exports'!X127+'NP Exports'!X127+'NPK Exports'!X127</f>
        <v>0</v>
      </c>
      <c r="Y127" s="142">
        <f>'PK Exports'!Y127+'NP Exports'!Y127+'NPK Exports'!Y127</f>
        <v>0</v>
      </c>
      <c r="Z127" s="142">
        <f>'PK Exports'!Z127+'NP Exports'!Z127+'NPK Exports'!Z127</f>
        <v>0</v>
      </c>
      <c r="AA127" s="142">
        <f>'PK Exports'!AA127+'NP Exports'!AA127+'NPK Exports'!AA127</f>
        <v>0</v>
      </c>
      <c r="AB127" s="142">
        <f>'PK Exports'!AB127+'NP Exports'!AB127+'NPK Exports'!AB127</f>
        <v>0</v>
      </c>
      <c r="AC127" s="142">
        <f>'PK Exports'!AC127+'NP Exports'!AC127+'NPK Exports'!AC127</f>
        <v>0</v>
      </c>
      <c r="AD127" s="142">
        <f>'PK Exports'!AD127+'NP Exports'!AD127+'NPK Exports'!AD127</f>
        <v>0</v>
      </c>
      <c r="AE127" s="142">
        <f>'PK Exports'!AE127+'NP Exports'!AE127+'NPK Exports'!AE127</f>
        <v>0</v>
      </c>
      <c r="AF127" s="142">
        <f>'PK Exports'!AF127+'NP Exports'!AF127+'NPK Exports'!AF127</f>
        <v>0</v>
      </c>
      <c r="AG127" s="142">
        <f>'PK Exports'!AG127+'NP Exports'!AG127+'NPK Exports'!AG127</f>
        <v>0</v>
      </c>
    </row>
    <row r="128" spans="1:33" x14ac:dyDescent="0.2">
      <c r="A128" s="133" t="str">
        <f t="shared" si="2"/>
        <v>DAPLesser Antilles</v>
      </c>
      <c r="B128" s="129" t="s">
        <v>266</v>
      </c>
      <c r="C128" s="129" t="s">
        <v>267</v>
      </c>
      <c r="D128" s="129" t="s">
        <v>158</v>
      </c>
      <c r="E128" s="142">
        <f>'PK Exports'!E128+'NP Exports'!E128+'NPK Exports'!E128</f>
        <v>0</v>
      </c>
      <c r="F128" s="142">
        <f>'PK Exports'!F128+'NP Exports'!F128+'NPK Exports'!F128</f>
        <v>0</v>
      </c>
      <c r="G128" s="142">
        <f>'PK Exports'!G128+'NP Exports'!G128+'NPK Exports'!G128</f>
        <v>0</v>
      </c>
      <c r="H128" s="142">
        <f>'PK Exports'!H128+'NP Exports'!H128+'NPK Exports'!H128</f>
        <v>0</v>
      </c>
      <c r="I128" s="142">
        <f>'PK Exports'!I128+'NP Exports'!I128+'NPK Exports'!I128</f>
        <v>0</v>
      </c>
      <c r="J128" s="142">
        <f>'PK Exports'!J128+'NP Exports'!J128+'NPK Exports'!J128</f>
        <v>0</v>
      </c>
      <c r="K128" s="142">
        <f>'PK Exports'!K128+'NP Exports'!K128+'NPK Exports'!K128</f>
        <v>0</v>
      </c>
      <c r="L128" s="142">
        <f>'PK Exports'!L128+'NP Exports'!L128+'NPK Exports'!L128</f>
        <v>0</v>
      </c>
      <c r="M128" s="142">
        <f>'PK Exports'!M128+'NP Exports'!M128+'NPK Exports'!M128</f>
        <v>0</v>
      </c>
      <c r="N128" s="142">
        <f>'PK Exports'!N128+'NP Exports'!N128+'NPK Exports'!N128</f>
        <v>0</v>
      </c>
      <c r="O128" s="142">
        <f>'PK Exports'!O128+'NP Exports'!O128+'NPK Exports'!O128</f>
        <v>0</v>
      </c>
      <c r="P128" s="142">
        <f>'PK Exports'!P128+'NP Exports'!P128+'NPK Exports'!P128</f>
        <v>0</v>
      </c>
      <c r="Q128" s="142">
        <f>'PK Exports'!Q128+'NP Exports'!Q128+'NPK Exports'!Q128</f>
        <v>0</v>
      </c>
      <c r="R128" s="142">
        <f>'PK Exports'!R128+'NP Exports'!R128+'NPK Exports'!R128</f>
        <v>0</v>
      </c>
      <c r="S128" s="142">
        <f>'PK Exports'!S128+'NP Exports'!S128+'NPK Exports'!S128</f>
        <v>0</v>
      </c>
      <c r="T128" s="142">
        <f>'PK Exports'!T128+'NP Exports'!T128+'NPK Exports'!T128</f>
        <v>0</v>
      </c>
      <c r="U128" s="142">
        <f>'PK Exports'!U128+'NP Exports'!U128+'NPK Exports'!U128</f>
        <v>0</v>
      </c>
      <c r="V128" s="142">
        <f>'PK Exports'!V128+'NP Exports'!V128+'NPK Exports'!V128</f>
        <v>0</v>
      </c>
      <c r="W128" s="142">
        <f>'PK Exports'!W128+'NP Exports'!W128+'NPK Exports'!W128</f>
        <v>0</v>
      </c>
      <c r="X128" s="142">
        <f>'PK Exports'!X128+'NP Exports'!X128+'NPK Exports'!X128</f>
        <v>0</v>
      </c>
      <c r="Y128" s="142">
        <f>'PK Exports'!Y128+'NP Exports'!Y128+'NPK Exports'!Y128</f>
        <v>0</v>
      </c>
      <c r="Z128" s="142">
        <f>'PK Exports'!Z128+'NP Exports'!Z128+'NPK Exports'!Z128</f>
        <v>0</v>
      </c>
      <c r="AA128" s="142">
        <f>'PK Exports'!AA128+'NP Exports'!AA128+'NPK Exports'!AA128</f>
        <v>0</v>
      </c>
      <c r="AB128" s="142">
        <f>'PK Exports'!AB128+'NP Exports'!AB128+'NPK Exports'!AB128</f>
        <v>0</v>
      </c>
      <c r="AC128" s="142">
        <f>'PK Exports'!AC128+'NP Exports'!AC128+'NPK Exports'!AC128</f>
        <v>0</v>
      </c>
      <c r="AD128" s="142">
        <f>'PK Exports'!AD128+'NP Exports'!AD128+'NPK Exports'!AD128</f>
        <v>0</v>
      </c>
      <c r="AE128" s="142">
        <f>'PK Exports'!AE128+'NP Exports'!AE128+'NPK Exports'!AE128</f>
        <v>0</v>
      </c>
      <c r="AF128" s="142">
        <f>'PK Exports'!AF128+'NP Exports'!AF128+'NPK Exports'!AF128</f>
        <v>0</v>
      </c>
      <c r="AG128" s="142">
        <f>'PK Exports'!AG128+'NP Exports'!AG128+'NPK Exports'!AG128</f>
        <v>0</v>
      </c>
    </row>
    <row r="129" spans="1:33" x14ac:dyDescent="0.2">
      <c r="A129" s="133" t="str">
        <f t="shared" si="2"/>
        <v>DAPPuerto Rico</v>
      </c>
      <c r="B129" s="129" t="s">
        <v>266</v>
      </c>
      <c r="C129" s="129" t="s">
        <v>267</v>
      </c>
      <c r="D129" s="129" t="s">
        <v>159</v>
      </c>
      <c r="E129" s="142">
        <f>'PK Exports'!E129+'NP Exports'!E129+'NPK Exports'!E129</f>
        <v>0</v>
      </c>
      <c r="F129" s="142">
        <f>'PK Exports'!F129+'NP Exports'!F129+'NPK Exports'!F129</f>
        <v>0</v>
      </c>
      <c r="G129" s="142">
        <f>'PK Exports'!G129+'NP Exports'!G129+'NPK Exports'!G129</f>
        <v>0</v>
      </c>
      <c r="H129" s="142">
        <f>'PK Exports'!H129+'NP Exports'!H129+'NPK Exports'!H129</f>
        <v>0</v>
      </c>
      <c r="I129" s="142">
        <f>'PK Exports'!I129+'NP Exports'!I129+'NPK Exports'!I129</f>
        <v>0</v>
      </c>
      <c r="J129" s="142">
        <f>'PK Exports'!J129+'NP Exports'!J129+'NPK Exports'!J129</f>
        <v>0</v>
      </c>
      <c r="K129" s="142">
        <f>'PK Exports'!K129+'NP Exports'!K129+'NPK Exports'!K129</f>
        <v>0</v>
      </c>
      <c r="L129" s="142">
        <f>'PK Exports'!L129+'NP Exports'!L129+'NPK Exports'!L129</f>
        <v>0</v>
      </c>
      <c r="M129" s="142">
        <f>'PK Exports'!M129+'NP Exports'!M129+'NPK Exports'!M129</f>
        <v>0</v>
      </c>
      <c r="N129" s="142">
        <f>'PK Exports'!N129+'NP Exports'!N129+'NPK Exports'!N129</f>
        <v>0</v>
      </c>
      <c r="O129" s="142">
        <f>'PK Exports'!O129+'NP Exports'!O129+'NPK Exports'!O129</f>
        <v>0</v>
      </c>
      <c r="P129" s="142">
        <f>'PK Exports'!P129+'NP Exports'!P129+'NPK Exports'!P129</f>
        <v>0</v>
      </c>
      <c r="Q129" s="142">
        <f>'PK Exports'!Q129+'NP Exports'!Q129+'NPK Exports'!Q129</f>
        <v>0</v>
      </c>
      <c r="R129" s="142">
        <f>'PK Exports'!R129+'NP Exports'!R129+'NPK Exports'!R129</f>
        <v>0</v>
      </c>
      <c r="S129" s="142">
        <f>'PK Exports'!S129+'NP Exports'!S129+'NPK Exports'!S129</f>
        <v>0</v>
      </c>
      <c r="T129" s="142">
        <f>'PK Exports'!T129+'NP Exports'!T129+'NPK Exports'!T129</f>
        <v>0</v>
      </c>
      <c r="U129" s="142">
        <f>'PK Exports'!U129+'NP Exports'!U129+'NPK Exports'!U129</f>
        <v>0</v>
      </c>
      <c r="V129" s="142">
        <f>'PK Exports'!V129+'NP Exports'!V129+'NPK Exports'!V129</f>
        <v>0</v>
      </c>
      <c r="W129" s="142">
        <f>'PK Exports'!W129+'NP Exports'!W129+'NPK Exports'!W129</f>
        <v>0</v>
      </c>
      <c r="X129" s="142">
        <f>'PK Exports'!X129+'NP Exports'!X129+'NPK Exports'!X129</f>
        <v>0</v>
      </c>
      <c r="Y129" s="142">
        <f>'PK Exports'!Y129+'NP Exports'!Y129+'NPK Exports'!Y129</f>
        <v>0</v>
      </c>
      <c r="Z129" s="142">
        <f>'PK Exports'!Z129+'NP Exports'!Z129+'NPK Exports'!Z129</f>
        <v>0</v>
      </c>
      <c r="AA129" s="142">
        <f>'PK Exports'!AA129+'NP Exports'!AA129+'NPK Exports'!AA129</f>
        <v>0</v>
      </c>
      <c r="AB129" s="142">
        <f>'PK Exports'!AB129+'NP Exports'!AB129+'NPK Exports'!AB129</f>
        <v>0</v>
      </c>
      <c r="AC129" s="142">
        <f>'PK Exports'!AC129+'NP Exports'!AC129+'NPK Exports'!AC129</f>
        <v>0</v>
      </c>
      <c r="AD129" s="142">
        <f>'PK Exports'!AD129+'NP Exports'!AD129+'NPK Exports'!AD129</f>
        <v>0</v>
      </c>
      <c r="AE129" s="142">
        <f>'PK Exports'!AE129+'NP Exports'!AE129+'NPK Exports'!AE129</f>
        <v>0</v>
      </c>
      <c r="AF129" s="142">
        <f>'PK Exports'!AF129+'NP Exports'!AF129+'NPK Exports'!AF129</f>
        <v>0</v>
      </c>
      <c r="AG129" s="142">
        <f>'PK Exports'!AG129+'NP Exports'!AG129+'NPK Exports'!AG129</f>
        <v>0</v>
      </c>
    </row>
    <row r="130" spans="1:33" x14ac:dyDescent="0.2">
      <c r="A130" s="133" t="str">
        <f t="shared" si="2"/>
        <v>DAPTrinidad</v>
      </c>
      <c r="B130" s="129" t="s">
        <v>266</v>
      </c>
      <c r="C130" s="129" t="s">
        <v>267</v>
      </c>
      <c r="D130" s="129" t="s">
        <v>160</v>
      </c>
      <c r="E130" s="142">
        <f>'PK Exports'!E130+'NP Exports'!E130+'NPK Exports'!E130</f>
        <v>0</v>
      </c>
      <c r="F130" s="142">
        <f>'PK Exports'!F130+'NP Exports'!F130+'NPK Exports'!F130</f>
        <v>0</v>
      </c>
      <c r="G130" s="142">
        <f>'PK Exports'!G130+'NP Exports'!G130+'NPK Exports'!G130</f>
        <v>0</v>
      </c>
      <c r="H130" s="142">
        <f>'PK Exports'!H130+'NP Exports'!H130+'NPK Exports'!H130</f>
        <v>0</v>
      </c>
      <c r="I130" s="142">
        <f>'PK Exports'!I130+'NP Exports'!I130+'NPK Exports'!I130</f>
        <v>0</v>
      </c>
      <c r="J130" s="142">
        <f>'PK Exports'!J130+'NP Exports'!J130+'NPK Exports'!J130</f>
        <v>0</v>
      </c>
      <c r="K130" s="142">
        <f>'PK Exports'!K130+'NP Exports'!K130+'NPK Exports'!K130</f>
        <v>0</v>
      </c>
      <c r="L130" s="142">
        <f>'PK Exports'!L130+'NP Exports'!L130+'NPK Exports'!L130</f>
        <v>0</v>
      </c>
      <c r="M130" s="142">
        <f>'PK Exports'!M130+'NP Exports'!M130+'NPK Exports'!M130</f>
        <v>0</v>
      </c>
      <c r="N130" s="142">
        <f>'PK Exports'!N130+'NP Exports'!N130+'NPK Exports'!N130</f>
        <v>0</v>
      </c>
      <c r="O130" s="142">
        <f>'PK Exports'!O130+'NP Exports'!O130+'NPK Exports'!O130</f>
        <v>0</v>
      </c>
      <c r="P130" s="142">
        <f>'PK Exports'!P130+'NP Exports'!P130+'NPK Exports'!P130</f>
        <v>0</v>
      </c>
      <c r="Q130" s="142">
        <f>'PK Exports'!Q130+'NP Exports'!Q130+'NPK Exports'!Q130</f>
        <v>0</v>
      </c>
      <c r="R130" s="142">
        <f>'PK Exports'!R130+'NP Exports'!R130+'NPK Exports'!R130</f>
        <v>0</v>
      </c>
      <c r="S130" s="142">
        <f>'PK Exports'!S130+'NP Exports'!S130+'NPK Exports'!S130</f>
        <v>0</v>
      </c>
      <c r="T130" s="142">
        <f>'PK Exports'!T130+'NP Exports'!T130+'NPK Exports'!T130</f>
        <v>0</v>
      </c>
      <c r="U130" s="142">
        <f>'PK Exports'!U130+'NP Exports'!U130+'NPK Exports'!U130</f>
        <v>0</v>
      </c>
      <c r="V130" s="142">
        <f>'PK Exports'!V130+'NP Exports'!V130+'NPK Exports'!V130</f>
        <v>0</v>
      </c>
      <c r="W130" s="142">
        <f>'PK Exports'!W130+'NP Exports'!W130+'NPK Exports'!W130</f>
        <v>0</v>
      </c>
      <c r="X130" s="142">
        <f>'PK Exports'!X130+'NP Exports'!X130+'NPK Exports'!X130</f>
        <v>0</v>
      </c>
      <c r="Y130" s="142">
        <f>'PK Exports'!Y130+'NP Exports'!Y130+'NPK Exports'!Y130</f>
        <v>0</v>
      </c>
      <c r="Z130" s="142">
        <f>'PK Exports'!Z130+'NP Exports'!Z130+'NPK Exports'!Z130</f>
        <v>0</v>
      </c>
      <c r="AA130" s="142">
        <f>'PK Exports'!AA130+'NP Exports'!AA130+'NPK Exports'!AA130</f>
        <v>0</v>
      </c>
      <c r="AB130" s="142">
        <f>'PK Exports'!AB130+'NP Exports'!AB130+'NPK Exports'!AB130</f>
        <v>0</v>
      </c>
      <c r="AC130" s="142">
        <f>'PK Exports'!AC130+'NP Exports'!AC130+'NPK Exports'!AC130</f>
        <v>0</v>
      </c>
      <c r="AD130" s="142">
        <f>'PK Exports'!AD130+'NP Exports'!AD130+'NPK Exports'!AD130</f>
        <v>0</v>
      </c>
      <c r="AE130" s="142">
        <f>'PK Exports'!AE130+'NP Exports'!AE130+'NPK Exports'!AE130</f>
        <v>0</v>
      </c>
      <c r="AF130" s="142">
        <f>'PK Exports'!AF130+'NP Exports'!AF130+'NPK Exports'!AF130</f>
        <v>0</v>
      </c>
      <c r="AG130" s="142">
        <f>'PK Exports'!AG130+'NP Exports'!AG130+'NPK Exports'!AG130</f>
        <v>0</v>
      </c>
    </row>
    <row r="131" spans="1:33" s="133" customFormat="1" x14ac:dyDescent="0.2">
      <c r="A131" s="143" t="str">
        <f t="shared" si="2"/>
        <v>DAPCentral America Total</v>
      </c>
      <c r="B131" s="140" t="s">
        <v>161</v>
      </c>
      <c r="C131" s="140" t="s">
        <v>161</v>
      </c>
      <c r="D131" s="140" t="s">
        <v>161</v>
      </c>
      <c r="E131" s="141">
        <f>'PK Exports'!E131+'NP Exports'!E131+'NPK Exports'!E131</f>
        <v>35.555630000000001</v>
      </c>
      <c r="F131" s="141">
        <f>'PK Exports'!F131+'NP Exports'!F131+'NPK Exports'!F131</f>
        <v>50.313507999999999</v>
      </c>
      <c r="G131" s="141">
        <f>'PK Exports'!G131+'NP Exports'!G131+'NPK Exports'!G131</f>
        <v>35.418140999998784</v>
      </c>
      <c r="H131" s="141">
        <f>'PK Exports'!H131+'NP Exports'!H131+'NPK Exports'!H131</f>
        <v>36.752669000000211</v>
      </c>
      <c r="I131" s="141">
        <f>'PK Exports'!I131+'NP Exports'!I131+'NPK Exports'!I131</f>
        <v>42.306658000003843</v>
      </c>
      <c r="J131" s="141">
        <f>'PK Exports'!J131+'NP Exports'!J131+'NPK Exports'!J131</f>
        <v>48.759709999999998</v>
      </c>
      <c r="K131" s="141">
        <f>'PK Exports'!K131+'NP Exports'!K131+'NPK Exports'!K131</f>
        <v>44.154454000000001</v>
      </c>
      <c r="L131" s="141">
        <f>'PK Exports'!L131+'NP Exports'!L131+'NPK Exports'!L131</f>
        <v>65.497078999999999</v>
      </c>
      <c r="M131" s="141">
        <f>'PK Exports'!M131+'NP Exports'!M131+'NPK Exports'!M131</f>
        <v>80.880331999999996</v>
      </c>
      <c r="N131" s="141">
        <f>'PK Exports'!N131+'NP Exports'!N131+'NPK Exports'!N131</f>
        <v>38.175134999999997</v>
      </c>
      <c r="O131" s="141">
        <f>'PK Exports'!O131+'NP Exports'!O131+'NPK Exports'!O131</f>
        <v>64.917642000000001</v>
      </c>
      <c r="P131" s="141">
        <f>'PK Exports'!P131+'NP Exports'!P131+'NPK Exports'!P131</f>
        <v>74.168988999999996</v>
      </c>
      <c r="Q131" s="141">
        <f>'PK Exports'!Q131+'NP Exports'!Q131+'NPK Exports'!Q131</f>
        <v>99.443429000000009</v>
      </c>
      <c r="R131" s="141">
        <f>'PK Exports'!R131+'NP Exports'!R131+'NPK Exports'!R131</f>
        <v>110.77490599999999</v>
      </c>
      <c r="S131" s="141">
        <f>'PK Exports'!S131+'NP Exports'!S131+'NPK Exports'!S131</f>
        <v>114.64730599999999</v>
      </c>
      <c r="T131" s="141">
        <f>'PK Exports'!T131+'NP Exports'!T131+'NPK Exports'!T131</f>
        <v>102.06323199999999</v>
      </c>
      <c r="U131" s="141">
        <f>'PK Exports'!U131+'NP Exports'!U131+'NPK Exports'!U131</f>
        <v>87.341275999999993</v>
      </c>
      <c r="V131" s="141">
        <f>'PK Exports'!V131+'NP Exports'!V131+'NPK Exports'!V131</f>
        <v>72.733573000000007</v>
      </c>
      <c r="W131" s="141">
        <f>'PK Exports'!W131+'NP Exports'!W131+'NPK Exports'!W131</f>
        <v>100.64028992906672</v>
      </c>
      <c r="X131" s="141">
        <f>'PK Exports'!X131+'NP Exports'!X131+'NPK Exports'!X131</f>
        <v>82.53434</v>
      </c>
      <c r="Y131" s="141">
        <f>'PK Exports'!Y131+'NP Exports'!Y131+'NPK Exports'!Y131</f>
        <v>74.248160000000013</v>
      </c>
      <c r="Z131" s="141">
        <f>'PK Exports'!Z131+'NP Exports'!Z131+'NPK Exports'!Z131</f>
        <v>96.722570000000005</v>
      </c>
      <c r="AA131" s="141">
        <f>'PK Exports'!AA131+'NP Exports'!AA131+'NPK Exports'!AA131</f>
        <v>72.019999999999982</v>
      </c>
      <c r="AB131" s="141">
        <f>'PK Exports'!AB131+'NP Exports'!AB131+'NPK Exports'!AB131</f>
        <v>56.52</v>
      </c>
      <c r="AC131" s="141">
        <f>'PK Exports'!AC131+'NP Exports'!AC131+'NPK Exports'!AC131</f>
        <v>58.561986636188195</v>
      </c>
      <c r="AD131" s="141">
        <f>'PK Exports'!AD131+'NP Exports'!AD131+'NPK Exports'!AD131</f>
        <v>60.388780140031997</v>
      </c>
      <c r="AE131" s="141">
        <f>'PK Exports'!AE131+'NP Exports'!AE131+'NPK Exports'!AE131</f>
        <v>61.012968700183841</v>
      </c>
      <c r="AF131" s="141">
        <f>'PK Exports'!AF131+'NP Exports'!AF131+'NPK Exports'!AF131</f>
        <v>61.694246984379319</v>
      </c>
      <c r="AG131" s="141">
        <f>'PK Exports'!AG131+'NP Exports'!AG131+'NPK Exports'!AG131</f>
        <v>62.213373669880603</v>
      </c>
    </row>
    <row r="132" spans="1:33" x14ac:dyDescent="0.2">
      <c r="A132" s="133" t="str">
        <f t="shared" si="2"/>
        <v>DAPBelize</v>
      </c>
      <c r="B132" s="129" t="s">
        <v>266</v>
      </c>
      <c r="C132" s="129" t="s">
        <v>268</v>
      </c>
      <c r="D132" s="129" t="s">
        <v>162</v>
      </c>
      <c r="E132" s="142">
        <f>'PK Exports'!E132+'NP Exports'!E132+'NPK Exports'!E132</f>
        <v>0</v>
      </c>
      <c r="F132" s="142">
        <f>'PK Exports'!F132+'NP Exports'!F132+'NPK Exports'!F132</f>
        <v>0</v>
      </c>
      <c r="G132" s="142">
        <f>'PK Exports'!G132+'NP Exports'!G132+'NPK Exports'!G132</f>
        <v>0</v>
      </c>
      <c r="H132" s="142">
        <f>'PK Exports'!H132+'NP Exports'!H132+'NPK Exports'!H132</f>
        <v>0</v>
      </c>
      <c r="I132" s="142">
        <f>'PK Exports'!I132+'NP Exports'!I132+'NPK Exports'!I132</f>
        <v>0</v>
      </c>
      <c r="J132" s="142">
        <f>'PK Exports'!J132+'NP Exports'!J132+'NPK Exports'!J132</f>
        <v>0</v>
      </c>
      <c r="K132" s="142">
        <f>'PK Exports'!K132+'NP Exports'!K132+'NPK Exports'!K132</f>
        <v>0</v>
      </c>
      <c r="L132" s="142">
        <f>'PK Exports'!L132+'NP Exports'!L132+'NPK Exports'!L132</f>
        <v>0</v>
      </c>
      <c r="M132" s="142">
        <f>'PK Exports'!M132+'NP Exports'!M132+'NPK Exports'!M132</f>
        <v>0</v>
      </c>
      <c r="N132" s="142">
        <f>'PK Exports'!N132+'NP Exports'!N132+'NPK Exports'!N132</f>
        <v>0</v>
      </c>
      <c r="O132" s="142">
        <f>'PK Exports'!O132+'NP Exports'!O132+'NPK Exports'!O132</f>
        <v>0</v>
      </c>
      <c r="P132" s="142">
        <f>'PK Exports'!P132+'NP Exports'!P132+'NPK Exports'!P132</f>
        <v>0</v>
      </c>
      <c r="Q132" s="142">
        <f>'PK Exports'!Q132+'NP Exports'!Q132+'NPK Exports'!Q132</f>
        <v>0</v>
      </c>
      <c r="R132" s="142">
        <f>'PK Exports'!R132+'NP Exports'!R132+'NPK Exports'!R132</f>
        <v>0</v>
      </c>
      <c r="S132" s="142">
        <f>'PK Exports'!S132+'NP Exports'!S132+'NPK Exports'!S132</f>
        <v>0</v>
      </c>
      <c r="T132" s="142">
        <f>'PK Exports'!T132+'NP Exports'!T132+'NPK Exports'!T132</f>
        <v>0</v>
      </c>
      <c r="U132" s="142">
        <f>'PK Exports'!U132+'NP Exports'!U132+'NPK Exports'!U132</f>
        <v>0</v>
      </c>
      <c r="V132" s="142">
        <f>'PK Exports'!V132+'NP Exports'!V132+'NPK Exports'!V132</f>
        <v>0</v>
      </c>
      <c r="W132" s="142">
        <f>'PK Exports'!W132+'NP Exports'!W132+'NPK Exports'!W132</f>
        <v>0</v>
      </c>
      <c r="X132" s="142">
        <f>'PK Exports'!X132+'NP Exports'!X132+'NPK Exports'!X132</f>
        <v>0</v>
      </c>
      <c r="Y132" s="142">
        <f>'PK Exports'!Y132+'NP Exports'!Y132+'NPK Exports'!Y132</f>
        <v>0</v>
      </c>
      <c r="Z132" s="142">
        <f>'PK Exports'!Z132+'NP Exports'!Z132+'NPK Exports'!Z132</f>
        <v>0</v>
      </c>
      <c r="AA132" s="142">
        <f>'PK Exports'!AA132+'NP Exports'!AA132+'NPK Exports'!AA132</f>
        <v>0</v>
      </c>
      <c r="AB132" s="142">
        <f>'PK Exports'!AB132+'NP Exports'!AB132+'NPK Exports'!AB132</f>
        <v>0</v>
      </c>
      <c r="AC132" s="142">
        <f>'PK Exports'!AC132+'NP Exports'!AC132+'NPK Exports'!AC132</f>
        <v>0</v>
      </c>
      <c r="AD132" s="142">
        <f>'PK Exports'!AD132+'NP Exports'!AD132+'NPK Exports'!AD132</f>
        <v>0</v>
      </c>
      <c r="AE132" s="142">
        <f>'PK Exports'!AE132+'NP Exports'!AE132+'NPK Exports'!AE132</f>
        <v>0</v>
      </c>
      <c r="AF132" s="142">
        <f>'PK Exports'!AF132+'NP Exports'!AF132+'NPK Exports'!AF132</f>
        <v>0</v>
      </c>
      <c r="AG132" s="142">
        <f>'PK Exports'!AG132+'NP Exports'!AG132+'NPK Exports'!AG132</f>
        <v>0</v>
      </c>
    </row>
    <row r="133" spans="1:33" x14ac:dyDescent="0.2">
      <c r="A133" s="133" t="str">
        <f t="shared" si="2"/>
        <v>DAPCosta Rica</v>
      </c>
      <c r="B133" s="129" t="s">
        <v>266</v>
      </c>
      <c r="C133" s="129" t="s">
        <v>268</v>
      </c>
      <c r="D133" s="129" t="s">
        <v>163</v>
      </c>
      <c r="E133" s="142">
        <f>'PK Exports'!E133+'NP Exports'!E133+'NPK Exports'!E133</f>
        <v>4.5527980000000001</v>
      </c>
      <c r="F133" s="142">
        <f>'PK Exports'!F133+'NP Exports'!F133+'NPK Exports'!F133</f>
        <v>4.3150720000000007</v>
      </c>
      <c r="G133" s="142">
        <f>'PK Exports'!G133+'NP Exports'!G133+'NPK Exports'!G133</f>
        <v>5.3534480000000002</v>
      </c>
      <c r="H133" s="142">
        <f>'PK Exports'!H133+'NP Exports'!H133+'NPK Exports'!H133</f>
        <v>6.6895100000000003</v>
      </c>
      <c r="I133" s="142">
        <f>'PK Exports'!I133+'NP Exports'!I133+'NPK Exports'!I133</f>
        <v>3.9593449999999999</v>
      </c>
      <c r="J133" s="142">
        <f>'PK Exports'!J133+'NP Exports'!J133+'NPK Exports'!J133</f>
        <v>2.2108759999999998</v>
      </c>
      <c r="K133" s="142">
        <f>'PK Exports'!K133+'NP Exports'!K133+'NPK Exports'!K133</f>
        <v>2.0751309999999998</v>
      </c>
      <c r="L133" s="142">
        <f>'PK Exports'!L133+'NP Exports'!L133+'NPK Exports'!L133</f>
        <v>1.6342679999999998</v>
      </c>
      <c r="M133" s="142">
        <f>'PK Exports'!M133+'NP Exports'!M133+'NPK Exports'!M133</f>
        <v>17.033757000000001</v>
      </c>
      <c r="N133" s="142">
        <f>'PK Exports'!N133+'NP Exports'!N133+'NPK Exports'!N133</f>
        <v>2.3925679999999998</v>
      </c>
      <c r="O133" s="142">
        <f>'PK Exports'!O133+'NP Exports'!O133+'NPK Exports'!O133</f>
        <v>8.3733719999999998</v>
      </c>
      <c r="P133" s="142">
        <f>'PK Exports'!P133+'NP Exports'!P133+'NPK Exports'!P133</f>
        <v>6.0285409999999997</v>
      </c>
      <c r="Q133" s="142">
        <f>'PK Exports'!Q133+'NP Exports'!Q133+'NPK Exports'!Q133</f>
        <v>13.039503</v>
      </c>
      <c r="R133" s="142">
        <f>'PK Exports'!R133+'NP Exports'!R133+'NPK Exports'!R133</f>
        <v>7.9278049999999993</v>
      </c>
      <c r="S133" s="142">
        <f>'PK Exports'!S133+'NP Exports'!S133+'NPK Exports'!S133</f>
        <v>19.516848000000003</v>
      </c>
      <c r="T133" s="142">
        <f>'PK Exports'!T133+'NP Exports'!T133+'NPK Exports'!T133</f>
        <v>15.962847</v>
      </c>
      <c r="U133" s="142">
        <f>'PK Exports'!U133+'NP Exports'!U133+'NPK Exports'!U133</f>
        <v>9.7593929999999993</v>
      </c>
      <c r="V133" s="142">
        <f>'PK Exports'!V133+'NP Exports'!V133+'NPK Exports'!V133</f>
        <v>9.4589090000000002</v>
      </c>
      <c r="W133" s="142">
        <f>'PK Exports'!W133+'NP Exports'!W133+'NPK Exports'!W133</f>
        <v>10.31999981517367</v>
      </c>
      <c r="X133" s="142">
        <f>'PK Exports'!X133+'NP Exports'!X133+'NPK Exports'!X133</f>
        <v>11.16099</v>
      </c>
      <c r="Y133" s="142">
        <f>'PK Exports'!Y133+'NP Exports'!Y133+'NPK Exports'!Y133</f>
        <v>13.73207</v>
      </c>
      <c r="Z133" s="142">
        <f>'PK Exports'!Z133+'NP Exports'!Z133+'NPK Exports'!Z133</f>
        <v>21.857139999999998</v>
      </c>
      <c r="AA133" s="142">
        <f>'PK Exports'!AA133+'NP Exports'!AA133+'NPK Exports'!AA133</f>
        <v>16.78</v>
      </c>
      <c r="AB133" s="142">
        <f>'PK Exports'!AB133+'NP Exports'!AB133+'NPK Exports'!AB133</f>
        <v>17.05</v>
      </c>
      <c r="AC133" s="142">
        <f>'PK Exports'!AC133+'NP Exports'!AC133+'NPK Exports'!AC133</f>
        <v>17.731458887348385</v>
      </c>
      <c r="AD133" s="142">
        <f>'PK Exports'!AD133+'NP Exports'!AD133+'NPK Exports'!AD133</f>
        <v>18.332357392561324</v>
      </c>
      <c r="AE133" s="142">
        <f>'PK Exports'!AE133+'NP Exports'!AE133+'NPK Exports'!AE133</f>
        <v>18.532230230537948</v>
      </c>
      <c r="AF133" s="142">
        <f>'PK Exports'!AF133+'NP Exports'!AF133+'NPK Exports'!AF133</f>
        <v>18.750147619348947</v>
      </c>
      <c r="AG133" s="142">
        <f>'PK Exports'!AG133+'NP Exports'!AG133+'NPK Exports'!AG133</f>
        <v>18.913762678224906</v>
      </c>
    </row>
    <row r="134" spans="1:33" x14ac:dyDescent="0.2">
      <c r="A134" s="133" t="str">
        <f t="shared" si="2"/>
        <v>DAPEl Salvador</v>
      </c>
      <c r="B134" s="129" t="s">
        <v>266</v>
      </c>
      <c r="C134" s="129" t="s">
        <v>268</v>
      </c>
      <c r="D134" s="129" t="s">
        <v>164</v>
      </c>
      <c r="E134" s="142">
        <f>'PK Exports'!E134+'NP Exports'!E134+'NPK Exports'!E134</f>
        <v>15</v>
      </c>
      <c r="F134" s="142">
        <f>'PK Exports'!F134+'NP Exports'!F134+'NPK Exports'!F134</f>
        <v>15</v>
      </c>
      <c r="G134" s="142">
        <f>'PK Exports'!G134+'NP Exports'!G134+'NPK Exports'!G134</f>
        <v>18.308999999998786</v>
      </c>
      <c r="H134" s="142">
        <f>'PK Exports'!H134+'NP Exports'!H134+'NPK Exports'!H134</f>
        <v>16.50000000000021</v>
      </c>
      <c r="I134" s="142">
        <f>'PK Exports'!I134+'NP Exports'!I134+'NPK Exports'!I134</f>
        <v>21.781000000003839</v>
      </c>
      <c r="J134" s="142">
        <f>'PK Exports'!J134+'NP Exports'!J134+'NPK Exports'!J134</f>
        <v>17.439838999999999</v>
      </c>
      <c r="K134" s="142">
        <f>'PK Exports'!K134+'NP Exports'!K134+'NPK Exports'!K134</f>
        <v>23.825958</v>
      </c>
      <c r="L134" s="142">
        <f>'PK Exports'!L134+'NP Exports'!L134+'NPK Exports'!L134</f>
        <v>32.570672000000002</v>
      </c>
      <c r="M134" s="142">
        <f>'PK Exports'!M134+'NP Exports'!M134+'NPK Exports'!M134</f>
        <v>36.308753999999993</v>
      </c>
      <c r="N134" s="142">
        <f>'PK Exports'!N134+'NP Exports'!N134+'NPK Exports'!N134</f>
        <v>11.660310000000001</v>
      </c>
      <c r="O134" s="142">
        <f>'PK Exports'!O134+'NP Exports'!O134+'NPK Exports'!O134</f>
        <v>16.667263999999999</v>
      </c>
      <c r="P134" s="142">
        <f>'PK Exports'!P134+'NP Exports'!P134+'NPK Exports'!P134</f>
        <v>31.074276999999999</v>
      </c>
      <c r="Q134" s="142">
        <f>'PK Exports'!Q134+'NP Exports'!Q134+'NPK Exports'!Q134</f>
        <v>26.987258000000001</v>
      </c>
      <c r="R134" s="142">
        <f>'PK Exports'!R134+'NP Exports'!R134+'NPK Exports'!R134</f>
        <v>30.818426000000002</v>
      </c>
      <c r="S134" s="142">
        <f>'PK Exports'!S134+'NP Exports'!S134+'NPK Exports'!S134</f>
        <v>35.154975999999998</v>
      </c>
      <c r="T134" s="142">
        <f>'PK Exports'!T134+'NP Exports'!T134+'NPK Exports'!T134</f>
        <v>38.736069000000001</v>
      </c>
      <c r="U134" s="142">
        <f>'PK Exports'!U134+'NP Exports'!U134+'NPK Exports'!U134</f>
        <v>37.713203</v>
      </c>
      <c r="V134" s="142">
        <f>'PK Exports'!V134+'NP Exports'!V134+'NPK Exports'!V134</f>
        <v>38.750053999999999</v>
      </c>
      <c r="W134" s="142">
        <f>'PK Exports'!W134+'NP Exports'!W134+'NPK Exports'!W134</f>
        <v>37.571258999999998</v>
      </c>
      <c r="X134" s="142">
        <f>'PK Exports'!X134+'NP Exports'!X134+'NPK Exports'!X134</f>
        <v>26.14556</v>
      </c>
      <c r="Y134" s="142">
        <f>'PK Exports'!Y134+'NP Exports'!Y134+'NPK Exports'!Y134</f>
        <v>29.974350000000005</v>
      </c>
      <c r="Z134" s="142">
        <f>'PK Exports'!Z134+'NP Exports'!Z134+'NPK Exports'!Z134</f>
        <v>37.934899999999999</v>
      </c>
      <c r="AA134" s="142">
        <f>'PK Exports'!AA134+'NP Exports'!AA134+'NPK Exports'!AA134</f>
        <v>24.299999999999997</v>
      </c>
      <c r="AB134" s="142">
        <f>'PK Exports'!AB134+'NP Exports'!AB134+'NPK Exports'!AB134</f>
        <v>9.3999999999999986</v>
      </c>
      <c r="AC134" s="142">
        <f>'PK Exports'!AC134+'NP Exports'!AC134+'NPK Exports'!AC134</f>
        <v>9.7757016739633293</v>
      </c>
      <c r="AD134" s="142">
        <f>'PK Exports'!AD134+'NP Exports'!AD134+'NPK Exports'!AD134</f>
        <v>10.106988826397441</v>
      </c>
      <c r="AE134" s="142">
        <f>'PK Exports'!AE134+'NP Exports'!AE134+'NPK Exports'!AE134</f>
        <v>10.217182649094232</v>
      </c>
      <c r="AF134" s="142">
        <f>'PK Exports'!AF134+'NP Exports'!AF134+'NPK Exports'!AF134</f>
        <v>10.337324787207042</v>
      </c>
      <c r="AG134" s="142">
        <f>'PK Exports'!AG134+'NP Exports'!AG134+'NPK Exports'!AG134</f>
        <v>10.427528983889387</v>
      </c>
    </row>
    <row r="135" spans="1:33" x14ac:dyDescent="0.2">
      <c r="A135" s="133" t="str">
        <f t="shared" si="2"/>
        <v>DAPGuatemala</v>
      </c>
      <c r="B135" s="129" t="s">
        <v>266</v>
      </c>
      <c r="C135" s="129" t="s">
        <v>268</v>
      </c>
      <c r="D135" s="129" t="s">
        <v>165</v>
      </c>
      <c r="E135" s="142">
        <f>'PK Exports'!E135+'NP Exports'!E135+'NPK Exports'!E135</f>
        <v>13</v>
      </c>
      <c r="F135" s="142">
        <f>'PK Exports'!F135+'NP Exports'!F135+'NPK Exports'!F135</f>
        <v>13</v>
      </c>
      <c r="G135" s="142">
        <f>'PK Exports'!G135+'NP Exports'!G135+'NPK Exports'!G135</f>
        <v>9.435925000000001</v>
      </c>
      <c r="H135" s="142">
        <f>'PK Exports'!H135+'NP Exports'!H135+'NPK Exports'!H135</f>
        <v>11.140217</v>
      </c>
      <c r="I135" s="142">
        <f>'PK Exports'!I135+'NP Exports'!I135+'NPK Exports'!I135</f>
        <v>14.533146</v>
      </c>
      <c r="J135" s="142">
        <f>'PK Exports'!J135+'NP Exports'!J135+'NPK Exports'!J135</f>
        <v>18.317798</v>
      </c>
      <c r="K135" s="142">
        <f>'PK Exports'!K135+'NP Exports'!K135+'NPK Exports'!K135</f>
        <v>9.7584150000000012</v>
      </c>
      <c r="L135" s="142">
        <f>'PK Exports'!L135+'NP Exports'!L135+'NPK Exports'!L135</f>
        <v>14.077118</v>
      </c>
      <c r="M135" s="142">
        <f>'PK Exports'!M135+'NP Exports'!M135+'NPK Exports'!M135</f>
        <v>10.642684000000001</v>
      </c>
      <c r="N135" s="142">
        <f>'PK Exports'!N135+'NP Exports'!N135+'NPK Exports'!N135</f>
        <v>9.1518770000000007</v>
      </c>
      <c r="O135" s="142">
        <f>'PK Exports'!O135+'NP Exports'!O135+'NPK Exports'!O135</f>
        <v>12.743876</v>
      </c>
      <c r="P135" s="142">
        <f>'PK Exports'!P135+'NP Exports'!P135+'NPK Exports'!P135</f>
        <v>17.046378000000001</v>
      </c>
      <c r="Q135" s="142">
        <f>'PK Exports'!Q135+'NP Exports'!Q135+'NPK Exports'!Q135</f>
        <v>24.157729</v>
      </c>
      <c r="R135" s="142">
        <f>'PK Exports'!R135+'NP Exports'!R135+'NPK Exports'!R135</f>
        <v>26.016069999999999</v>
      </c>
      <c r="S135" s="142">
        <f>'PK Exports'!S135+'NP Exports'!S135+'NPK Exports'!S135</f>
        <v>22.536982999999999</v>
      </c>
      <c r="T135" s="142">
        <f>'PK Exports'!T135+'NP Exports'!T135+'NPK Exports'!T135</f>
        <v>21.863630999999998</v>
      </c>
      <c r="U135" s="142">
        <f>'PK Exports'!U135+'NP Exports'!U135+'NPK Exports'!U135</f>
        <v>10.086256000000001</v>
      </c>
      <c r="V135" s="142">
        <f>'PK Exports'!V135+'NP Exports'!V135+'NPK Exports'!V135</f>
        <v>10.190891000000001</v>
      </c>
      <c r="W135" s="142">
        <f>'PK Exports'!W135+'NP Exports'!W135+'NPK Exports'!W135</f>
        <v>19.704667011659502</v>
      </c>
      <c r="X135" s="142">
        <f>'PK Exports'!X135+'NP Exports'!X135+'NPK Exports'!X135</f>
        <v>38.349540000000005</v>
      </c>
      <c r="Y135" s="142">
        <f>'PK Exports'!Y135+'NP Exports'!Y135+'NPK Exports'!Y135</f>
        <v>22.140219999999996</v>
      </c>
      <c r="Z135" s="142">
        <f>'PK Exports'!Z135+'NP Exports'!Z135+'NPK Exports'!Z135</f>
        <v>24.799829999999993</v>
      </c>
      <c r="AA135" s="142">
        <f>'PK Exports'!AA135+'NP Exports'!AA135+'NPK Exports'!AA135</f>
        <v>16.159999999999993</v>
      </c>
      <c r="AB135" s="142">
        <f>'PK Exports'!AB135+'NP Exports'!AB135+'NPK Exports'!AB135</f>
        <v>19.650000000000002</v>
      </c>
      <c r="AC135" s="142">
        <f>'PK Exports'!AC135+'NP Exports'!AC135+'NPK Exports'!AC135</f>
        <v>20.435376371636117</v>
      </c>
      <c r="AD135" s="142">
        <f>'PK Exports'!AD135+'NP Exports'!AD135+'NPK Exports'!AD135</f>
        <v>21.127907493479768</v>
      </c>
      <c r="AE135" s="142">
        <f>'PK Exports'!AE135+'NP Exports'!AE135+'NPK Exports'!AE135</f>
        <v>21.35825947390444</v>
      </c>
      <c r="AF135" s="142">
        <f>'PK Exports'!AF135+'NP Exports'!AF135+'NPK Exports'!AF135</f>
        <v>21.609407666874304</v>
      </c>
      <c r="AG135" s="142">
        <f>'PK Exports'!AG135+'NP Exports'!AG135+'NPK Exports'!AG135</f>
        <v>21.797972822704953</v>
      </c>
    </row>
    <row r="136" spans="1:33" x14ac:dyDescent="0.2">
      <c r="A136" s="133" t="str">
        <f t="shared" si="2"/>
        <v>DAPHonduras</v>
      </c>
      <c r="B136" s="129" t="s">
        <v>266</v>
      </c>
      <c r="C136" s="129" t="s">
        <v>268</v>
      </c>
      <c r="D136" s="129" t="s">
        <v>166</v>
      </c>
      <c r="E136" s="142">
        <f>'PK Exports'!E136+'NP Exports'!E136+'NPK Exports'!E136</f>
        <v>0</v>
      </c>
      <c r="F136" s="142">
        <f>'PK Exports'!F136+'NP Exports'!F136+'NPK Exports'!F136</f>
        <v>0</v>
      </c>
      <c r="G136" s="142">
        <f>'PK Exports'!G136+'NP Exports'!G136+'NPK Exports'!G136</f>
        <v>0</v>
      </c>
      <c r="H136" s="142">
        <f>'PK Exports'!H136+'NP Exports'!H136+'NPK Exports'!H136</f>
        <v>0.61290500000000003</v>
      </c>
      <c r="I136" s="142">
        <f>'PK Exports'!I136+'NP Exports'!I136+'NPK Exports'!I136</f>
        <v>0.59661300000000006</v>
      </c>
      <c r="J136" s="142">
        <f>'PK Exports'!J136+'NP Exports'!J136+'NPK Exports'!J136</f>
        <v>0.44140200000000002</v>
      </c>
      <c r="K136" s="142">
        <f>'PK Exports'!K136+'NP Exports'!K136+'NPK Exports'!K136</f>
        <v>0.42341099999999998</v>
      </c>
      <c r="L136" s="142">
        <f>'PK Exports'!L136+'NP Exports'!L136+'NPK Exports'!L136</f>
        <v>1.3528999999999999E-2</v>
      </c>
      <c r="M136" s="142">
        <f>'PK Exports'!M136+'NP Exports'!M136+'NPK Exports'!M136</f>
        <v>6.7239999999999994E-2</v>
      </c>
      <c r="N136" s="142">
        <f>'PK Exports'!N136+'NP Exports'!N136+'NPK Exports'!N136</f>
        <v>0.32455100000000003</v>
      </c>
      <c r="O136" s="142">
        <f>'PK Exports'!O136+'NP Exports'!O136+'NPK Exports'!O136</f>
        <v>4.0036000000000002E-2</v>
      </c>
      <c r="P136" s="142">
        <f>'PK Exports'!P136+'NP Exports'!P136+'NPK Exports'!P136</f>
        <v>4.4999999999999998E-2</v>
      </c>
      <c r="Q136" s="142">
        <f>'PK Exports'!Q136+'NP Exports'!Q136+'NPK Exports'!Q136</f>
        <v>0.780613</v>
      </c>
      <c r="R136" s="142">
        <f>'PK Exports'!R136+'NP Exports'!R136+'NPK Exports'!R136</f>
        <v>0.118411</v>
      </c>
      <c r="S136" s="142">
        <f>'PK Exports'!S136+'NP Exports'!S136+'NPK Exports'!S136</f>
        <v>0.36565300000000001</v>
      </c>
      <c r="T136" s="142">
        <f>'PK Exports'!T136+'NP Exports'!T136+'NPK Exports'!T136</f>
        <v>0.13008600000000001</v>
      </c>
      <c r="U136" s="142">
        <f>'PK Exports'!U136+'NP Exports'!U136+'NPK Exports'!U136</f>
        <v>0.306029</v>
      </c>
      <c r="V136" s="142">
        <f>'PK Exports'!V136+'NP Exports'!V136+'NPK Exports'!V136</f>
        <v>0.40595499999999995</v>
      </c>
      <c r="W136" s="142">
        <f>'PK Exports'!W136+'NP Exports'!W136+'NPK Exports'!W136</f>
        <v>0.46650602215784598</v>
      </c>
      <c r="X136" s="142">
        <f>'PK Exports'!X136+'NP Exports'!X136+'NPK Exports'!X136</f>
        <v>0</v>
      </c>
      <c r="Y136" s="142">
        <f>'PK Exports'!Y136+'NP Exports'!Y136+'NPK Exports'!Y136</f>
        <v>0</v>
      </c>
      <c r="Z136" s="142">
        <f>'PK Exports'!Z136+'NP Exports'!Z136+'NPK Exports'!Z136</f>
        <v>0</v>
      </c>
      <c r="AA136" s="142">
        <f>'PK Exports'!AA136+'NP Exports'!AA136+'NPK Exports'!AA136</f>
        <v>0</v>
      </c>
      <c r="AB136" s="142">
        <f>'PK Exports'!AB136+'NP Exports'!AB136+'NPK Exports'!AB136</f>
        <v>0</v>
      </c>
      <c r="AC136" s="142">
        <f>'PK Exports'!AC136+'NP Exports'!AC136+'NPK Exports'!AC136</f>
        <v>0</v>
      </c>
      <c r="AD136" s="142">
        <f>'PK Exports'!AD136+'NP Exports'!AD136+'NPK Exports'!AD136</f>
        <v>0</v>
      </c>
      <c r="AE136" s="142">
        <f>'PK Exports'!AE136+'NP Exports'!AE136+'NPK Exports'!AE136</f>
        <v>0</v>
      </c>
      <c r="AF136" s="142">
        <f>'PK Exports'!AF136+'NP Exports'!AF136+'NPK Exports'!AF136</f>
        <v>0</v>
      </c>
      <c r="AG136" s="142">
        <f>'PK Exports'!AG136+'NP Exports'!AG136+'NPK Exports'!AG136</f>
        <v>0</v>
      </c>
    </row>
    <row r="137" spans="1:33" x14ac:dyDescent="0.2">
      <c r="A137" s="133" t="str">
        <f t="shared" si="2"/>
        <v>DAPMexico</v>
      </c>
      <c r="B137" s="129" t="s">
        <v>266</v>
      </c>
      <c r="C137" s="129" t="s">
        <v>268</v>
      </c>
      <c r="D137" s="129" t="s">
        <v>167</v>
      </c>
      <c r="E137" s="142">
        <f>'PK Exports'!E137+'NP Exports'!E137+'NPK Exports'!E137</f>
        <v>3.0028320000000002</v>
      </c>
      <c r="F137" s="142">
        <f>'PK Exports'!F137+'NP Exports'!F137+'NPK Exports'!F137</f>
        <v>17.998435999999998</v>
      </c>
      <c r="G137" s="142">
        <f>'PK Exports'!G137+'NP Exports'!G137+'NPK Exports'!G137</f>
        <v>2.3197679999999998</v>
      </c>
      <c r="H137" s="142">
        <f>'PK Exports'!H137+'NP Exports'!H137+'NPK Exports'!H137</f>
        <v>1.8100369999999999</v>
      </c>
      <c r="I137" s="142">
        <f>'PK Exports'!I137+'NP Exports'!I137+'NPK Exports'!I137</f>
        <v>1.4365540000000001</v>
      </c>
      <c r="J137" s="142">
        <f>'PK Exports'!J137+'NP Exports'!J137+'NPK Exports'!J137</f>
        <v>10.349794999999999</v>
      </c>
      <c r="K137" s="142">
        <f>'PK Exports'!K137+'NP Exports'!K137+'NPK Exports'!K137</f>
        <v>8.0715389999999996</v>
      </c>
      <c r="L137" s="142">
        <f>'PK Exports'!L137+'NP Exports'!L137+'NPK Exports'!L137</f>
        <v>17.201492000000002</v>
      </c>
      <c r="M137" s="142">
        <f>'PK Exports'!M137+'NP Exports'!M137+'NPK Exports'!M137</f>
        <v>16.827897</v>
      </c>
      <c r="N137" s="142">
        <f>'PK Exports'!N137+'NP Exports'!N137+'NPK Exports'!N137</f>
        <v>14.645828999999999</v>
      </c>
      <c r="O137" s="142">
        <f>'PK Exports'!O137+'NP Exports'!O137+'NPK Exports'!O137</f>
        <v>27.093094000000001</v>
      </c>
      <c r="P137" s="142">
        <f>'PK Exports'!P137+'NP Exports'!P137+'NPK Exports'!P137</f>
        <v>19.974792999999998</v>
      </c>
      <c r="Q137" s="142">
        <f>'PK Exports'!Q137+'NP Exports'!Q137+'NPK Exports'!Q137</f>
        <v>34.478326000000003</v>
      </c>
      <c r="R137" s="142">
        <f>'PK Exports'!R137+'NP Exports'!R137+'NPK Exports'!R137</f>
        <v>45.894193999999992</v>
      </c>
      <c r="S137" s="142">
        <f>'PK Exports'!S137+'NP Exports'!S137+'NPK Exports'!S137</f>
        <v>37.072845999999998</v>
      </c>
      <c r="T137" s="142">
        <f>'PK Exports'!T137+'NP Exports'!T137+'NPK Exports'!T137</f>
        <v>25.370598999999999</v>
      </c>
      <c r="U137" s="142">
        <f>'PK Exports'!U137+'NP Exports'!U137+'NPK Exports'!U137</f>
        <v>29.476395</v>
      </c>
      <c r="V137" s="142">
        <f>'PK Exports'!V137+'NP Exports'!V137+'NPK Exports'!V137</f>
        <v>13.927764</v>
      </c>
      <c r="W137" s="142">
        <f>'PK Exports'!W137+'NP Exports'!W137+'NPK Exports'!W137</f>
        <v>32.577858080075714</v>
      </c>
      <c r="X137" s="142">
        <f>'PK Exports'!X137+'NP Exports'!X137+'NPK Exports'!X137</f>
        <v>6.8782499999999995</v>
      </c>
      <c r="Y137" s="142">
        <f>'PK Exports'!Y137+'NP Exports'!Y137+'NPK Exports'!Y137</f>
        <v>8.4015199999999997</v>
      </c>
      <c r="Z137" s="142">
        <f>'PK Exports'!Z137+'NP Exports'!Z137+'NPK Exports'!Z137</f>
        <v>12.130699999999999</v>
      </c>
      <c r="AA137" s="142">
        <f>'PK Exports'!AA137+'NP Exports'!AA137+'NPK Exports'!AA137</f>
        <v>14.78</v>
      </c>
      <c r="AB137" s="142">
        <f>'PK Exports'!AB137+'NP Exports'!AB137+'NPK Exports'!AB137</f>
        <v>10.42</v>
      </c>
      <c r="AC137" s="142">
        <f>'PK Exports'!AC137+'NP Exports'!AC137+'NPK Exports'!AC137</f>
        <v>10.619449703240367</v>
      </c>
      <c r="AD137" s="142">
        <f>'PK Exports'!AD137+'NP Exports'!AD137+'NPK Exports'!AD137</f>
        <v>10.821526427593462</v>
      </c>
      <c r="AE137" s="142">
        <f>'PK Exports'!AE137+'NP Exports'!AE137+'NPK Exports'!AE137</f>
        <v>10.905296346647219</v>
      </c>
      <c r="AF137" s="142">
        <f>'PK Exports'!AF137+'NP Exports'!AF137+'NPK Exports'!AF137</f>
        <v>10.997366910949028</v>
      </c>
      <c r="AG137" s="142">
        <f>'PK Exports'!AG137+'NP Exports'!AG137+'NPK Exports'!AG137</f>
        <v>11.074109185061356</v>
      </c>
    </row>
    <row r="138" spans="1:33" x14ac:dyDescent="0.2">
      <c r="A138" s="133" t="str">
        <f t="shared" si="2"/>
        <v>DAPNicaragua</v>
      </c>
      <c r="B138" s="129" t="s">
        <v>266</v>
      </c>
      <c r="C138" s="129" t="s">
        <v>268</v>
      </c>
      <c r="D138" s="129" t="s">
        <v>168</v>
      </c>
      <c r="E138" s="142">
        <f>'PK Exports'!E138+'NP Exports'!E138+'NPK Exports'!E138</f>
        <v>0</v>
      </c>
      <c r="F138" s="142">
        <f>'PK Exports'!F138+'NP Exports'!F138+'NPK Exports'!F138</f>
        <v>0</v>
      </c>
      <c r="G138" s="142">
        <f>'PK Exports'!G138+'NP Exports'!G138+'NPK Exports'!G138</f>
        <v>0</v>
      </c>
      <c r="H138" s="142">
        <f>'PK Exports'!H138+'NP Exports'!H138+'NPK Exports'!H138</f>
        <v>0</v>
      </c>
      <c r="I138" s="142">
        <f>'PK Exports'!I138+'NP Exports'!I138+'NPK Exports'!I138</f>
        <v>0</v>
      </c>
      <c r="J138" s="142">
        <f>'PK Exports'!J138+'NP Exports'!J138+'NPK Exports'!J138</f>
        <v>0</v>
      </c>
      <c r="K138" s="142">
        <f>'PK Exports'!K138+'NP Exports'!K138+'NPK Exports'!K138</f>
        <v>0</v>
      </c>
      <c r="L138" s="142">
        <f>'PK Exports'!L138+'NP Exports'!L138+'NPK Exports'!L138</f>
        <v>0</v>
      </c>
      <c r="M138" s="142">
        <f>'PK Exports'!M138+'NP Exports'!M138+'NPK Exports'!M138</f>
        <v>0</v>
      </c>
      <c r="N138" s="142">
        <f>'PK Exports'!N138+'NP Exports'!N138+'NPK Exports'!N138</f>
        <v>0</v>
      </c>
      <c r="O138" s="142">
        <f>'PK Exports'!O138+'NP Exports'!O138+'NPK Exports'!O138</f>
        <v>0</v>
      </c>
      <c r="P138" s="142">
        <f>'PK Exports'!P138+'NP Exports'!P138+'NPK Exports'!P138</f>
        <v>0</v>
      </c>
      <c r="Q138" s="142">
        <f>'PK Exports'!Q138+'NP Exports'!Q138+'NPK Exports'!Q138</f>
        <v>0</v>
      </c>
      <c r="R138" s="142">
        <f>'PK Exports'!R138+'NP Exports'!R138+'NPK Exports'!R138</f>
        <v>0</v>
      </c>
      <c r="S138" s="142">
        <f>'PK Exports'!S138+'NP Exports'!S138+'NPK Exports'!S138</f>
        <v>0</v>
      </c>
      <c r="T138" s="142">
        <f>'PK Exports'!T138+'NP Exports'!T138+'NPK Exports'!T138</f>
        <v>0</v>
      </c>
      <c r="U138" s="142">
        <f>'PK Exports'!U138+'NP Exports'!U138+'NPK Exports'!U138</f>
        <v>0</v>
      </c>
      <c r="V138" s="142">
        <f>'PK Exports'!V138+'NP Exports'!V138+'NPK Exports'!V138</f>
        <v>0</v>
      </c>
      <c r="W138" s="142">
        <f>'PK Exports'!W138+'NP Exports'!W138+'NPK Exports'!W138</f>
        <v>0</v>
      </c>
      <c r="X138" s="142">
        <f>'PK Exports'!X138+'NP Exports'!X138+'NPK Exports'!X138</f>
        <v>0</v>
      </c>
      <c r="Y138" s="142">
        <f>'PK Exports'!Y138+'NP Exports'!Y138+'NPK Exports'!Y138</f>
        <v>0</v>
      </c>
      <c r="Z138" s="142">
        <f>'PK Exports'!Z138+'NP Exports'!Z138+'NPK Exports'!Z138</f>
        <v>0</v>
      </c>
      <c r="AA138" s="142">
        <f>'PK Exports'!AA138+'NP Exports'!AA138+'NPK Exports'!AA138</f>
        <v>0</v>
      </c>
      <c r="AB138" s="142">
        <f>'PK Exports'!AB138+'NP Exports'!AB138+'NPK Exports'!AB138</f>
        <v>0</v>
      </c>
      <c r="AC138" s="142">
        <f>'PK Exports'!AC138+'NP Exports'!AC138+'NPK Exports'!AC138</f>
        <v>0</v>
      </c>
      <c r="AD138" s="142">
        <f>'PK Exports'!AD138+'NP Exports'!AD138+'NPK Exports'!AD138</f>
        <v>0</v>
      </c>
      <c r="AE138" s="142">
        <f>'PK Exports'!AE138+'NP Exports'!AE138+'NPK Exports'!AE138</f>
        <v>0</v>
      </c>
      <c r="AF138" s="142">
        <f>'PK Exports'!AF138+'NP Exports'!AF138+'NPK Exports'!AF138</f>
        <v>0</v>
      </c>
      <c r="AG138" s="142">
        <f>'PK Exports'!AG138+'NP Exports'!AG138+'NPK Exports'!AG138</f>
        <v>0</v>
      </c>
    </row>
    <row r="139" spans="1:33" x14ac:dyDescent="0.2">
      <c r="A139" s="133" t="str">
        <f t="shared" si="2"/>
        <v>DAPPanama</v>
      </c>
      <c r="B139" s="129" t="s">
        <v>266</v>
      </c>
      <c r="C139" s="129" t="s">
        <v>268</v>
      </c>
      <c r="D139" s="129" t="s">
        <v>169</v>
      </c>
      <c r="E139" s="142">
        <f>'PK Exports'!E139+'NP Exports'!E139+'NPK Exports'!E139</f>
        <v>0</v>
      </c>
      <c r="F139" s="142">
        <f>'PK Exports'!F139+'NP Exports'!F139+'NPK Exports'!F139</f>
        <v>0</v>
      </c>
      <c r="G139" s="142">
        <f>'PK Exports'!G139+'NP Exports'!G139+'NPK Exports'!G139</f>
        <v>0</v>
      </c>
      <c r="H139" s="142">
        <f>'PK Exports'!H139+'NP Exports'!H139+'NPK Exports'!H139</f>
        <v>0</v>
      </c>
      <c r="I139" s="142">
        <f>'PK Exports'!I139+'NP Exports'!I139+'NPK Exports'!I139</f>
        <v>0</v>
      </c>
      <c r="J139" s="142">
        <f>'PK Exports'!J139+'NP Exports'!J139+'NPK Exports'!J139</f>
        <v>0</v>
      </c>
      <c r="K139" s="142">
        <f>'PK Exports'!K139+'NP Exports'!K139+'NPK Exports'!K139</f>
        <v>0</v>
      </c>
      <c r="L139" s="142">
        <f>'PK Exports'!L139+'NP Exports'!L139+'NPK Exports'!L139</f>
        <v>0</v>
      </c>
      <c r="M139" s="142">
        <f>'PK Exports'!M139+'NP Exports'!M139+'NPK Exports'!M139</f>
        <v>0</v>
      </c>
      <c r="N139" s="142">
        <f>'PK Exports'!N139+'NP Exports'!N139+'NPK Exports'!N139</f>
        <v>0</v>
      </c>
      <c r="O139" s="142">
        <f>'PK Exports'!O139+'NP Exports'!O139+'NPK Exports'!O139</f>
        <v>0</v>
      </c>
      <c r="P139" s="142">
        <f>'PK Exports'!P139+'NP Exports'!P139+'NPK Exports'!P139</f>
        <v>0</v>
      </c>
      <c r="Q139" s="142">
        <f>'PK Exports'!Q139+'NP Exports'!Q139+'NPK Exports'!Q139</f>
        <v>0</v>
      </c>
      <c r="R139" s="142">
        <f>'PK Exports'!R139+'NP Exports'!R139+'NPK Exports'!R139</f>
        <v>0</v>
      </c>
      <c r="S139" s="142">
        <f>'PK Exports'!S139+'NP Exports'!S139+'NPK Exports'!S139</f>
        <v>0</v>
      </c>
      <c r="T139" s="142">
        <f>'PK Exports'!T139+'NP Exports'!T139+'NPK Exports'!T139</f>
        <v>0</v>
      </c>
      <c r="U139" s="142">
        <f>'PK Exports'!U139+'NP Exports'!U139+'NPK Exports'!U139</f>
        <v>0</v>
      </c>
      <c r="V139" s="142">
        <f>'PK Exports'!V139+'NP Exports'!V139+'NPK Exports'!V139</f>
        <v>0</v>
      </c>
      <c r="W139" s="142">
        <f>'PK Exports'!W139+'NP Exports'!W139+'NPK Exports'!W139</f>
        <v>0</v>
      </c>
      <c r="X139" s="142">
        <f>'PK Exports'!X139+'NP Exports'!X139+'NPK Exports'!X139</f>
        <v>0</v>
      </c>
      <c r="Y139" s="142">
        <f>'PK Exports'!Y139+'NP Exports'!Y139+'NPK Exports'!Y139</f>
        <v>0</v>
      </c>
      <c r="Z139" s="142">
        <f>'PK Exports'!Z139+'NP Exports'!Z139+'NPK Exports'!Z139</f>
        <v>0</v>
      </c>
      <c r="AA139" s="142">
        <f>'PK Exports'!AA139+'NP Exports'!AA139+'NPK Exports'!AA139</f>
        <v>0</v>
      </c>
      <c r="AB139" s="142">
        <f>'PK Exports'!AB139+'NP Exports'!AB139+'NPK Exports'!AB139</f>
        <v>0</v>
      </c>
      <c r="AC139" s="142">
        <f>'PK Exports'!AC139+'NP Exports'!AC139+'NPK Exports'!AC139</f>
        <v>0</v>
      </c>
      <c r="AD139" s="142">
        <f>'PK Exports'!AD139+'NP Exports'!AD139+'NPK Exports'!AD139</f>
        <v>0</v>
      </c>
      <c r="AE139" s="142">
        <f>'PK Exports'!AE139+'NP Exports'!AE139+'NPK Exports'!AE139</f>
        <v>0</v>
      </c>
      <c r="AF139" s="142">
        <f>'PK Exports'!AF139+'NP Exports'!AF139+'NPK Exports'!AF139</f>
        <v>0</v>
      </c>
      <c r="AG139" s="142">
        <f>'PK Exports'!AG139+'NP Exports'!AG139+'NPK Exports'!AG139</f>
        <v>0</v>
      </c>
    </row>
    <row r="140" spans="1:33" s="133" customFormat="1" x14ac:dyDescent="0.2">
      <c r="A140" s="139" t="str">
        <f t="shared" si="2"/>
        <v>DAPSouth America Total</v>
      </c>
      <c r="B140" s="140" t="s">
        <v>170</v>
      </c>
      <c r="C140" s="140" t="s">
        <v>170</v>
      </c>
      <c r="D140" s="140" t="s">
        <v>170</v>
      </c>
      <c r="E140" s="141">
        <f>'PK Exports'!E140+'NP Exports'!E140+'NPK Exports'!E140</f>
        <v>290.22707499999996</v>
      </c>
      <c r="F140" s="141">
        <f>'PK Exports'!F140+'NP Exports'!F140+'NPK Exports'!F140</f>
        <v>287.18800300000004</v>
      </c>
      <c r="G140" s="141">
        <f>'PK Exports'!G140+'NP Exports'!G140+'NPK Exports'!G140</f>
        <v>401.41321299999998</v>
      </c>
      <c r="H140" s="141">
        <f>'PK Exports'!H140+'NP Exports'!H140+'NPK Exports'!H140</f>
        <v>535.49318300000004</v>
      </c>
      <c r="I140" s="141">
        <f>'PK Exports'!I140+'NP Exports'!I140+'NPK Exports'!I140</f>
        <v>652.61349100000007</v>
      </c>
      <c r="J140" s="141">
        <f>'PK Exports'!J140+'NP Exports'!J140+'NPK Exports'!J140</f>
        <v>557.19782299999997</v>
      </c>
      <c r="K140" s="141">
        <f>'PK Exports'!K140+'NP Exports'!K140+'NPK Exports'!K140</f>
        <v>569.17926299999999</v>
      </c>
      <c r="L140" s="141">
        <f>'PK Exports'!L140+'NP Exports'!L140+'NPK Exports'!L140</f>
        <v>743.90711399999998</v>
      </c>
      <c r="M140" s="141">
        <f>'PK Exports'!M140+'NP Exports'!M140+'NPK Exports'!M140</f>
        <v>675.67443400000002</v>
      </c>
      <c r="N140" s="141">
        <f>'PK Exports'!N140+'NP Exports'!N140+'NPK Exports'!N140</f>
        <v>486.90932700000002</v>
      </c>
      <c r="O140" s="141">
        <f>'PK Exports'!O140+'NP Exports'!O140+'NPK Exports'!O140</f>
        <v>710.47839999999997</v>
      </c>
      <c r="P140" s="141">
        <f>'PK Exports'!P140+'NP Exports'!P140+'NPK Exports'!P140</f>
        <v>704.34305500000005</v>
      </c>
      <c r="Q140" s="141">
        <f>'PK Exports'!Q140+'NP Exports'!Q140+'NPK Exports'!Q140</f>
        <v>547.54831000000001</v>
      </c>
      <c r="R140" s="141">
        <f>'PK Exports'!R140+'NP Exports'!R140+'NPK Exports'!R140</f>
        <v>739.78194800000006</v>
      </c>
      <c r="S140" s="141">
        <f>'PK Exports'!S140+'NP Exports'!S140+'NPK Exports'!S140</f>
        <v>805.05704000000003</v>
      </c>
      <c r="T140" s="141">
        <f>'PK Exports'!T140+'NP Exports'!T140+'NPK Exports'!T140</f>
        <v>704.88885600000003</v>
      </c>
      <c r="U140" s="141">
        <f>'PK Exports'!U140+'NP Exports'!U140+'NPK Exports'!U140</f>
        <v>578.79268100000002</v>
      </c>
      <c r="V140" s="141">
        <f>'PK Exports'!V140+'NP Exports'!V140+'NPK Exports'!V140</f>
        <v>490.371396</v>
      </c>
      <c r="W140" s="141">
        <f>'PK Exports'!W140+'NP Exports'!W140+'NPK Exports'!W140</f>
        <v>562.41338172928226</v>
      </c>
      <c r="X140" s="141">
        <f>'PK Exports'!X140+'NP Exports'!X140+'NPK Exports'!X140</f>
        <v>271.02350000000001</v>
      </c>
      <c r="Y140" s="141">
        <f>'PK Exports'!Y140+'NP Exports'!Y140+'NPK Exports'!Y140</f>
        <v>322.19787000000002</v>
      </c>
      <c r="Z140" s="141">
        <f>'PK Exports'!Z140+'NP Exports'!Z140+'NPK Exports'!Z140</f>
        <v>407.54171000000002</v>
      </c>
      <c r="AA140" s="141">
        <f>'PK Exports'!AA140+'NP Exports'!AA140+'NPK Exports'!AA140</f>
        <v>239.68</v>
      </c>
      <c r="AB140" s="141">
        <f>'PK Exports'!AB140+'NP Exports'!AB140+'NPK Exports'!AB140</f>
        <v>287.85000000000002</v>
      </c>
      <c r="AC140" s="141">
        <f>'PK Exports'!AC140+'NP Exports'!AC140+'NPK Exports'!AC140</f>
        <v>289.12539508619818</v>
      </c>
      <c r="AD140" s="141">
        <f>'PK Exports'!AD140+'NP Exports'!AD140+'NPK Exports'!AD140</f>
        <v>299.03743544902341</v>
      </c>
      <c r="AE140" s="141">
        <f>'PK Exports'!AE140+'NP Exports'!AE140+'NPK Exports'!AE140</f>
        <v>302.63573675678811</v>
      </c>
      <c r="AF140" s="141">
        <f>'PK Exports'!AF140+'NP Exports'!AF140+'NPK Exports'!AF140</f>
        <v>306.26585917238214</v>
      </c>
      <c r="AG140" s="141">
        <f>'PK Exports'!AG140+'NP Exports'!AG140+'NPK Exports'!AG140</f>
        <v>309.08447251164932</v>
      </c>
    </row>
    <row r="141" spans="1:33" x14ac:dyDescent="0.2">
      <c r="A141" s="133" t="str">
        <f t="shared" si="2"/>
        <v>DAPArgentina</v>
      </c>
      <c r="B141" s="129" t="s">
        <v>266</v>
      </c>
      <c r="C141" s="129" t="s">
        <v>269</v>
      </c>
      <c r="D141" s="129" t="s">
        <v>171</v>
      </c>
      <c r="E141" s="142">
        <f>'PK Exports'!E141+'NP Exports'!E141+'NPK Exports'!E141</f>
        <v>2.5000000000000001E-2</v>
      </c>
      <c r="F141" s="142">
        <f>'PK Exports'!F141+'NP Exports'!F141+'NPK Exports'!F141</f>
        <v>6.3E-3</v>
      </c>
      <c r="G141" s="142">
        <f>'PK Exports'!G141+'NP Exports'!G141+'NPK Exports'!G141</f>
        <v>3.4299999999999999E-4</v>
      </c>
      <c r="H141" s="142">
        <f>'PK Exports'!H141+'NP Exports'!H141+'NPK Exports'!H141</f>
        <v>3.601E-3</v>
      </c>
      <c r="I141" s="142">
        <f>'PK Exports'!I141+'NP Exports'!I141+'NPK Exports'!I141</f>
        <v>3.9917220000000002</v>
      </c>
      <c r="J141" s="142">
        <f>'PK Exports'!J141+'NP Exports'!J141+'NPK Exports'!J141</f>
        <v>8.1409099999999999</v>
      </c>
      <c r="K141" s="142">
        <f>'PK Exports'!K141+'NP Exports'!K141+'NPK Exports'!K141</f>
        <v>1.0832819999999999</v>
      </c>
      <c r="L141" s="142">
        <f>'PK Exports'!L141+'NP Exports'!L141+'NPK Exports'!L141</f>
        <v>7.3010000000000002E-3</v>
      </c>
      <c r="M141" s="142">
        <f>'PK Exports'!M141+'NP Exports'!M141+'NPK Exports'!M141</f>
        <v>7.3606440000000006</v>
      </c>
      <c r="N141" s="142">
        <f>'PK Exports'!N141+'NP Exports'!N141+'NPK Exports'!N141</f>
        <v>0.99846000000000001</v>
      </c>
      <c r="O141" s="142">
        <f>'PK Exports'!O141+'NP Exports'!O141+'NPK Exports'!O141</f>
        <v>6.0974499999999994</v>
      </c>
      <c r="P141" s="142">
        <f>'PK Exports'!P141+'NP Exports'!P141+'NPK Exports'!P141</f>
        <v>6.2554029999999994</v>
      </c>
      <c r="Q141" s="142">
        <f>'PK Exports'!Q141+'NP Exports'!Q141+'NPK Exports'!Q141</f>
        <v>4.5449169999999999</v>
      </c>
      <c r="R141" s="142">
        <f>'PK Exports'!R141+'NP Exports'!R141+'NPK Exports'!R141</f>
        <v>1.275771</v>
      </c>
      <c r="S141" s="142">
        <f>'PK Exports'!S141+'NP Exports'!S141+'NPK Exports'!S141</f>
        <v>0.43703599999999998</v>
      </c>
      <c r="T141" s="142">
        <f>'PK Exports'!T141+'NP Exports'!T141+'NPK Exports'!T141</f>
        <v>0.10417</v>
      </c>
      <c r="U141" s="142">
        <f>'PK Exports'!U141+'NP Exports'!U141+'NPK Exports'!U141</f>
        <v>7.8854999999999995E-2</v>
      </c>
      <c r="V141" s="142">
        <f>'PK Exports'!V141+'NP Exports'!V141+'NPK Exports'!V141</f>
        <v>0.35593799999999998</v>
      </c>
      <c r="W141" s="142">
        <f>'PK Exports'!W141+'NP Exports'!W141+'NPK Exports'!W141</f>
        <v>9.3301804431597732E-2</v>
      </c>
      <c r="X141" s="142">
        <f>'PK Exports'!X141+'NP Exports'!X141+'NPK Exports'!X141</f>
        <v>0</v>
      </c>
      <c r="Y141" s="142">
        <f>'PK Exports'!Y141+'NP Exports'!Y141+'NPK Exports'!Y141</f>
        <v>0</v>
      </c>
      <c r="Z141" s="142">
        <f>'PK Exports'!Z141+'NP Exports'!Z141+'NPK Exports'!Z141</f>
        <v>0</v>
      </c>
      <c r="AA141" s="142">
        <f>'PK Exports'!AA141+'NP Exports'!AA141+'NPK Exports'!AA141</f>
        <v>0</v>
      </c>
      <c r="AB141" s="142">
        <f>'PK Exports'!AB141+'NP Exports'!AB141+'NPK Exports'!AB141</f>
        <v>0</v>
      </c>
      <c r="AC141" s="142">
        <f>'PK Exports'!AC141+'NP Exports'!AC141+'NPK Exports'!AC141</f>
        <v>0</v>
      </c>
      <c r="AD141" s="142">
        <f>'PK Exports'!AD141+'NP Exports'!AD141+'NPK Exports'!AD141</f>
        <v>0</v>
      </c>
      <c r="AE141" s="142">
        <f>'PK Exports'!AE141+'NP Exports'!AE141+'NPK Exports'!AE141</f>
        <v>0</v>
      </c>
      <c r="AF141" s="142">
        <f>'PK Exports'!AF141+'NP Exports'!AF141+'NPK Exports'!AF141</f>
        <v>0</v>
      </c>
      <c r="AG141" s="142">
        <f>'PK Exports'!AG141+'NP Exports'!AG141+'NPK Exports'!AG141</f>
        <v>0</v>
      </c>
    </row>
    <row r="142" spans="1:33" x14ac:dyDescent="0.2">
      <c r="A142" s="133" t="str">
        <f t="shared" si="2"/>
        <v>DAPBolivia</v>
      </c>
      <c r="B142" s="129" t="s">
        <v>266</v>
      </c>
      <c r="C142" s="129" t="s">
        <v>269</v>
      </c>
      <c r="D142" s="129" t="s">
        <v>172</v>
      </c>
      <c r="E142" s="142">
        <f>'PK Exports'!E142+'NP Exports'!E142+'NPK Exports'!E142</f>
        <v>0</v>
      </c>
      <c r="F142" s="142">
        <f>'PK Exports'!F142+'NP Exports'!F142+'NPK Exports'!F142</f>
        <v>0</v>
      </c>
      <c r="G142" s="142">
        <f>'PK Exports'!G142+'NP Exports'!G142+'NPK Exports'!G142</f>
        <v>0</v>
      </c>
      <c r="H142" s="142">
        <f>'PK Exports'!H142+'NP Exports'!H142+'NPK Exports'!H142</f>
        <v>0</v>
      </c>
      <c r="I142" s="142">
        <f>'PK Exports'!I142+'NP Exports'!I142+'NPK Exports'!I142</f>
        <v>0</v>
      </c>
      <c r="J142" s="142">
        <f>'PK Exports'!J142+'NP Exports'!J142+'NPK Exports'!J142</f>
        <v>0</v>
      </c>
      <c r="K142" s="142">
        <f>'PK Exports'!K142+'NP Exports'!K142+'NPK Exports'!K142</f>
        <v>0</v>
      </c>
      <c r="L142" s="142">
        <f>'PK Exports'!L142+'NP Exports'!L142+'NPK Exports'!L142</f>
        <v>0</v>
      </c>
      <c r="M142" s="142">
        <f>'PK Exports'!M142+'NP Exports'!M142+'NPK Exports'!M142</f>
        <v>0</v>
      </c>
      <c r="N142" s="142">
        <f>'PK Exports'!N142+'NP Exports'!N142+'NPK Exports'!N142</f>
        <v>0</v>
      </c>
      <c r="O142" s="142">
        <f>'PK Exports'!O142+'NP Exports'!O142+'NPK Exports'!O142</f>
        <v>0</v>
      </c>
      <c r="P142" s="142">
        <f>'PK Exports'!P142+'NP Exports'!P142+'NPK Exports'!P142</f>
        <v>0</v>
      </c>
      <c r="Q142" s="142">
        <f>'PK Exports'!Q142+'NP Exports'!Q142+'NPK Exports'!Q142</f>
        <v>0</v>
      </c>
      <c r="R142" s="142">
        <f>'PK Exports'!R142+'NP Exports'!R142+'NPK Exports'!R142</f>
        <v>0</v>
      </c>
      <c r="S142" s="142">
        <f>'PK Exports'!S142+'NP Exports'!S142+'NPK Exports'!S142</f>
        <v>0</v>
      </c>
      <c r="T142" s="142">
        <f>'PK Exports'!T142+'NP Exports'!T142+'NPK Exports'!T142</f>
        <v>0</v>
      </c>
      <c r="U142" s="142">
        <f>'PK Exports'!U142+'NP Exports'!U142+'NPK Exports'!U142</f>
        <v>0</v>
      </c>
      <c r="V142" s="142">
        <f>'PK Exports'!V142+'NP Exports'!V142+'NPK Exports'!V142</f>
        <v>0</v>
      </c>
      <c r="W142" s="142">
        <f>'PK Exports'!W142+'NP Exports'!W142+'NPK Exports'!W142</f>
        <v>0</v>
      </c>
      <c r="X142" s="142">
        <f>'PK Exports'!X142+'NP Exports'!X142+'NPK Exports'!X142</f>
        <v>0</v>
      </c>
      <c r="Y142" s="142">
        <f>'PK Exports'!Y142+'NP Exports'!Y142+'NPK Exports'!Y142</f>
        <v>0</v>
      </c>
      <c r="Z142" s="142">
        <f>'PK Exports'!Z142+'NP Exports'!Z142+'NPK Exports'!Z142</f>
        <v>0</v>
      </c>
      <c r="AA142" s="142">
        <f>'PK Exports'!AA142+'NP Exports'!AA142+'NPK Exports'!AA142</f>
        <v>0</v>
      </c>
      <c r="AB142" s="142">
        <f>'PK Exports'!AB142+'NP Exports'!AB142+'NPK Exports'!AB142</f>
        <v>0</v>
      </c>
      <c r="AC142" s="142">
        <f>'PK Exports'!AC142+'NP Exports'!AC142+'NPK Exports'!AC142</f>
        <v>0</v>
      </c>
      <c r="AD142" s="142">
        <f>'PK Exports'!AD142+'NP Exports'!AD142+'NPK Exports'!AD142</f>
        <v>0</v>
      </c>
      <c r="AE142" s="142">
        <f>'PK Exports'!AE142+'NP Exports'!AE142+'NPK Exports'!AE142</f>
        <v>0</v>
      </c>
      <c r="AF142" s="142">
        <f>'PK Exports'!AF142+'NP Exports'!AF142+'NPK Exports'!AF142</f>
        <v>0</v>
      </c>
      <c r="AG142" s="142">
        <f>'PK Exports'!AG142+'NP Exports'!AG142+'NPK Exports'!AG142</f>
        <v>0</v>
      </c>
    </row>
    <row r="143" spans="1:33" x14ac:dyDescent="0.2">
      <c r="A143" s="133" t="str">
        <f t="shared" si="2"/>
        <v>DAPBrazil</v>
      </c>
      <c r="B143" s="129" t="s">
        <v>266</v>
      </c>
      <c r="C143" s="129" t="s">
        <v>269</v>
      </c>
      <c r="D143" s="129" t="s">
        <v>173</v>
      </c>
      <c r="E143" s="142">
        <f>'PK Exports'!E143+'NP Exports'!E143+'NPK Exports'!E143</f>
        <v>191.67692299999999</v>
      </c>
      <c r="F143" s="142">
        <f>'PK Exports'!F143+'NP Exports'!F143+'NPK Exports'!F143</f>
        <v>234.91125500000001</v>
      </c>
      <c r="G143" s="142">
        <f>'PK Exports'!G143+'NP Exports'!G143+'NPK Exports'!G143</f>
        <v>297.759209</v>
      </c>
      <c r="H143" s="142">
        <f>'PK Exports'!H143+'NP Exports'!H143+'NPK Exports'!H143</f>
        <v>456.57885299999998</v>
      </c>
      <c r="I143" s="142">
        <f>'PK Exports'!I143+'NP Exports'!I143+'NPK Exports'!I143</f>
        <v>571.46208300000001</v>
      </c>
      <c r="J143" s="142">
        <f>'PK Exports'!J143+'NP Exports'!J143+'NPK Exports'!J143</f>
        <v>482.74024199999997</v>
      </c>
      <c r="K143" s="142">
        <f>'PK Exports'!K143+'NP Exports'!K143+'NPK Exports'!K143</f>
        <v>511.35447499999998</v>
      </c>
      <c r="L143" s="142">
        <f>'PK Exports'!L143+'NP Exports'!L143+'NPK Exports'!L143</f>
        <v>667.16941399999996</v>
      </c>
      <c r="M143" s="142">
        <f>'PK Exports'!M143+'NP Exports'!M143+'NPK Exports'!M143</f>
        <v>612.44353799999999</v>
      </c>
      <c r="N143" s="142">
        <f>'PK Exports'!N143+'NP Exports'!N143+'NPK Exports'!N143</f>
        <v>427.37573700000002</v>
      </c>
      <c r="O143" s="142">
        <f>'PK Exports'!O143+'NP Exports'!O143+'NPK Exports'!O143</f>
        <v>604.21707299999991</v>
      </c>
      <c r="P143" s="142">
        <f>'PK Exports'!P143+'NP Exports'!P143+'NPK Exports'!P143</f>
        <v>579.57550700000002</v>
      </c>
      <c r="Q143" s="142">
        <f>'PK Exports'!Q143+'NP Exports'!Q143+'NPK Exports'!Q143</f>
        <v>493.02553999999998</v>
      </c>
      <c r="R143" s="142">
        <f>'PK Exports'!R143+'NP Exports'!R143+'NPK Exports'!R143</f>
        <v>634.38069700000005</v>
      </c>
      <c r="S143" s="142">
        <f>'PK Exports'!S143+'NP Exports'!S143+'NPK Exports'!S143</f>
        <v>642.19515200000001</v>
      </c>
      <c r="T143" s="142">
        <f>'PK Exports'!T143+'NP Exports'!T143+'NPK Exports'!T143</f>
        <v>520.453262</v>
      </c>
      <c r="U143" s="142">
        <f>'PK Exports'!U143+'NP Exports'!U143+'NPK Exports'!U143</f>
        <v>385.37956600000001</v>
      </c>
      <c r="V143" s="142">
        <f>'PK Exports'!V143+'NP Exports'!V143+'NPK Exports'!V143</f>
        <v>356.16862699999996</v>
      </c>
      <c r="W143" s="142">
        <f>'PK Exports'!W143+'NP Exports'!W143+'NPK Exports'!W143</f>
        <v>347.38466257380674</v>
      </c>
      <c r="X143" s="142">
        <f>'PK Exports'!X143+'NP Exports'!X143+'NPK Exports'!X143</f>
        <v>202.90038000000001</v>
      </c>
      <c r="Y143" s="142">
        <f>'PK Exports'!Y143+'NP Exports'!Y143+'NPK Exports'!Y143</f>
        <v>293.76432</v>
      </c>
      <c r="Z143" s="142">
        <f>'PK Exports'!Z143+'NP Exports'!Z143+'NPK Exports'!Z143</f>
        <v>358.64977000000005</v>
      </c>
      <c r="AA143" s="142">
        <f>'PK Exports'!AA143+'NP Exports'!AA143+'NPK Exports'!AA143</f>
        <v>198.41000000000003</v>
      </c>
      <c r="AB143" s="142">
        <f>'PK Exports'!AB143+'NP Exports'!AB143+'NPK Exports'!AB143</f>
        <v>236.63</v>
      </c>
      <c r="AC143" s="142">
        <f>'PK Exports'!AC143+'NP Exports'!AC143+'NPK Exports'!AC143</f>
        <v>235.85822064572989</v>
      </c>
      <c r="AD143" s="142">
        <f>'PK Exports'!AD143+'NP Exports'!AD143+'NPK Exports'!AD143</f>
        <v>243.96509846093011</v>
      </c>
      <c r="AE143" s="142">
        <f>'PK Exports'!AE143+'NP Exports'!AE143+'NPK Exports'!AE143</f>
        <v>246.9629606624683</v>
      </c>
      <c r="AF143" s="142">
        <f>'PK Exports'!AF143+'NP Exports'!AF143+'NPK Exports'!AF143</f>
        <v>249.9384362361327</v>
      </c>
      <c r="AG143" s="142">
        <f>'PK Exports'!AG143+'NP Exports'!AG143+'NPK Exports'!AG143</f>
        <v>252.2655326653925</v>
      </c>
    </row>
    <row r="144" spans="1:33" x14ac:dyDescent="0.2">
      <c r="A144" s="133" t="str">
        <f t="shared" si="2"/>
        <v>DAPChile</v>
      </c>
      <c r="B144" s="129" t="s">
        <v>266</v>
      </c>
      <c r="C144" s="129" t="s">
        <v>269</v>
      </c>
      <c r="D144" s="129" t="s">
        <v>174</v>
      </c>
      <c r="E144" s="142">
        <f>'PK Exports'!E144+'NP Exports'!E144+'NPK Exports'!E144</f>
        <v>0.21</v>
      </c>
      <c r="F144" s="142">
        <f>'PK Exports'!F144+'NP Exports'!F144+'NPK Exports'!F144</f>
        <v>4.8000000000000001E-5</v>
      </c>
      <c r="G144" s="142">
        <f>'PK Exports'!G144+'NP Exports'!G144+'NPK Exports'!G144</f>
        <v>0</v>
      </c>
      <c r="H144" s="142">
        <f>'PK Exports'!H144+'NP Exports'!H144+'NPK Exports'!H144</f>
        <v>0</v>
      </c>
      <c r="I144" s="142">
        <f>'PK Exports'!I144+'NP Exports'!I144+'NPK Exports'!I144</f>
        <v>1.3169999999999999</v>
      </c>
      <c r="J144" s="142">
        <f>'PK Exports'!J144+'NP Exports'!J144+'NPK Exports'!J144</f>
        <v>1.2233890000000001</v>
      </c>
      <c r="K144" s="142">
        <f>'PK Exports'!K144+'NP Exports'!K144+'NPK Exports'!K144</f>
        <v>0.65665000000000007</v>
      </c>
      <c r="L144" s="142">
        <f>'PK Exports'!L144+'NP Exports'!L144+'NPK Exports'!L144</f>
        <v>0.66420999999999997</v>
      </c>
      <c r="M144" s="142">
        <f>'PK Exports'!M144+'NP Exports'!M144+'NPK Exports'!M144</f>
        <v>0.14707500000000001</v>
      </c>
      <c r="N144" s="142">
        <f>'PK Exports'!N144+'NP Exports'!N144+'NPK Exports'!N144</f>
        <v>0.11482899999999999</v>
      </c>
      <c r="O144" s="142">
        <f>'PK Exports'!O144+'NP Exports'!O144+'NPK Exports'!O144</f>
        <v>2.4337109999999997</v>
      </c>
      <c r="P144" s="142">
        <f>'PK Exports'!P144+'NP Exports'!P144+'NPK Exports'!P144</f>
        <v>0.32443100000000002</v>
      </c>
      <c r="Q144" s="142">
        <f>'PK Exports'!Q144+'NP Exports'!Q144+'NPK Exports'!Q144</f>
        <v>0.15431400000000001</v>
      </c>
      <c r="R144" s="142">
        <f>'PK Exports'!R144+'NP Exports'!R144+'NPK Exports'!R144</f>
        <v>4.7349000000000002E-2</v>
      </c>
      <c r="S144" s="142">
        <f>'PK Exports'!S144+'NP Exports'!S144+'NPK Exports'!S144</f>
        <v>9.4961000000000004E-2</v>
      </c>
      <c r="T144" s="142">
        <f>'PK Exports'!T144+'NP Exports'!T144+'NPK Exports'!T144</f>
        <v>6.1948999999999997E-2</v>
      </c>
      <c r="U144" s="142">
        <f>'PK Exports'!U144+'NP Exports'!U144+'NPK Exports'!U144</f>
        <v>9.1073000000000001E-2</v>
      </c>
      <c r="V144" s="142">
        <f>'PK Exports'!V144+'NP Exports'!V144+'NPK Exports'!V144</f>
        <v>0.10224999999999999</v>
      </c>
      <c r="W144" s="142">
        <f>'PK Exports'!W144+'NP Exports'!W144+'NPK Exports'!W144</f>
        <v>0.19764599999999999</v>
      </c>
      <c r="X144" s="142">
        <f>'PK Exports'!X144+'NP Exports'!X144+'NPK Exports'!X144</f>
        <v>0</v>
      </c>
      <c r="Y144" s="142">
        <f>'PK Exports'!Y144+'NP Exports'!Y144+'NPK Exports'!Y144</f>
        <v>0</v>
      </c>
      <c r="Z144" s="142">
        <f>'PK Exports'!Z144+'NP Exports'!Z144+'NPK Exports'!Z144</f>
        <v>0</v>
      </c>
      <c r="AA144" s="142">
        <f>'PK Exports'!AA144+'NP Exports'!AA144+'NPK Exports'!AA144</f>
        <v>0</v>
      </c>
      <c r="AB144" s="142">
        <f>'PK Exports'!AB144+'NP Exports'!AB144+'NPK Exports'!AB144</f>
        <v>0</v>
      </c>
      <c r="AC144" s="142">
        <f>'PK Exports'!AC144+'NP Exports'!AC144+'NPK Exports'!AC144</f>
        <v>0</v>
      </c>
      <c r="AD144" s="142">
        <f>'PK Exports'!AD144+'NP Exports'!AD144+'NPK Exports'!AD144</f>
        <v>0</v>
      </c>
      <c r="AE144" s="142">
        <f>'PK Exports'!AE144+'NP Exports'!AE144+'NPK Exports'!AE144</f>
        <v>0</v>
      </c>
      <c r="AF144" s="142">
        <f>'PK Exports'!AF144+'NP Exports'!AF144+'NPK Exports'!AF144</f>
        <v>0</v>
      </c>
      <c r="AG144" s="142">
        <f>'PK Exports'!AG144+'NP Exports'!AG144+'NPK Exports'!AG144</f>
        <v>0</v>
      </c>
    </row>
    <row r="145" spans="1:33" x14ac:dyDescent="0.2">
      <c r="A145" s="133" t="str">
        <f t="shared" si="2"/>
        <v>DAPColombia</v>
      </c>
      <c r="B145" s="129" t="s">
        <v>266</v>
      </c>
      <c r="C145" s="129" t="s">
        <v>269</v>
      </c>
      <c r="D145" s="129" t="s">
        <v>175</v>
      </c>
      <c r="E145" s="142">
        <f>'PK Exports'!E145+'NP Exports'!E145+'NPK Exports'!E145</f>
        <v>37.010860999999998</v>
      </c>
      <c r="F145" s="142">
        <f>'PK Exports'!F145+'NP Exports'!F145+'NPK Exports'!F145</f>
        <v>30.199974000000005</v>
      </c>
      <c r="G145" s="142">
        <f>'PK Exports'!G145+'NP Exports'!G145+'NPK Exports'!G145</f>
        <v>53.693231999999995</v>
      </c>
      <c r="H145" s="142">
        <f>'PK Exports'!H145+'NP Exports'!H145+'NPK Exports'!H145</f>
        <v>71.315315000000012</v>
      </c>
      <c r="I145" s="142">
        <f>'PK Exports'!I145+'NP Exports'!I145+'NPK Exports'!I145</f>
        <v>62.329915000000007</v>
      </c>
      <c r="J145" s="142">
        <f>'PK Exports'!J145+'NP Exports'!J145+'NPK Exports'!J145</f>
        <v>58.374547</v>
      </c>
      <c r="K145" s="142">
        <f>'PK Exports'!K145+'NP Exports'!K145+'NPK Exports'!K145</f>
        <v>51.122442999999997</v>
      </c>
      <c r="L145" s="142">
        <f>'PK Exports'!L145+'NP Exports'!L145+'NPK Exports'!L145</f>
        <v>65.173325000000006</v>
      </c>
      <c r="M145" s="142">
        <f>'PK Exports'!M145+'NP Exports'!M145+'NPK Exports'!M145</f>
        <v>44.403568999999997</v>
      </c>
      <c r="N145" s="142">
        <f>'PK Exports'!N145+'NP Exports'!N145+'NPK Exports'!N145</f>
        <v>51.837866999999989</v>
      </c>
      <c r="O145" s="142">
        <f>'PK Exports'!O145+'NP Exports'!O145+'NPK Exports'!O145</f>
        <v>84.561999</v>
      </c>
      <c r="P145" s="142">
        <f>'PK Exports'!P145+'NP Exports'!P145+'NPK Exports'!P145</f>
        <v>104.199873</v>
      </c>
      <c r="Q145" s="142">
        <f>'PK Exports'!Q145+'NP Exports'!Q145+'NPK Exports'!Q145</f>
        <v>39.606288999999997</v>
      </c>
      <c r="R145" s="142">
        <f>'PK Exports'!R145+'NP Exports'!R145+'NPK Exports'!R145</f>
        <v>97.198858999999999</v>
      </c>
      <c r="S145" s="142">
        <f>'PK Exports'!S145+'NP Exports'!S145+'NPK Exports'!S145</f>
        <v>155.870248</v>
      </c>
      <c r="T145" s="142">
        <f>'PK Exports'!T145+'NP Exports'!T145+'NPK Exports'!T145</f>
        <v>181.79108199999999</v>
      </c>
      <c r="U145" s="142">
        <f>'PK Exports'!U145+'NP Exports'!U145+'NPK Exports'!U145</f>
        <v>189.80579799999998</v>
      </c>
      <c r="V145" s="142">
        <f>'PK Exports'!V145+'NP Exports'!V145+'NPK Exports'!V145</f>
        <v>129.98668499999999</v>
      </c>
      <c r="W145" s="142">
        <f>'PK Exports'!W145+'NP Exports'!W145+'NPK Exports'!W145</f>
        <v>213.99294567905244</v>
      </c>
      <c r="X145" s="142">
        <f>'PK Exports'!X145+'NP Exports'!X145+'NPK Exports'!X145</f>
        <v>68.12312</v>
      </c>
      <c r="Y145" s="142">
        <f>'PK Exports'!Y145+'NP Exports'!Y145+'NPK Exports'!Y145</f>
        <v>28.433550000000004</v>
      </c>
      <c r="Z145" s="142">
        <f>'PK Exports'!Z145+'NP Exports'!Z145+'NPK Exports'!Z145</f>
        <v>48.891939999999998</v>
      </c>
      <c r="AA145" s="142">
        <f>'PK Exports'!AA145+'NP Exports'!AA145+'NPK Exports'!AA145</f>
        <v>41.269999999999996</v>
      </c>
      <c r="AB145" s="142">
        <f>'PK Exports'!AB145+'NP Exports'!AB145+'NPK Exports'!AB145</f>
        <v>51.22</v>
      </c>
      <c r="AC145" s="142">
        <f>'PK Exports'!AC145+'NP Exports'!AC145+'NPK Exports'!AC145</f>
        <v>53.267174440468281</v>
      </c>
      <c r="AD145" s="142">
        <f>'PK Exports'!AD145+'NP Exports'!AD145+'NPK Exports'!AD145</f>
        <v>55.072336988093305</v>
      </c>
      <c r="AE145" s="142">
        <f>'PK Exports'!AE145+'NP Exports'!AE145+'NPK Exports'!AE145</f>
        <v>55.672776094319858</v>
      </c>
      <c r="AF145" s="142">
        <f>'PK Exports'!AF145+'NP Exports'!AF145+'NPK Exports'!AF145</f>
        <v>56.327422936249448</v>
      </c>
      <c r="AG145" s="142">
        <f>'PK Exports'!AG145+'NP Exports'!AG145+'NPK Exports'!AG145</f>
        <v>56.81893984625686</v>
      </c>
    </row>
    <row r="146" spans="1:33" x14ac:dyDescent="0.2">
      <c r="A146" s="133" t="str">
        <f t="shared" si="2"/>
        <v>DAPEcuador</v>
      </c>
      <c r="B146" s="129" t="s">
        <v>266</v>
      </c>
      <c r="C146" s="129" t="s">
        <v>269</v>
      </c>
      <c r="D146" s="129" t="s">
        <v>176</v>
      </c>
      <c r="E146" s="142">
        <f>'PK Exports'!E146+'NP Exports'!E146+'NPK Exports'!E146</f>
        <v>2.1387999999999997E-2</v>
      </c>
      <c r="F146" s="142">
        <f>'PK Exports'!F146+'NP Exports'!F146+'NPK Exports'!F146</f>
        <v>0.12352299999999999</v>
      </c>
      <c r="G146" s="142">
        <f>'PK Exports'!G146+'NP Exports'!G146+'NPK Exports'!G146</f>
        <v>0.40976700000000005</v>
      </c>
      <c r="H146" s="142">
        <f>'PK Exports'!H146+'NP Exports'!H146+'NPK Exports'!H146</f>
        <v>0.88280599999999998</v>
      </c>
      <c r="I146" s="142">
        <f>'PK Exports'!I146+'NP Exports'!I146+'NPK Exports'!I146</f>
        <v>0.77116499999999999</v>
      </c>
      <c r="J146" s="142">
        <f>'PK Exports'!J146+'NP Exports'!J146+'NPK Exports'!J146</f>
        <v>0.73081200000000002</v>
      </c>
      <c r="K146" s="142">
        <f>'PK Exports'!K146+'NP Exports'!K146+'NPK Exports'!K146</f>
        <v>0.33268599999999993</v>
      </c>
      <c r="L146" s="142">
        <f>'PK Exports'!L146+'NP Exports'!L146+'NPK Exports'!L146</f>
        <v>0.14522399999999999</v>
      </c>
      <c r="M146" s="142">
        <f>'PK Exports'!M146+'NP Exports'!M146+'NPK Exports'!M146</f>
        <v>6.9810000000000002E-3</v>
      </c>
      <c r="N146" s="142">
        <f>'PK Exports'!N146+'NP Exports'!N146+'NPK Exports'!N146</f>
        <v>0.60011300000000012</v>
      </c>
      <c r="O146" s="142">
        <f>'PK Exports'!O146+'NP Exports'!O146+'NPK Exports'!O146</f>
        <v>0.17113599999999998</v>
      </c>
      <c r="P146" s="142">
        <f>'PK Exports'!P146+'NP Exports'!P146+'NPK Exports'!P146</f>
        <v>0.23011100000000001</v>
      </c>
      <c r="Q146" s="142">
        <f>'PK Exports'!Q146+'NP Exports'!Q146+'NPK Exports'!Q146</f>
        <v>0.64763400000000004</v>
      </c>
      <c r="R146" s="142">
        <f>'PK Exports'!R146+'NP Exports'!R146+'NPK Exports'!R146</f>
        <v>0.35734300000000002</v>
      </c>
      <c r="S146" s="142">
        <f>'PK Exports'!S146+'NP Exports'!S146+'NPK Exports'!S146</f>
        <v>0.53434500000000007</v>
      </c>
      <c r="T146" s="142">
        <f>'PK Exports'!T146+'NP Exports'!T146+'NPK Exports'!T146</f>
        <v>0.3677649999999999</v>
      </c>
      <c r="U146" s="142">
        <f>'PK Exports'!U146+'NP Exports'!U146+'NPK Exports'!U146</f>
        <v>0.561666</v>
      </c>
      <c r="V146" s="142">
        <f>'PK Exports'!V146+'NP Exports'!V146+'NPK Exports'!V146</f>
        <v>0.88217299999999998</v>
      </c>
      <c r="W146" s="142">
        <f>'PK Exports'!W146+'NP Exports'!W146+'NPK Exports'!W146</f>
        <v>0.74482567199151151</v>
      </c>
      <c r="X146" s="142">
        <f>'PK Exports'!X146+'NP Exports'!X146+'NPK Exports'!X146</f>
        <v>0</v>
      </c>
      <c r="Y146" s="142">
        <f>'PK Exports'!Y146+'NP Exports'!Y146+'NPK Exports'!Y146</f>
        <v>0</v>
      </c>
      <c r="Z146" s="142">
        <f>'PK Exports'!Z146+'NP Exports'!Z146+'NPK Exports'!Z146</f>
        <v>0</v>
      </c>
      <c r="AA146" s="142">
        <f>'PK Exports'!AA146+'NP Exports'!AA146+'NPK Exports'!AA146</f>
        <v>0</v>
      </c>
      <c r="AB146" s="142">
        <f>'PK Exports'!AB146+'NP Exports'!AB146+'NPK Exports'!AB146</f>
        <v>0</v>
      </c>
      <c r="AC146" s="142">
        <f>'PK Exports'!AC146+'NP Exports'!AC146+'NPK Exports'!AC146</f>
        <v>0</v>
      </c>
      <c r="AD146" s="142">
        <f>'PK Exports'!AD146+'NP Exports'!AD146+'NPK Exports'!AD146</f>
        <v>0</v>
      </c>
      <c r="AE146" s="142">
        <f>'PK Exports'!AE146+'NP Exports'!AE146+'NPK Exports'!AE146</f>
        <v>0</v>
      </c>
      <c r="AF146" s="142">
        <f>'PK Exports'!AF146+'NP Exports'!AF146+'NPK Exports'!AF146</f>
        <v>0</v>
      </c>
      <c r="AG146" s="142">
        <f>'PK Exports'!AG146+'NP Exports'!AG146+'NPK Exports'!AG146</f>
        <v>0</v>
      </c>
    </row>
    <row r="147" spans="1:33" x14ac:dyDescent="0.2">
      <c r="A147" s="133" t="str">
        <f t="shared" ref="A147:A209" si="3">CONCATENATE("DAP",D147)</f>
        <v>DAPFrench Guiana</v>
      </c>
      <c r="B147" s="129" t="s">
        <v>266</v>
      </c>
      <c r="C147" s="129" t="s">
        <v>269</v>
      </c>
      <c r="D147" s="129" t="s">
        <v>177</v>
      </c>
      <c r="E147" s="142">
        <f>'PK Exports'!E147+'NP Exports'!E147+'NPK Exports'!E147</f>
        <v>0</v>
      </c>
      <c r="F147" s="142">
        <f>'PK Exports'!F147+'NP Exports'!F147+'NPK Exports'!F147</f>
        <v>0</v>
      </c>
      <c r="G147" s="142">
        <f>'PK Exports'!G147+'NP Exports'!G147+'NPK Exports'!G147</f>
        <v>0</v>
      </c>
      <c r="H147" s="142">
        <f>'PK Exports'!H147+'NP Exports'!H147+'NPK Exports'!H147</f>
        <v>0</v>
      </c>
      <c r="I147" s="142">
        <f>'PK Exports'!I147+'NP Exports'!I147+'NPK Exports'!I147</f>
        <v>0</v>
      </c>
      <c r="J147" s="142">
        <f>'PK Exports'!J147+'NP Exports'!J147+'NPK Exports'!J147</f>
        <v>0</v>
      </c>
      <c r="K147" s="142">
        <f>'PK Exports'!K147+'NP Exports'!K147+'NPK Exports'!K147</f>
        <v>0</v>
      </c>
      <c r="L147" s="142">
        <f>'PK Exports'!L147+'NP Exports'!L147+'NPK Exports'!L147</f>
        <v>0</v>
      </c>
      <c r="M147" s="142">
        <f>'PK Exports'!M147+'NP Exports'!M147+'NPK Exports'!M147</f>
        <v>0</v>
      </c>
      <c r="N147" s="142">
        <f>'PK Exports'!N147+'NP Exports'!N147+'NPK Exports'!N147</f>
        <v>0</v>
      </c>
      <c r="O147" s="142">
        <f>'PK Exports'!O147+'NP Exports'!O147+'NPK Exports'!O147</f>
        <v>0</v>
      </c>
      <c r="P147" s="142">
        <f>'PK Exports'!P147+'NP Exports'!P147+'NPK Exports'!P147</f>
        <v>0</v>
      </c>
      <c r="Q147" s="142">
        <f>'PK Exports'!Q147+'NP Exports'!Q147+'NPK Exports'!Q147</f>
        <v>0</v>
      </c>
      <c r="R147" s="142">
        <f>'PK Exports'!R147+'NP Exports'!R147+'NPK Exports'!R147</f>
        <v>0</v>
      </c>
      <c r="S147" s="142">
        <f>'PK Exports'!S147+'NP Exports'!S147+'NPK Exports'!S147</f>
        <v>0</v>
      </c>
      <c r="T147" s="142">
        <f>'PK Exports'!T147+'NP Exports'!T147+'NPK Exports'!T147</f>
        <v>0</v>
      </c>
      <c r="U147" s="142">
        <f>'PK Exports'!U147+'NP Exports'!U147+'NPK Exports'!U147</f>
        <v>0</v>
      </c>
      <c r="V147" s="142">
        <f>'PK Exports'!V147+'NP Exports'!V147+'NPK Exports'!V147</f>
        <v>0</v>
      </c>
      <c r="W147" s="142">
        <f>'PK Exports'!W147+'NP Exports'!W147+'NPK Exports'!W147</f>
        <v>0</v>
      </c>
      <c r="X147" s="142">
        <f>'PK Exports'!X147+'NP Exports'!X147+'NPK Exports'!X147</f>
        <v>0</v>
      </c>
      <c r="Y147" s="142">
        <f>'PK Exports'!Y147+'NP Exports'!Y147+'NPK Exports'!Y147</f>
        <v>0</v>
      </c>
      <c r="Z147" s="142">
        <f>'PK Exports'!Z147+'NP Exports'!Z147+'NPK Exports'!Z147</f>
        <v>0</v>
      </c>
      <c r="AA147" s="142">
        <f>'PK Exports'!AA147+'NP Exports'!AA147+'NPK Exports'!AA147</f>
        <v>0</v>
      </c>
      <c r="AB147" s="142">
        <f>'PK Exports'!AB147+'NP Exports'!AB147+'NPK Exports'!AB147</f>
        <v>0</v>
      </c>
      <c r="AC147" s="142">
        <f>'PK Exports'!AC147+'NP Exports'!AC147+'NPK Exports'!AC147</f>
        <v>0</v>
      </c>
      <c r="AD147" s="142">
        <f>'PK Exports'!AD147+'NP Exports'!AD147+'NPK Exports'!AD147</f>
        <v>0</v>
      </c>
      <c r="AE147" s="142">
        <f>'PK Exports'!AE147+'NP Exports'!AE147+'NPK Exports'!AE147</f>
        <v>0</v>
      </c>
      <c r="AF147" s="142">
        <f>'PK Exports'!AF147+'NP Exports'!AF147+'NPK Exports'!AF147</f>
        <v>0</v>
      </c>
      <c r="AG147" s="142">
        <f>'PK Exports'!AG147+'NP Exports'!AG147+'NPK Exports'!AG147</f>
        <v>0</v>
      </c>
    </row>
    <row r="148" spans="1:33" x14ac:dyDescent="0.2">
      <c r="A148" s="133" t="str">
        <f t="shared" si="3"/>
        <v>DAPGuyana</v>
      </c>
      <c r="B148" s="129" t="s">
        <v>266</v>
      </c>
      <c r="C148" s="129" t="s">
        <v>269</v>
      </c>
      <c r="D148" s="129" t="s">
        <v>178</v>
      </c>
      <c r="E148" s="142">
        <f>'PK Exports'!E148+'NP Exports'!E148+'NPK Exports'!E148</f>
        <v>0</v>
      </c>
      <c r="F148" s="142">
        <f>'PK Exports'!F148+'NP Exports'!F148+'NPK Exports'!F148</f>
        <v>0</v>
      </c>
      <c r="G148" s="142">
        <f>'PK Exports'!G148+'NP Exports'!G148+'NPK Exports'!G148</f>
        <v>0</v>
      </c>
      <c r="H148" s="142">
        <f>'PK Exports'!H148+'NP Exports'!H148+'NPK Exports'!H148</f>
        <v>0</v>
      </c>
      <c r="I148" s="142">
        <f>'PK Exports'!I148+'NP Exports'!I148+'NPK Exports'!I148</f>
        <v>0</v>
      </c>
      <c r="J148" s="142">
        <f>'PK Exports'!J148+'NP Exports'!J148+'NPK Exports'!J148</f>
        <v>0</v>
      </c>
      <c r="K148" s="142">
        <f>'PK Exports'!K148+'NP Exports'!K148+'NPK Exports'!K148</f>
        <v>0</v>
      </c>
      <c r="L148" s="142">
        <f>'PK Exports'!L148+'NP Exports'!L148+'NPK Exports'!L148</f>
        <v>0</v>
      </c>
      <c r="M148" s="142">
        <f>'PK Exports'!M148+'NP Exports'!M148+'NPK Exports'!M148</f>
        <v>0</v>
      </c>
      <c r="N148" s="142">
        <f>'PK Exports'!N148+'NP Exports'!N148+'NPK Exports'!N148</f>
        <v>0</v>
      </c>
      <c r="O148" s="142">
        <f>'PK Exports'!O148+'NP Exports'!O148+'NPK Exports'!O148</f>
        <v>0</v>
      </c>
      <c r="P148" s="142">
        <f>'PK Exports'!P148+'NP Exports'!P148+'NPK Exports'!P148</f>
        <v>0</v>
      </c>
      <c r="Q148" s="142">
        <f>'PK Exports'!Q148+'NP Exports'!Q148+'NPK Exports'!Q148</f>
        <v>0</v>
      </c>
      <c r="R148" s="142">
        <f>'PK Exports'!R148+'NP Exports'!R148+'NPK Exports'!R148</f>
        <v>0</v>
      </c>
      <c r="S148" s="142">
        <f>'PK Exports'!S148+'NP Exports'!S148+'NPK Exports'!S148</f>
        <v>0</v>
      </c>
      <c r="T148" s="142">
        <f>'PK Exports'!T148+'NP Exports'!T148+'NPK Exports'!T148</f>
        <v>0</v>
      </c>
      <c r="U148" s="142">
        <f>'PK Exports'!U148+'NP Exports'!U148+'NPK Exports'!U148</f>
        <v>0</v>
      </c>
      <c r="V148" s="142">
        <f>'PK Exports'!V148+'NP Exports'!V148+'NPK Exports'!V148</f>
        <v>0</v>
      </c>
      <c r="W148" s="142">
        <f>'PK Exports'!W148+'NP Exports'!W148+'NPK Exports'!W148</f>
        <v>0</v>
      </c>
      <c r="X148" s="142">
        <f>'PK Exports'!X148+'NP Exports'!X148+'NPK Exports'!X148</f>
        <v>0</v>
      </c>
      <c r="Y148" s="142">
        <f>'PK Exports'!Y148+'NP Exports'!Y148+'NPK Exports'!Y148</f>
        <v>0</v>
      </c>
      <c r="Z148" s="142">
        <f>'PK Exports'!Z148+'NP Exports'!Z148+'NPK Exports'!Z148</f>
        <v>0</v>
      </c>
      <c r="AA148" s="142">
        <f>'PK Exports'!AA148+'NP Exports'!AA148+'NPK Exports'!AA148</f>
        <v>0</v>
      </c>
      <c r="AB148" s="142">
        <f>'PK Exports'!AB148+'NP Exports'!AB148+'NPK Exports'!AB148</f>
        <v>0</v>
      </c>
      <c r="AC148" s="142">
        <f>'PK Exports'!AC148+'NP Exports'!AC148+'NPK Exports'!AC148</f>
        <v>0</v>
      </c>
      <c r="AD148" s="142">
        <f>'PK Exports'!AD148+'NP Exports'!AD148+'NPK Exports'!AD148</f>
        <v>0</v>
      </c>
      <c r="AE148" s="142">
        <f>'PK Exports'!AE148+'NP Exports'!AE148+'NPK Exports'!AE148</f>
        <v>0</v>
      </c>
      <c r="AF148" s="142">
        <f>'PK Exports'!AF148+'NP Exports'!AF148+'NPK Exports'!AF148</f>
        <v>0</v>
      </c>
      <c r="AG148" s="142">
        <f>'PK Exports'!AG148+'NP Exports'!AG148+'NPK Exports'!AG148</f>
        <v>0</v>
      </c>
    </row>
    <row r="149" spans="1:33" x14ac:dyDescent="0.2">
      <c r="A149" s="133" t="str">
        <f t="shared" si="3"/>
        <v>DAPParaguay</v>
      </c>
      <c r="B149" s="129" t="s">
        <v>266</v>
      </c>
      <c r="C149" s="129" t="s">
        <v>269</v>
      </c>
      <c r="D149" s="129" t="s">
        <v>179</v>
      </c>
      <c r="E149" s="142">
        <f>'PK Exports'!E149+'NP Exports'!E149+'NPK Exports'!E149</f>
        <v>0</v>
      </c>
      <c r="F149" s="142">
        <f>'PK Exports'!F149+'NP Exports'!F149+'NPK Exports'!F149</f>
        <v>0</v>
      </c>
      <c r="G149" s="142">
        <f>'PK Exports'!G149+'NP Exports'!G149+'NPK Exports'!G149</f>
        <v>0</v>
      </c>
      <c r="H149" s="142">
        <f>'PK Exports'!H149+'NP Exports'!H149+'NPK Exports'!H149</f>
        <v>0</v>
      </c>
      <c r="I149" s="142">
        <f>'PK Exports'!I149+'NP Exports'!I149+'NPK Exports'!I149</f>
        <v>0</v>
      </c>
      <c r="J149" s="142">
        <f>'PK Exports'!J149+'NP Exports'!J149+'NPK Exports'!J149</f>
        <v>0</v>
      </c>
      <c r="K149" s="142">
        <f>'PK Exports'!K149+'NP Exports'!K149+'NPK Exports'!K149</f>
        <v>0</v>
      </c>
      <c r="L149" s="142">
        <f>'PK Exports'!L149+'NP Exports'!L149+'NPK Exports'!L149</f>
        <v>0</v>
      </c>
      <c r="M149" s="142">
        <f>'PK Exports'!M149+'NP Exports'!M149+'NPK Exports'!M149</f>
        <v>0</v>
      </c>
      <c r="N149" s="142">
        <f>'PK Exports'!N149+'NP Exports'!N149+'NPK Exports'!N149</f>
        <v>0</v>
      </c>
      <c r="O149" s="142">
        <f>'PK Exports'!O149+'NP Exports'!O149+'NPK Exports'!O149</f>
        <v>0</v>
      </c>
      <c r="P149" s="142">
        <f>'PK Exports'!P149+'NP Exports'!P149+'NPK Exports'!P149</f>
        <v>0</v>
      </c>
      <c r="Q149" s="142">
        <f>'PK Exports'!Q149+'NP Exports'!Q149+'NPK Exports'!Q149</f>
        <v>0</v>
      </c>
      <c r="R149" s="142">
        <f>'PK Exports'!R149+'NP Exports'!R149+'NPK Exports'!R149</f>
        <v>0</v>
      </c>
      <c r="S149" s="142">
        <f>'PK Exports'!S149+'NP Exports'!S149+'NPK Exports'!S149</f>
        <v>0</v>
      </c>
      <c r="T149" s="142">
        <f>'PK Exports'!T149+'NP Exports'!T149+'NPK Exports'!T149</f>
        <v>0</v>
      </c>
      <c r="U149" s="142">
        <f>'PK Exports'!U149+'NP Exports'!U149+'NPK Exports'!U149</f>
        <v>0</v>
      </c>
      <c r="V149" s="142">
        <f>'PK Exports'!V149+'NP Exports'!V149+'NPK Exports'!V149</f>
        <v>0</v>
      </c>
      <c r="W149" s="142">
        <f>'PK Exports'!W149+'NP Exports'!W149+'NPK Exports'!W149</f>
        <v>0</v>
      </c>
      <c r="X149" s="142">
        <f>'PK Exports'!X149+'NP Exports'!X149+'NPK Exports'!X149</f>
        <v>0</v>
      </c>
      <c r="Y149" s="142">
        <f>'PK Exports'!Y149+'NP Exports'!Y149+'NPK Exports'!Y149</f>
        <v>0</v>
      </c>
      <c r="Z149" s="142">
        <f>'PK Exports'!Z149+'NP Exports'!Z149+'NPK Exports'!Z149</f>
        <v>0</v>
      </c>
      <c r="AA149" s="142">
        <f>'PK Exports'!AA149+'NP Exports'!AA149+'NPK Exports'!AA149</f>
        <v>0</v>
      </c>
      <c r="AB149" s="142">
        <f>'PK Exports'!AB149+'NP Exports'!AB149+'NPK Exports'!AB149</f>
        <v>0</v>
      </c>
      <c r="AC149" s="142">
        <f>'PK Exports'!AC149+'NP Exports'!AC149+'NPK Exports'!AC149</f>
        <v>0</v>
      </c>
      <c r="AD149" s="142">
        <f>'PK Exports'!AD149+'NP Exports'!AD149+'NPK Exports'!AD149</f>
        <v>0</v>
      </c>
      <c r="AE149" s="142">
        <f>'PK Exports'!AE149+'NP Exports'!AE149+'NPK Exports'!AE149</f>
        <v>0</v>
      </c>
      <c r="AF149" s="142">
        <f>'PK Exports'!AF149+'NP Exports'!AF149+'NPK Exports'!AF149</f>
        <v>0</v>
      </c>
      <c r="AG149" s="142">
        <f>'PK Exports'!AG149+'NP Exports'!AG149+'NPK Exports'!AG149</f>
        <v>0</v>
      </c>
    </row>
    <row r="150" spans="1:33" x14ac:dyDescent="0.2">
      <c r="A150" s="133" t="str">
        <f t="shared" si="3"/>
        <v>DAPPeru</v>
      </c>
      <c r="B150" s="129" t="s">
        <v>266</v>
      </c>
      <c r="C150" s="129" t="s">
        <v>269</v>
      </c>
      <c r="D150" s="129" t="s">
        <v>180</v>
      </c>
      <c r="E150" s="142">
        <f>'PK Exports'!E150+'NP Exports'!E150+'NPK Exports'!E150</f>
        <v>0</v>
      </c>
      <c r="F150" s="142">
        <f>'PK Exports'!F150+'NP Exports'!F150+'NPK Exports'!F150</f>
        <v>0</v>
      </c>
      <c r="G150" s="142">
        <f>'PK Exports'!G150+'NP Exports'!G150+'NPK Exports'!G150</f>
        <v>0</v>
      </c>
      <c r="H150" s="142">
        <f>'PK Exports'!H150+'NP Exports'!H150+'NPK Exports'!H150</f>
        <v>0</v>
      </c>
      <c r="I150" s="142">
        <f>'PK Exports'!I150+'NP Exports'!I150+'NPK Exports'!I150</f>
        <v>0</v>
      </c>
      <c r="J150" s="142">
        <f>'PK Exports'!J150+'NP Exports'!J150+'NPK Exports'!J150</f>
        <v>0</v>
      </c>
      <c r="K150" s="142">
        <f>'PK Exports'!K150+'NP Exports'!K150+'NPK Exports'!K150</f>
        <v>0</v>
      </c>
      <c r="L150" s="142">
        <f>'PK Exports'!L150+'NP Exports'!L150+'NPK Exports'!L150</f>
        <v>0</v>
      </c>
      <c r="M150" s="142">
        <f>'PK Exports'!M150+'NP Exports'!M150+'NPK Exports'!M150</f>
        <v>0</v>
      </c>
      <c r="N150" s="142">
        <f>'PK Exports'!N150+'NP Exports'!N150+'NPK Exports'!N150</f>
        <v>0</v>
      </c>
      <c r="O150" s="142">
        <f>'PK Exports'!O150+'NP Exports'!O150+'NPK Exports'!O150</f>
        <v>0</v>
      </c>
      <c r="P150" s="142">
        <f>'PK Exports'!P150+'NP Exports'!P150+'NPK Exports'!P150</f>
        <v>0</v>
      </c>
      <c r="Q150" s="142">
        <f>'PK Exports'!Q150+'NP Exports'!Q150+'NPK Exports'!Q150</f>
        <v>0</v>
      </c>
      <c r="R150" s="142">
        <f>'PK Exports'!R150+'NP Exports'!R150+'NPK Exports'!R150</f>
        <v>0</v>
      </c>
      <c r="S150" s="142">
        <f>'PK Exports'!S150+'NP Exports'!S150+'NPK Exports'!S150</f>
        <v>0</v>
      </c>
      <c r="T150" s="142">
        <f>'PK Exports'!T150+'NP Exports'!T150+'NPK Exports'!T150</f>
        <v>0</v>
      </c>
      <c r="U150" s="142">
        <f>'PK Exports'!U150+'NP Exports'!U150+'NPK Exports'!U150</f>
        <v>0</v>
      </c>
      <c r="V150" s="142">
        <f>'PK Exports'!V150+'NP Exports'!V150+'NPK Exports'!V150</f>
        <v>0</v>
      </c>
      <c r="W150" s="142">
        <f>'PK Exports'!W150+'NP Exports'!W150+'NPK Exports'!W150</f>
        <v>0</v>
      </c>
      <c r="X150" s="142">
        <f>'PK Exports'!X150+'NP Exports'!X150+'NPK Exports'!X150</f>
        <v>0</v>
      </c>
      <c r="Y150" s="142">
        <f>'PK Exports'!Y150+'NP Exports'!Y150+'NPK Exports'!Y150</f>
        <v>0</v>
      </c>
      <c r="Z150" s="142">
        <f>'PK Exports'!Z150+'NP Exports'!Z150+'NPK Exports'!Z150</f>
        <v>0</v>
      </c>
      <c r="AA150" s="142">
        <f>'PK Exports'!AA150+'NP Exports'!AA150+'NPK Exports'!AA150</f>
        <v>0</v>
      </c>
      <c r="AB150" s="142">
        <f>'PK Exports'!AB150+'NP Exports'!AB150+'NPK Exports'!AB150</f>
        <v>0</v>
      </c>
      <c r="AC150" s="142">
        <f>'PK Exports'!AC150+'NP Exports'!AC150+'NPK Exports'!AC150</f>
        <v>0</v>
      </c>
      <c r="AD150" s="142">
        <f>'PK Exports'!AD150+'NP Exports'!AD150+'NPK Exports'!AD150</f>
        <v>0</v>
      </c>
      <c r="AE150" s="142">
        <f>'PK Exports'!AE150+'NP Exports'!AE150+'NPK Exports'!AE150</f>
        <v>0</v>
      </c>
      <c r="AF150" s="142">
        <f>'PK Exports'!AF150+'NP Exports'!AF150+'NPK Exports'!AF150</f>
        <v>0</v>
      </c>
      <c r="AG150" s="142">
        <f>'PK Exports'!AG150+'NP Exports'!AG150+'NPK Exports'!AG150</f>
        <v>0</v>
      </c>
    </row>
    <row r="151" spans="1:33" x14ac:dyDescent="0.2">
      <c r="A151" s="133" t="str">
        <f t="shared" si="3"/>
        <v>DAPSuriname</v>
      </c>
      <c r="B151" s="129" t="s">
        <v>266</v>
      </c>
      <c r="C151" s="129" t="s">
        <v>269</v>
      </c>
      <c r="D151" s="129" t="s">
        <v>181</v>
      </c>
      <c r="E151" s="142">
        <f>'PK Exports'!E151+'NP Exports'!E151+'NPK Exports'!E151</f>
        <v>0</v>
      </c>
      <c r="F151" s="142">
        <f>'PK Exports'!F151+'NP Exports'!F151+'NPK Exports'!F151</f>
        <v>0</v>
      </c>
      <c r="G151" s="142">
        <f>'PK Exports'!G151+'NP Exports'!G151+'NPK Exports'!G151</f>
        <v>0</v>
      </c>
      <c r="H151" s="142">
        <f>'PK Exports'!H151+'NP Exports'!H151+'NPK Exports'!H151</f>
        <v>0</v>
      </c>
      <c r="I151" s="142">
        <f>'PK Exports'!I151+'NP Exports'!I151+'NPK Exports'!I151</f>
        <v>0</v>
      </c>
      <c r="J151" s="142">
        <f>'PK Exports'!J151+'NP Exports'!J151+'NPK Exports'!J151</f>
        <v>0</v>
      </c>
      <c r="K151" s="142">
        <f>'PK Exports'!K151+'NP Exports'!K151+'NPK Exports'!K151</f>
        <v>0</v>
      </c>
      <c r="L151" s="142">
        <f>'PK Exports'!L151+'NP Exports'!L151+'NPK Exports'!L151</f>
        <v>0</v>
      </c>
      <c r="M151" s="142">
        <f>'PK Exports'!M151+'NP Exports'!M151+'NPK Exports'!M151</f>
        <v>0</v>
      </c>
      <c r="N151" s="142">
        <f>'PK Exports'!N151+'NP Exports'!N151+'NPK Exports'!N151</f>
        <v>0</v>
      </c>
      <c r="O151" s="142">
        <f>'PK Exports'!O151+'NP Exports'!O151+'NPK Exports'!O151</f>
        <v>0</v>
      </c>
      <c r="P151" s="142">
        <f>'PK Exports'!P151+'NP Exports'!P151+'NPK Exports'!P151</f>
        <v>0</v>
      </c>
      <c r="Q151" s="142">
        <f>'PK Exports'!Q151+'NP Exports'!Q151+'NPK Exports'!Q151</f>
        <v>0</v>
      </c>
      <c r="R151" s="142">
        <f>'PK Exports'!R151+'NP Exports'!R151+'NPK Exports'!R151</f>
        <v>0</v>
      </c>
      <c r="S151" s="142">
        <f>'PK Exports'!S151+'NP Exports'!S151+'NPK Exports'!S151</f>
        <v>0</v>
      </c>
      <c r="T151" s="142">
        <f>'PK Exports'!T151+'NP Exports'!T151+'NPK Exports'!T151</f>
        <v>0</v>
      </c>
      <c r="U151" s="142">
        <f>'PK Exports'!U151+'NP Exports'!U151+'NPK Exports'!U151</f>
        <v>0</v>
      </c>
      <c r="V151" s="142">
        <f>'PK Exports'!V151+'NP Exports'!V151+'NPK Exports'!V151</f>
        <v>0</v>
      </c>
      <c r="W151" s="142">
        <f>'PK Exports'!W151+'NP Exports'!W151+'NPK Exports'!W151</f>
        <v>0</v>
      </c>
      <c r="X151" s="142">
        <f>'PK Exports'!X151+'NP Exports'!X151+'NPK Exports'!X151</f>
        <v>0</v>
      </c>
      <c r="Y151" s="142">
        <f>'PK Exports'!Y151+'NP Exports'!Y151+'NPK Exports'!Y151</f>
        <v>0</v>
      </c>
      <c r="Z151" s="142">
        <f>'PK Exports'!Z151+'NP Exports'!Z151+'NPK Exports'!Z151</f>
        <v>0</v>
      </c>
      <c r="AA151" s="142">
        <f>'PK Exports'!AA151+'NP Exports'!AA151+'NPK Exports'!AA151</f>
        <v>0</v>
      </c>
      <c r="AB151" s="142">
        <f>'PK Exports'!AB151+'NP Exports'!AB151+'NPK Exports'!AB151</f>
        <v>0</v>
      </c>
      <c r="AC151" s="142">
        <f>'PK Exports'!AC151+'NP Exports'!AC151+'NPK Exports'!AC151</f>
        <v>0</v>
      </c>
      <c r="AD151" s="142">
        <f>'PK Exports'!AD151+'NP Exports'!AD151+'NPK Exports'!AD151</f>
        <v>0</v>
      </c>
      <c r="AE151" s="142">
        <f>'PK Exports'!AE151+'NP Exports'!AE151+'NPK Exports'!AE151</f>
        <v>0</v>
      </c>
      <c r="AF151" s="142">
        <f>'PK Exports'!AF151+'NP Exports'!AF151+'NPK Exports'!AF151</f>
        <v>0</v>
      </c>
      <c r="AG151" s="142">
        <f>'PK Exports'!AG151+'NP Exports'!AG151+'NPK Exports'!AG151</f>
        <v>0</v>
      </c>
    </row>
    <row r="152" spans="1:33" x14ac:dyDescent="0.2">
      <c r="A152" s="133" t="str">
        <f t="shared" si="3"/>
        <v>DAPUruguay</v>
      </c>
      <c r="B152" s="129" t="s">
        <v>266</v>
      </c>
      <c r="C152" s="129" t="s">
        <v>269</v>
      </c>
      <c r="D152" s="129" t="s">
        <v>182</v>
      </c>
      <c r="E152" s="142">
        <f>'PK Exports'!E152+'NP Exports'!E152+'NPK Exports'!E152</f>
        <v>0</v>
      </c>
      <c r="F152" s="142">
        <f>'PK Exports'!F152+'NP Exports'!F152+'NPK Exports'!F152</f>
        <v>0</v>
      </c>
      <c r="G152" s="142">
        <f>'PK Exports'!G152+'NP Exports'!G152+'NPK Exports'!G152</f>
        <v>0</v>
      </c>
      <c r="H152" s="142">
        <f>'PK Exports'!H152+'NP Exports'!H152+'NPK Exports'!H152</f>
        <v>0</v>
      </c>
      <c r="I152" s="142">
        <f>'PK Exports'!I152+'NP Exports'!I152+'NPK Exports'!I152</f>
        <v>0</v>
      </c>
      <c r="J152" s="142">
        <f>'PK Exports'!J152+'NP Exports'!J152+'NPK Exports'!J152</f>
        <v>0</v>
      </c>
      <c r="K152" s="142">
        <f>'PK Exports'!K152+'NP Exports'!K152+'NPK Exports'!K152</f>
        <v>0</v>
      </c>
      <c r="L152" s="142">
        <f>'PK Exports'!L152+'NP Exports'!L152+'NPK Exports'!L152</f>
        <v>0</v>
      </c>
      <c r="M152" s="142">
        <f>'PK Exports'!M152+'NP Exports'!M152+'NPK Exports'!M152</f>
        <v>0</v>
      </c>
      <c r="N152" s="142">
        <f>'PK Exports'!N152+'NP Exports'!N152+'NPK Exports'!N152</f>
        <v>0</v>
      </c>
      <c r="O152" s="142">
        <f>'PK Exports'!O152+'NP Exports'!O152+'NPK Exports'!O152</f>
        <v>0</v>
      </c>
      <c r="P152" s="142">
        <f>'PK Exports'!P152+'NP Exports'!P152+'NPK Exports'!P152</f>
        <v>0</v>
      </c>
      <c r="Q152" s="142">
        <f>'PK Exports'!Q152+'NP Exports'!Q152+'NPK Exports'!Q152</f>
        <v>0</v>
      </c>
      <c r="R152" s="142">
        <f>'PK Exports'!R152+'NP Exports'!R152+'NPK Exports'!R152</f>
        <v>0</v>
      </c>
      <c r="S152" s="142">
        <f>'PK Exports'!S152+'NP Exports'!S152+'NPK Exports'!S152</f>
        <v>0</v>
      </c>
      <c r="T152" s="142">
        <f>'PK Exports'!T152+'NP Exports'!T152+'NPK Exports'!T152</f>
        <v>0</v>
      </c>
      <c r="U152" s="142">
        <f>'PK Exports'!U152+'NP Exports'!U152+'NPK Exports'!U152</f>
        <v>0</v>
      </c>
      <c r="V152" s="142">
        <f>'PK Exports'!V152+'NP Exports'!V152+'NPK Exports'!V152</f>
        <v>0</v>
      </c>
      <c r="W152" s="142">
        <f>'PK Exports'!W152+'NP Exports'!W152+'NPK Exports'!W152</f>
        <v>0</v>
      </c>
      <c r="X152" s="142">
        <f>'PK Exports'!X152+'NP Exports'!X152+'NPK Exports'!X152</f>
        <v>0</v>
      </c>
      <c r="Y152" s="142">
        <f>'PK Exports'!Y152+'NP Exports'!Y152+'NPK Exports'!Y152</f>
        <v>0</v>
      </c>
      <c r="Z152" s="142">
        <f>'PK Exports'!Z152+'NP Exports'!Z152+'NPK Exports'!Z152</f>
        <v>0</v>
      </c>
      <c r="AA152" s="142">
        <f>'PK Exports'!AA152+'NP Exports'!AA152+'NPK Exports'!AA152</f>
        <v>0</v>
      </c>
      <c r="AB152" s="142">
        <f>'PK Exports'!AB152+'NP Exports'!AB152+'NPK Exports'!AB152</f>
        <v>0</v>
      </c>
      <c r="AC152" s="142">
        <f>'PK Exports'!AC152+'NP Exports'!AC152+'NPK Exports'!AC152</f>
        <v>0</v>
      </c>
      <c r="AD152" s="142">
        <f>'PK Exports'!AD152+'NP Exports'!AD152+'NPK Exports'!AD152</f>
        <v>0</v>
      </c>
      <c r="AE152" s="142">
        <f>'PK Exports'!AE152+'NP Exports'!AE152+'NPK Exports'!AE152</f>
        <v>0</v>
      </c>
      <c r="AF152" s="142">
        <f>'PK Exports'!AF152+'NP Exports'!AF152+'NPK Exports'!AF152</f>
        <v>0</v>
      </c>
      <c r="AG152" s="142">
        <f>'PK Exports'!AG152+'NP Exports'!AG152+'NPK Exports'!AG152</f>
        <v>0</v>
      </c>
    </row>
    <row r="153" spans="1:33" x14ac:dyDescent="0.2">
      <c r="A153" s="133" t="str">
        <f t="shared" si="3"/>
        <v>DAPVenezuela</v>
      </c>
      <c r="B153" s="129" t="s">
        <v>266</v>
      </c>
      <c r="C153" s="129" t="s">
        <v>269</v>
      </c>
      <c r="D153" s="129" t="s">
        <v>183</v>
      </c>
      <c r="E153" s="142">
        <f>'PK Exports'!E153+'NP Exports'!E153+'NPK Exports'!E153</f>
        <v>61.282903000000005</v>
      </c>
      <c r="F153" s="142">
        <f>'PK Exports'!F153+'NP Exports'!F153+'NPK Exports'!F153</f>
        <v>21.946902999999999</v>
      </c>
      <c r="G153" s="142">
        <f>'PK Exports'!G153+'NP Exports'!G153+'NPK Exports'!G153</f>
        <v>49.550662000000003</v>
      </c>
      <c r="H153" s="142">
        <f>'PK Exports'!H153+'NP Exports'!H153+'NPK Exports'!H153</f>
        <v>6.7126079999999995</v>
      </c>
      <c r="I153" s="142">
        <f>'PK Exports'!I153+'NP Exports'!I153+'NPK Exports'!I153</f>
        <v>12.741605999999999</v>
      </c>
      <c r="J153" s="142">
        <f>'PK Exports'!J153+'NP Exports'!J153+'NPK Exports'!J153</f>
        <v>5.9879230000000003</v>
      </c>
      <c r="K153" s="142">
        <f>'PK Exports'!K153+'NP Exports'!K153+'NPK Exports'!K153</f>
        <v>4.6297269999999999</v>
      </c>
      <c r="L153" s="142">
        <f>'PK Exports'!L153+'NP Exports'!L153+'NPK Exports'!L153</f>
        <v>10.747640000000001</v>
      </c>
      <c r="M153" s="142">
        <f>'PK Exports'!M153+'NP Exports'!M153+'NPK Exports'!M153</f>
        <v>11.312626999999999</v>
      </c>
      <c r="N153" s="142">
        <f>'PK Exports'!N153+'NP Exports'!N153+'NPK Exports'!N153</f>
        <v>5.9823209999999998</v>
      </c>
      <c r="O153" s="142">
        <f>'PK Exports'!O153+'NP Exports'!O153+'NPK Exports'!O153</f>
        <v>12.997031</v>
      </c>
      <c r="P153" s="142">
        <f>'PK Exports'!P153+'NP Exports'!P153+'NPK Exports'!P153</f>
        <v>13.75773</v>
      </c>
      <c r="Q153" s="142">
        <f>'PK Exports'!Q153+'NP Exports'!Q153+'NPK Exports'!Q153</f>
        <v>9.5696159999999999</v>
      </c>
      <c r="R153" s="142">
        <f>'PK Exports'!R153+'NP Exports'!R153+'NPK Exports'!R153</f>
        <v>6.5219290000000001</v>
      </c>
      <c r="S153" s="142">
        <f>'PK Exports'!S153+'NP Exports'!S153+'NPK Exports'!S153</f>
        <v>5.9252979999999997</v>
      </c>
      <c r="T153" s="142">
        <f>'PK Exports'!T153+'NP Exports'!T153+'NPK Exports'!T153</f>
        <v>2.1106280000000002</v>
      </c>
      <c r="U153" s="142">
        <f>'PK Exports'!U153+'NP Exports'!U153+'NPK Exports'!U153</f>
        <v>2.8757229999999998</v>
      </c>
      <c r="V153" s="142">
        <f>'PK Exports'!V153+'NP Exports'!V153+'NPK Exports'!V153</f>
        <v>2.8757229999999998</v>
      </c>
      <c r="W153" s="142">
        <f>'PK Exports'!W153+'NP Exports'!W153+'NPK Exports'!W153</f>
        <v>0</v>
      </c>
      <c r="X153" s="142">
        <f>'PK Exports'!X153+'NP Exports'!X153+'NPK Exports'!X153</f>
        <v>0</v>
      </c>
      <c r="Y153" s="142">
        <f>'PK Exports'!Y153+'NP Exports'!Y153+'NPK Exports'!Y153</f>
        <v>0</v>
      </c>
      <c r="Z153" s="142">
        <f>'PK Exports'!Z153+'NP Exports'!Z153+'NPK Exports'!Z153</f>
        <v>0</v>
      </c>
      <c r="AA153" s="142">
        <f>'PK Exports'!AA153+'NP Exports'!AA153+'NPK Exports'!AA153</f>
        <v>0</v>
      </c>
      <c r="AB153" s="142">
        <f>'PK Exports'!AB153+'NP Exports'!AB153+'NPK Exports'!AB153</f>
        <v>0</v>
      </c>
      <c r="AC153" s="142">
        <f>'PK Exports'!AC153+'NP Exports'!AC153+'NPK Exports'!AC153</f>
        <v>0</v>
      </c>
      <c r="AD153" s="142">
        <f>'PK Exports'!AD153+'NP Exports'!AD153+'NPK Exports'!AD153</f>
        <v>0</v>
      </c>
      <c r="AE153" s="142">
        <f>'PK Exports'!AE153+'NP Exports'!AE153+'NPK Exports'!AE153</f>
        <v>0</v>
      </c>
      <c r="AF153" s="142">
        <f>'PK Exports'!AF153+'NP Exports'!AF153+'NPK Exports'!AF153</f>
        <v>0</v>
      </c>
      <c r="AG153" s="142">
        <f>'PK Exports'!AG153+'NP Exports'!AG153+'NPK Exports'!AG153</f>
        <v>0</v>
      </c>
    </row>
    <row r="154" spans="1:33" s="133" customFormat="1" x14ac:dyDescent="0.2">
      <c r="A154" s="136" t="str">
        <f t="shared" si="3"/>
        <v>DAPAsia Total</v>
      </c>
      <c r="B154" s="137" t="s">
        <v>184</v>
      </c>
      <c r="C154" s="137" t="s">
        <v>184</v>
      </c>
      <c r="D154" s="137" t="s">
        <v>184</v>
      </c>
      <c r="E154" s="138">
        <f>'PK Exports'!E154+'NP Exports'!E154+'NPK Exports'!E154</f>
        <v>1358.0803080000001</v>
      </c>
      <c r="F154" s="138">
        <f>'PK Exports'!F154+'NP Exports'!F154+'NPK Exports'!F154</f>
        <v>1169.8212200000003</v>
      </c>
      <c r="G154" s="138">
        <f>'PK Exports'!G154+'NP Exports'!G154+'NPK Exports'!G154</f>
        <v>1600.2414949999998</v>
      </c>
      <c r="H154" s="138">
        <f>'PK Exports'!H154+'NP Exports'!H154+'NPK Exports'!H154</f>
        <v>1691.1901779999998</v>
      </c>
      <c r="I154" s="138">
        <f>'PK Exports'!I154+'NP Exports'!I154+'NPK Exports'!I154</f>
        <v>1968.2355000000002</v>
      </c>
      <c r="J154" s="138">
        <f>'PK Exports'!J154+'NP Exports'!J154+'NPK Exports'!J154</f>
        <v>1544.6192209999999</v>
      </c>
      <c r="K154" s="138">
        <f>'PK Exports'!K154+'NP Exports'!K154+'NPK Exports'!K154</f>
        <v>1744.778499</v>
      </c>
      <c r="L154" s="138">
        <f>'PK Exports'!L154+'NP Exports'!L154+'NPK Exports'!L154</f>
        <v>2235.1843429999999</v>
      </c>
      <c r="M154" s="138">
        <f>'PK Exports'!M154+'NP Exports'!M154+'NPK Exports'!M154</f>
        <v>2103.3269999999998</v>
      </c>
      <c r="N154" s="138">
        <f>'PK Exports'!N154+'NP Exports'!N154+'NPK Exports'!N154</f>
        <v>1632.4560069999998</v>
      </c>
      <c r="O154" s="138">
        <f>'PK Exports'!O154+'NP Exports'!O154+'NPK Exports'!O154</f>
        <v>2766.0894070000004</v>
      </c>
      <c r="P154" s="138">
        <f>'PK Exports'!P154+'NP Exports'!P154+'NPK Exports'!P154</f>
        <v>5174.1659367826051</v>
      </c>
      <c r="Q154" s="138">
        <f>'PK Exports'!Q154+'NP Exports'!Q154+'NPK Exports'!Q154</f>
        <v>2809.5077248260877</v>
      </c>
      <c r="R154" s="138">
        <f>'PK Exports'!R154+'NP Exports'!R154+'NPK Exports'!R154</f>
        <v>2691.1522708260868</v>
      </c>
      <c r="S154" s="138">
        <f>'PK Exports'!S154+'NP Exports'!S154+'NPK Exports'!S154</f>
        <v>2688.0194863913043</v>
      </c>
      <c r="T154" s="138">
        <f>'PK Exports'!T154+'NP Exports'!T154+'NPK Exports'!T154</f>
        <v>2754.9488150000002</v>
      </c>
      <c r="U154" s="138">
        <f>'PK Exports'!U154+'NP Exports'!U154+'NPK Exports'!U154</f>
        <v>2604.3381689999997</v>
      </c>
      <c r="V154" s="138">
        <f>'PK Exports'!V154+'NP Exports'!V154+'NPK Exports'!V154</f>
        <v>3262.1762410000006</v>
      </c>
      <c r="W154" s="138">
        <f>'PK Exports'!W154+'NP Exports'!W154+'NPK Exports'!W154</f>
        <v>3253.5846303412727</v>
      </c>
      <c r="X154" s="138">
        <f>'PK Exports'!X154+'NP Exports'!X154+'NPK Exports'!X154</f>
        <v>3925.0809200000003</v>
      </c>
      <c r="Y154" s="138">
        <f>'PK Exports'!Y154+'NP Exports'!Y154+'NPK Exports'!Y154</f>
        <v>4452.3849791000002</v>
      </c>
      <c r="Z154" s="138">
        <f>'PK Exports'!Z154+'NP Exports'!Z154+'NPK Exports'!Z154</f>
        <v>4695.5057299999999</v>
      </c>
      <c r="AA154" s="138">
        <f>'PK Exports'!AA154+'NP Exports'!AA154+'NPK Exports'!AA154</f>
        <v>3959.7800000000007</v>
      </c>
      <c r="AB154" s="138">
        <f>'PK Exports'!AB154+'NP Exports'!AB154+'NPK Exports'!AB154</f>
        <v>4054.5800000000008</v>
      </c>
      <c r="AC154" s="138">
        <f>'PK Exports'!AC154+'NP Exports'!AC154+'NPK Exports'!AC154</f>
        <v>4166.7495846526144</v>
      </c>
      <c r="AD154" s="138">
        <f>'PK Exports'!AD154+'NP Exports'!AD154+'NPK Exports'!AD154</f>
        <v>4352.2620979978637</v>
      </c>
      <c r="AE154" s="138">
        <f>'PK Exports'!AE154+'NP Exports'!AE154+'NPK Exports'!AE154</f>
        <v>4478.9948954665397</v>
      </c>
      <c r="AF154" s="138">
        <f>'PK Exports'!AF154+'NP Exports'!AF154+'NPK Exports'!AF154</f>
        <v>4584.2668670269795</v>
      </c>
      <c r="AG154" s="138">
        <f>'PK Exports'!AG154+'NP Exports'!AG154+'NPK Exports'!AG154</f>
        <v>4664.6168787886436</v>
      </c>
    </row>
    <row r="155" spans="1:33" s="133" customFormat="1" x14ac:dyDescent="0.2">
      <c r="A155" s="139" t="str">
        <f t="shared" si="3"/>
        <v>DAPMiddle East Total</v>
      </c>
      <c r="B155" s="140" t="s">
        <v>185</v>
      </c>
      <c r="C155" s="140" t="s">
        <v>185</v>
      </c>
      <c r="D155" s="140" t="s">
        <v>185</v>
      </c>
      <c r="E155" s="141">
        <f>'PK Exports'!E155+'NP Exports'!E155+'NPK Exports'!E155</f>
        <v>433.08001200000001</v>
      </c>
      <c r="F155" s="141">
        <f>'PK Exports'!F155+'NP Exports'!F155+'NPK Exports'!F155</f>
        <v>326.551917</v>
      </c>
      <c r="G155" s="141">
        <f>'PK Exports'!G155+'NP Exports'!G155+'NPK Exports'!G155</f>
        <v>459.1925379999999</v>
      </c>
      <c r="H155" s="141">
        <f>'PK Exports'!H155+'NP Exports'!H155+'NPK Exports'!H155</f>
        <v>459.30154599999992</v>
      </c>
      <c r="I155" s="141">
        <f>'PK Exports'!I155+'NP Exports'!I155+'NPK Exports'!I155</f>
        <v>496.46883400000002</v>
      </c>
      <c r="J155" s="141">
        <f>'PK Exports'!J155+'NP Exports'!J155+'NPK Exports'!J155</f>
        <v>411.12131299999999</v>
      </c>
      <c r="K155" s="141">
        <f>'PK Exports'!K155+'NP Exports'!K155+'NPK Exports'!K155</f>
        <v>336.93932300000006</v>
      </c>
      <c r="L155" s="141">
        <f>'PK Exports'!L155+'NP Exports'!L155+'NPK Exports'!L155</f>
        <v>359.67899199999999</v>
      </c>
      <c r="M155" s="141">
        <f>'PK Exports'!M155+'NP Exports'!M155+'NPK Exports'!M155</f>
        <v>293.996353</v>
      </c>
      <c r="N155" s="141">
        <f>'PK Exports'!N155+'NP Exports'!N155+'NPK Exports'!N155</f>
        <v>188.06888700000002</v>
      </c>
      <c r="O155" s="141">
        <f>'PK Exports'!O155+'NP Exports'!O155+'NPK Exports'!O155</f>
        <v>278.93179800000001</v>
      </c>
      <c r="P155" s="141">
        <f>'PK Exports'!P155+'NP Exports'!P155+'NPK Exports'!P155</f>
        <v>227.89235278260873</v>
      </c>
      <c r="Q155" s="141">
        <f>'PK Exports'!Q155+'NP Exports'!Q155+'NPK Exports'!Q155</f>
        <v>340.65136482608699</v>
      </c>
      <c r="R155" s="141">
        <f>'PK Exports'!R155+'NP Exports'!R155+'NPK Exports'!R155</f>
        <v>384.71963682608703</v>
      </c>
      <c r="S155" s="141">
        <f>'PK Exports'!S155+'NP Exports'!S155+'NPK Exports'!S155</f>
        <v>436.58532539130431</v>
      </c>
      <c r="T155" s="141">
        <f>'PK Exports'!T155+'NP Exports'!T155+'NPK Exports'!T155</f>
        <v>335.13024400000006</v>
      </c>
      <c r="U155" s="141">
        <f>'PK Exports'!U155+'NP Exports'!U155+'NPK Exports'!U155</f>
        <v>365.70158400000003</v>
      </c>
      <c r="V155" s="141">
        <f>'PK Exports'!V155+'NP Exports'!V155+'NPK Exports'!V155</f>
        <v>338.52078900000004</v>
      </c>
      <c r="W155" s="141">
        <f>'PK Exports'!W155+'NP Exports'!W155+'NPK Exports'!W155</f>
        <v>362.1898395416988</v>
      </c>
      <c r="X155" s="141">
        <f>'PK Exports'!X155+'NP Exports'!X155+'NPK Exports'!X155</f>
        <v>356.22399999999993</v>
      </c>
      <c r="Y155" s="141">
        <f>'PK Exports'!Y155+'NP Exports'!Y155+'NPK Exports'!Y155</f>
        <v>742.2068792</v>
      </c>
      <c r="Z155" s="141">
        <f>'PK Exports'!Z155+'NP Exports'!Z155+'NPK Exports'!Z155</f>
        <v>1027.0245399999999</v>
      </c>
      <c r="AA155" s="141">
        <f>'PK Exports'!AA155+'NP Exports'!AA155+'NPK Exports'!AA155</f>
        <v>1098.95</v>
      </c>
      <c r="AB155" s="141">
        <f>'PK Exports'!AB155+'NP Exports'!AB155+'NPK Exports'!AB155</f>
        <v>870.18</v>
      </c>
      <c r="AC155" s="141">
        <f>'PK Exports'!AC155+'NP Exports'!AC155+'NPK Exports'!AC155</f>
        <v>927.77836763705932</v>
      </c>
      <c r="AD155" s="141">
        <f>'PK Exports'!AD155+'NP Exports'!AD155+'NPK Exports'!AD155</f>
        <v>1009.3160360312681</v>
      </c>
      <c r="AE155" s="141">
        <f>'PK Exports'!AE155+'NP Exports'!AE155+'NPK Exports'!AE155</f>
        <v>1076.1313938704025</v>
      </c>
      <c r="AF155" s="141">
        <f>'PK Exports'!AF155+'NP Exports'!AF155+'NPK Exports'!AF155</f>
        <v>1139.1381662537146</v>
      </c>
      <c r="AG155" s="141">
        <f>'PK Exports'!AG155+'NP Exports'!AG155+'NPK Exports'!AG155</f>
        <v>1181.0967194682826</v>
      </c>
    </row>
    <row r="156" spans="1:33" x14ac:dyDescent="0.2">
      <c r="A156" s="133" t="str">
        <f t="shared" si="3"/>
        <v>DAPBahrain</v>
      </c>
      <c r="B156" s="129" t="s">
        <v>270</v>
      </c>
      <c r="C156" s="129" t="s">
        <v>271</v>
      </c>
      <c r="D156" s="129" t="s">
        <v>186</v>
      </c>
      <c r="E156" s="142">
        <f>'PK Exports'!E156+'NP Exports'!E156+'NPK Exports'!E156</f>
        <v>0</v>
      </c>
      <c r="F156" s="142">
        <f>'PK Exports'!F156+'NP Exports'!F156+'NPK Exports'!F156</f>
        <v>0</v>
      </c>
      <c r="G156" s="142">
        <f>'PK Exports'!G156+'NP Exports'!G156+'NPK Exports'!G156</f>
        <v>0</v>
      </c>
      <c r="H156" s="142">
        <f>'PK Exports'!H156+'NP Exports'!H156+'NPK Exports'!H156</f>
        <v>0</v>
      </c>
      <c r="I156" s="142">
        <f>'PK Exports'!I156+'NP Exports'!I156+'NPK Exports'!I156</f>
        <v>0</v>
      </c>
      <c r="J156" s="142">
        <f>'PK Exports'!J156+'NP Exports'!J156+'NPK Exports'!J156</f>
        <v>0</v>
      </c>
      <c r="K156" s="142">
        <f>'PK Exports'!K156+'NP Exports'!K156+'NPK Exports'!K156</f>
        <v>0</v>
      </c>
      <c r="L156" s="142">
        <f>'PK Exports'!L156+'NP Exports'!L156+'NPK Exports'!L156</f>
        <v>0</v>
      </c>
      <c r="M156" s="142">
        <f>'PK Exports'!M156+'NP Exports'!M156+'NPK Exports'!M156</f>
        <v>0</v>
      </c>
      <c r="N156" s="142">
        <f>'PK Exports'!N156+'NP Exports'!N156+'NPK Exports'!N156</f>
        <v>0</v>
      </c>
      <c r="O156" s="142">
        <f>'PK Exports'!O156+'NP Exports'!O156+'NPK Exports'!O156</f>
        <v>0</v>
      </c>
      <c r="P156" s="142">
        <f>'PK Exports'!P156+'NP Exports'!P156+'NPK Exports'!P156</f>
        <v>0</v>
      </c>
      <c r="Q156" s="142">
        <f>'PK Exports'!Q156+'NP Exports'!Q156+'NPK Exports'!Q156</f>
        <v>0</v>
      </c>
      <c r="R156" s="142">
        <f>'PK Exports'!R156+'NP Exports'!R156+'NPK Exports'!R156</f>
        <v>0</v>
      </c>
      <c r="S156" s="142">
        <f>'PK Exports'!S156+'NP Exports'!S156+'NPK Exports'!S156</f>
        <v>0</v>
      </c>
      <c r="T156" s="142">
        <f>'PK Exports'!T156+'NP Exports'!T156+'NPK Exports'!T156</f>
        <v>0</v>
      </c>
      <c r="U156" s="142">
        <f>'PK Exports'!U156+'NP Exports'!U156+'NPK Exports'!U156</f>
        <v>0</v>
      </c>
      <c r="V156" s="142">
        <f>'PK Exports'!V156+'NP Exports'!V156+'NPK Exports'!V156</f>
        <v>0</v>
      </c>
      <c r="W156" s="142">
        <f>'PK Exports'!W156+'NP Exports'!W156+'NPK Exports'!W156</f>
        <v>0</v>
      </c>
      <c r="X156" s="142">
        <f>'PK Exports'!X156+'NP Exports'!X156+'NPK Exports'!X156</f>
        <v>0</v>
      </c>
      <c r="Y156" s="142">
        <f>'PK Exports'!Y156+'NP Exports'!Y156+'NPK Exports'!Y156</f>
        <v>0</v>
      </c>
      <c r="Z156" s="142">
        <f>'PK Exports'!Z156+'NP Exports'!Z156+'NPK Exports'!Z156</f>
        <v>0</v>
      </c>
      <c r="AA156" s="142">
        <f>'PK Exports'!AA156+'NP Exports'!AA156+'NPK Exports'!AA156</f>
        <v>0</v>
      </c>
      <c r="AB156" s="142">
        <f>'PK Exports'!AB156+'NP Exports'!AB156+'NPK Exports'!AB156</f>
        <v>0</v>
      </c>
      <c r="AC156" s="142">
        <f>'PK Exports'!AC156+'NP Exports'!AC156+'NPK Exports'!AC156</f>
        <v>0</v>
      </c>
      <c r="AD156" s="142">
        <f>'PK Exports'!AD156+'NP Exports'!AD156+'NPK Exports'!AD156</f>
        <v>0</v>
      </c>
      <c r="AE156" s="142">
        <f>'PK Exports'!AE156+'NP Exports'!AE156+'NPK Exports'!AE156</f>
        <v>0</v>
      </c>
      <c r="AF156" s="142">
        <f>'PK Exports'!AF156+'NP Exports'!AF156+'NPK Exports'!AF156</f>
        <v>0</v>
      </c>
      <c r="AG156" s="142">
        <f>'PK Exports'!AG156+'NP Exports'!AG156+'NPK Exports'!AG156</f>
        <v>0</v>
      </c>
    </row>
    <row r="157" spans="1:33" x14ac:dyDescent="0.2">
      <c r="A157" s="133" t="str">
        <f t="shared" si="3"/>
        <v>DAPIran</v>
      </c>
      <c r="B157" s="129" t="s">
        <v>270</v>
      </c>
      <c r="C157" s="129" t="s">
        <v>271</v>
      </c>
      <c r="D157" s="129" t="s">
        <v>187</v>
      </c>
      <c r="E157" s="142">
        <f>'PK Exports'!E157+'NP Exports'!E157+'NPK Exports'!E157</f>
        <v>0</v>
      </c>
      <c r="F157" s="142">
        <f>'PK Exports'!F157+'NP Exports'!F157+'NPK Exports'!F157</f>
        <v>0</v>
      </c>
      <c r="G157" s="142">
        <f>'PK Exports'!G157+'NP Exports'!G157+'NPK Exports'!G157</f>
        <v>0</v>
      </c>
      <c r="H157" s="142">
        <f>'PK Exports'!H157+'NP Exports'!H157+'NPK Exports'!H157</f>
        <v>0</v>
      </c>
      <c r="I157" s="142">
        <f>'PK Exports'!I157+'NP Exports'!I157+'NPK Exports'!I157</f>
        <v>0</v>
      </c>
      <c r="J157" s="142">
        <f>'PK Exports'!J157+'NP Exports'!J157+'NPK Exports'!J157</f>
        <v>0</v>
      </c>
      <c r="K157" s="142">
        <f>'PK Exports'!K157+'NP Exports'!K157+'NPK Exports'!K157</f>
        <v>0</v>
      </c>
      <c r="L157" s="142">
        <f>'PK Exports'!L157+'NP Exports'!L157+'NPK Exports'!L157</f>
        <v>0</v>
      </c>
      <c r="M157" s="142">
        <f>'PK Exports'!M157+'NP Exports'!M157+'NPK Exports'!M157</f>
        <v>0</v>
      </c>
      <c r="N157" s="142">
        <f>'PK Exports'!N157+'NP Exports'!N157+'NPK Exports'!N157</f>
        <v>0</v>
      </c>
      <c r="O157" s="142">
        <f>'PK Exports'!O157+'NP Exports'!O157+'NPK Exports'!O157</f>
        <v>0</v>
      </c>
      <c r="P157" s="142">
        <f>'PK Exports'!P157+'NP Exports'!P157+'NPK Exports'!P157</f>
        <v>0</v>
      </c>
      <c r="Q157" s="142">
        <f>'PK Exports'!Q157+'NP Exports'!Q157+'NPK Exports'!Q157</f>
        <v>0</v>
      </c>
      <c r="R157" s="142">
        <f>'PK Exports'!R157+'NP Exports'!R157+'NPK Exports'!R157</f>
        <v>0</v>
      </c>
      <c r="S157" s="142">
        <f>'PK Exports'!S157+'NP Exports'!S157+'NPK Exports'!S157</f>
        <v>0</v>
      </c>
      <c r="T157" s="142">
        <f>'PK Exports'!T157+'NP Exports'!T157+'NPK Exports'!T157</f>
        <v>0</v>
      </c>
      <c r="U157" s="142">
        <f>'PK Exports'!U157+'NP Exports'!U157+'NPK Exports'!U157</f>
        <v>0</v>
      </c>
      <c r="V157" s="142">
        <f>'PK Exports'!V157+'NP Exports'!V157+'NPK Exports'!V157</f>
        <v>0</v>
      </c>
      <c r="W157" s="142">
        <f>'PK Exports'!W157+'NP Exports'!W157+'NPK Exports'!W157</f>
        <v>0</v>
      </c>
      <c r="X157" s="142">
        <f>'PK Exports'!X157+'NP Exports'!X157+'NPK Exports'!X157</f>
        <v>0</v>
      </c>
      <c r="Y157" s="142">
        <f>'PK Exports'!Y157+'NP Exports'!Y157+'NPK Exports'!Y157</f>
        <v>0</v>
      </c>
      <c r="Z157" s="142">
        <f>'PK Exports'!Z157+'NP Exports'!Z157+'NPK Exports'!Z157</f>
        <v>0</v>
      </c>
      <c r="AA157" s="142">
        <f>'PK Exports'!AA157+'NP Exports'!AA157+'NPK Exports'!AA157</f>
        <v>0</v>
      </c>
      <c r="AB157" s="142">
        <f>'PK Exports'!AB157+'NP Exports'!AB157+'NPK Exports'!AB157</f>
        <v>0</v>
      </c>
      <c r="AC157" s="142">
        <f>'PK Exports'!AC157+'NP Exports'!AC157+'NPK Exports'!AC157</f>
        <v>0</v>
      </c>
      <c r="AD157" s="142">
        <f>'PK Exports'!AD157+'NP Exports'!AD157+'NPK Exports'!AD157</f>
        <v>0</v>
      </c>
      <c r="AE157" s="142">
        <f>'PK Exports'!AE157+'NP Exports'!AE157+'NPK Exports'!AE157</f>
        <v>0</v>
      </c>
      <c r="AF157" s="142">
        <f>'PK Exports'!AF157+'NP Exports'!AF157+'NPK Exports'!AF157</f>
        <v>0</v>
      </c>
      <c r="AG157" s="142">
        <f>'PK Exports'!AG157+'NP Exports'!AG157+'NPK Exports'!AG157</f>
        <v>0</v>
      </c>
    </row>
    <row r="158" spans="1:33" x14ac:dyDescent="0.2">
      <c r="A158" s="133" t="str">
        <f t="shared" si="3"/>
        <v>DAPIraq</v>
      </c>
      <c r="B158" s="129" t="s">
        <v>270</v>
      </c>
      <c r="C158" s="129" t="s">
        <v>271</v>
      </c>
      <c r="D158" s="129" t="s">
        <v>188</v>
      </c>
      <c r="E158" s="142">
        <f>'PK Exports'!E158+'NP Exports'!E158+'NPK Exports'!E158</f>
        <v>0</v>
      </c>
      <c r="F158" s="142">
        <f>'PK Exports'!F158+'NP Exports'!F158+'NPK Exports'!F158</f>
        <v>0</v>
      </c>
      <c r="G158" s="142">
        <f>'PK Exports'!G158+'NP Exports'!G158+'NPK Exports'!G158</f>
        <v>0</v>
      </c>
      <c r="H158" s="142">
        <f>'PK Exports'!H158+'NP Exports'!H158+'NPK Exports'!H158</f>
        <v>0</v>
      </c>
      <c r="I158" s="142">
        <f>'PK Exports'!I158+'NP Exports'!I158+'NPK Exports'!I158</f>
        <v>0</v>
      </c>
      <c r="J158" s="142">
        <f>'PK Exports'!J158+'NP Exports'!J158+'NPK Exports'!J158</f>
        <v>0</v>
      </c>
      <c r="K158" s="142">
        <f>'PK Exports'!K158+'NP Exports'!K158+'NPK Exports'!K158</f>
        <v>0</v>
      </c>
      <c r="L158" s="142">
        <f>'PK Exports'!L158+'NP Exports'!L158+'NPK Exports'!L158</f>
        <v>0</v>
      </c>
      <c r="M158" s="142">
        <f>'PK Exports'!M158+'NP Exports'!M158+'NPK Exports'!M158</f>
        <v>0</v>
      </c>
      <c r="N158" s="142">
        <f>'PK Exports'!N158+'NP Exports'!N158+'NPK Exports'!N158</f>
        <v>0</v>
      </c>
      <c r="O158" s="142">
        <f>'PK Exports'!O158+'NP Exports'!O158+'NPK Exports'!O158</f>
        <v>0</v>
      </c>
      <c r="P158" s="142">
        <f>'PK Exports'!P158+'NP Exports'!P158+'NPK Exports'!P158</f>
        <v>0</v>
      </c>
      <c r="Q158" s="142">
        <f>'PK Exports'!Q158+'NP Exports'!Q158+'NPK Exports'!Q158</f>
        <v>0</v>
      </c>
      <c r="R158" s="142">
        <f>'PK Exports'!R158+'NP Exports'!R158+'NPK Exports'!R158</f>
        <v>0</v>
      </c>
      <c r="S158" s="142">
        <f>'PK Exports'!S158+'NP Exports'!S158+'NPK Exports'!S158</f>
        <v>0</v>
      </c>
      <c r="T158" s="142">
        <f>'PK Exports'!T158+'NP Exports'!T158+'NPK Exports'!T158</f>
        <v>0</v>
      </c>
      <c r="U158" s="142">
        <f>'PK Exports'!U158+'NP Exports'!U158+'NPK Exports'!U158</f>
        <v>0</v>
      </c>
      <c r="V158" s="142">
        <f>'PK Exports'!V158+'NP Exports'!V158+'NPK Exports'!V158</f>
        <v>0</v>
      </c>
      <c r="W158" s="142">
        <f>'PK Exports'!W158+'NP Exports'!W158+'NPK Exports'!W158</f>
        <v>0</v>
      </c>
      <c r="X158" s="142">
        <f>'PK Exports'!X158+'NP Exports'!X158+'NPK Exports'!X158</f>
        <v>0</v>
      </c>
      <c r="Y158" s="142">
        <f>'PK Exports'!Y158+'NP Exports'!Y158+'NPK Exports'!Y158</f>
        <v>0</v>
      </c>
      <c r="Z158" s="142">
        <f>'PK Exports'!Z158+'NP Exports'!Z158+'NPK Exports'!Z158</f>
        <v>0</v>
      </c>
      <c r="AA158" s="142">
        <f>'PK Exports'!AA158+'NP Exports'!AA158+'NPK Exports'!AA158</f>
        <v>0</v>
      </c>
      <c r="AB158" s="142">
        <f>'PK Exports'!AB158+'NP Exports'!AB158+'NPK Exports'!AB158</f>
        <v>0</v>
      </c>
      <c r="AC158" s="142">
        <f>'PK Exports'!AC158+'NP Exports'!AC158+'NPK Exports'!AC158</f>
        <v>0</v>
      </c>
      <c r="AD158" s="142">
        <f>'PK Exports'!AD158+'NP Exports'!AD158+'NPK Exports'!AD158</f>
        <v>0</v>
      </c>
      <c r="AE158" s="142">
        <f>'PK Exports'!AE158+'NP Exports'!AE158+'NPK Exports'!AE158</f>
        <v>0</v>
      </c>
      <c r="AF158" s="142">
        <f>'PK Exports'!AF158+'NP Exports'!AF158+'NPK Exports'!AF158</f>
        <v>0</v>
      </c>
      <c r="AG158" s="142">
        <f>'PK Exports'!AG158+'NP Exports'!AG158+'NPK Exports'!AG158</f>
        <v>0</v>
      </c>
    </row>
    <row r="159" spans="1:33" x14ac:dyDescent="0.2">
      <c r="A159" s="133" t="str">
        <f t="shared" si="3"/>
        <v>DAPIsrael</v>
      </c>
      <c r="B159" s="129" t="s">
        <v>270</v>
      </c>
      <c r="C159" s="129" t="s">
        <v>271</v>
      </c>
      <c r="D159" s="129" t="s">
        <v>189</v>
      </c>
      <c r="E159" s="142">
        <f>'PK Exports'!E159+'NP Exports'!E159+'NPK Exports'!E159</f>
        <v>227.23893499999997</v>
      </c>
      <c r="F159" s="142">
        <f>'PK Exports'!F159+'NP Exports'!F159+'NPK Exports'!F159</f>
        <v>190.82608300000001</v>
      </c>
      <c r="G159" s="142">
        <f>'PK Exports'!G159+'NP Exports'!G159+'NPK Exports'!G159</f>
        <v>221.651813</v>
      </c>
      <c r="H159" s="142">
        <f>'PK Exports'!H159+'NP Exports'!H159+'NPK Exports'!H159</f>
        <v>258.18782199999998</v>
      </c>
      <c r="I159" s="142">
        <f>'PK Exports'!I159+'NP Exports'!I159+'NPK Exports'!I159</f>
        <v>327.66968700000007</v>
      </c>
      <c r="J159" s="142">
        <f>'PK Exports'!J159+'NP Exports'!J159+'NPK Exports'!J159</f>
        <v>185.86829900000001</v>
      </c>
      <c r="K159" s="142">
        <f>'PK Exports'!K159+'NP Exports'!K159+'NPK Exports'!K159</f>
        <v>170.85092900000004</v>
      </c>
      <c r="L159" s="142">
        <f>'PK Exports'!L159+'NP Exports'!L159+'NPK Exports'!L159</f>
        <v>180.418206</v>
      </c>
      <c r="M159" s="142">
        <f>'PK Exports'!M159+'NP Exports'!M159+'NPK Exports'!M159</f>
        <v>124.81986399999997</v>
      </c>
      <c r="N159" s="142">
        <f>'PK Exports'!N159+'NP Exports'!N159+'NPK Exports'!N159</f>
        <v>96.133410999999995</v>
      </c>
      <c r="O159" s="142">
        <f>'PK Exports'!O159+'NP Exports'!O159+'NPK Exports'!O159</f>
        <v>188.82609400000001</v>
      </c>
      <c r="P159" s="142">
        <f>'PK Exports'!P159+'NP Exports'!P159+'NPK Exports'!P159</f>
        <v>95.992045000000005</v>
      </c>
      <c r="Q159" s="142">
        <f>'PK Exports'!Q159+'NP Exports'!Q159+'NPK Exports'!Q159</f>
        <v>174.05584200000004</v>
      </c>
      <c r="R159" s="142">
        <f>'PK Exports'!R159+'NP Exports'!R159+'NPK Exports'!R159</f>
        <v>168.39427900000004</v>
      </c>
      <c r="S159" s="142">
        <f>'PK Exports'!S159+'NP Exports'!S159+'NPK Exports'!S159</f>
        <v>192.25918200000001</v>
      </c>
      <c r="T159" s="142">
        <f>'PK Exports'!T159+'NP Exports'!T159+'NPK Exports'!T159</f>
        <v>166.79311500000006</v>
      </c>
      <c r="U159" s="142">
        <f>'PK Exports'!U159+'NP Exports'!U159+'NPK Exports'!U159</f>
        <v>167.886888</v>
      </c>
      <c r="V159" s="142">
        <f>'PK Exports'!V159+'NP Exports'!V159+'NPK Exports'!V159</f>
        <v>145.04022399999999</v>
      </c>
      <c r="W159" s="142">
        <f>'PK Exports'!W159+'NP Exports'!W159+'NPK Exports'!W159</f>
        <v>149.45203467940132</v>
      </c>
      <c r="X159" s="142">
        <f>'PK Exports'!X159+'NP Exports'!X159+'NPK Exports'!X159</f>
        <v>141.08246999999997</v>
      </c>
      <c r="Y159" s="142">
        <f>'PK Exports'!Y159+'NP Exports'!Y159+'NPK Exports'!Y159</f>
        <v>158.58300920000002</v>
      </c>
      <c r="Z159" s="142">
        <f>'PK Exports'!Z159+'NP Exports'!Z159+'NPK Exports'!Z159</f>
        <v>192.19334999999998</v>
      </c>
      <c r="AA159" s="142">
        <f>'PK Exports'!AA159+'NP Exports'!AA159+'NPK Exports'!AA159</f>
        <v>196.76000000000002</v>
      </c>
      <c r="AB159" s="142">
        <f>'PK Exports'!AB159+'NP Exports'!AB159+'NPK Exports'!AB159</f>
        <v>139.35</v>
      </c>
      <c r="AC159" s="142">
        <f>'PK Exports'!AC159+'NP Exports'!AC159+'NPK Exports'!AC159</f>
        <v>141.83781711791752</v>
      </c>
      <c r="AD159" s="142">
        <f>'PK Exports'!AD159+'NP Exports'!AD159+'NPK Exports'!AD159</f>
        <v>144.40365825435316</v>
      </c>
      <c r="AE159" s="142">
        <f>'PK Exports'!AE159+'NP Exports'!AE159+'NPK Exports'!AE159</f>
        <v>145.49219685062172</v>
      </c>
      <c r="AF159" s="142">
        <f>'PK Exports'!AF159+'NP Exports'!AF159+'NPK Exports'!AF159</f>
        <v>146.68948711143287</v>
      </c>
      <c r="AG159" s="142">
        <f>'PK Exports'!AG159+'NP Exports'!AG159+'NPK Exports'!AG159</f>
        <v>147.69655702319449</v>
      </c>
    </row>
    <row r="160" spans="1:33" x14ac:dyDescent="0.2">
      <c r="A160" s="133" t="str">
        <f t="shared" si="3"/>
        <v>DAPJordan</v>
      </c>
      <c r="B160" s="129" t="s">
        <v>270</v>
      </c>
      <c r="C160" s="129" t="s">
        <v>271</v>
      </c>
      <c r="D160" s="129" t="s">
        <v>190</v>
      </c>
      <c r="E160" s="142">
        <f>'PK Exports'!E160+'NP Exports'!E160+'NPK Exports'!E160</f>
        <v>177.32752500000004</v>
      </c>
      <c r="F160" s="142">
        <f>'PK Exports'!F160+'NP Exports'!F160+'NPK Exports'!F160</f>
        <v>98.856743999999992</v>
      </c>
      <c r="G160" s="142">
        <f>'PK Exports'!G160+'NP Exports'!G160+'NPK Exports'!G160</f>
        <v>132.07999999999998</v>
      </c>
      <c r="H160" s="142">
        <f>'PK Exports'!H160+'NP Exports'!H160+'NPK Exports'!H160</f>
        <v>132.75254099999998</v>
      </c>
      <c r="I160" s="142">
        <f>'PK Exports'!I160+'NP Exports'!I160+'NPK Exports'!I160</f>
        <v>121.62714199999999</v>
      </c>
      <c r="J160" s="142">
        <f>'PK Exports'!J160+'NP Exports'!J160+'NPK Exports'!J160</f>
        <v>132.08623499999999</v>
      </c>
      <c r="K160" s="142">
        <f>'PK Exports'!K160+'NP Exports'!K160+'NPK Exports'!K160</f>
        <v>131.14886299999995</v>
      </c>
      <c r="L160" s="142">
        <f>'PK Exports'!L160+'NP Exports'!L160+'NPK Exports'!L160</f>
        <v>119.275093</v>
      </c>
      <c r="M160" s="142">
        <f>'PK Exports'!M160+'NP Exports'!M160+'NPK Exports'!M160</f>
        <v>112.239717</v>
      </c>
      <c r="N160" s="142">
        <f>'PK Exports'!N160+'NP Exports'!N160+'NPK Exports'!N160</f>
        <v>56.330860000000008</v>
      </c>
      <c r="O160" s="142">
        <f>'PK Exports'!O160+'NP Exports'!O160+'NPK Exports'!O160</f>
        <v>28.657197000000004</v>
      </c>
      <c r="P160" s="142">
        <f>'PK Exports'!P160+'NP Exports'!P160+'NPK Exports'!P160</f>
        <v>22.903857782608704</v>
      </c>
      <c r="Q160" s="142">
        <f>'PK Exports'!Q160+'NP Exports'!Q160+'NPK Exports'!Q160</f>
        <v>49.216871826086972</v>
      </c>
      <c r="R160" s="142">
        <f>'PK Exports'!R160+'NP Exports'!R160+'NPK Exports'!R160</f>
        <v>95.756020826086967</v>
      </c>
      <c r="S160" s="142">
        <f>'PK Exports'!S160+'NP Exports'!S160+'NPK Exports'!S160</f>
        <v>127.03681739130435</v>
      </c>
      <c r="T160" s="142">
        <f>'PK Exports'!T160+'NP Exports'!T160+'NPK Exports'!T160</f>
        <v>76.903531000000015</v>
      </c>
      <c r="U160" s="142">
        <f>'PK Exports'!U160+'NP Exports'!U160+'NPK Exports'!U160</f>
        <v>49.508170000000007</v>
      </c>
      <c r="V160" s="142">
        <f>'PK Exports'!V160+'NP Exports'!V160+'NPK Exports'!V160</f>
        <v>76.823764000000025</v>
      </c>
      <c r="W160" s="142">
        <f>'PK Exports'!W160+'NP Exports'!W160+'NPK Exports'!W160</f>
        <v>76.930368381346341</v>
      </c>
      <c r="X160" s="142">
        <f>'PK Exports'!X160+'NP Exports'!X160+'NPK Exports'!X160</f>
        <v>86.01764</v>
      </c>
      <c r="Y160" s="142">
        <f>'PK Exports'!Y160+'NP Exports'!Y160+'NPK Exports'!Y160</f>
        <v>96.826509999999999</v>
      </c>
      <c r="Z160" s="142">
        <f>'PK Exports'!Z160+'NP Exports'!Z160+'NPK Exports'!Z160</f>
        <v>119.88487000000001</v>
      </c>
      <c r="AA160" s="142">
        <f>'PK Exports'!AA160+'NP Exports'!AA160+'NPK Exports'!AA160</f>
        <v>311.46000000000004</v>
      </c>
      <c r="AB160" s="142">
        <f>'PK Exports'!AB160+'NP Exports'!AB160+'NPK Exports'!AB160</f>
        <v>191.95999999999998</v>
      </c>
      <c r="AC160" s="142">
        <f>'PK Exports'!AC160+'NP Exports'!AC160+'NPK Exports'!AC160</f>
        <v>199.37097860801293</v>
      </c>
      <c r="AD160" s="142">
        <f>'PK Exports'!AD160+'NP Exports'!AD160+'NPK Exports'!AD160</f>
        <v>206.27642028634071</v>
      </c>
      <c r="AE160" s="142">
        <f>'PK Exports'!AE160+'NP Exports'!AE160+'NPK Exports'!AE160</f>
        <v>208.92680837796678</v>
      </c>
      <c r="AF160" s="142">
        <f>'PK Exports'!AF160+'NP Exports'!AF160+'NPK Exports'!AF160</f>
        <v>211.43876490748832</v>
      </c>
      <c r="AG160" s="142">
        <f>'PK Exports'!AG160+'NP Exports'!AG160+'NPK Exports'!AG160</f>
        <v>213.42985864736923</v>
      </c>
    </row>
    <row r="161" spans="1:33" x14ac:dyDescent="0.2">
      <c r="A161" s="133" t="str">
        <f t="shared" si="3"/>
        <v>DAPKuwait</v>
      </c>
      <c r="B161" s="129" t="s">
        <v>270</v>
      </c>
      <c r="C161" s="129" t="s">
        <v>271</v>
      </c>
      <c r="D161" s="129" t="s">
        <v>191</v>
      </c>
      <c r="E161" s="142">
        <f>'PK Exports'!E161+'NP Exports'!E161+'NPK Exports'!E161</f>
        <v>0</v>
      </c>
      <c r="F161" s="142">
        <f>'PK Exports'!F161+'NP Exports'!F161+'NPK Exports'!F161</f>
        <v>0</v>
      </c>
      <c r="G161" s="142">
        <f>'PK Exports'!G161+'NP Exports'!G161+'NPK Exports'!G161</f>
        <v>0</v>
      </c>
      <c r="H161" s="142">
        <f>'PK Exports'!H161+'NP Exports'!H161+'NPK Exports'!H161</f>
        <v>0</v>
      </c>
      <c r="I161" s="142">
        <f>'PK Exports'!I161+'NP Exports'!I161+'NPK Exports'!I161</f>
        <v>0</v>
      </c>
      <c r="J161" s="142">
        <f>'PK Exports'!J161+'NP Exports'!J161+'NPK Exports'!J161</f>
        <v>0</v>
      </c>
      <c r="K161" s="142">
        <f>'PK Exports'!K161+'NP Exports'!K161+'NPK Exports'!K161</f>
        <v>0</v>
      </c>
      <c r="L161" s="142">
        <f>'PK Exports'!L161+'NP Exports'!L161+'NPK Exports'!L161</f>
        <v>0</v>
      </c>
      <c r="M161" s="142">
        <f>'PK Exports'!M161+'NP Exports'!M161+'NPK Exports'!M161</f>
        <v>0</v>
      </c>
      <c r="N161" s="142">
        <f>'PK Exports'!N161+'NP Exports'!N161+'NPK Exports'!N161</f>
        <v>0</v>
      </c>
      <c r="O161" s="142">
        <f>'PK Exports'!O161+'NP Exports'!O161+'NPK Exports'!O161</f>
        <v>0</v>
      </c>
      <c r="P161" s="142">
        <f>'PK Exports'!P161+'NP Exports'!P161+'NPK Exports'!P161</f>
        <v>0</v>
      </c>
      <c r="Q161" s="142">
        <f>'PK Exports'!Q161+'NP Exports'!Q161+'NPK Exports'!Q161</f>
        <v>0</v>
      </c>
      <c r="R161" s="142">
        <f>'PK Exports'!R161+'NP Exports'!R161+'NPK Exports'!R161</f>
        <v>0</v>
      </c>
      <c r="S161" s="142">
        <f>'PK Exports'!S161+'NP Exports'!S161+'NPK Exports'!S161</f>
        <v>0</v>
      </c>
      <c r="T161" s="142">
        <f>'PK Exports'!T161+'NP Exports'!T161+'NPK Exports'!T161</f>
        <v>0</v>
      </c>
      <c r="U161" s="142">
        <f>'PK Exports'!U161+'NP Exports'!U161+'NPK Exports'!U161</f>
        <v>0</v>
      </c>
      <c r="V161" s="142">
        <f>'PK Exports'!V161+'NP Exports'!V161+'NPK Exports'!V161</f>
        <v>0</v>
      </c>
      <c r="W161" s="142">
        <f>'PK Exports'!W161+'NP Exports'!W161+'NPK Exports'!W161</f>
        <v>0</v>
      </c>
      <c r="X161" s="142">
        <f>'PK Exports'!X161+'NP Exports'!X161+'NPK Exports'!X161</f>
        <v>0</v>
      </c>
      <c r="Y161" s="142">
        <f>'PK Exports'!Y161+'NP Exports'!Y161+'NPK Exports'!Y161</f>
        <v>0</v>
      </c>
      <c r="Z161" s="142">
        <f>'PK Exports'!Z161+'NP Exports'!Z161+'NPK Exports'!Z161</f>
        <v>0</v>
      </c>
      <c r="AA161" s="142">
        <f>'PK Exports'!AA161+'NP Exports'!AA161+'NPK Exports'!AA161</f>
        <v>0</v>
      </c>
      <c r="AB161" s="142">
        <f>'PK Exports'!AB161+'NP Exports'!AB161+'NPK Exports'!AB161</f>
        <v>0</v>
      </c>
      <c r="AC161" s="142">
        <f>'PK Exports'!AC161+'NP Exports'!AC161+'NPK Exports'!AC161</f>
        <v>0</v>
      </c>
      <c r="AD161" s="142">
        <f>'PK Exports'!AD161+'NP Exports'!AD161+'NPK Exports'!AD161</f>
        <v>0</v>
      </c>
      <c r="AE161" s="142">
        <f>'PK Exports'!AE161+'NP Exports'!AE161+'NPK Exports'!AE161</f>
        <v>0</v>
      </c>
      <c r="AF161" s="142">
        <f>'PK Exports'!AF161+'NP Exports'!AF161+'NPK Exports'!AF161</f>
        <v>0</v>
      </c>
      <c r="AG161" s="142">
        <f>'PK Exports'!AG161+'NP Exports'!AG161+'NPK Exports'!AG161</f>
        <v>0</v>
      </c>
    </row>
    <row r="162" spans="1:33" x14ac:dyDescent="0.2">
      <c r="A162" s="133" t="str">
        <f t="shared" si="3"/>
        <v>DAPLebanon</v>
      </c>
      <c r="B162" s="129" t="s">
        <v>270</v>
      </c>
      <c r="C162" s="129" t="s">
        <v>271</v>
      </c>
      <c r="D162" s="129" t="s">
        <v>192</v>
      </c>
      <c r="E162" s="142">
        <f>'PK Exports'!E162+'NP Exports'!E162+'NPK Exports'!E162</f>
        <v>0</v>
      </c>
      <c r="F162" s="142">
        <f>'PK Exports'!F162+'NP Exports'!F162+'NPK Exports'!F162</f>
        <v>0</v>
      </c>
      <c r="G162" s="142">
        <f>'PK Exports'!G162+'NP Exports'!G162+'NPK Exports'!G162</f>
        <v>0</v>
      </c>
      <c r="H162" s="142">
        <f>'PK Exports'!H162+'NP Exports'!H162+'NPK Exports'!H162</f>
        <v>0</v>
      </c>
      <c r="I162" s="142">
        <f>'PK Exports'!I162+'NP Exports'!I162+'NPK Exports'!I162</f>
        <v>0</v>
      </c>
      <c r="J162" s="142">
        <f>'PK Exports'!J162+'NP Exports'!J162+'NPK Exports'!J162</f>
        <v>0</v>
      </c>
      <c r="K162" s="142">
        <f>'PK Exports'!K162+'NP Exports'!K162+'NPK Exports'!K162</f>
        <v>0</v>
      </c>
      <c r="L162" s="142">
        <f>'PK Exports'!L162+'NP Exports'!L162+'NPK Exports'!L162</f>
        <v>0</v>
      </c>
      <c r="M162" s="142">
        <f>'PK Exports'!M162+'NP Exports'!M162+'NPK Exports'!M162</f>
        <v>0</v>
      </c>
      <c r="N162" s="142">
        <f>'PK Exports'!N162+'NP Exports'!N162+'NPK Exports'!N162</f>
        <v>0</v>
      </c>
      <c r="O162" s="142">
        <f>'PK Exports'!O162+'NP Exports'!O162+'NPK Exports'!O162</f>
        <v>0</v>
      </c>
      <c r="P162" s="142">
        <f>'PK Exports'!P162+'NP Exports'!P162+'NPK Exports'!P162</f>
        <v>0</v>
      </c>
      <c r="Q162" s="142">
        <f>'PK Exports'!Q162+'NP Exports'!Q162+'NPK Exports'!Q162</f>
        <v>0</v>
      </c>
      <c r="R162" s="142">
        <f>'PK Exports'!R162+'NP Exports'!R162+'NPK Exports'!R162</f>
        <v>0</v>
      </c>
      <c r="S162" s="142">
        <f>'PK Exports'!S162+'NP Exports'!S162+'NPK Exports'!S162</f>
        <v>0</v>
      </c>
      <c r="T162" s="142">
        <f>'PK Exports'!T162+'NP Exports'!T162+'NPK Exports'!T162</f>
        <v>0</v>
      </c>
      <c r="U162" s="142">
        <f>'PK Exports'!U162+'NP Exports'!U162+'NPK Exports'!U162</f>
        <v>0</v>
      </c>
      <c r="V162" s="142">
        <f>'PK Exports'!V162+'NP Exports'!V162+'NPK Exports'!V162</f>
        <v>0</v>
      </c>
      <c r="W162" s="142">
        <f>'PK Exports'!W162+'NP Exports'!W162+'NPK Exports'!W162</f>
        <v>0</v>
      </c>
      <c r="X162" s="142">
        <f>'PK Exports'!X162+'NP Exports'!X162+'NPK Exports'!X162</f>
        <v>0</v>
      </c>
      <c r="Y162" s="142">
        <f>'PK Exports'!Y162+'NP Exports'!Y162+'NPK Exports'!Y162</f>
        <v>0</v>
      </c>
      <c r="Z162" s="142">
        <f>'PK Exports'!Z162+'NP Exports'!Z162+'NPK Exports'!Z162</f>
        <v>0</v>
      </c>
      <c r="AA162" s="142">
        <f>'PK Exports'!AA162+'NP Exports'!AA162+'NPK Exports'!AA162</f>
        <v>0</v>
      </c>
      <c r="AB162" s="142">
        <f>'PK Exports'!AB162+'NP Exports'!AB162+'NPK Exports'!AB162</f>
        <v>0</v>
      </c>
      <c r="AC162" s="142">
        <f>'PK Exports'!AC162+'NP Exports'!AC162+'NPK Exports'!AC162</f>
        <v>0</v>
      </c>
      <c r="AD162" s="142">
        <f>'PK Exports'!AD162+'NP Exports'!AD162+'NPK Exports'!AD162</f>
        <v>0</v>
      </c>
      <c r="AE162" s="142">
        <f>'PK Exports'!AE162+'NP Exports'!AE162+'NPK Exports'!AE162</f>
        <v>0</v>
      </c>
      <c r="AF162" s="142">
        <f>'PK Exports'!AF162+'NP Exports'!AF162+'NPK Exports'!AF162</f>
        <v>0</v>
      </c>
      <c r="AG162" s="142">
        <f>'PK Exports'!AG162+'NP Exports'!AG162+'NPK Exports'!AG162</f>
        <v>0</v>
      </c>
    </row>
    <row r="163" spans="1:33" x14ac:dyDescent="0.2">
      <c r="A163" s="133" t="str">
        <f t="shared" si="3"/>
        <v>DAPOman</v>
      </c>
      <c r="B163" s="129" t="s">
        <v>270</v>
      </c>
      <c r="C163" s="129" t="s">
        <v>271</v>
      </c>
      <c r="D163" s="129" t="s">
        <v>193</v>
      </c>
      <c r="E163" s="142">
        <f>'PK Exports'!E163+'NP Exports'!E163+'NPK Exports'!E163</f>
        <v>0</v>
      </c>
      <c r="F163" s="142">
        <f>'PK Exports'!F163+'NP Exports'!F163+'NPK Exports'!F163</f>
        <v>0</v>
      </c>
      <c r="G163" s="142">
        <f>'PK Exports'!G163+'NP Exports'!G163+'NPK Exports'!G163</f>
        <v>0</v>
      </c>
      <c r="H163" s="142">
        <f>'PK Exports'!H163+'NP Exports'!H163+'NPK Exports'!H163</f>
        <v>0</v>
      </c>
      <c r="I163" s="142">
        <f>'PK Exports'!I163+'NP Exports'!I163+'NPK Exports'!I163</f>
        <v>0</v>
      </c>
      <c r="J163" s="142">
        <f>'PK Exports'!J163+'NP Exports'!J163+'NPK Exports'!J163</f>
        <v>0</v>
      </c>
      <c r="K163" s="142">
        <f>'PK Exports'!K163+'NP Exports'!K163+'NPK Exports'!K163</f>
        <v>0</v>
      </c>
      <c r="L163" s="142">
        <f>'PK Exports'!L163+'NP Exports'!L163+'NPK Exports'!L163</f>
        <v>0</v>
      </c>
      <c r="M163" s="142">
        <f>'PK Exports'!M163+'NP Exports'!M163+'NPK Exports'!M163</f>
        <v>0</v>
      </c>
      <c r="N163" s="142">
        <f>'PK Exports'!N163+'NP Exports'!N163+'NPK Exports'!N163</f>
        <v>0</v>
      </c>
      <c r="O163" s="142">
        <f>'PK Exports'!O163+'NP Exports'!O163+'NPK Exports'!O163</f>
        <v>0</v>
      </c>
      <c r="P163" s="142">
        <f>'PK Exports'!P163+'NP Exports'!P163+'NPK Exports'!P163</f>
        <v>0</v>
      </c>
      <c r="Q163" s="142">
        <f>'PK Exports'!Q163+'NP Exports'!Q163+'NPK Exports'!Q163</f>
        <v>0</v>
      </c>
      <c r="R163" s="142">
        <f>'PK Exports'!R163+'NP Exports'!R163+'NPK Exports'!R163</f>
        <v>0</v>
      </c>
      <c r="S163" s="142">
        <f>'PK Exports'!S163+'NP Exports'!S163+'NPK Exports'!S163</f>
        <v>0</v>
      </c>
      <c r="T163" s="142">
        <f>'PK Exports'!T163+'NP Exports'!T163+'NPK Exports'!T163</f>
        <v>0</v>
      </c>
      <c r="U163" s="142">
        <f>'PK Exports'!U163+'NP Exports'!U163+'NPK Exports'!U163</f>
        <v>0</v>
      </c>
      <c r="V163" s="142">
        <f>'PK Exports'!V163+'NP Exports'!V163+'NPK Exports'!V163</f>
        <v>0</v>
      </c>
      <c r="W163" s="142">
        <f>'PK Exports'!W163+'NP Exports'!W163+'NPK Exports'!W163</f>
        <v>0</v>
      </c>
      <c r="X163" s="142">
        <f>'PK Exports'!X163+'NP Exports'!X163+'NPK Exports'!X163</f>
        <v>0</v>
      </c>
      <c r="Y163" s="142">
        <f>'PK Exports'!Y163+'NP Exports'!Y163+'NPK Exports'!Y163</f>
        <v>0</v>
      </c>
      <c r="Z163" s="142">
        <f>'PK Exports'!Z163+'NP Exports'!Z163+'NPK Exports'!Z163</f>
        <v>0</v>
      </c>
      <c r="AA163" s="142">
        <f>'PK Exports'!AA163+'NP Exports'!AA163+'NPK Exports'!AA163</f>
        <v>0</v>
      </c>
      <c r="AB163" s="142">
        <f>'PK Exports'!AB163+'NP Exports'!AB163+'NPK Exports'!AB163</f>
        <v>0</v>
      </c>
      <c r="AC163" s="142">
        <f>'PK Exports'!AC163+'NP Exports'!AC163+'NPK Exports'!AC163</f>
        <v>0</v>
      </c>
      <c r="AD163" s="142">
        <f>'PK Exports'!AD163+'NP Exports'!AD163+'NPK Exports'!AD163</f>
        <v>0</v>
      </c>
      <c r="AE163" s="142">
        <f>'PK Exports'!AE163+'NP Exports'!AE163+'NPK Exports'!AE163</f>
        <v>0</v>
      </c>
      <c r="AF163" s="142">
        <f>'PK Exports'!AF163+'NP Exports'!AF163+'NPK Exports'!AF163</f>
        <v>0</v>
      </c>
      <c r="AG163" s="142">
        <f>'PK Exports'!AG163+'NP Exports'!AG163+'NPK Exports'!AG163</f>
        <v>0</v>
      </c>
    </row>
    <row r="164" spans="1:33" x14ac:dyDescent="0.2">
      <c r="A164" s="133" t="str">
        <f t="shared" si="3"/>
        <v>DAPQatar</v>
      </c>
      <c r="B164" s="129" t="s">
        <v>270</v>
      </c>
      <c r="C164" s="129" t="s">
        <v>271</v>
      </c>
      <c r="D164" s="129" t="s">
        <v>194</v>
      </c>
      <c r="E164" s="142">
        <f>'PK Exports'!E164+'NP Exports'!E164+'NPK Exports'!E164</f>
        <v>0</v>
      </c>
      <c r="F164" s="142">
        <f>'PK Exports'!F164+'NP Exports'!F164+'NPK Exports'!F164</f>
        <v>0</v>
      </c>
      <c r="G164" s="142">
        <f>'PK Exports'!G164+'NP Exports'!G164+'NPK Exports'!G164</f>
        <v>0</v>
      </c>
      <c r="H164" s="142">
        <f>'PK Exports'!H164+'NP Exports'!H164+'NPK Exports'!H164</f>
        <v>0</v>
      </c>
      <c r="I164" s="142">
        <f>'PK Exports'!I164+'NP Exports'!I164+'NPK Exports'!I164</f>
        <v>0</v>
      </c>
      <c r="J164" s="142">
        <f>'PK Exports'!J164+'NP Exports'!J164+'NPK Exports'!J164</f>
        <v>0</v>
      </c>
      <c r="K164" s="142">
        <f>'PK Exports'!K164+'NP Exports'!K164+'NPK Exports'!K164</f>
        <v>0</v>
      </c>
      <c r="L164" s="142">
        <f>'PK Exports'!L164+'NP Exports'!L164+'NPK Exports'!L164</f>
        <v>0</v>
      </c>
      <c r="M164" s="142">
        <f>'PK Exports'!M164+'NP Exports'!M164+'NPK Exports'!M164</f>
        <v>0</v>
      </c>
      <c r="N164" s="142">
        <f>'PK Exports'!N164+'NP Exports'!N164+'NPK Exports'!N164</f>
        <v>0</v>
      </c>
      <c r="O164" s="142">
        <f>'PK Exports'!O164+'NP Exports'!O164+'NPK Exports'!O164</f>
        <v>0</v>
      </c>
      <c r="P164" s="142">
        <f>'PK Exports'!P164+'NP Exports'!P164+'NPK Exports'!P164</f>
        <v>0</v>
      </c>
      <c r="Q164" s="142">
        <f>'PK Exports'!Q164+'NP Exports'!Q164+'NPK Exports'!Q164</f>
        <v>0</v>
      </c>
      <c r="R164" s="142">
        <f>'PK Exports'!R164+'NP Exports'!R164+'NPK Exports'!R164</f>
        <v>0</v>
      </c>
      <c r="S164" s="142">
        <f>'PK Exports'!S164+'NP Exports'!S164+'NPK Exports'!S164</f>
        <v>0</v>
      </c>
      <c r="T164" s="142">
        <f>'PK Exports'!T164+'NP Exports'!T164+'NPK Exports'!T164</f>
        <v>0</v>
      </c>
      <c r="U164" s="142">
        <f>'PK Exports'!U164+'NP Exports'!U164+'NPK Exports'!U164</f>
        <v>0</v>
      </c>
      <c r="V164" s="142">
        <f>'PK Exports'!V164+'NP Exports'!V164+'NPK Exports'!V164</f>
        <v>0</v>
      </c>
      <c r="W164" s="142">
        <f>'PK Exports'!W164+'NP Exports'!W164+'NPK Exports'!W164</f>
        <v>0</v>
      </c>
      <c r="X164" s="142">
        <f>'PK Exports'!X164+'NP Exports'!X164+'NPK Exports'!X164</f>
        <v>0</v>
      </c>
      <c r="Y164" s="142">
        <f>'PK Exports'!Y164+'NP Exports'!Y164+'NPK Exports'!Y164</f>
        <v>0</v>
      </c>
      <c r="Z164" s="142">
        <f>'PK Exports'!Z164+'NP Exports'!Z164+'NPK Exports'!Z164</f>
        <v>0</v>
      </c>
      <c r="AA164" s="142">
        <f>'PK Exports'!AA164+'NP Exports'!AA164+'NPK Exports'!AA164</f>
        <v>0</v>
      </c>
      <c r="AB164" s="142">
        <f>'PK Exports'!AB164+'NP Exports'!AB164+'NPK Exports'!AB164</f>
        <v>0</v>
      </c>
      <c r="AC164" s="142">
        <f>'PK Exports'!AC164+'NP Exports'!AC164+'NPK Exports'!AC164</f>
        <v>0</v>
      </c>
      <c r="AD164" s="142">
        <f>'PK Exports'!AD164+'NP Exports'!AD164+'NPK Exports'!AD164</f>
        <v>0</v>
      </c>
      <c r="AE164" s="142">
        <f>'PK Exports'!AE164+'NP Exports'!AE164+'NPK Exports'!AE164</f>
        <v>0</v>
      </c>
      <c r="AF164" s="142">
        <f>'PK Exports'!AF164+'NP Exports'!AF164+'NPK Exports'!AF164</f>
        <v>0</v>
      </c>
      <c r="AG164" s="142">
        <f>'PK Exports'!AG164+'NP Exports'!AG164+'NPK Exports'!AG164</f>
        <v>0</v>
      </c>
    </row>
    <row r="165" spans="1:33" x14ac:dyDescent="0.2">
      <c r="A165" s="133" t="str">
        <f t="shared" si="3"/>
        <v>DAPSaudi Arabia</v>
      </c>
      <c r="B165" s="129" t="s">
        <v>270</v>
      </c>
      <c r="C165" s="129" t="s">
        <v>271</v>
      </c>
      <c r="D165" s="129" t="s">
        <v>195</v>
      </c>
      <c r="E165" s="142">
        <f>'PK Exports'!E165+'NP Exports'!E165+'NPK Exports'!E165</f>
        <v>3.3260000000000001</v>
      </c>
      <c r="F165" s="142">
        <f>'PK Exports'!F165+'NP Exports'!F165+'NPK Exports'!F165</f>
        <v>0.26700000000000002</v>
      </c>
      <c r="G165" s="142">
        <f>'PK Exports'!G165+'NP Exports'!G165+'NPK Exports'!G165</f>
        <v>1.0010000000000001</v>
      </c>
      <c r="H165" s="142">
        <f>'PK Exports'!H165+'NP Exports'!H165+'NPK Exports'!H165</f>
        <v>0.217</v>
      </c>
      <c r="I165" s="142">
        <f>'PK Exports'!I165+'NP Exports'!I165+'NPK Exports'!I165</f>
        <v>1.159</v>
      </c>
      <c r="J165" s="142">
        <f>'PK Exports'!J165+'NP Exports'!J165+'NPK Exports'!J165</f>
        <v>0.35599999999999998</v>
      </c>
      <c r="K165" s="142">
        <f>'PK Exports'!K165+'NP Exports'!K165+'NPK Exports'!K165</f>
        <v>0.77899999999999991</v>
      </c>
      <c r="L165" s="142">
        <f>'PK Exports'!L165+'NP Exports'!L165+'NPK Exports'!L165</f>
        <v>1.0269999999999999</v>
      </c>
      <c r="M165" s="142">
        <f>'PK Exports'!M165+'NP Exports'!M165+'NPK Exports'!M165</f>
        <v>1.5619999999999998</v>
      </c>
      <c r="N165" s="142">
        <f>'PK Exports'!N165+'NP Exports'!N165+'NPK Exports'!N165</f>
        <v>1.4179999999999999</v>
      </c>
      <c r="O165" s="142">
        <f>'PK Exports'!O165+'NP Exports'!O165+'NPK Exports'!O165</f>
        <v>11.959000000000001</v>
      </c>
      <c r="P165" s="142">
        <f>'PK Exports'!P165+'NP Exports'!P165+'NPK Exports'!P165</f>
        <v>13.233000000000001</v>
      </c>
      <c r="Q165" s="142">
        <f>'PK Exports'!Q165+'NP Exports'!Q165+'NPK Exports'!Q165</f>
        <v>11.628</v>
      </c>
      <c r="R165" s="142">
        <f>'PK Exports'!R165+'NP Exports'!R165+'NPK Exports'!R165</f>
        <v>5.5339999999999998</v>
      </c>
      <c r="S165" s="142">
        <f>'PK Exports'!S165+'NP Exports'!S165+'NPK Exports'!S165</f>
        <v>0</v>
      </c>
      <c r="T165" s="142">
        <f>'PK Exports'!T165+'NP Exports'!T165+'NPK Exports'!T165</f>
        <v>3.6850000000000001</v>
      </c>
      <c r="U165" s="142">
        <f>'PK Exports'!U165+'NP Exports'!U165+'NPK Exports'!U165</f>
        <v>0.92985499999999999</v>
      </c>
      <c r="V165" s="142">
        <f>'PK Exports'!V165+'NP Exports'!V165+'NPK Exports'!V165</f>
        <v>3.047275</v>
      </c>
      <c r="W165" s="142">
        <f>'PK Exports'!W165+'NP Exports'!W165+'NPK Exports'!W165</f>
        <v>25.545900508370195</v>
      </c>
      <c r="X165" s="142">
        <f>'PK Exports'!X165+'NP Exports'!X165+'NPK Exports'!X165</f>
        <v>4.2631300000000003</v>
      </c>
      <c r="Y165" s="142">
        <f>'PK Exports'!Y165+'NP Exports'!Y165+'NPK Exports'!Y165</f>
        <v>210.60547</v>
      </c>
      <c r="Z165" s="142">
        <f>'PK Exports'!Z165+'NP Exports'!Z165+'NPK Exports'!Z165</f>
        <v>422.70943</v>
      </c>
      <c r="AA165" s="142">
        <f>'PK Exports'!AA165+'NP Exports'!AA165+'NPK Exports'!AA165</f>
        <v>242.56</v>
      </c>
      <c r="AB165" s="142">
        <f>'PK Exports'!AB165+'NP Exports'!AB165+'NPK Exports'!AB165</f>
        <v>351.89</v>
      </c>
      <c r="AC165" s="142">
        <f>'PK Exports'!AC165+'NP Exports'!AC165+'NPK Exports'!AC165</f>
        <v>393.05841563227352</v>
      </c>
      <c r="AD165" s="142">
        <f>'PK Exports'!AD165+'NP Exports'!AD165+'NPK Exports'!AD165</f>
        <v>458.02980972592837</v>
      </c>
      <c r="AE165" s="142">
        <f>'PK Exports'!AE165+'NP Exports'!AE165+'NPK Exports'!AE165</f>
        <v>517.47197146782219</v>
      </c>
      <c r="AF165" s="142">
        <f>'PK Exports'!AF165+'NP Exports'!AF165+'NPK Exports'!AF165</f>
        <v>574.16879199714492</v>
      </c>
      <c r="AG165" s="142">
        <f>'PK Exports'!AG165+'NP Exports'!AG165+'NPK Exports'!AG165</f>
        <v>610.79769852903553</v>
      </c>
    </row>
    <row r="166" spans="1:33" x14ac:dyDescent="0.2">
      <c r="A166" s="133" t="str">
        <f t="shared" si="3"/>
        <v>DAPSyria</v>
      </c>
      <c r="B166" s="129" t="s">
        <v>270</v>
      </c>
      <c r="C166" s="129" t="s">
        <v>271</v>
      </c>
      <c r="D166" s="129" t="s">
        <v>196</v>
      </c>
      <c r="E166" s="142">
        <f>'PK Exports'!E166+'NP Exports'!E166+'NPK Exports'!E166</f>
        <v>0</v>
      </c>
      <c r="F166" s="142">
        <f>'PK Exports'!F166+'NP Exports'!F166+'NPK Exports'!F166</f>
        <v>0</v>
      </c>
      <c r="G166" s="142">
        <f>'PK Exports'!G166+'NP Exports'!G166+'NPK Exports'!G166</f>
        <v>0</v>
      </c>
      <c r="H166" s="142">
        <f>'PK Exports'!H166+'NP Exports'!H166+'NPK Exports'!H166</f>
        <v>0</v>
      </c>
      <c r="I166" s="142">
        <f>'PK Exports'!I166+'NP Exports'!I166+'NPK Exports'!I166</f>
        <v>0</v>
      </c>
      <c r="J166" s="142">
        <f>'PK Exports'!J166+'NP Exports'!J166+'NPK Exports'!J166</f>
        <v>0</v>
      </c>
      <c r="K166" s="142">
        <f>'PK Exports'!K166+'NP Exports'!K166+'NPK Exports'!K166</f>
        <v>0</v>
      </c>
      <c r="L166" s="142">
        <f>'PK Exports'!L166+'NP Exports'!L166+'NPK Exports'!L166</f>
        <v>0</v>
      </c>
      <c r="M166" s="142">
        <f>'PK Exports'!M166+'NP Exports'!M166+'NPK Exports'!M166</f>
        <v>0</v>
      </c>
      <c r="N166" s="142">
        <f>'PK Exports'!N166+'NP Exports'!N166+'NPK Exports'!N166</f>
        <v>0</v>
      </c>
      <c r="O166" s="142">
        <f>'PK Exports'!O166+'NP Exports'!O166+'NPK Exports'!O166</f>
        <v>0</v>
      </c>
      <c r="P166" s="142">
        <f>'PK Exports'!P166+'NP Exports'!P166+'NPK Exports'!P166</f>
        <v>0</v>
      </c>
      <c r="Q166" s="142">
        <f>'PK Exports'!Q166+'NP Exports'!Q166+'NPK Exports'!Q166</f>
        <v>0</v>
      </c>
      <c r="R166" s="142">
        <f>'PK Exports'!R166+'NP Exports'!R166+'NPK Exports'!R166</f>
        <v>0</v>
      </c>
      <c r="S166" s="142">
        <f>'PK Exports'!S166+'NP Exports'!S166+'NPK Exports'!S166</f>
        <v>0</v>
      </c>
      <c r="T166" s="142">
        <f>'PK Exports'!T166+'NP Exports'!T166+'NPK Exports'!T166</f>
        <v>0</v>
      </c>
      <c r="U166" s="142">
        <f>'PK Exports'!U166+'NP Exports'!U166+'NPK Exports'!U166</f>
        <v>0</v>
      </c>
      <c r="V166" s="142">
        <f>'PK Exports'!V166+'NP Exports'!V166+'NPK Exports'!V166</f>
        <v>0</v>
      </c>
      <c r="W166" s="142">
        <f>'PK Exports'!W166+'NP Exports'!W166+'NPK Exports'!W166</f>
        <v>0</v>
      </c>
      <c r="X166" s="142">
        <f>'PK Exports'!X166+'NP Exports'!X166+'NPK Exports'!X166</f>
        <v>0</v>
      </c>
      <c r="Y166" s="142">
        <f>'PK Exports'!Y166+'NP Exports'!Y166+'NPK Exports'!Y166</f>
        <v>0</v>
      </c>
      <c r="Z166" s="142">
        <f>'PK Exports'!Z166+'NP Exports'!Z166+'NPK Exports'!Z166</f>
        <v>0</v>
      </c>
      <c r="AA166" s="142">
        <f>'PK Exports'!AA166+'NP Exports'!AA166+'NPK Exports'!AA166</f>
        <v>0</v>
      </c>
      <c r="AB166" s="142">
        <f>'PK Exports'!AB166+'NP Exports'!AB166+'NPK Exports'!AB166</f>
        <v>0</v>
      </c>
      <c r="AC166" s="142">
        <f>'PK Exports'!AC166+'NP Exports'!AC166+'NPK Exports'!AC166</f>
        <v>0</v>
      </c>
      <c r="AD166" s="142">
        <f>'PK Exports'!AD166+'NP Exports'!AD166+'NPK Exports'!AD166</f>
        <v>0</v>
      </c>
      <c r="AE166" s="142">
        <f>'PK Exports'!AE166+'NP Exports'!AE166+'NPK Exports'!AE166</f>
        <v>0</v>
      </c>
      <c r="AF166" s="142">
        <f>'PK Exports'!AF166+'NP Exports'!AF166+'NPK Exports'!AF166</f>
        <v>0</v>
      </c>
      <c r="AG166" s="142">
        <f>'PK Exports'!AG166+'NP Exports'!AG166+'NPK Exports'!AG166</f>
        <v>0</v>
      </c>
    </row>
    <row r="167" spans="1:33" x14ac:dyDescent="0.2">
      <c r="A167" s="133" t="str">
        <f t="shared" si="3"/>
        <v>DAPTurkey</v>
      </c>
      <c r="B167" s="129" t="s">
        <v>270</v>
      </c>
      <c r="C167" s="129" t="s">
        <v>271</v>
      </c>
      <c r="D167" s="129" t="s">
        <v>197</v>
      </c>
      <c r="E167" s="142">
        <f>'PK Exports'!E167+'NP Exports'!E167+'NPK Exports'!E167</f>
        <v>25.187552</v>
      </c>
      <c r="F167" s="142">
        <f>'PK Exports'!F167+'NP Exports'!F167+'NPK Exports'!F167</f>
        <v>36.602089999999997</v>
      </c>
      <c r="G167" s="142">
        <f>'PK Exports'!G167+'NP Exports'!G167+'NPK Exports'!G167</f>
        <v>104.45972499999999</v>
      </c>
      <c r="H167" s="142">
        <f>'PK Exports'!H167+'NP Exports'!H167+'NPK Exports'!H167</f>
        <v>68.144182999999998</v>
      </c>
      <c r="I167" s="142">
        <f>'PK Exports'!I167+'NP Exports'!I167+'NPK Exports'!I167</f>
        <v>46.013005</v>
      </c>
      <c r="J167" s="142">
        <f>'PK Exports'!J167+'NP Exports'!J167+'NPK Exports'!J167</f>
        <v>85.355259000000004</v>
      </c>
      <c r="K167" s="142">
        <f>'PK Exports'!K167+'NP Exports'!K167+'NPK Exports'!K167</f>
        <v>34.160531000000006</v>
      </c>
      <c r="L167" s="142">
        <f>'PK Exports'!L167+'NP Exports'!L167+'NPK Exports'!L167</f>
        <v>52.306505000000001</v>
      </c>
      <c r="M167" s="142">
        <f>'PK Exports'!M167+'NP Exports'!M167+'NPK Exports'!M167</f>
        <v>47.805195000000012</v>
      </c>
      <c r="N167" s="142">
        <f>'PK Exports'!N167+'NP Exports'!N167+'NPK Exports'!N167</f>
        <v>34.186616000000001</v>
      </c>
      <c r="O167" s="142">
        <f>'PK Exports'!O167+'NP Exports'!O167+'NPK Exports'!O167</f>
        <v>49.489507000000003</v>
      </c>
      <c r="P167" s="142">
        <f>'PK Exports'!P167+'NP Exports'!P167+'NPK Exports'!P167</f>
        <v>66.301549999999992</v>
      </c>
      <c r="Q167" s="142">
        <f>'PK Exports'!Q167+'NP Exports'!Q167+'NPK Exports'!Q167</f>
        <v>92.298153999999997</v>
      </c>
      <c r="R167" s="142">
        <f>'PK Exports'!R167+'NP Exports'!R167+'NPK Exports'!R167</f>
        <v>97.778196000000023</v>
      </c>
      <c r="S167" s="142">
        <f>'PK Exports'!S167+'NP Exports'!S167+'NPK Exports'!S167</f>
        <v>96.637816000000015</v>
      </c>
      <c r="T167" s="142">
        <f>'PK Exports'!T167+'NP Exports'!T167+'NPK Exports'!T167</f>
        <v>85.526757000000003</v>
      </c>
      <c r="U167" s="142">
        <f>'PK Exports'!U167+'NP Exports'!U167+'NPK Exports'!U167</f>
        <v>145.06333100000001</v>
      </c>
      <c r="V167" s="142">
        <f>'PK Exports'!V167+'NP Exports'!V167+'NPK Exports'!V167</f>
        <v>113.60952599999999</v>
      </c>
      <c r="W167" s="142">
        <f>'PK Exports'!W167+'NP Exports'!W167+'NPK Exports'!W167</f>
        <v>110.26153597258102</v>
      </c>
      <c r="X167" s="142">
        <f>'PK Exports'!X167+'NP Exports'!X167+'NPK Exports'!X167</f>
        <v>124.86076</v>
      </c>
      <c r="Y167" s="142">
        <f>'PK Exports'!Y167+'NP Exports'!Y167+'NPK Exports'!Y167</f>
        <v>276.19188999999994</v>
      </c>
      <c r="Z167" s="142">
        <f>'PK Exports'!Z167+'NP Exports'!Z167+'NPK Exports'!Z167</f>
        <v>292.23689000000002</v>
      </c>
      <c r="AA167" s="142">
        <f>'PK Exports'!AA167+'NP Exports'!AA167+'NPK Exports'!AA167</f>
        <v>348.16999999999996</v>
      </c>
      <c r="AB167" s="142">
        <f>'PK Exports'!AB167+'NP Exports'!AB167+'NPK Exports'!AB167</f>
        <v>186.98000000000002</v>
      </c>
      <c r="AC167" s="142">
        <f>'PK Exports'!AC167+'NP Exports'!AC167+'NPK Exports'!AC167</f>
        <v>193.51115627885537</v>
      </c>
      <c r="AD167" s="142">
        <f>'PK Exports'!AD167+'NP Exports'!AD167+'NPK Exports'!AD167</f>
        <v>200.60614776464593</v>
      </c>
      <c r="AE167" s="142">
        <f>'PK Exports'!AE167+'NP Exports'!AE167+'NPK Exports'!AE167</f>
        <v>204.24041717399186</v>
      </c>
      <c r="AF167" s="142">
        <f>'PK Exports'!AF167+'NP Exports'!AF167+'NPK Exports'!AF167</f>
        <v>206.84112223764859</v>
      </c>
      <c r="AG167" s="142">
        <f>'PK Exports'!AG167+'NP Exports'!AG167+'NPK Exports'!AG167</f>
        <v>209.17260526868318</v>
      </c>
    </row>
    <row r="168" spans="1:33" x14ac:dyDescent="0.2">
      <c r="A168" s="133" t="str">
        <f t="shared" si="3"/>
        <v>DAPUnited Arab Emirates</v>
      </c>
      <c r="B168" s="129" t="s">
        <v>270</v>
      </c>
      <c r="C168" s="129" t="s">
        <v>271</v>
      </c>
      <c r="D168" s="129" t="s">
        <v>198</v>
      </c>
      <c r="E168" s="142">
        <f>'PK Exports'!E168+'NP Exports'!E168+'NPK Exports'!E168</f>
        <v>0</v>
      </c>
      <c r="F168" s="142">
        <f>'PK Exports'!F168+'NP Exports'!F168+'NPK Exports'!F168</f>
        <v>0</v>
      </c>
      <c r="G168" s="142">
        <f>'PK Exports'!G168+'NP Exports'!G168+'NPK Exports'!G168</f>
        <v>0</v>
      </c>
      <c r="H168" s="142">
        <f>'PK Exports'!H168+'NP Exports'!H168+'NPK Exports'!H168</f>
        <v>0</v>
      </c>
      <c r="I168" s="142">
        <f>'PK Exports'!I168+'NP Exports'!I168+'NPK Exports'!I168</f>
        <v>0</v>
      </c>
      <c r="J168" s="142">
        <f>'PK Exports'!J168+'NP Exports'!J168+'NPK Exports'!J168</f>
        <v>7.4555199999999999</v>
      </c>
      <c r="K168" s="142">
        <f>'PK Exports'!K168+'NP Exports'!K168+'NPK Exports'!K168</f>
        <v>0</v>
      </c>
      <c r="L168" s="142">
        <f>'PK Exports'!L168+'NP Exports'!L168+'NPK Exports'!L168</f>
        <v>6.6521879999999998</v>
      </c>
      <c r="M168" s="142">
        <f>'PK Exports'!M168+'NP Exports'!M168+'NPK Exports'!M168</f>
        <v>7.5695769999999998</v>
      </c>
      <c r="N168" s="142">
        <f>'PK Exports'!N168+'NP Exports'!N168+'NPK Exports'!N168</f>
        <v>0</v>
      </c>
      <c r="O168" s="142">
        <f>'PK Exports'!O168+'NP Exports'!O168+'NPK Exports'!O168</f>
        <v>0</v>
      </c>
      <c r="P168" s="142">
        <f>'PK Exports'!P168+'NP Exports'!P168+'NPK Exports'!P168</f>
        <v>29.461899999999996</v>
      </c>
      <c r="Q168" s="142">
        <f>'PK Exports'!Q168+'NP Exports'!Q168+'NPK Exports'!Q168</f>
        <v>13.452496999999999</v>
      </c>
      <c r="R168" s="142">
        <f>'PK Exports'!R168+'NP Exports'!R168+'NPK Exports'!R168</f>
        <v>17.257141000000001</v>
      </c>
      <c r="S168" s="142">
        <f>'PK Exports'!S168+'NP Exports'!S168+'NPK Exports'!S168</f>
        <v>20.651510000000002</v>
      </c>
      <c r="T168" s="142">
        <f>'PK Exports'!T168+'NP Exports'!T168+'NPK Exports'!T168</f>
        <v>2.221841</v>
      </c>
      <c r="U168" s="142">
        <f>'PK Exports'!U168+'NP Exports'!U168+'NPK Exports'!U168</f>
        <v>2.3133400000000002</v>
      </c>
      <c r="V168" s="142">
        <f>'PK Exports'!V168+'NP Exports'!V168+'NPK Exports'!V168</f>
        <v>0</v>
      </c>
      <c r="W168" s="142">
        <f>'PK Exports'!W168+'NP Exports'!W168+'NPK Exports'!W168</f>
        <v>0</v>
      </c>
      <c r="X168" s="142">
        <f>'PK Exports'!X168+'NP Exports'!X168+'NPK Exports'!X168</f>
        <v>0</v>
      </c>
      <c r="Y168" s="142">
        <f>'PK Exports'!Y168+'NP Exports'!Y168+'NPK Exports'!Y168</f>
        <v>0</v>
      </c>
      <c r="Z168" s="142">
        <f>'PK Exports'!Z168+'NP Exports'!Z168+'NPK Exports'!Z168</f>
        <v>0</v>
      </c>
      <c r="AA168" s="142">
        <f>'PK Exports'!AA168+'NP Exports'!AA168+'NPK Exports'!AA168</f>
        <v>0</v>
      </c>
      <c r="AB168" s="142">
        <f>'PK Exports'!AB168+'NP Exports'!AB168+'NPK Exports'!AB168</f>
        <v>0</v>
      </c>
      <c r="AC168" s="142">
        <f>'PK Exports'!AC168+'NP Exports'!AC168+'NPK Exports'!AC168</f>
        <v>0</v>
      </c>
      <c r="AD168" s="142">
        <f>'PK Exports'!AD168+'NP Exports'!AD168+'NPK Exports'!AD168</f>
        <v>0</v>
      </c>
      <c r="AE168" s="142">
        <f>'PK Exports'!AE168+'NP Exports'!AE168+'NPK Exports'!AE168</f>
        <v>0</v>
      </c>
      <c r="AF168" s="142">
        <f>'PK Exports'!AF168+'NP Exports'!AF168+'NPK Exports'!AF168</f>
        <v>0</v>
      </c>
      <c r="AG168" s="142">
        <f>'PK Exports'!AG168+'NP Exports'!AG168+'NPK Exports'!AG168</f>
        <v>0</v>
      </c>
    </row>
    <row r="169" spans="1:33" x14ac:dyDescent="0.2">
      <c r="A169" s="133" t="str">
        <f t="shared" si="3"/>
        <v>DAPYemen</v>
      </c>
      <c r="B169" s="129" t="s">
        <v>270</v>
      </c>
      <c r="C169" s="129" t="s">
        <v>271</v>
      </c>
      <c r="D169" s="129" t="s">
        <v>199</v>
      </c>
      <c r="E169" s="142">
        <f>'PK Exports'!E169+'NP Exports'!E169+'NPK Exports'!E169</f>
        <v>0</v>
      </c>
      <c r="F169" s="142">
        <f>'PK Exports'!F169+'NP Exports'!F169+'NPK Exports'!F169</f>
        <v>0</v>
      </c>
      <c r="G169" s="142">
        <f>'PK Exports'!G169+'NP Exports'!G169+'NPK Exports'!G169</f>
        <v>0</v>
      </c>
      <c r="H169" s="142">
        <f>'PK Exports'!H169+'NP Exports'!H169+'NPK Exports'!H169</f>
        <v>0</v>
      </c>
      <c r="I169" s="142">
        <f>'PK Exports'!I169+'NP Exports'!I169+'NPK Exports'!I169</f>
        <v>0</v>
      </c>
      <c r="J169" s="142">
        <f>'PK Exports'!J169+'NP Exports'!J169+'NPK Exports'!J169</f>
        <v>0</v>
      </c>
      <c r="K169" s="142">
        <f>'PK Exports'!K169+'NP Exports'!K169+'NPK Exports'!K169</f>
        <v>0</v>
      </c>
      <c r="L169" s="142">
        <f>'PK Exports'!L169+'NP Exports'!L169+'NPK Exports'!L169</f>
        <v>0</v>
      </c>
      <c r="M169" s="142">
        <f>'PK Exports'!M169+'NP Exports'!M169+'NPK Exports'!M169</f>
        <v>0</v>
      </c>
      <c r="N169" s="142">
        <f>'PK Exports'!N169+'NP Exports'!N169+'NPK Exports'!N169</f>
        <v>0</v>
      </c>
      <c r="O169" s="142">
        <f>'PK Exports'!O169+'NP Exports'!O169+'NPK Exports'!O169</f>
        <v>0</v>
      </c>
      <c r="P169" s="142">
        <f>'PK Exports'!P169+'NP Exports'!P169+'NPK Exports'!P169</f>
        <v>0</v>
      </c>
      <c r="Q169" s="142">
        <f>'PK Exports'!Q169+'NP Exports'!Q169+'NPK Exports'!Q169</f>
        <v>0</v>
      </c>
      <c r="R169" s="142">
        <f>'PK Exports'!R169+'NP Exports'!R169+'NPK Exports'!R169</f>
        <v>0</v>
      </c>
      <c r="S169" s="142">
        <f>'PK Exports'!S169+'NP Exports'!S169+'NPK Exports'!S169</f>
        <v>0</v>
      </c>
      <c r="T169" s="142">
        <f>'PK Exports'!T169+'NP Exports'!T169+'NPK Exports'!T169</f>
        <v>0</v>
      </c>
      <c r="U169" s="142">
        <f>'PK Exports'!U169+'NP Exports'!U169+'NPK Exports'!U169</f>
        <v>0</v>
      </c>
      <c r="V169" s="142">
        <f>'PK Exports'!V169+'NP Exports'!V169+'NPK Exports'!V169</f>
        <v>0</v>
      </c>
      <c r="W169" s="142">
        <f>'PK Exports'!W169+'NP Exports'!W169+'NPK Exports'!W169</f>
        <v>0</v>
      </c>
      <c r="X169" s="142">
        <f>'PK Exports'!X169+'NP Exports'!X169+'NPK Exports'!X169</f>
        <v>0</v>
      </c>
      <c r="Y169" s="142">
        <f>'PK Exports'!Y169+'NP Exports'!Y169+'NPK Exports'!Y169</f>
        <v>0</v>
      </c>
      <c r="Z169" s="142">
        <f>'PK Exports'!Z169+'NP Exports'!Z169+'NPK Exports'!Z169</f>
        <v>0</v>
      </c>
      <c r="AA169" s="142">
        <f>'PK Exports'!AA169+'NP Exports'!AA169+'NPK Exports'!AA169</f>
        <v>0</v>
      </c>
      <c r="AB169" s="142">
        <f>'PK Exports'!AB169+'NP Exports'!AB169+'NPK Exports'!AB169</f>
        <v>0</v>
      </c>
      <c r="AC169" s="142">
        <f>'PK Exports'!AC169+'NP Exports'!AC169+'NPK Exports'!AC169</f>
        <v>0</v>
      </c>
      <c r="AD169" s="142">
        <f>'PK Exports'!AD169+'NP Exports'!AD169+'NPK Exports'!AD169</f>
        <v>0</v>
      </c>
      <c r="AE169" s="142">
        <f>'PK Exports'!AE169+'NP Exports'!AE169+'NPK Exports'!AE169</f>
        <v>0</v>
      </c>
      <c r="AF169" s="142">
        <f>'PK Exports'!AF169+'NP Exports'!AF169+'NPK Exports'!AF169</f>
        <v>0</v>
      </c>
      <c r="AG169" s="142">
        <f>'PK Exports'!AG169+'NP Exports'!AG169+'NPK Exports'!AG169</f>
        <v>0</v>
      </c>
    </row>
    <row r="170" spans="1:33" s="133" customFormat="1" x14ac:dyDescent="0.2">
      <c r="A170" s="139" t="str">
        <f t="shared" si="3"/>
        <v>DAPSouth Asia Total</v>
      </c>
      <c r="B170" s="140" t="s">
        <v>200</v>
      </c>
      <c r="C170" s="140" t="s">
        <v>200</v>
      </c>
      <c r="D170" s="140" t="s">
        <v>200</v>
      </c>
      <c r="E170" s="141">
        <f>'PK Exports'!E170+'NP Exports'!E170+'NPK Exports'!E170</f>
        <v>2.6710000000000001E-2</v>
      </c>
      <c r="F170" s="141">
        <f>'PK Exports'!F170+'NP Exports'!F170+'NPK Exports'!F170</f>
        <v>3.2000000000000001E-2</v>
      </c>
      <c r="G170" s="141">
        <f>'PK Exports'!G170+'NP Exports'!G170+'NPK Exports'!G170</f>
        <v>0.24303</v>
      </c>
      <c r="H170" s="141">
        <f>'PK Exports'!H170+'NP Exports'!H170+'NPK Exports'!H170</f>
        <v>13.82765</v>
      </c>
      <c r="I170" s="141">
        <f>'PK Exports'!I170+'NP Exports'!I170+'NPK Exports'!I170</f>
        <v>12.76083</v>
      </c>
      <c r="J170" s="141">
        <f>'PK Exports'!J170+'NP Exports'!J170+'NPK Exports'!J170</f>
        <v>16.975849000000004</v>
      </c>
      <c r="K170" s="141">
        <f>'PK Exports'!K170+'NP Exports'!K170+'NPK Exports'!K170</f>
        <v>3.8489</v>
      </c>
      <c r="L170" s="141">
        <f>'PK Exports'!L170+'NP Exports'!L170+'NPK Exports'!L170</f>
        <v>1.035045</v>
      </c>
      <c r="M170" s="141">
        <f>'PK Exports'!M170+'NP Exports'!M170+'NPK Exports'!M170</f>
        <v>47.035817999999992</v>
      </c>
      <c r="N170" s="141">
        <f>'PK Exports'!N170+'NP Exports'!N170+'NPK Exports'!N170</f>
        <v>61.665108000000004</v>
      </c>
      <c r="O170" s="141">
        <f>'PK Exports'!O170+'NP Exports'!O170+'NPK Exports'!O170</f>
        <v>18.190067000000003</v>
      </c>
      <c r="P170" s="141">
        <f>'PK Exports'!P170+'NP Exports'!P170+'NPK Exports'!P170</f>
        <v>63.329081000000009</v>
      </c>
      <c r="Q170" s="141">
        <f>'PK Exports'!Q170+'NP Exports'!Q170+'NPK Exports'!Q170</f>
        <v>53.191738999999991</v>
      </c>
      <c r="R170" s="141">
        <f>'PK Exports'!R170+'NP Exports'!R170+'NPK Exports'!R170</f>
        <v>51.877462000000001</v>
      </c>
      <c r="S170" s="141">
        <f>'PK Exports'!S170+'NP Exports'!S170+'NPK Exports'!S170</f>
        <v>79.053470000000033</v>
      </c>
      <c r="T170" s="141">
        <f>'PK Exports'!T170+'NP Exports'!T170+'NPK Exports'!T170</f>
        <v>117.29304599999999</v>
      </c>
      <c r="U170" s="141">
        <f>'PK Exports'!U170+'NP Exports'!U170+'NPK Exports'!U170</f>
        <v>81.335374000000016</v>
      </c>
      <c r="V170" s="141">
        <f>'PK Exports'!V170+'NP Exports'!V170+'NPK Exports'!V170</f>
        <v>80.324773000000008</v>
      </c>
      <c r="W170" s="141">
        <f>'PK Exports'!W170+'NP Exports'!W170+'NPK Exports'!W170</f>
        <v>112.08684407923653</v>
      </c>
      <c r="X170" s="141">
        <f>'PK Exports'!X170+'NP Exports'!X170+'NPK Exports'!X170</f>
        <v>72.401909999999987</v>
      </c>
      <c r="Y170" s="141">
        <f>'PK Exports'!Y170+'NP Exports'!Y170+'NPK Exports'!Y170</f>
        <v>50.098260000000003</v>
      </c>
      <c r="Z170" s="141">
        <f>'PK Exports'!Z170+'NP Exports'!Z170+'NPK Exports'!Z170</f>
        <v>40.544869999999996</v>
      </c>
      <c r="AA170" s="141">
        <f>'PK Exports'!AA170+'NP Exports'!AA170+'NPK Exports'!AA170</f>
        <v>24.55</v>
      </c>
      <c r="AB170" s="141">
        <f>'PK Exports'!AB170+'NP Exports'!AB170+'NPK Exports'!AB170</f>
        <v>37.32</v>
      </c>
      <c r="AC170" s="141">
        <f>'PK Exports'!AC170+'NP Exports'!AC170+'NPK Exports'!AC170</f>
        <v>38.811615582160805</v>
      </c>
      <c r="AD170" s="141">
        <f>'PK Exports'!AD170+'NP Exports'!AD170+'NPK Exports'!AD170</f>
        <v>40.126896063952408</v>
      </c>
      <c r="AE170" s="141">
        <f>'PK Exports'!AE170+'NP Exports'!AE170+'NPK Exports'!AE170</f>
        <v>40.564388985552853</v>
      </c>
      <c r="AF170" s="141">
        <f>'PK Exports'!AF170+'NP Exports'!AF170+'NPK Exports'!AF170</f>
        <v>41.041378836017756</v>
      </c>
      <c r="AG170" s="141">
        <f>'PK Exports'!AG170+'NP Exports'!AG170+'NPK Exports'!AG170</f>
        <v>41.399508689228938</v>
      </c>
    </row>
    <row r="171" spans="1:33" x14ac:dyDescent="0.2">
      <c r="A171" s="133" t="str">
        <f t="shared" si="3"/>
        <v>DAPAfghanistan</v>
      </c>
      <c r="B171" s="129" t="s">
        <v>270</v>
      </c>
      <c r="C171" s="129" t="s">
        <v>272</v>
      </c>
      <c r="D171" s="129" t="s">
        <v>201</v>
      </c>
      <c r="E171" s="142">
        <f>'PK Exports'!E171+'NP Exports'!E171+'NPK Exports'!E171</f>
        <v>0</v>
      </c>
      <c r="F171" s="142">
        <f>'PK Exports'!F171+'NP Exports'!F171+'NPK Exports'!F171</f>
        <v>0</v>
      </c>
      <c r="G171" s="142">
        <f>'PK Exports'!G171+'NP Exports'!G171+'NPK Exports'!G171</f>
        <v>0</v>
      </c>
      <c r="H171" s="142">
        <f>'PK Exports'!H171+'NP Exports'!H171+'NPK Exports'!H171</f>
        <v>0</v>
      </c>
      <c r="I171" s="142">
        <f>'PK Exports'!I171+'NP Exports'!I171+'NPK Exports'!I171</f>
        <v>0</v>
      </c>
      <c r="J171" s="142">
        <f>'PK Exports'!J171+'NP Exports'!J171+'NPK Exports'!J171</f>
        <v>0</v>
      </c>
      <c r="K171" s="142">
        <f>'PK Exports'!K171+'NP Exports'!K171+'NPK Exports'!K171</f>
        <v>0</v>
      </c>
      <c r="L171" s="142">
        <f>'PK Exports'!L171+'NP Exports'!L171+'NPK Exports'!L171</f>
        <v>0</v>
      </c>
      <c r="M171" s="142">
        <f>'PK Exports'!M171+'NP Exports'!M171+'NPK Exports'!M171</f>
        <v>0</v>
      </c>
      <c r="N171" s="142">
        <f>'PK Exports'!N171+'NP Exports'!N171+'NPK Exports'!N171</f>
        <v>0</v>
      </c>
      <c r="O171" s="142">
        <f>'PK Exports'!O171+'NP Exports'!O171+'NPK Exports'!O171</f>
        <v>0</v>
      </c>
      <c r="P171" s="142">
        <f>'PK Exports'!P171+'NP Exports'!P171+'NPK Exports'!P171</f>
        <v>0</v>
      </c>
      <c r="Q171" s="142">
        <f>'PK Exports'!Q171+'NP Exports'!Q171+'NPK Exports'!Q171</f>
        <v>0</v>
      </c>
      <c r="R171" s="142">
        <f>'PK Exports'!R171+'NP Exports'!R171+'NPK Exports'!R171</f>
        <v>0</v>
      </c>
      <c r="S171" s="142">
        <f>'PK Exports'!S171+'NP Exports'!S171+'NPK Exports'!S171</f>
        <v>0</v>
      </c>
      <c r="T171" s="142">
        <f>'PK Exports'!T171+'NP Exports'!T171+'NPK Exports'!T171</f>
        <v>0</v>
      </c>
      <c r="U171" s="142">
        <f>'PK Exports'!U171+'NP Exports'!U171+'NPK Exports'!U171</f>
        <v>0</v>
      </c>
      <c r="V171" s="142">
        <f>'PK Exports'!V171+'NP Exports'!V171+'NPK Exports'!V171</f>
        <v>0</v>
      </c>
      <c r="W171" s="142">
        <f>'PK Exports'!W171+'NP Exports'!W171+'NPK Exports'!W171</f>
        <v>0</v>
      </c>
      <c r="X171" s="142">
        <f>'PK Exports'!X171+'NP Exports'!X171+'NPK Exports'!X171</f>
        <v>0</v>
      </c>
      <c r="Y171" s="142">
        <f>'PK Exports'!Y171+'NP Exports'!Y171+'NPK Exports'!Y171</f>
        <v>0</v>
      </c>
      <c r="Z171" s="142">
        <f>'PK Exports'!Z171+'NP Exports'!Z171+'NPK Exports'!Z171</f>
        <v>0</v>
      </c>
      <c r="AA171" s="142">
        <f>'PK Exports'!AA171+'NP Exports'!AA171+'NPK Exports'!AA171</f>
        <v>0</v>
      </c>
      <c r="AB171" s="142">
        <f>'PK Exports'!AB171+'NP Exports'!AB171+'NPK Exports'!AB171</f>
        <v>0</v>
      </c>
      <c r="AC171" s="142">
        <f>'PK Exports'!AC171+'NP Exports'!AC171+'NPK Exports'!AC171</f>
        <v>0</v>
      </c>
      <c r="AD171" s="142">
        <f>'PK Exports'!AD171+'NP Exports'!AD171+'NPK Exports'!AD171</f>
        <v>0</v>
      </c>
      <c r="AE171" s="142">
        <f>'PK Exports'!AE171+'NP Exports'!AE171+'NPK Exports'!AE171</f>
        <v>0</v>
      </c>
      <c r="AF171" s="142">
        <f>'PK Exports'!AF171+'NP Exports'!AF171+'NPK Exports'!AF171</f>
        <v>0</v>
      </c>
      <c r="AG171" s="142">
        <f>'PK Exports'!AG171+'NP Exports'!AG171+'NPK Exports'!AG171</f>
        <v>0</v>
      </c>
    </row>
    <row r="172" spans="1:33" x14ac:dyDescent="0.2">
      <c r="A172" s="133" t="str">
        <f t="shared" si="3"/>
        <v>DAPBangladesh</v>
      </c>
      <c r="B172" s="129" t="s">
        <v>270</v>
      </c>
      <c r="C172" s="129" t="s">
        <v>272</v>
      </c>
      <c r="D172" s="129" t="s">
        <v>202</v>
      </c>
      <c r="E172" s="142">
        <f>'PK Exports'!E172+'NP Exports'!E172+'NPK Exports'!E172</f>
        <v>0</v>
      </c>
      <c r="F172" s="142">
        <f>'PK Exports'!F172+'NP Exports'!F172+'NPK Exports'!F172</f>
        <v>0</v>
      </c>
      <c r="G172" s="142">
        <f>'PK Exports'!G172+'NP Exports'!G172+'NPK Exports'!G172</f>
        <v>0</v>
      </c>
      <c r="H172" s="142">
        <f>'PK Exports'!H172+'NP Exports'!H172+'NPK Exports'!H172</f>
        <v>0</v>
      </c>
      <c r="I172" s="142">
        <f>'PK Exports'!I172+'NP Exports'!I172+'NPK Exports'!I172</f>
        <v>0</v>
      </c>
      <c r="J172" s="142">
        <f>'PK Exports'!J172+'NP Exports'!J172+'NPK Exports'!J172</f>
        <v>0</v>
      </c>
      <c r="K172" s="142">
        <f>'PK Exports'!K172+'NP Exports'!K172+'NPK Exports'!K172</f>
        <v>0</v>
      </c>
      <c r="L172" s="142">
        <f>'PK Exports'!L172+'NP Exports'!L172+'NPK Exports'!L172</f>
        <v>0</v>
      </c>
      <c r="M172" s="142">
        <f>'PK Exports'!M172+'NP Exports'!M172+'NPK Exports'!M172</f>
        <v>0</v>
      </c>
      <c r="N172" s="142">
        <f>'PK Exports'!N172+'NP Exports'!N172+'NPK Exports'!N172</f>
        <v>0</v>
      </c>
      <c r="O172" s="142">
        <f>'PK Exports'!O172+'NP Exports'!O172+'NPK Exports'!O172</f>
        <v>0</v>
      </c>
      <c r="P172" s="142">
        <f>'PK Exports'!P172+'NP Exports'!P172+'NPK Exports'!P172</f>
        <v>0</v>
      </c>
      <c r="Q172" s="142">
        <f>'PK Exports'!Q172+'NP Exports'!Q172+'NPK Exports'!Q172</f>
        <v>0</v>
      </c>
      <c r="R172" s="142">
        <f>'PK Exports'!R172+'NP Exports'!R172+'NPK Exports'!R172</f>
        <v>0</v>
      </c>
      <c r="S172" s="142">
        <f>'PK Exports'!S172+'NP Exports'!S172+'NPK Exports'!S172</f>
        <v>0</v>
      </c>
      <c r="T172" s="142">
        <f>'PK Exports'!T172+'NP Exports'!T172+'NPK Exports'!T172</f>
        <v>0</v>
      </c>
      <c r="U172" s="142">
        <f>'PK Exports'!U172+'NP Exports'!U172+'NPK Exports'!U172</f>
        <v>0</v>
      </c>
      <c r="V172" s="142">
        <f>'PK Exports'!V172+'NP Exports'!V172+'NPK Exports'!V172</f>
        <v>0</v>
      </c>
      <c r="W172" s="142">
        <f>'PK Exports'!W172+'NP Exports'!W172+'NPK Exports'!W172</f>
        <v>0</v>
      </c>
      <c r="X172" s="142">
        <f>'PK Exports'!X172+'NP Exports'!X172+'NPK Exports'!X172</f>
        <v>0</v>
      </c>
      <c r="Y172" s="142">
        <f>'PK Exports'!Y172+'NP Exports'!Y172+'NPK Exports'!Y172</f>
        <v>0</v>
      </c>
      <c r="Z172" s="142">
        <f>'PK Exports'!Z172+'NP Exports'!Z172+'NPK Exports'!Z172</f>
        <v>0</v>
      </c>
      <c r="AA172" s="142">
        <f>'PK Exports'!AA172+'NP Exports'!AA172+'NPK Exports'!AA172</f>
        <v>0</v>
      </c>
      <c r="AB172" s="142">
        <f>'PK Exports'!AB172+'NP Exports'!AB172+'NPK Exports'!AB172</f>
        <v>0</v>
      </c>
      <c r="AC172" s="142">
        <f>'PK Exports'!AC172+'NP Exports'!AC172+'NPK Exports'!AC172</f>
        <v>0</v>
      </c>
      <c r="AD172" s="142">
        <f>'PK Exports'!AD172+'NP Exports'!AD172+'NPK Exports'!AD172</f>
        <v>0</v>
      </c>
      <c r="AE172" s="142">
        <f>'PK Exports'!AE172+'NP Exports'!AE172+'NPK Exports'!AE172</f>
        <v>0</v>
      </c>
      <c r="AF172" s="142">
        <f>'PK Exports'!AF172+'NP Exports'!AF172+'NPK Exports'!AF172</f>
        <v>0</v>
      </c>
      <c r="AG172" s="142">
        <f>'PK Exports'!AG172+'NP Exports'!AG172+'NPK Exports'!AG172</f>
        <v>0</v>
      </c>
    </row>
    <row r="173" spans="1:33" x14ac:dyDescent="0.2">
      <c r="A173" s="133" t="str">
        <f t="shared" si="3"/>
        <v>DAPBhutan</v>
      </c>
      <c r="B173" s="129" t="s">
        <v>270</v>
      </c>
      <c r="C173" s="129" t="s">
        <v>272</v>
      </c>
      <c r="D173" s="129" t="s">
        <v>203</v>
      </c>
      <c r="E173" s="142">
        <f>'PK Exports'!E173+'NP Exports'!E173+'NPK Exports'!E173</f>
        <v>0</v>
      </c>
      <c r="F173" s="142">
        <f>'PK Exports'!F173+'NP Exports'!F173+'NPK Exports'!F173</f>
        <v>0</v>
      </c>
      <c r="G173" s="142">
        <f>'PK Exports'!G173+'NP Exports'!G173+'NPK Exports'!G173</f>
        <v>0</v>
      </c>
      <c r="H173" s="142">
        <f>'PK Exports'!H173+'NP Exports'!H173+'NPK Exports'!H173</f>
        <v>0</v>
      </c>
      <c r="I173" s="142">
        <f>'PK Exports'!I173+'NP Exports'!I173+'NPK Exports'!I173</f>
        <v>0</v>
      </c>
      <c r="J173" s="142">
        <f>'PK Exports'!J173+'NP Exports'!J173+'NPK Exports'!J173</f>
        <v>0</v>
      </c>
      <c r="K173" s="142">
        <f>'PK Exports'!K173+'NP Exports'!K173+'NPK Exports'!K173</f>
        <v>0</v>
      </c>
      <c r="L173" s="142">
        <f>'PK Exports'!L173+'NP Exports'!L173+'NPK Exports'!L173</f>
        <v>0</v>
      </c>
      <c r="M173" s="142">
        <f>'PK Exports'!M173+'NP Exports'!M173+'NPK Exports'!M173</f>
        <v>0</v>
      </c>
      <c r="N173" s="142">
        <f>'PK Exports'!N173+'NP Exports'!N173+'NPK Exports'!N173</f>
        <v>0</v>
      </c>
      <c r="O173" s="142">
        <f>'PK Exports'!O173+'NP Exports'!O173+'NPK Exports'!O173</f>
        <v>0</v>
      </c>
      <c r="P173" s="142">
        <f>'PK Exports'!P173+'NP Exports'!P173+'NPK Exports'!P173</f>
        <v>0</v>
      </c>
      <c r="Q173" s="142">
        <f>'PK Exports'!Q173+'NP Exports'!Q173+'NPK Exports'!Q173</f>
        <v>0</v>
      </c>
      <c r="R173" s="142">
        <f>'PK Exports'!R173+'NP Exports'!R173+'NPK Exports'!R173</f>
        <v>0</v>
      </c>
      <c r="S173" s="142">
        <f>'PK Exports'!S173+'NP Exports'!S173+'NPK Exports'!S173</f>
        <v>0</v>
      </c>
      <c r="T173" s="142">
        <f>'PK Exports'!T173+'NP Exports'!T173+'NPK Exports'!T173</f>
        <v>0</v>
      </c>
      <c r="U173" s="142">
        <f>'PK Exports'!U173+'NP Exports'!U173+'NPK Exports'!U173</f>
        <v>0</v>
      </c>
      <c r="V173" s="142">
        <f>'PK Exports'!V173+'NP Exports'!V173+'NPK Exports'!V173</f>
        <v>0</v>
      </c>
      <c r="W173" s="142">
        <f>'PK Exports'!W173+'NP Exports'!W173+'NPK Exports'!W173</f>
        <v>0</v>
      </c>
      <c r="X173" s="142">
        <f>'PK Exports'!X173+'NP Exports'!X173+'NPK Exports'!X173</f>
        <v>0</v>
      </c>
      <c r="Y173" s="142">
        <f>'PK Exports'!Y173+'NP Exports'!Y173+'NPK Exports'!Y173</f>
        <v>0</v>
      </c>
      <c r="Z173" s="142">
        <f>'PK Exports'!Z173+'NP Exports'!Z173+'NPK Exports'!Z173</f>
        <v>0</v>
      </c>
      <c r="AA173" s="142">
        <f>'PK Exports'!AA173+'NP Exports'!AA173+'NPK Exports'!AA173</f>
        <v>0</v>
      </c>
      <c r="AB173" s="142">
        <f>'PK Exports'!AB173+'NP Exports'!AB173+'NPK Exports'!AB173</f>
        <v>0</v>
      </c>
      <c r="AC173" s="142">
        <f>'PK Exports'!AC173+'NP Exports'!AC173+'NPK Exports'!AC173</f>
        <v>0</v>
      </c>
      <c r="AD173" s="142">
        <f>'PK Exports'!AD173+'NP Exports'!AD173+'NPK Exports'!AD173</f>
        <v>0</v>
      </c>
      <c r="AE173" s="142">
        <f>'PK Exports'!AE173+'NP Exports'!AE173+'NPK Exports'!AE173</f>
        <v>0</v>
      </c>
      <c r="AF173" s="142">
        <f>'PK Exports'!AF173+'NP Exports'!AF173+'NPK Exports'!AF173</f>
        <v>0</v>
      </c>
      <c r="AG173" s="142">
        <f>'PK Exports'!AG173+'NP Exports'!AG173+'NPK Exports'!AG173</f>
        <v>0</v>
      </c>
    </row>
    <row r="174" spans="1:33" x14ac:dyDescent="0.2">
      <c r="A174" s="133" t="str">
        <f t="shared" si="3"/>
        <v>DAPIndia</v>
      </c>
      <c r="B174" s="129" t="s">
        <v>270</v>
      </c>
      <c r="C174" s="129" t="s">
        <v>272</v>
      </c>
      <c r="D174" s="129" t="s">
        <v>204</v>
      </c>
      <c r="E174" s="142">
        <f>'PK Exports'!E174+'NP Exports'!E174+'NPK Exports'!E174</f>
        <v>2.6710000000000001E-2</v>
      </c>
      <c r="F174" s="142">
        <f>'PK Exports'!F174+'NP Exports'!F174+'NPK Exports'!F174</f>
        <v>3.2000000000000001E-2</v>
      </c>
      <c r="G174" s="142">
        <f>'PK Exports'!G174+'NP Exports'!G174+'NPK Exports'!G174</f>
        <v>0.24303</v>
      </c>
      <c r="H174" s="142">
        <f>'PK Exports'!H174+'NP Exports'!H174+'NPK Exports'!H174</f>
        <v>0.32565</v>
      </c>
      <c r="I174" s="142">
        <f>'PK Exports'!I174+'NP Exports'!I174+'NPK Exports'!I174</f>
        <v>5.9829999999999994E-2</v>
      </c>
      <c r="J174" s="142">
        <f>'PK Exports'!J174+'NP Exports'!J174+'NPK Exports'!J174</f>
        <v>0.60884900000000008</v>
      </c>
      <c r="K174" s="142">
        <f>'PK Exports'!K174+'NP Exports'!K174+'NPK Exports'!K174</f>
        <v>0.1089</v>
      </c>
      <c r="L174" s="142">
        <f>'PK Exports'!L174+'NP Exports'!L174+'NPK Exports'!L174</f>
        <v>1.035045</v>
      </c>
      <c r="M174" s="142">
        <f>'PK Exports'!M174+'NP Exports'!M174+'NPK Exports'!M174</f>
        <v>47.035817999999992</v>
      </c>
      <c r="N174" s="142">
        <f>'PK Exports'!N174+'NP Exports'!N174+'NPK Exports'!N174</f>
        <v>61.665108000000004</v>
      </c>
      <c r="O174" s="142">
        <f>'PK Exports'!O174+'NP Exports'!O174+'NPK Exports'!O174</f>
        <v>18.082067000000002</v>
      </c>
      <c r="P174" s="142">
        <f>'PK Exports'!P174+'NP Exports'!P174+'NPK Exports'!P174</f>
        <v>63.329081000000009</v>
      </c>
      <c r="Q174" s="142">
        <f>'PK Exports'!Q174+'NP Exports'!Q174+'NPK Exports'!Q174</f>
        <v>53.191738999999991</v>
      </c>
      <c r="R174" s="142">
        <f>'PK Exports'!R174+'NP Exports'!R174+'NPK Exports'!R174</f>
        <v>51.877462000000001</v>
      </c>
      <c r="S174" s="142">
        <f>'PK Exports'!S174+'NP Exports'!S174+'NPK Exports'!S174</f>
        <v>79.053470000000033</v>
      </c>
      <c r="T174" s="142">
        <f>'PK Exports'!T174+'NP Exports'!T174+'NPK Exports'!T174</f>
        <v>117.29304599999999</v>
      </c>
      <c r="U174" s="142">
        <f>'PK Exports'!U174+'NP Exports'!U174+'NPK Exports'!U174</f>
        <v>81.335374000000016</v>
      </c>
      <c r="V174" s="142">
        <f>'PK Exports'!V174+'NP Exports'!V174+'NPK Exports'!V174</f>
        <v>80.324773000000008</v>
      </c>
      <c r="W174" s="142">
        <f>'PK Exports'!W174+'NP Exports'!W174+'NPK Exports'!W174</f>
        <v>112.08684407923653</v>
      </c>
      <c r="X174" s="142">
        <f>'PK Exports'!X174+'NP Exports'!X174+'NPK Exports'!X174</f>
        <v>72.401909999999987</v>
      </c>
      <c r="Y174" s="142">
        <f>'PK Exports'!Y174+'NP Exports'!Y174+'NPK Exports'!Y174</f>
        <v>50.098260000000003</v>
      </c>
      <c r="Z174" s="142">
        <f>'PK Exports'!Z174+'NP Exports'!Z174+'NPK Exports'!Z174</f>
        <v>40.544869999999996</v>
      </c>
      <c r="AA174" s="142">
        <f>'PK Exports'!AA174+'NP Exports'!AA174+'NPK Exports'!AA174</f>
        <v>24.55</v>
      </c>
      <c r="AB174" s="142">
        <f>'PK Exports'!AB174+'NP Exports'!AB174+'NPK Exports'!AB174</f>
        <v>37.32</v>
      </c>
      <c r="AC174" s="142">
        <f>'PK Exports'!AC174+'NP Exports'!AC174+'NPK Exports'!AC174</f>
        <v>38.811615582160805</v>
      </c>
      <c r="AD174" s="142">
        <f>'PK Exports'!AD174+'NP Exports'!AD174+'NPK Exports'!AD174</f>
        <v>40.126896063952408</v>
      </c>
      <c r="AE174" s="142">
        <f>'PK Exports'!AE174+'NP Exports'!AE174+'NPK Exports'!AE174</f>
        <v>40.564388985552853</v>
      </c>
      <c r="AF174" s="142">
        <f>'PK Exports'!AF174+'NP Exports'!AF174+'NPK Exports'!AF174</f>
        <v>41.041378836017756</v>
      </c>
      <c r="AG174" s="142">
        <f>'PK Exports'!AG174+'NP Exports'!AG174+'NPK Exports'!AG174</f>
        <v>41.399508689228938</v>
      </c>
    </row>
    <row r="175" spans="1:33" x14ac:dyDescent="0.2">
      <c r="A175" s="133" t="str">
        <f t="shared" si="3"/>
        <v>DAPMaldives</v>
      </c>
      <c r="B175" s="129" t="s">
        <v>270</v>
      </c>
      <c r="C175" s="129" t="s">
        <v>272</v>
      </c>
      <c r="D175" s="129" t="s">
        <v>205</v>
      </c>
      <c r="E175" s="142">
        <f>'PK Exports'!E175+'NP Exports'!E175+'NPK Exports'!E175</f>
        <v>0</v>
      </c>
      <c r="F175" s="142">
        <f>'PK Exports'!F175+'NP Exports'!F175+'NPK Exports'!F175</f>
        <v>0</v>
      </c>
      <c r="G175" s="142">
        <f>'PK Exports'!G175+'NP Exports'!G175+'NPK Exports'!G175</f>
        <v>0</v>
      </c>
      <c r="H175" s="142">
        <f>'PK Exports'!H175+'NP Exports'!H175+'NPK Exports'!H175</f>
        <v>0</v>
      </c>
      <c r="I175" s="142">
        <f>'PK Exports'!I175+'NP Exports'!I175+'NPK Exports'!I175</f>
        <v>0</v>
      </c>
      <c r="J175" s="142">
        <f>'PK Exports'!J175+'NP Exports'!J175+'NPK Exports'!J175</f>
        <v>0</v>
      </c>
      <c r="K175" s="142">
        <f>'PK Exports'!K175+'NP Exports'!K175+'NPK Exports'!K175</f>
        <v>0</v>
      </c>
      <c r="L175" s="142">
        <f>'PK Exports'!L175+'NP Exports'!L175+'NPK Exports'!L175</f>
        <v>0</v>
      </c>
      <c r="M175" s="142">
        <f>'PK Exports'!M175+'NP Exports'!M175+'NPK Exports'!M175</f>
        <v>0</v>
      </c>
      <c r="N175" s="142">
        <f>'PK Exports'!N175+'NP Exports'!N175+'NPK Exports'!N175</f>
        <v>0</v>
      </c>
      <c r="O175" s="142">
        <f>'PK Exports'!O175+'NP Exports'!O175+'NPK Exports'!O175</f>
        <v>0</v>
      </c>
      <c r="P175" s="142">
        <f>'PK Exports'!P175+'NP Exports'!P175+'NPK Exports'!P175</f>
        <v>0</v>
      </c>
      <c r="Q175" s="142">
        <f>'PK Exports'!Q175+'NP Exports'!Q175+'NPK Exports'!Q175</f>
        <v>0</v>
      </c>
      <c r="R175" s="142">
        <f>'PK Exports'!R175+'NP Exports'!R175+'NPK Exports'!R175</f>
        <v>0</v>
      </c>
      <c r="S175" s="142">
        <f>'PK Exports'!S175+'NP Exports'!S175+'NPK Exports'!S175</f>
        <v>0</v>
      </c>
      <c r="T175" s="142">
        <f>'PK Exports'!T175+'NP Exports'!T175+'NPK Exports'!T175</f>
        <v>0</v>
      </c>
      <c r="U175" s="142">
        <f>'PK Exports'!U175+'NP Exports'!U175+'NPK Exports'!U175</f>
        <v>0</v>
      </c>
      <c r="V175" s="142">
        <f>'PK Exports'!V175+'NP Exports'!V175+'NPK Exports'!V175</f>
        <v>0</v>
      </c>
      <c r="W175" s="142">
        <f>'PK Exports'!W175+'NP Exports'!W175+'NPK Exports'!W175</f>
        <v>0</v>
      </c>
      <c r="X175" s="142">
        <f>'PK Exports'!X175+'NP Exports'!X175+'NPK Exports'!X175</f>
        <v>0</v>
      </c>
      <c r="Y175" s="142">
        <f>'PK Exports'!Y175+'NP Exports'!Y175+'NPK Exports'!Y175</f>
        <v>0</v>
      </c>
      <c r="Z175" s="142">
        <f>'PK Exports'!Z175+'NP Exports'!Z175+'NPK Exports'!Z175</f>
        <v>0</v>
      </c>
      <c r="AA175" s="142">
        <f>'PK Exports'!AA175+'NP Exports'!AA175+'NPK Exports'!AA175</f>
        <v>0</v>
      </c>
      <c r="AB175" s="142">
        <f>'PK Exports'!AB175+'NP Exports'!AB175+'NPK Exports'!AB175</f>
        <v>0</v>
      </c>
      <c r="AC175" s="142">
        <f>'PK Exports'!AC175+'NP Exports'!AC175+'NPK Exports'!AC175</f>
        <v>0</v>
      </c>
      <c r="AD175" s="142">
        <f>'PK Exports'!AD175+'NP Exports'!AD175+'NPK Exports'!AD175</f>
        <v>0</v>
      </c>
      <c r="AE175" s="142">
        <f>'PK Exports'!AE175+'NP Exports'!AE175+'NPK Exports'!AE175</f>
        <v>0</v>
      </c>
      <c r="AF175" s="142">
        <f>'PK Exports'!AF175+'NP Exports'!AF175+'NPK Exports'!AF175</f>
        <v>0</v>
      </c>
      <c r="AG175" s="142">
        <f>'PK Exports'!AG175+'NP Exports'!AG175+'NPK Exports'!AG175</f>
        <v>0</v>
      </c>
    </row>
    <row r="176" spans="1:33" x14ac:dyDescent="0.2">
      <c r="A176" s="133" t="str">
        <f t="shared" si="3"/>
        <v>DAPNepal</v>
      </c>
      <c r="B176" s="129" t="s">
        <v>270</v>
      </c>
      <c r="C176" s="129" t="s">
        <v>272</v>
      </c>
      <c r="D176" s="129" t="s">
        <v>206</v>
      </c>
      <c r="E176" s="142">
        <f>'PK Exports'!E176+'NP Exports'!E176+'NPK Exports'!E176</f>
        <v>0</v>
      </c>
      <c r="F176" s="142">
        <f>'PK Exports'!F176+'NP Exports'!F176+'NPK Exports'!F176</f>
        <v>0</v>
      </c>
      <c r="G176" s="142">
        <f>'PK Exports'!G176+'NP Exports'!G176+'NPK Exports'!G176</f>
        <v>0</v>
      </c>
      <c r="H176" s="142">
        <f>'PK Exports'!H176+'NP Exports'!H176+'NPK Exports'!H176</f>
        <v>0</v>
      </c>
      <c r="I176" s="142">
        <f>'PK Exports'!I176+'NP Exports'!I176+'NPK Exports'!I176</f>
        <v>0</v>
      </c>
      <c r="J176" s="142">
        <f>'PK Exports'!J176+'NP Exports'!J176+'NPK Exports'!J176</f>
        <v>0</v>
      </c>
      <c r="K176" s="142">
        <f>'PK Exports'!K176+'NP Exports'!K176+'NPK Exports'!K176</f>
        <v>0</v>
      </c>
      <c r="L176" s="142">
        <f>'PK Exports'!L176+'NP Exports'!L176+'NPK Exports'!L176</f>
        <v>0</v>
      </c>
      <c r="M176" s="142">
        <f>'PK Exports'!M176+'NP Exports'!M176+'NPK Exports'!M176</f>
        <v>0</v>
      </c>
      <c r="N176" s="142">
        <f>'PK Exports'!N176+'NP Exports'!N176+'NPK Exports'!N176</f>
        <v>0</v>
      </c>
      <c r="O176" s="142">
        <f>'PK Exports'!O176+'NP Exports'!O176+'NPK Exports'!O176</f>
        <v>0</v>
      </c>
      <c r="P176" s="142">
        <f>'PK Exports'!P176+'NP Exports'!P176+'NPK Exports'!P176</f>
        <v>0</v>
      </c>
      <c r="Q176" s="142">
        <f>'PK Exports'!Q176+'NP Exports'!Q176+'NPK Exports'!Q176</f>
        <v>0</v>
      </c>
      <c r="R176" s="142">
        <f>'PK Exports'!R176+'NP Exports'!R176+'NPK Exports'!R176</f>
        <v>0</v>
      </c>
      <c r="S176" s="142">
        <f>'PK Exports'!S176+'NP Exports'!S176+'NPK Exports'!S176</f>
        <v>0</v>
      </c>
      <c r="T176" s="142">
        <f>'PK Exports'!T176+'NP Exports'!T176+'NPK Exports'!T176</f>
        <v>0</v>
      </c>
      <c r="U176" s="142">
        <f>'PK Exports'!U176+'NP Exports'!U176+'NPK Exports'!U176</f>
        <v>0</v>
      </c>
      <c r="V176" s="142">
        <f>'PK Exports'!V176+'NP Exports'!V176+'NPK Exports'!V176</f>
        <v>0</v>
      </c>
      <c r="W176" s="142">
        <f>'PK Exports'!W176+'NP Exports'!W176+'NPK Exports'!W176</f>
        <v>0</v>
      </c>
      <c r="X176" s="142">
        <f>'PK Exports'!X176+'NP Exports'!X176+'NPK Exports'!X176</f>
        <v>0</v>
      </c>
      <c r="Y176" s="142">
        <f>'PK Exports'!Y176+'NP Exports'!Y176+'NPK Exports'!Y176</f>
        <v>0</v>
      </c>
      <c r="Z176" s="142">
        <f>'PK Exports'!Z176+'NP Exports'!Z176+'NPK Exports'!Z176</f>
        <v>0</v>
      </c>
      <c r="AA176" s="142">
        <f>'PK Exports'!AA176+'NP Exports'!AA176+'NPK Exports'!AA176</f>
        <v>0</v>
      </c>
      <c r="AB176" s="142">
        <f>'PK Exports'!AB176+'NP Exports'!AB176+'NPK Exports'!AB176</f>
        <v>0</v>
      </c>
      <c r="AC176" s="142">
        <f>'PK Exports'!AC176+'NP Exports'!AC176+'NPK Exports'!AC176</f>
        <v>0</v>
      </c>
      <c r="AD176" s="142">
        <f>'PK Exports'!AD176+'NP Exports'!AD176+'NPK Exports'!AD176</f>
        <v>0</v>
      </c>
      <c r="AE176" s="142">
        <f>'PK Exports'!AE176+'NP Exports'!AE176+'NPK Exports'!AE176</f>
        <v>0</v>
      </c>
      <c r="AF176" s="142">
        <f>'PK Exports'!AF176+'NP Exports'!AF176+'NPK Exports'!AF176</f>
        <v>0</v>
      </c>
      <c r="AG176" s="142">
        <f>'PK Exports'!AG176+'NP Exports'!AG176+'NPK Exports'!AG176</f>
        <v>0</v>
      </c>
    </row>
    <row r="177" spans="1:33" x14ac:dyDescent="0.2">
      <c r="A177" s="133" t="str">
        <f t="shared" si="3"/>
        <v>DAPPakistan</v>
      </c>
      <c r="B177" s="129" t="s">
        <v>270</v>
      </c>
      <c r="C177" s="129" t="s">
        <v>272</v>
      </c>
      <c r="D177" s="129" t="s">
        <v>207</v>
      </c>
      <c r="E177" s="142">
        <f>'PK Exports'!E177+'NP Exports'!E177+'NPK Exports'!E177</f>
        <v>0</v>
      </c>
      <c r="F177" s="142">
        <f>'PK Exports'!F177+'NP Exports'!F177+'NPK Exports'!F177</f>
        <v>0</v>
      </c>
      <c r="G177" s="142">
        <f>'PK Exports'!G177+'NP Exports'!G177+'NPK Exports'!G177</f>
        <v>0</v>
      </c>
      <c r="H177" s="142">
        <f>'PK Exports'!H177+'NP Exports'!H177+'NPK Exports'!H177</f>
        <v>13.501999999999999</v>
      </c>
      <c r="I177" s="142">
        <f>'PK Exports'!I177+'NP Exports'!I177+'NPK Exports'!I177</f>
        <v>12.701000000000001</v>
      </c>
      <c r="J177" s="142">
        <f>'PK Exports'!J177+'NP Exports'!J177+'NPK Exports'!J177</f>
        <v>16.367000000000001</v>
      </c>
      <c r="K177" s="142">
        <f>'PK Exports'!K177+'NP Exports'!K177+'NPK Exports'!K177</f>
        <v>3.74</v>
      </c>
      <c r="L177" s="142">
        <f>'PK Exports'!L177+'NP Exports'!L177+'NPK Exports'!L177</f>
        <v>0</v>
      </c>
      <c r="M177" s="142">
        <f>'PK Exports'!M177+'NP Exports'!M177+'NPK Exports'!M177</f>
        <v>0</v>
      </c>
      <c r="N177" s="142">
        <f>'PK Exports'!N177+'NP Exports'!N177+'NPK Exports'!N177</f>
        <v>0</v>
      </c>
      <c r="O177" s="142">
        <f>'PK Exports'!O177+'NP Exports'!O177+'NPK Exports'!O177</f>
        <v>0.108</v>
      </c>
      <c r="P177" s="142">
        <f>'PK Exports'!P177+'NP Exports'!P177+'NPK Exports'!P177</f>
        <v>0</v>
      </c>
      <c r="Q177" s="142">
        <f>'PK Exports'!Q177+'NP Exports'!Q177+'NPK Exports'!Q177</f>
        <v>0</v>
      </c>
      <c r="R177" s="142">
        <f>'PK Exports'!R177+'NP Exports'!R177+'NPK Exports'!R177</f>
        <v>0</v>
      </c>
      <c r="S177" s="142">
        <f>'PK Exports'!S177+'NP Exports'!S177+'NPK Exports'!S177</f>
        <v>0</v>
      </c>
      <c r="T177" s="142">
        <f>'PK Exports'!T177+'NP Exports'!T177+'NPK Exports'!T177</f>
        <v>0</v>
      </c>
      <c r="U177" s="142">
        <f>'PK Exports'!U177+'NP Exports'!U177+'NPK Exports'!U177</f>
        <v>0</v>
      </c>
      <c r="V177" s="142">
        <f>'PK Exports'!V177+'NP Exports'!V177+'NPK Exports'!V177</f>
        <v>0</v>
      </c>
      <c r="W177" s="142">
        <f>'PK Exports'!W177+'NP Exports'!W177+'NPK Exports'!W177</f>
        <v>0</v>
      </c>
      <c r="X177" s="142">
        <f>'PK Exports'!X177+'NP Exports'!X177+'NPK Exports'!X177</f>
        <v>0</v>
      </c>
      <c r="Y177" s="142">
        <f>'PK Exports'!Y177+'NP Exports'!Y177+'NPK Exports'!Y177</f>
        <v>0</v>
      </c>
      <c r="Z177" s="142">
        <f>'PK Exports'!Z177+'NP Exports'!Z177+'NPK Exports'!Z177</f>
        <v>0</v>
      </c>
      <c r="AA177" s="142">
        <f>'PK Exports'!AA177+'NP Exports'!AA177+'NPK Exports'!AA177</f>
        <v>0</v>
      </c>
      <c r="AB177" s="142">
        <f>'PK Exports'!AB177+'NP Exports'!AB177+'NPK Exports'!AB177</f>
        <v>0</v>
      </c>
      <c r="AC177" s="142">
        <f>'PK Exports'!AC177+'NP Exports'!AC177+'NPK Exports'!AC177</f>
        <v>0</v>
      </c>
      <c r="AD177" s="142">
        <f>'PK Exports'!AD177+'NP Exports'!AD177+'NPK Exports'!AD177</f>
        <v>0</v>
      </c>
      <c r="AE177" s="142">
        <f>'PK Exports'!AE177+'NP Exports'!AE177+'NPK Exports'!AE177</f>
        <v>0</v>
      </c>
      <c r="AF177" s="142">
        <f>'PK Exports'!AF177+'NP Exports'!AF177+'NPK Exports'!AF177</f>
        <v>0</v>
      </c>
      <c r="AG177" s="142">
        <f>'PK Exports'!AG177+'NP Exports'!AG177+'NPK Exports'!AG177</f>
        <v>0</v>
      </c>
    </row>
    <row r="178" spans="1:33" x14ac:dyDescent="0.2">
      <c r="A178" s="133" t="str">
        <f t="shared" si="3"/>
        <v>DAPSri Lanka</v>
      </c>
      <c r="B178" s="129" t="s">
        <v>270</v>
      </c>
      <c r="C178" s="129" t="s">
        <v>272</v>
      </c>
      <c r="D178" s="129" t="s">
        <v>208</v>
      </c>
      <c r="E178" s="142">
        <f>'PK Exports'!E178+'NP Exports'!E178+'NPK Exports'!E178</f>
        <v>0</v>
      </c>
      <c r="F178" s="142">
        <f>'PK Exports'!F178+'NP Exports'!F178+'NPK Exports'!F178</f>
        <v>0</v>
      </c>
      <c r="G178" s="142">
        <f>'PK Exports'!G178+'NP Exports'!G178+'NPK Exports'!G178</f>
        <v>0</v>
      </c>
      <c r="H178" s="142">
        <f>'PK Exports'!H178+'NP Exports'!H178+'NPK Exports'!H178</f>
        <v>0</v>
      </c>
      <c r="I178" s="142">
        <f>'PK Exports'!I178+'NP Exports'!I178+'NPK Exports'!I178</f>
        <v>0</v>
      </c>
      <c r="J178" s="142">
        <f>'PK Exports'!J178+'NP Exports'!J178+'NPK Exports'!J178</f>
        <v>0</v>
      </c>
      <c r="K178" s="142">
        <f>'PK Exports'!K178+'NP Exports'!K178+'NPK Exports'!K178</f>
        <v>0</v>
      </c>
      <c r="L178" s="142">
        <f>'PK Exports'!L178+'NP Exports'!L178+'NPK Exports'!L178</f>
        <v>0</v>
      </c>
      <c r="M178" s="142">
        <f>'PK Exports'!M178+'NP Exports'!M178+'NPK Exports'!M178</f>
        <v>0</v>
      </c>
      <c r="N178" s="142">
        <f>'PK Exports'!N178+'NP Exports'!N178+'NPK Exports'!N178</f>
        <v>0</v>
      </c>
      <c r="O178" s="142">
        <f>'PK Exports'!O178+'NP Exports'!O178+'NPK Exports'!O178</f>
        <v>0</v>
      </c>
      <c r="P178" s="142">
        <f>'PK Exports'!P178+'NP Exports'!P178+'NPK Exports'!P178</f>
        <v>0</v>
      </c>
      <c r="Q178" s="142">
        <f>'PK Exports'!Q178+'NP Exports'!Q178+'NPK Exports'!Q178</f>
        <v>0</v>
      </c>
      <c r="R178" s="142">
        <f>'PK Exports'!R178+'NP Exports'!R178+'NPK Exports'!R178</f>
        <v>0</v>
      </c>
      <c r="S178" s="142">
        <f>'PK Exports'!S178+'NP Exports'!S178+'NPK Exports'!S178</f>
        <v>0</v>
      </c>
      <c r="T178" s="142">
        <f>'PK Exports'!T178+'NP Exports'!T178+'NPK Exports'!T178</f>
        <v>0</v>
      </c>
      <c r="U178" s="142">
        <f>'PK Exports'!U178+'NP Exports'!U178+'NPK Exports'!U178</f>
        <v>0</v>
      </c>
      <c r="V178" s="142">
        <f>'PK Exports'!V178+'NP Exports'!V178+'NPK Exports'!V178</f>
        <v>0</v>
      </c>
      <c r="W178" s="142">
        <f>'PK Exports'!W178+'NP Exports'!W178+'NPK Exports'!W178</f>
        <v>0</v>
      </c>
      <c r="X178" s="142">
        <f>'PK Exports'!X178+'NP Exports'!X178+'NPK Exports'!X178</f>
        <v>0</v>
      </c>
      <c r="Y178" s="142">
        <f>'PK Exports'!Y178+'NP Exports'!Y178+'NPK Exports'!Y178</f>
        <v>0</v>
      </c>
      <c r="Z178" s="142">
        <f>'PK Exports'!Z178+'NP Exports'!Z178+'NPK Exports'!Z178</f>
        <v>0</v>
      </c>
      <c r="AA178" s="142">
        <f>'PK Exports'!AA178+'NP Exports'!AA178+'NPK Exports'!AA178</f>
        <v>0</v>
      </c>
      <c r="AB178" s="142">
        <f>'PK Exports'!AB178+'NP Exports'!AB178+'NPK Exports'!AB178</f>
        <v>0</v>
      </c>
      <c r="AC178" s="142">
        <f>'PK Exports'!AC178+'NP Exports'!AC178+'NPK Exports'!AC178</f>
        <v>0</v>
      </c>
      <c r="AD178" s="142">
        <f>'PK Exports'!AD178+'NP Exports'!AD178+'NPK Exports'!AD178</f>
        <v>0</v>
      </c>
      <c r="AE178" s="142">
        <f>'PK Exports'!AE178+'NP Exports'!AE178+'NPK Exports'!AE178</f>
        <v>0</v>
      </c>
      <c r="AF178" s="142">
        <f>'PK Exports'!AF178+'NP Exports'!AF178+'NPK Exports'!AF178</f>
        <v>0</v>
      </c>
      <c r="AG178" s="142">
        <f>'PK Exports'!AG178+'NP Exports'!AG178+'NPK Exports'!AG178</f>
        <v>0</v>
      </c>
    </row>
    <row r="179" spans="1:33" s="133" customFormat="1" x14ac:dyDescent="0.2">
      <c r="A179" s="143" t="str">
        <f t="shared" si="3"/>
        <v>DAPSouth-East Asia Total</v>
      </c>
      <c r="B179" s="140" t="s">
        <v>209</v>
      </c>
      <c r="C179" s="140" t="s">
        <v>209</v>
      </c>
      <c r="D179" s="140" t="s">
        <v>209</v>
      </c>
      <c r="E179" s="141">
        <f>'PK Exports'!E179+'NP Exports'!E179+'NPK Exports'!E179</f>
        <v>327.10608500000001</v>
      </c>
      <c r="F179" s="141">
        <f>'PK Exports'!F179+'NP Exports'!F179+'NPK Exports'!F179</f>
        <v>202.71713900000003</v>
      </c>
      <c r="G179" s="141">
        <f>'PK Exports'!G179+'NP Exports'!G179+'NPK Exports'!G179</f>
        <v>454.24720299999996</v>
      </c>
      <c r="H179" s="141">
        <f>'PK Exports'!H179+'NP Exports'!H179+'NPK Exports'!H179</f>
        <v>423.36491999999998</v>
      </c>
      <c r="I179" s="141">
        <f>'PK Exports'!I179+'NP Exports'!I179+'NPK Exports'!I179</f>
        <v>439.79615200000001</v>
      </c>
      <c r="J179" s="141">
        <f>'PK Exports'!J179+'NP Exports'!J179+'NPK Exports'!J179</f>
        <v>377.70496800000001</v>
      </c>
      <c r="K179" s="141">
        <f>'PK Exports'!K179+'NP Exports'!K179+'NPK Exports'!K179</f>
        <v>402.05231300000003</v>
      </c>
      <c r="L179" s="141">
        <f>'PK Exports'!L179+'NP Exports'!L179+'NPK Exports'!L179</f>
        <v>448.79914999999994</v>
      </c>
      <c r="M179" s="141">
        <f>'PK Exports'!M179+'NP Exports'!M179+'NPK Exports'!M179</f>
        <v>454.21771899999999</v>
      </c>
      <c r="N179" s="141">
        <f>'PK Exports'!N179+'NP Exports'!N179+'NPK Exports'!N179</f>
        <v>451.44471100000004</v>
      </c>
      <c r="O179" s="141">
        <f>'PK Exports'!O179+'NP Exports'!O179+'NPK Exports'!O179</f>
        <v>682.37531000000001</v>
      </c>
      <c r="P179" s="141">
        <f>'PK Exports'!P179+'NP Exports'!P179+'NPK Exports'!P179</f>
        <v>693.2932800000001</v>
      </c>
      <c r="Q179" s="141">
        <f>'PK Exports'!Q179+'NP Exports'!Q179+'NPK Exports'!Q179</f>
        <v>578.34597199999996</v>
      </c>
      <c r="R179" s="141">
        <f>'PK Exports'!R179+'NP Exports'!R179+'NPK Exports'!R179</f>
        <v>687.60242699999992</v>
      </c>
      <c r="S179" s="141">
        <f>'PK Exports'!S179+'NP Exports'!S179+'NPK Exports'!S179</f>
        <v>541.28612199999998</v>
      </c>
      <c r="T179" s="141">
        <f>'PK Exports'!T179+'NP Exports'!T179+'NPK Exports'!T179</f>
        <v>567.20808799999998</v>
      </c>
      <c r="U179" s="141">
        <f>'PK Exports'!U179+'NP Exports'!U179+'NPK Exports'!U179</f>
        <v>600.82170799999994</v>
      </c>
      <c r="V179" s="141">
        <f>'PK Exports'!V179+'NP Exports'!V179+'NPK Exports'!V179</f>
        <v>892.19216999999992</v>
      </c>
      <c r="W179" s="141">
        <f>'PK Exports'!W179+'NP Exports'!W179+'NPK Exports'!W179</f>
        <v>661.09041209797317</v>
      </c>
      <c r="X179" s="141">
        <f>'PK Exports'!X179+'NP Exports'!X179+'NPK Exports'!X179</f>
        <v>710.85513000000014</v>
      </c>
      <c r="Y179" s="141">
        <f>'PK Exports'!Y179+'NP Exports'!Y179+'NPK Exports'!Y179</f>
        <v>867.47925000000009</v>
      </c>
      <c r="Z179" s="141">
        <f>'PK Exports'!Z179+'NP Exports'!Z179+'NPK Exports'!Z179</f>
        <v>842.08035999999993</v>
      </c>
      <c r="AA179" s="141">
        <f>'PK Exports'!AA179+'NP Exports'!AA179+'NPK Exports'!AA179</f>
        <v>542.73000000000013</v>
      </c>
      <c r="AB179" s="141">
        <f>'PK Exports'!AB179+'NP Exports'!AB179+'NPK Exports'!AB179</f>
        <v>724.69</v>
      </c>
      <c r="AC179" s="141">
        <f>'PK Exports'!AC179+'NP Exports'!AC179+'NPK Exports'!AC179</f>
        <v>750.92210592464164</v>
      </c>
      <c r="AD179" s="141">
        <f>'PK Exports'!AD179+'NP Exports'!AD179+'NPK Exports'!AD179</f>
        <v>777.927855546503</v>
      </c>
      <c r="AE179" s="141">
        <f>'PK Exports'!AE179+'NP Exports'!AE179+'NPK Exports'!AE179</f>
        <v>790.60660572290772</v>
      </c>
      <c r="AF179" s="141">
        <f>'PK Exports'!AF179+'NP Exports'!AF179+'NPK Exports'!AF179</f>
        <v>800.4806170087802</v>
      </c>
      <c r="AG179" s="141">
        <f>'PK Exports'!AG179+'NP Exports'!AG179+'NPK Exports'!AG179</f>
        <v>808.99293862383456</v>
      </c>
    </row>
    <row r="180" spans="1:33" x14ac:dyDescent="0.2">
      <c r="A180" s="133" t="str">
        <f t="shared" si="3"/>
        <v>DAPBrunei</v>
      </c>
      <c r="B180" s="129" t="s">
        <v>270</v>
      </c>
      <c r="C180" s="129" t="s">
        <v>273</v>
      </c>
      <c r="D180" s="129" t="s">
        <v>210</v>
      </c>
      <c r="E180" s="142">
        <f>'PK Exports'!E180+'NP Exports'!E180+'NPK Exports'!E180</f>
        <v>0</v>
      </c>
      <c r="F180" s="142">
        <f>'PK Exports'!F180+'NP Exports'!F180+'NPK Exports'!F180</f>
        <v>0</v>
      </c>
      <c r="G180" s="142">
        <f>'PK Exports'!G180+'NP Exports'!G180+'NPK Exports'!G180</f>
        <v>0</v>
      </c>
      <c r="H180" s="142">
        <f>'PK Exports'!H180+'NP Exports'!H180+'NPK Exports'!H180</f>
        <v>0</v>
      </c>
      <c r="I180" s="142">
        <f>'PK Exports'!I180+'NP Exports'!I180+'NPK Exports'!I180</f>
        <v>0</v>
      </c>
      <c r="J180" s="142">
        <f>'PK Exports'!J180+'NP Exports'!J180+'NPK Exports'!J180</f>
        <v>0</v>
      </c>
      <c r="K180" s="142">
        <f>'PK Exports'!K180+'NP Exports'!K180+'NPK Exports'!K180</f>
        <v>0</v>
      </c>
      <c r="L180" s="142">
        <f>'PK Exports'!L180+'NP Exports'!L180+'NPK Exports'!L180</f>
        <v>0</v>
      </c>
      <c r="M180" s="142">
        <f>'PK Exports'!M180+'NP Exports'!M180+'NPK Exports'!M180</f>
        <v>0</v>
      </c>
      <c r="N180" s="142">
        <f>'PK Exports'!N180+'NP Exports'!N180+'NPK Exports'!N180</f>
        <v>0</v>
      </c>
      <c r="O180" s="142">
        <f>'PK Exports'!O180+'NP Exports'!O180+'NPK Exports'!O180</f>
        <v>0</v>
      </c>
      <c r="P180" s="142">
        <f>'PK Exports'!P180+'NP Exports'!P180+'NPK Exports'!P180</f>
        <v>0</v>
      </c>
      <c r="Q180" s="142">
        <f>'PK Exports'!Q180+'NP Exports'!Q180+'NPK Exports'!Q180</f>
        <v>0</v>
      </c>
      <c r="R180" s="142">
        <f>'PK Exports'!R180+'NP Exports'!R180+'NPK Exports'!R180</f>
        <v>0</v>
      </c>
      <c r="S180" s="142">
        <f>'PK Exports'!S180+'NP Exports'!S180+'NPK Exports'!S180</f>
        <v>0</v>
      </c>
      <c r="T180" s="142">
        <f>'PK Exports'!T180+'NP Exports'!T180+'NPK Exports'!T180</f>
        <v>0</v>
      </c>
      <c r="U180" s="142">
        <f>'PK Exports'!U180+'NP Exports'!U180+'NPK Exports'!U180</f>
        <v>0</v>
      </c>
      <c r="V180" s="142">
        <f>'PK Exports'!V180+'NP Exports'!V180+'NPK Exports'!V180</f>
        <v>0</v>
      </c>
      <c r="W180" s="142">
        <f>'PK Exports'!W180+'NP Exports'!W180+'NPK Exports'!W180</f>
        <v>0</v>
      </c>
      <c r="X180" s="142">
        <f>'PK Exports'!X180+'NP Exports'!X180+'NPK Exports'!X180</f>
        <v>0</v>
      </c>
      <c r="Y180" s="142">
        <f>'PK Exports'!Y180+'NP Exports'!Y180+'NPK Exports'!Y180</f>
        <v>0</v>
      </c>
      <c r="Z180" s="142">
        <f>'PK Exports'!Z180+'NP Exports'!Z180+'NPK Exports'!Z180</f>
        <v>0</v>
      </c>
      <c r="AA180" s="142">
        <f>'PK Exports'!AA180+'NP Exports'!AA180+'NPK Exports'!AA180</f>
        <v>0</v>
      </c>
      <c r="AB180" s="142">
        <f>'PK Exports'!AB180+'NP Exports'!AB180+'NPK Exports'!AB180</f>
        <v>0</v>
      </c>
      <c r="AC180" s="142">
        <f>'PK Exports'!AC180+'NP Exports'!AC180+'NPK Exports'!AC180</f>
        <v>0</v>
      </c>
      <c r="AD180" s="142">
        <f>'PK Exports'!AD180+'NP Exports'!AD180+'NPK Exports'!AD180</f>
        <v>0</v>
      </c>
      <c r="AE180" s="142">
        <f>'PK Exports'!AE180+'NP Exports'!AE180+'NPK Exports'!AE180</f>
        <v>0</v>
      </c>
      <c r="AF180" s="142">
        <f>'PK Exports'!AF180+'NP Exports'!AF180+'NPK Exports'!AF180</f>
        <v>0</v>
      </c>
      <c r="AG180" s="142">
        <f>'PK Exports'!AG180+'NP Exports'!AG180+'NPK Exports'!AG180</f>
        <v>0</v>
      </c>
    </row>
    <row r="181" spans="1:33" x14ac:dyDescent="0.2">
      <c r="A181" s="133" t="str">
        <f t="shared" si="3"/>
        <v>DAPCambodia</v>
      </c>
      <c r="B181" s="129" t="s">
        <v>270</v>
      </c>
      <c r="C181" s="129" t="s">
        <v>273</v>
      </c>
      <c r="D181" s="129" t="s">
        <v>211</v>
      </c>
      <c r="E181" s="142">
        <f>'PK Exports'!E181+'NP Exports'!E181+'NPK Exports'!E181</f>
        <v>0</v>
      </c>
      <c r="F181" s="142">
        <f>'PK Exports'!F181+'NP Exports'!F181+'NPK Exports'!F181</f>
        <v>0.04</v>
      </c>
      <c r="G181" s="142">
        <f>'PK Exports'!G181+'NP Exports'!G181+'NPK Exports'!G181</f>
        <v>0</v>
      </c>
      <c r="H181" s="142">
        <f>'PK Exports'!H181+'NP Exports'!H181+'NPK Exports'!H181</f>
        <v>0</v>
      </c>
      <c r="I181" s="142">
        <f>'PK Exports'!I181+'NP Exports'!I181+'NPK Exports'!I181</f>
        <v>0</v>
      </c>
      <c r="J181" s="142">
        <f>'PK Exports'!J181+'NP Exports'!J181+'NPK Exports'!J181</f>
        <v>0</v>
      </c>
      <c r="K181" s="142">
        <f>'PK Exports'!K181+'NP Exports'!K181+'NPK Exports'!K181</f>
        <v>0</v>
      </c>
      <c r="L181" s="142">
        <f>'PK Exports'!L181+'NP Exports'!L181+'NPK Exports'!L181</f>
        <v>0.16900000000000001</v>
      </c>
      <c r="M181" s="142">
        <f>'PK Exports'!M181+'NP Exports'!M181+'NPK Exports'!M181</f>
        <v>1.3180000000000001</v>
      </c>
      <c r="N181" s="142">
        <f>'PK Exports'!N181+'NP Exports'!N181+'NPK Exports'!N181</f>
        <v>0.75</v>
      </c>
      <c r="O181" s="142">
        <f>'PK Exports'!O181+'NP Exports'!O181+'NPK Exports'!O181</f>
        <v>0</v>
      </c>
      <c r="P181" s="142">
        <f>'PK Exports'!P181+'NP Exports'!P181+'NPK Exports'!P181</f>
        <v>0</v>
      </c>
      <c r="Q181" s="142">
        <f>'PK Exports'!Q181+'NP Exports'!Q181+'NPK Exports'!Q181</f>
        <v>0</v>
      </c>
      <c r="R181" s="142">
        <f>'PK Exports'!R181+'NP Exports'!R181+'NPK Exports'!R181</f>
        <v>0</v>
      </c>
      <c r="S181" s="142">
        <f>'PK Exports'!S181+'NP Exports'!S181+'NPK Exports'!S181</f>
        <v>0</v>
      </c>
      <c r="T181" s="142">
        <f>'PK Exports'!T181+'NP Exports'!T181+'NPK Exports'!T181</f>
        <v>0</v>
      </c>
      <c r="U181" s="142">
        <f>'PK Exports'!U181+'NP Exports'!U181+'NPK Exports'!U181</f>
        <v>0</v>
      </c>
      <c r="V181" s="142">
        <f>'PK Exports'!V181+'NP Exports'!V181+'NPK Exports'!V181</f>
        <v>0</v>
      </c>
      <c r="W181" s="142">
        <f>'PK Exports'!W181+'NP Exports'!W181+'NPK Exports'!W181</f>
        <v>0</v>
      </c>
      <c r="X181" s="142">
        <f>'PK Exports'!X181+'NP Exports'!X181+'NPK Exports'!X181</f>
        <v>0</v>
      </c>
      <c r="Y181" s="142">
        <f>'PK Exports'!Y181+'NP Exports'!Y181+'NPK Exports'!Y181</f>
        <v>0</v>
      </c>
      <c r="Z181" s="142">
        <f>'PK Exports'!Z181+'NP Exports'!Z181+'NPK Exports'!Z181</f>
        <v>0</v>
      </c>
      <c r="AA181" s="142">
        <f>'PK Exports'!AA181+'NP Exports'!AA181+'NPK Exports'!AA181</f>
        <v>0</v>
      </c>
      <c r="AB181" s="142">
        <f>'PK Exports'!AB181+'NP Exports'!AB181+'NPK Exports'!AB181</f>
        <v>0</v>
      </c>
      <c r="AC181" s="142">
        <f>'PK Exports'!AC181+'NP Exports'!AC181+'NPK Exports'!AC181</f>
        <v>0</v>
      </c>
      <c r="AD181" s="142">
        <f>'PK Exports'!AD181+'NP Exports'!AD181+'NPK Exports'!AD181</f>
        <v>0</v>
      </c>
      <c r="AE181" s="142">
        <f>'PK Exports'!AE181+'NP Exports'!AE181+'NPK Exports'!AE181</f>
        <v>0</v>
      </c>
      <c r="AF181" s="142">
        <f>'PK Exports'!AF181+'NP Exports'!AF181+'NPK Exports'!AF181</f>
        <v>0</v>
      </c>
      <c r="AG181" s="142">
        <f>'PK Exports'!AG181+'NP Exports'!AG181+'NPK Exports'!AG181</f>
        <v>0</v>
      </c>
    </row>
    <row r="182" spans="1:33" x14ac:dyDescent="0.2">
      <c r="A182" s="133" t="str">
        <f t="shared" si="3"/>
        <v>DAPEast Timor</v>
      </c>
      <c r="B182" s="129" t="s">
        <v>270</v>
      </c>
      <c r="C182" s="129" t="s">
        <v>273</v>
      </c>
      <c r="D182" s="129" t="s">
        <v>212</v>
      </c>
      <c r="E182" s="142">
        <f>'PK Exports'!E182+'NP Exports'!E182+'NPK Exports'!E182</f>
        <v>0</v>
      </c>
      <c r="F182" s="142">
        <f>'PK Exports'!F182+'NP Exports'!F182+'NPK Exports'!F182</f>
        <v>0</v>
      </c>
      <c r="G182" s="142">
        <f>'PK Exports'!G182+'NP Exports'!G182+'NPK Exports'!G182</f>
        <v>0</v>
      </c>
      <c r="H182" s="142">
        <f>'PK Exports'!H182+'NP Exports'!H182+'NPK Exports'!H182</f>
        <v>0</v>
      </c>
      <c r="I182" s="142">
        <f>'PK Exports'!I182+'NP Exports'!I182+'NPK Exports'!I182</f>
        <v>0</v>
      </c>
      <c r="J182" s="142">
        <f>'PK Exports'!J182+'NP Exports'!J182+'NPK Exports'!J182</f>
        <v>0</v>
      </c>
      <c r="K182" s="142">
        <f>'PK Exports'!K182+'NP Exports'!K182+'NPK Exports'!K182</f>
        <v>0</v>
      </c>
      <c r="L182" s="142">
        <f>'PK Exports'!L182+'NP Exports'!L182+'NPK Exports'!L182</f>
        <v>0</v>
      </c>
      <c r="M182" s="142">
        <f>'PK Exports'!M182+'NP Exports'!M182+'NPK Exports'!M182</f>
        <v>0</v>
      </c>
      <c r="N182" s="142">
        <f>'PK Exports'!N182+'NP Exports'!N182+'NPK Exports'!N182</f>
        <v>0</v>
      </c>
      <c r="O182" s="142">
        <f>'PK Exports'!O182+'NP Exports'!O182+'NPK Exports'!O182</f>
        <v>0</v>
      </c>
      <c r="P182" s="142">
        <f>'PK Exports'!P182+'NP Exports'!P182+'NPK Exports'!P182</f>
        <v>0</v>
      </c>
      <c r="Q182" s="142">
        <f>'PK Exports'!Q182+'NP Exports'!Q182+'NPK Exports'!Q182</f>
        <v>0</v>
      </c>
      <c r="R182" s="142">
        <f>'PK Exports'!R182+'NP Exports'!R182+'NPK Exports'!R182</f>
        <v>0</v>
      </c>
      <c r="S182" s="142">
        <f>'PK Exports'!S182+'NP Exports'!S182+'NPK Exports'!S182</f>
        <v>0</v>
      </c>
      <c r="T182" s="142">
        <f>'PK Exports'!T182+'NP Exports'!T182+'NPK Exports'!T182</f>
        <v>0</v>
      </c>
      <c r="U182" s="142">
        <f>'PK Exports'!U182+'NP Exports'!U182+'NPK Exports'!U182</f>
        <v>0</v>
      </c>
      <c r="V182" s="142">
        <f>'PK Exports'!V182+'NP Exports'!V182+'NPK Exports'!V182</f>
        <v>0</v>
      </c>
      <c r="W182" s="142">
        <f>'PK Exports'!W182+'NP Exports'!W182+'NPK Exports'!W182</f>
        <v>0</v>
      </c>
      <c r="X182" s="142">
        <f>'PK Exports'!X182+'NP Exports'!X182+'NPK Exports'!X182</f>
        <v>0</v>
      </c>
      <c r="Y182" s="142">
        <f>'PK Exports'!Y182+'NP Exports'!Y182+'NPK Exports'!Y182</f>
        <v>0</v>
      </c>
      <c r="Z182" s="142">
        <f>'PK Exports'!Z182+'NP Exports'!Z182+'NPK Exports'!Z182</f>
        <v>0</v>
      </c>
      <c r="AA182" s="142">
        <f>'PK Exports'!AA182+'NP Exports'!AA182+'NPK Exports'!AA182</f>
        <v>0</v>
      </c>
      <c r="AB182" s="142">
        <f>'PK Exports'!AB182+'NP Exports'!AB182+'NPK Exports'!AB182</f>
        <v>0</v>
      </c>
      <c r="AC182" s="142">
        <f>'PK Exports'!AC182+'NP Exports'!AC182+'NPK Exports'!AC182</f>
        <v>0</v>
      </c>
      <c r="AD182" s="142">
        <f>'PK Exports'!AD182+'NP Exports'!AD182+'NPK Exports'!AD182</f>
        <v>0</v>
      </c>
      <c r="AE182" s="142">
        <f>'PK Exports'!AE182+'NP Exports'!AE182+'NPK Exports'!AE182</f>
        <v>0</v>
      </c>
      <c r="AF182" s="142">
        <f>'PK Exports'!AF182+'NP Exports'!AF182+'NPK Exports'!AF182</f>
        <v>0</v>
      </c>
      <c r="AG182" s="142">
        <f>'PK Exports'!AG182+'NP Exports'!AG182+'NPK Exports'!AG182</f>
        <v>0</v>
      </c>
    </row>
    <row r="183" spans="1:33" x14ac:dyDescent="0.2">
      <c r="A183" s="133" t="str">
        <f t="shared" si="3"/>
        <v>DAPIndonesia</v>
      </c>
      <c r="B183" s="129" t="s">
        <v>270</v>
      </c>
      <c r="C183" s="129" t="s">
        <v>273</v>
      </c>
      <c r="D183" s="129" t="s">
        <v>213</v>
      </c>
      <c r="E183" s="142">
        <f>'PK Exports'!E183+'NP Exports'!E183+'NPK Exports'!E183</f>
        <v>0.30138900000000002</v>
      </c>
      <c r="F183" s="142">
        <f>'PK Exports'!F183+'NP Exports'!F183+'NPK Exports'!F183</f>
        <v>27.330595000000002</v>
      </c>
      <c r="G183" s="142">
        <f>'PK Exports'!G183+'NP Exports'!G183+'NPK Exports'!G183</f>
        <v>16.2469</v>
      </c>
      <c r="H183" s="142">
        <f>'PK Exports'!H183+'NP Exports'!H183+'NPK Exports'!H183</f>
        <v>0.48593999999999998</v>
      </c>
      <c r="I183" s="142">
        <f>'PK Exports'!I183+'NP Exports'!I183+'NPK Exports'!I183</f>
        <v>1.1380859999999999</v>
      </c>
      <c r="J183" s="142">
        <f>'PK Exports'!J183+'NP Exports'!J183+'NPK Exports'!J183</f>
        <v>1.6721999999999999</v>
      </c>
      <c r="K183" s="142">
        <f>'PK Exports'!K183+'NP Exports'!K183+'NPK Exports'!K183</f>
        <v>0.79799799999999999</v>
      </c>
      <c r="L183" s="142">
        <f>'PK Exports'!L183+'NP Exports'!L183+'NPK Exports'!L183</f>
        <v>1.6995490000000002</v>
      </c>
      <c r="M183" s="142">
        <f>'PK Exports'!M183+'NP Exports'!M183+'NPK Exports'!M183</f>
        <v>5.1114610000000003</v>
      </c>
      <c r="N183" s="142">
        <f>'PK Exports'!N183+'NP Exports'!N183+'NPK Exports'!N183</f>
        <v>48.098854000000003</v>
      </c>
      <c r="O183" s="142">
        <f>'PK Exports'!O183+'NP Exports'!O183+'NPK Exports'!O183</f>
        <v>215.69972799999999</v>
      </c>
      <c r="P183" s="142">
        <f>'PK Exports'!P183+'NP Exports'!P183+'NPK Exports'!P183</f>
        <v>113.88739099999999</v>
      </c>
      <c r="Q183" s="142">
        <f>'PK Exports'!Q183+'NP Exports'!Q183+'NPK Exports'!Q183</f>
        <v>56.745286</v>
      </c>
      <c r="R183" s="142">
        <f>'PK Exports'!R183+'NP Exports'!R183+'NPK Exports'!R183</f>
        <v>192.629986</v>
      </c>
      <c r="S183" s="142">
        <f>'PK Exports'!S183+'NP Exports'!S183+'NPK Exports'!S183</f>
        <v>139.271389</v>
      </c>
      <c r="T183" s="142">
        <f>'PK Exports'!T183+'NP Exports'!T183+'NPK Exports'!T183</f>
        <v>28.267569999999996</v>
      </c>
      <c r="U183" s="142">
        <f>'PK Exports'!U183+'NP Exports'!U183+'NPK Exports'!U183</f>
        <v>70.043773000000002</v>
      </c>
      <c r="V183" s="142">
        <f>'PK Exports'!V183+'NP Exports'!V183+'NPK Exports'!V183</f>
        <v>156.28171399999999</v>
      </c>
      <c r="W183" s="142">
        <f>'PK Exports'!W183+'NP Exports'!W183+'NPK Exports'!W183</f>
        <v>102.08896582611914</v>
      </c>
      <c r="X183" s="142">
        <f>'PK Exports'!X183+'NP Exports'!X183+'NPK Exports'!X183</f>
        <v>136.51723999999999</v>
      </c>
      <c r="Y183" s="142">
        <f>'PK Exports'!Y183+'NP Exports'!Y183+'NPK Exports'!Y183</f>
        <v>300.89410999999996</v>
      </c>
      <c r="Z183" s="142">
        <f>'PK Exports'!Z183+'NP Exports'!Z183+'NPK Exports'!Z183</f>
        <v>146.01088000000001</v>
      </c>
      <c r="AA183" s="142">
        <f>'PK Exports'!AA183+'NP Exports'!AA183+'NPK Exports'!AA183</f>
        <v>28.25</v>
      </c>
      <c r="AB183" s="142">
        <f>'PK Exports'!AB183+'NP Exports'!AB183+'NPK Exports'!AB183</f>
        <v>251.01</v>
      </c>
      <c r="AC183" s="142">
        <f>'PK Exports'!AC183+'NP Exports'!AC183+'NPK Exports'!AC183</f>
        <v>258.48507542480081</v>
      </c>
      <c r="AD183" s="142">
        <f>'PK Exports'!AD183+'NP Exports'!AD183+'NPK Exports'!AD183</f>
        <v>268.70285692308153</v>
      </c>
      <c r="AE183" s="142">
        <f>'PK Exports'!AE183+'NP Exports'!AE183+'NPK Exports'!AE183</f>
        <v>275.56064605952599</v>
      </c>
      <c r="AF183" s="142">
        <f>'PK Exports'!AF183+'NP Exports'!AF183+'NPK Exports'!AF183</f>
        <v>279.341310340983</v>
      </c>
      <c r="AG183" s="142">
        <f>'PK Exports'!AG183+'NP Exports'!AG183+'NPK Exports'!AG183</f>
        <v>283.20824604077416</v>
      </c>
    </row>
    <row r="184" spans="1:33" x14ac:dyDescent="0.2">
      <c r="A184" s="133" t="str">
        <f t="shared" si="3"/>
        <v>DAPLaos</v>
      </c>
      <c r="B184" s="129" t="s">
        <v>270</v>
      </c>
      <c r="C184" s="129" t="s">
        <v>273</v>
      </c>
      <c r="D184" s="129" t="s">
        <v>214</v>
      </c>
      <c r="E184" s="142">
        <f>'PK Exports'!E184+'NP Exports'!E184+'NPK Exports'!E184</f>
        <v>0</v>
      </c>
      <c r="F184" s="142">
        <f>'PK Exports'!F184+'NP Exports'!F184+'NPK Exports'!F184</f>
        <v>0</v>
      </c>
      <c r="G184" s="142">
        <f>'PK Exports'!G184+'NP Exports'!G184+'NPK Exports'!G184</f>
        <v>0</v>
      </c>
      <c r="H184" s="142">
        <f>'PK Exports'!H184+'NP Exports'!H184+'NPK Exports'!H184</f>
        <v>0</v>
      </c>
      <c r="I184" s="142">
        <f>'PK Exports'!I184+'NP Exports'!I184+'NPK Exports'!I184</f>
        <v>0</v>
      </c>
      <c r="J184" s="142">
        <f>'PK Exports'!J184+'NP Exports'!J184+'NPK Exports'!J184</f>
        <v>0</v>
      </c>
      <c r="K184" s="142">
        <f>'PK Exports'!K184+'NP Exports'!K184+'NPK Exports'!K184</f>
        <v>0</v>
      </c>
      <c r="L184" s="142">
        <f>'PK Exports'!L184+'NP Exports'!L184+'NPK Exports'!L184</f>
        <v>0</v>
      </c>
      <c r="M184" s="142">
        <f>'PK Exports'!M184+'NP Exports'!M184+'NPK Exports'!M184</f>
        <v>0</v>
      </c>
      <c r="N184" s="142">
        <f>'PK Exports'!N184+'NP Exports'!N184+'NPK Exports'!N184</f>
        <v>0</v>
      </c>
      <c r="O184" s="142">
        <f>'PK Exports'!O184+'NP Exports'!O184+'NPK Exports'!O184</f>
        <v>0</v>
      </c>
      <c r="P184" s="142">
        <f>'PK Exports'!P184+'NP Exports'!P184+'NPK Exports'!P184</f>
        <v>0</v>
      </c>
      <c r="Q184" s="142">
        <f>'PK Exports'!Q184+'NP Exports'!Q184+'NPK Exports'!Q184</f>
        <v>0</v>
      </c>
      <c r="R184" s="142">
        <f>'PK Exports'!R184+'NP Exports'!R184+'NPK Exports'!R184</f>
        <v>0</v>
      </c>
      <c r="S184" s="142">
        <f>'PK Exports'!S184+'NP Exports'!S184+'NPK Exports'!S184</f>
        <v>0</v>
      </c>
      <c r="T184" s="142">
        <f>'PK Exports'!T184+'NP Exports'!T184+'NPK Exports'!T184</f>
        <v>0</v>
      </c>
      <c r="U184" s="142">
        <f>'PK Exports'!U184+'NP Exports'!U184+'NPK Exports'!U184</f>
        <v>0</v>
      </c>
      <c r="V184" s="142">
        <f>'PK Exports'!V184+'NP Exports'!V184+'NPK Exports'!V184</f>
        <v>0</v>
      </c>
      <c r="W184" s="142">
        <f>'PK Exports'!W184+'NP Exports'!W184+'NPK Exports'!W184</f>
        <v>0</v>
      </c>
      <c r="X184" s="142">
        <f>'PK Exports'!X184+'NP Exports'!X184+'NPK Exports'!X184</f>
        <v>0</v>
      </c>
      <c r="Y184" s="142">
        <f>'PK Exports'!Y184+'NP Exports'!Y184+'NPK Exports'!Y184</f>
        <v>0</v>
      </c>
      <c r="Z184" s="142">
        <f>'PK Exports'!Z184+'NP Exports'!Z184+'NPK Exports'!Z184</f>
        <v>0</v>
      </c>
      <c r="AA184" s="142">
        <f>'PK Exports'!AA184+'NP Exports'!AA184+'NPK Exports'!AA184</f>
        <v>0</v>
      </c>
      <c r="AB184" s="142">
        <f>'PK Exports'!AB184+'NP Exports'!AB184+'NPK Exports'!AB184</f>
        <v>0</v>
      </c>
      <c r="AC184" s="142">
        <f>'PK Exports'!AC184+'NP Exports'!AC184+'NPK Exports'!AC184</f>
        <v>0</v>
      </c>
      <c r="AD184" s="142">
        <f>'PK Exports'!AD184+'NP Exports'!AD184+'NPK Exports'!AD184</f>
        <v>0</v>
      </c>
      <c r="AE184" s="142">
        <f>'PK Exports'!AE184+'NP Exports'!AE184+'NPK Exports'!AE184</f>
        <v>0</v>
      </c>
      <c r="AF184" s="142">
        <f>'PK Exports'!AF184+'NP Exports'!AF184+'NPK Exports'!AF184</f>
        <v>0</v>
      </c>
      <c r="AG184" s="142">
        <f>'PK Exports'!AG184+'NP Exports'!AG184+'NPK Exports'!AG184</f>
        <v>0</v>
      </c>
    </row>
    <row r="185" spans="1:33" x14ac:dyDescent="0.2">
      <c r="A185" s="133" t="str">
        <f t="shared" si="3"/>
        <v>DAPMalaysia</v>
      </c>
      <c r="B185" s="129" t="s">
        <v>270</v>
      </c>
      <c r="C185" s="129" t="s">
        <v>273</v>
      </c>
      <c r="D185" s="129" t="s">
        <v>215</v>
      </c>
      <c r="E185" s="142">
        <f>'PK Exports'!E185+'NP Exports'!E185+'NPK Exports'!E185</f>
        <v>86.671000000000006</v>
      </c>
      <c r="F185" s="142">
        <f>'PK Exports'!F185+'NP Exports'!F185+'NPK Exports'!F185</f>
        <v>56.594000000000001</v>
      </c>
      <c r="G185" s="142">
        <f>'PK Exports'!G185+'NP Exports'!G185+'NPK Exports'!G185</f>
        <v>115.729</v>
      </c>
      <c r="H185" s="142">
        <f>'PK Exports'!H185+'NP Exports'!H185+'NPK Exports'!H185</f>
        <v>166.69399999999999</v>
      </c>
      <c r="I185" s="142">
        <f>'PK Exports'!I185+'NP Exports'!I185+'NPK Exports'!I185</f>
        <v>197.142</v>
      </c>
      <c r="J185" s="142">
        <f>'PK Exports'!J185+'NP Exports'!J185+'NPK Exports'!J185</f>
        <v>103.053</v>
      </c>
      <c r="K185" s="142">
        <f>'PK Exports'!K185+'NP Exports'!K185+'NPK Exports'!K185</f>
        <v>158.22599999999997</v>
      </c>
      <c r="L185" s="142">
        <f>'PK Exports'!L185+'NP Exports'!L185+'NPK Exports'!L185</f>
        <v>216.36299999999997</v>
      </c>
      <c r="M185" s="142">
        <f>'PK Exports'!M185+'NP Exports'!M185+'NPK Exports'!M185</f>
        <v>233.56121200000001</v>
      </c>
      <c r="N185" s="142">
        <f>'PK Exports'!N185+'NP Exports'!N185+'NPK Exports'!N185</f>
        <v>106.38889</v>
      </c>
      <c r="O185" s="142">
        <f>'PK Exports'!O185+'NP Exports'!O185+'NPK Exports'!O185</f>
        <v>130.35646500000001</v>
      </c>
      <c r="P185" s="142">
        <f>'PK Exports'!P185+'NP Exports'!P185+'NPK Exports'!P185</f>
        <v>133.55876999999998</v>
      </c>
      <c r="Q185" s="142">
        <f>'PK Exports'!Q185+'NP Exports'!Q185+'NPK Exports'!Q185</f>
        <v>132.97903099999999</v>
      </c>
      <c r="R185" s="142">
        <f>'PK Exports'!R185+'NP Exports'!R185+'NPK Exports'!R185</f>
        <v>103.185098</v>
      </c>
      <c r="S185" s="142">
        <f>'PK Exports'!S185+'NP Exports'!S185+'NPK Exports'!S185</f>
        <v>226.89120599999998</v>
      </c>
      <c r="T185" s="142">
        <f>'PK Exports'!T185+'NP Exports'!T185+'NPK Exports'!T185</f>
        <v>344.30089600000002</v>
      </c>
      <c r="U185" s="142">
        <f>'PK Exports'!U185+'NP Exports'!U185+'NPK Exports'!U185</f>
        <v>262.76908299999997</v>
      </c>
      <c r="V185" s="142">
        <f>'PK Exports'!V185+'NP Exports'!V185+'NPK Exports'!V185</f>
        <v>360.47226999999998</v>
      </c>
      <c r="W185" s="142">
        <f>'PK Exports'!W185+'NP Exports'!W185+'NPK Exports'!W185</f>
        <v>262.37000129206302</v>
      </c>
      <c r="X185" s="142">
        <f>'PK Exports'!X185+'NP Exports'!X185+'NPK Exports'!X185</f>
        <v>108.27676000000004</v>
      </c>
      <c r="Y185" s="142">
        <f>'PK Exports'!Y185+'NP Exports'!Y185+'NPK Exports'!Y185</f>
        <v>99.434290000000004</v>
      </c>
      <c r="Z185" s="142">
        <f>'PK Exports'!Z185+'NP Exports'!Z185+'NPK Exports'!Z185</f>
        <v>92.464959999999991</v>
      </c>
      <c r="AA185" s="142">
        <f>'PK Exports'!AA185+'NP Exports'!AA185+'NPK Exports'!AA185</f>
        <v>68.180000000000007</v>
      </c>
      <c r="AB185" s="142">
        <f>'PK Exports'!AB185+'NP Exports'!AB185+'NPK Exports'!AB185</f>
        <v>57.720000000000013</v>
      </c>
      <c r="AC185" s="142">
        <f>'PK Exports'!AC185+'NP Exports'!AC185+'NPK Exports'!AC185</f>
        <v>60.026968151187617</v>
      </c>
      <c r="AD185" s="142">
        <f>'PK Exports'!AD185+'NP Exports'!AD185+'NPK Exports'!AD185</f>
        <v>62.061212240389423</v>
      </c>
      <c r="AE185" s="142">
        <f>'PK Exports'!AE185+'NP Exports'!AE185+'NPK Exports'!AE185</f>
        <v>62.737849202736093</v>
      </c>
      <c r="AF185" s="142">
        <f>'PK Exports'!AF185+'NP Exports'!AF185+'NPK Exports'!AF185</f>
        <v>63.475573055062839</v>
      </c>
      <c r="AG185" s="142">
        <f>'PK Exports'!AG185+'NP Exports'!AG185+'NPK Exports'!AG185</f>
        <v>64.029465207456994</v>
      </c>
    </row>
    <row r="186" spans="1:33" x14ac:dyDescent="0.2">
      <c r="A186" s="133" t="str">
        <f t="shared" si="3"/>
        <v>DAPMyanmar</v>
      </c>
      <c r="B186" s="129" t="s">
        <v>270</v>
      </c>
      <c r="C186" s="129" t="s">
        <v>273</v>
      </c>
      <c r="D186" s="129" t="s">
        <v>216</v>
      </c>
      <c r="E186" s="142">
        <f>'PK Exports'!E186+'NP Exports'!E186+'NPK Exports'!E186</f>
        <v>0</v>
      </c>
      <c r="F186" s="142">
        <f>'PK Exports'!F186+'NP Exports'!F186+'NPK Exports'!F186</f>
        <v>0</v>
      </c>
      <c r="G186" s="142">
        <f>'PK Exports'!G186+'NP Exports'!G186+'NPK Exports'!G186</f>
        <v>0</v>
      </c>
      <c r="H186" s="142">
        <f>'PK Exports'!H186+'NP Exports'!H186+'NPK Exports'!H186</f>
        <v>0</v>
      </c>
      <c r="I186" s="142">
        <f>'PK Exports'!I186+'NP Exports'!I186+'NPK Exports'!I186</f>
        <v>0</v>
      </c>
      <c r="J186" s="142">
        <f>'PK Exports'!J186+'NP Exports'!J186+'NPK Exports'!J186</f>
        <v>0</v>
      </c>
      <c r="K186" s="142">
        <f>'PK Exports'!K186+'NP Exports'!K186+'NPK Exports'!K186</f>
        <v>0</v>
      </c>
      <c r="L186" s="142">
        <f>'PK Exports'!L186+'NP Exports'!L186+'NPK Exports'!L186</f>
        <v>0</v>
      </c>
      <c r="M186" s="142">
        <f>'PK Exports'!M186+'NP Exports'!M186+'NPK Exports'!M186</f>
        <v>0</v>
      </c>
      <c r="N186" s="142">
        <f>'PK Exports'!N186+'NP Exports'!N186+'NPK Exports'!N186</f>
        <v>0</v>
      </c>
      <c r="O186" s="142">
        <f>'PK Exports'!O186+'NP Exports'!O186+'NPK Exports'!O186</f>
        <v>0</v>
      </c>
      <c r="P186" s="142">
        <f>'PK Exports'!P186+'NP Exports'!P186+'NPK Exports'!P186</f>
        <v>0</v>
      </c>
      <c r="Q186" s="142">
        <f>'PK Exports'!Q186+'NP Exports'!Q186+'NPK Exports'!Q186</f>
        <v>0</v>
      </c>
      <c r="R186" s="142">
        <f>'PK Exports'!R186+'NP Exports'!R186+'NPK Exports'!R186</f>
        <v>0</v>
      </c>
      <c r="S186" s="142">
        <f>'PK Exports'!S186+'NP Exports'!S186+'NPK Exports'!S186</f>
        <v>0</v>
      </c>
      <c r="T186" s="142">
        <f>'PK Exports'!T186+'NP Exports'!T186+'NPK Exports'!T186</f>
        <v>0</v>
      </c>
      <c r="U186" s="142">
        <f>'PK Exports'!U186+'NP Exports'!U186+'NPK Exports'!U186</f>
        <v>0</v>
      </c>
      <c r="V186" s="142">
        <f>'PK Exports'!V186+'NP Exports'!V186+'NPK Exports'!V186</f>
        <v>0</v>
      </c>
      <c r="W186" s="142">
        <f>'PK Exports'!W186+'NP Exports'!W186+'NPK Exports'!W186</f>
        <v>0</v>
      </c>
      <c r="X186" s="142">
        <f>'PK Exports'!X186+'NP Exports'!X186+'NPK Exports'!X186</f>
        <v>0</v>
      </c>
      <c r="Y186" s="142">
        <f>'PK Exports'!Y186+'NP Exports'!Y186+'NPK Exports'!Y186</f>
        <v>0</v>
      </c>
      <c r="Z186" s="142">
        <f>'PK Exports'!Z186+'NP Exports'!Z186+'NPK Exports'!Z186</f>
        <v>0</v>
      </c>
      <c r="AA186" s="142">
        <f>'PK Exports'!AA186+'NP Exports'!AA186+'NPK Exports'!AA186</f>
        <v>0</v>
      </c>
      <c r="AB186" s="142">
        <f>'PK Exports'!AB186+'NP Exports'!AB186+'NPK Exports'!AB186</f>
        <v>0</v>
      </c>
      <c r="AC186" s="142">
        <f>'PK Exports'!AC186+'NP Exports'!AC186+'NPK Exports'!AC186</f>
        <v>0</v>
      </c>
      <c r="AD186" s="142">
        <f>'PK Exports'!AD186+'NP Exports'!AD186+'NPK Exports'!AD186</f>
        <v>0</v>
      </c>
      <c r="AE186" s="142">
        <f>'PK Exports'!AE186+'NP Exports'!AE186+'NPK Exports'!AE186</f>
        <v>0</v>
      </c>
      <c r="AF186" s="142">
        <f>'PK Exports'!AF186+'NP Exports'!AF186+'NPK Exports'!AF186</f>
        <v>0</v>
      </c>
      <c r="AG186" s="142">
        <f>'PK Exports'!AG186+'NP Exports'!AG186+'NPK Exports'!AG186</f>
        <v>0</v>
      </c>
    </row>
    <row r="187" spans="1:33" x14ac:dyDescent="0.2">
      <c r="A187" s="133" t="str">
        <f t="shared" si="3"/>
        <v>DAPPhilippines</v>
      </c>
      <c r="B187" s="129" t="s">
        <v>270</v>
      </c>
      <c r="C187" s="129" t="s">
        <v>273</v>
      </c>
      <c r="D187" s="129" t="s">
        <v>217</v>
      </c>
      <c r="E187" s="142">
        <f>'PK Exports'!E187+'NP Exports'!E187+'NPK Exports'!E187</f>
        <v>208.98124999999999</v>
      </c>
      <c r="F187" s="142">
        <f>'PK Exports'!F187+'NP Exports'!F187+'NPK Exports'!F187</f>
        <v>98.316199999999995</v>
      </c>
      <c r="G187" s="142">
        <f>'PK Exports'!G187+'NP Exports'!G187+'NPK Exports'!G187</f>
        <v>217.87099999999998</v>
      </c>
      <c r="H187" s="142">
        <f>'PK Exports'!H187+'NP Exports'!H187+'NPK Exports'!H187</f>
        <v>166.14565100000002</v>
      </c>
      <c r="I187" s="142">
        <f>'PK Exports'!I187+'NP Exports'!I187+'NPK Exports'!I187</f>
        <v>159.95682000000002</v>
      </c>
      <c r="J187" s="142">
        <f>'PK Exports'!J187+'NP Exports'!J187+'NPK Exports'!J187</f>
        <v>114.62092</v>
      </c>
      <c r="K187" s="142">
        <f>'PK Exports'!K187+'NP Exports'!K187+'NPK Exports'!K187</f>
        <v>151.895567</v>
      </c>
      <c r="L187" s="142">
        <f>'PK Exports'!L187+'NP Exports'!L187+'NPK Exports'!L187</f>
        <v>154.05280299999998</v>
      </c>
      <c r="M187" s="142">
        <f>'PK Exports'!M187+'NP Exports'!M187+'NPK Exports'!M187</f>
        <v>148.314739</v>
      </c>
      <c r="N187" s="142">
        <f>'PK Exports'!N187+'NP Exports'!N187+'NPK Exports'!N187</f>
        <v>217.24440999999999</v>
      </c>
      <c r="O187" s="142">
        <f>'PK Exports'!O187+'NP Exports'!O187+'NPK Exports'!O187</f>
        <v>248.47947300000001</v>
      </c>
      <c r="P187" s="142">
        <f>'PK Exports'!P187+'NP Exports'!P187+'NPK Exports'!P187</f>
        <v>314.67641300000003</v>
      </c>
      <c r="Q187" s="142">
        <f>'PK Exports'!Q187+'NP Exports'!Q187+'NPK Exports'!Q187</f>
        <v>236.25752799999998</v>
      </c>
      <c r="R187" s="142">
        <f>'PK Exports'!R187+'NP Exports'!R187+'NPK Exports'!R187</f>
        <v>268.88386800000001</v>
      </c>
      <c r="S187" s="142">
        <f>'PK Exports'!S187+'NP Exports'!S187+'NPK Exports'!S187</f>
        <v>2</v>
      </c>
      <c r="T187" s="142">
        <f>'PK Exports'!T187+'NP Exports'!T187+'NPK Exports'!T187</f>
        <v>0</v>
      </c>
      <c r="U187" s="142">
        <f>'PK Exports'!U187+'NP Exports'!U187+'NPK Exports'!U187</f>
        <v>3.3259000000000003</v>
      </c>
      <c r="V187" s="142">
        <f>'PK Exports'!V187+'NP Exports'!V187+'NPK Exports'!V187</f>
        <v>47.022528000000001</v>
      </c>
      <c r="W187" s="142">
        <f>'PK Exports'!W187+'NP Exports'!W187+'NPK Exports'!W187</f>
        <v>53.413633537011052</v>
      </c>
      <c r="X187" s="142">
        <f>'PK Exports'!X187+'NP Exports'!X187+'NPK Exports'!X187</f>
        <v>53.725909999999999</v>
      </c>
      <c r="Y187" s="142">
        <f>'PK Exports'!Y187+'NP Exports'!Y187+'NPK Exports'!Y187</f>
        <v>63.133100000000006</v>
      </c>
      <c r="Z187" s="142">
        <f>'PK Exports'!Z187+'NP Exports'!Z187+'NPK Exports'!Z187</f>
        <v>41.870990000000006</v>
      </c>
      <c r="AA187" s="142">
        <f>'PK Exports'!AA187+'NP Exports'!AA187+'NPK Exports'!AA187</f>
        <v>19.119999999999997</v>
      </c>
      <c r="AB187" s="142">
        <f>'PK Exports'!AB187+'NP Exports'!AB187+'NPK Exports'!AB187</f>
        <v>27</v>
      </c>
      <c r="AC187" s="142">
        <f>'PK Exports'!AC187+'NP Exports'!AC187+'NPK Exports'!AC187</f>
        <v>28.079143106064887</v>
      </c>
      <c r="AD187" s="142">
        <f>'PK Exports'!AD187+'NP Exports'!AD187+'NPK Exports'!AD187</f>
        <v>29.030712586460744</v>
      </c>
      <c r="AE187" s="142">
        <f>'PK Exports'!AE187+'NP Exports'!AE187+'NPK Exports'!AE187</f>
        <v>29.347226758036633</v>
      </c>
      <c r="AF187" s="142">
        <f>'PK Exports'!AF187+'NP Exports'!AF187+'NPK Exports'!AF187</f>
        <v>29.692315878147895</v>
      </c>
      <c r="AG187" s="142">
        <f>'PK Exports'!AG187+'NP Exports'!AG187+'NPK Exports'!AG187</f>
        <v>29.95141303883123</v>
      </c>
    </row>
    <row r="188" spans="1:33" x14ac:dyDescent="0.2">
      <c r="A188" s="133" t="str">
        <f t="shared" si="3"/>
        <v>DAPSingapore</v>
      </c>
      <c r="B188" s="129" t="s">
        <v>270</v>
      </c>
      <c r="C188" s="129" t="s">
        <v>273</v>
      </c>
      <c r="D188" s="129" t="s">
        <v>218</v>
      </c>
      <c r="E188" s="142">
        <f>'PK Exports'!E188+'NP Exports'!E188+'NPK Exports'!E188</f>
        <v>0</v>
      </c>
      <c r="F188" s="142">
        <f>'PK Exports'!F188+'NP Exports'!F188+'NPK Exports'!F188</f>
        <v>0</v>
      </c>
      <c r="G188" s="142">
        <f>'PK Exports'!G188+'NP Exports'!G188+'NPK Exports'!G188</f>
        <v>0</v>
      </c>
      <c r="H188" s="142">
        <f>'PK Exports'!H188+'NP Exports'!H188+'NPK Exports'!H188</f>
        <v>0</v>
      </c>
      <c r="I188" s="142">
        <f>'PK Exports'!I188+'NP Exports'!I188+'NPK Exports'!I188</f>
        <v>0</v>
      </c>
      <c r="J188" s="142">
        <f>'PK Exports'!J188+'NP Exports'!J188+'NPK Exports'!J188</f>
        <v>0</v>
      </c>
      <c r="K188" s="142">
        <f>'PK Exports'!K188+'NP Exports'!K188+'NPK Exports'!K188</f>
        <v>0</v>
      </c>
      <c r="L188" s="142">
        <f>'PK Exports'!L188+'NP Exports'!L188+'NPK Exports'!L188</f>
        <v>0</v>
      </c>
      <c r="M188" s="142">
        <f>'PK Exports'!M188+'NP Exports'!M188+'NPK Exports'!M188</f>
        <v>0</v>
      </c>
      <c r="N188" s="142">
        <f>'PK Exports'!N188+'NP Exports'!N188+'NPK Exports'!N188</f>
        <v>0</v>
      </c>
      <c r="O188" s="142">
        <f>'PK Exports'!O188+'NP Exports'!O188+'NPK Exports'!O188</f>
        <v>0</v>
      </c>
      <c r="P188" s="142">
        <f>'PK Exports'!P188+'NP Exports'!P188+'NPK Exports'!P188</f>
        <v>0</v>
      </c>
      <c r="Q188" s="142">
        <f>'PK Exports'!Q188+'NP Exports'!Q188+'NPK Exports'!Q188</f>
        <v>0</v>
      </c>
      <c r="R188" s="142">
        <f>'PK Exports'!R188+'NP Exports'!R188+'NPK Exports'!R188</f>
        <v>0</v>
      </c>
      <c r="S188" s="142">
        <f>'PK Exports'!S188+'NP Exports'!S188+'NPK Exports'!S188</f>
        <v>0</v>
      </c>
      <c r="T188" s="142">
        <f>'PK Exports'!T188+'NP Exports'!T188+'NPK Exports'!T188</f>
        <v>0</v>
      </c>
      <c r="U188" s="142">
        <f>'PK Exports'!U188+'NP Exports'!U188+'NPK Exports'!U188</f>
        <v>0</v>
      </c>
      <c r="V188" s="142">
        <f>'PK Exports'!V188+'NP Exports'!V188+'NPK Exports'!V188</f>
        <v>0</v>
      </c>
      <c r="W188" s="142">
        <f>'PK Exports'!W188+'NP Exports'!W188+'NPK Exports'!W188</f>
        <v>0</v>
      </c>
      <c r="X188" s="142">
        <f>'PK Exports'!X188+'NP Exports'!X188+'NPK Exports'!X188</f>
        <v>0</v>
      </c>
      <c r="Y188" s="142">
        <f>'PK Exports'!Y188+'NP Exports'!Y188+'NPK Exports'!Y188</f>
        <v>0</v>
      </c>
      <c r="Z188" s="142">
        <f>'PK Exports'!Z188+'NP Exports'!Z188+'NPK Exports'!Z188</f>
        <v>0</v>
      </c>
      <c r="AA188" s="142">
        <f>'PK Exports'!AA188+'NP Exports'!AA188+'NPK Exports'!AA188</f>
        <v>0</v>
      </c>
      <c r="AB188" s="142">
        <f>'PK Exports'!AB188+'NP Exports'!AB188+'NPK Exports'!AB188</f>
        <v>0</v>
      </c>
      <c r="AC188" s="142">
        <f>'PK Exports'!AC188+'NP Exports'!AC188+'NPK Exports'!AC188</f>
        <v>0</v>
      </c>
      <c r="AD188" s="142">
        <f>'PK Exports'!AD188+'NP Exports'!AD188+'NPK Exports'!AD188</f>
        <v>0</v>
      </c>
      <c r="AE188" s="142">
        <f>'PK Exports'!AE188+'NP Exports'!AE188+'NPK Exports'!AE188</f>
        <v>0</v>
      </c>
      <c r="AF188" s="142">
        <f>'PK Exports'!AF188+'NP Exports'!AF188+'NPK Exports'!AF188</f>
        <v>0</v>
      </c>
      <c r="AG188" s="142">
        <f>'PK Exports'!AG188+'NP Exports'!AG188+'NPK Exports'!AG188</f>
        <v>0</v>
      </c>
    </row>
    <row r="189" spans="1:33" x14ac:dyDescent="0.2">
      <c r="A189" s="133" t="str">
        <f t="shared" si="3"/>
        <v>DAPThailand</v>
      </c>
      <c r="B189" s="129" t="s">
        <v>270</v>
      </c>
      <c r="C189" s="129" t="s">
        <v>273</v>
      </c>
      <c r="D189" s="129" t="s">
        <v>219</v>
      </c>
      <c r="E189" s="142">
        <f>'PK Exports'!E189+'NP Exports'!E189+'NPK Exports'!E189</f>
        <v>31.147563000000002</v>
      </c>
      <c r="F189" s="142">
        <f>'PK Exports'!F189+'NP Exports'!F189+'NPK Exports'!F189</f>
        <v>20.360344000000001</v>
      </c>
      <c r="G189" s="142">
        <f>'PK Exports'!G189+'NP Exports'!G189+'NPK Exports'!G189</f>
        <v>76.490296999999998</v>
      </c>
      <c r="H189" s="142">
        <f>'PK Exports'!H189+'NP Exports'!H189+'NPK Exports'!H189</f>
        <v>73.516759000000008</v>
      </c>
      <c r="I189" s="142">
        <f>'PK Exports'!I189+'NP Exports'!I189+'NPK Exports'!I189</f>
        <v>76.478246000000013</v>
      </c>
      <c r="J189" s="142">
        <f>'PK Exports'!J189+'NP Exports'!J189+'NPK Exports'!J189</f>
        <v>146.18616900000001</v>
      </c>
      <c r="K189" s="142">
        <f>'PK Exports'!K189+'NP Exports'!K189+'NPK Exports'!K189</f>
        <v>81.485748000000015</v>
      </c>
      <c r="L189" s="142">
        <f>'PK Exports'!L189+'NP Exports'!L189+'NPK Exports'!L189</f>
        <v>75.891346000000013</v>
      </c>
      <c r="M189" s="142">
        <f>'PK Exports'!M189+'NP Exports'!M189+'NPK Exports'!M189</f>
        <v>46.977052</v>
      </c>
      <c r="N189" s="142">
        <f>'PK Exports'!N189+'NP Exports'!N189+'NPK Exports'!N189</f>
        <v>60.755077</v>
      </c>
      <c r="O189" s="142">
        <f>'PK Exports'!O189+'NP Exports'!O189+'NPK Exports'!O189</f>
        <v>66.285952000000009</v>
      </c>
      <c r="P189" s="142">
        <f>'PK Exports'!P189+'NP Exports'!P189+'NPK Exports'!P189</f>
        <v>83.919793999999996</v>
      </c>
      <c r="Q189" s="142">
        <f>'PK Exports'!Q189+'NP Exports'!Q189+'NPK Exports'!Q189</f>
        <v>88.799770999999993</v>
      </c>
      <c r="R189" s="142">
        <f>'PK Exports'!R189+'NP Exports'!R189+'NPK Exports'!R189</f>
        <v>83.931756000000007</v>
      </c>
      <c r="S189" s="142">
        <f>'PK Exports'!S189+'NP Exports'!S189+'NPK Exports'!S189</f>
        <v>105.941104</v>
      </c>
      <c r="T189" s="142">
        <f>'PK Exports'!T189+'NP Exports'!T189+'NPK Exports'!T189</f>
        <v>108.36961799999999</v>
      </c>
      <c r="U189" s="142">
        <f>'PK Exports'!U189+'NP Exports'!U189+'NPK Exports'!U189</f>
        <v>157.82811099999998</v>
      </c>
      <c r="V189" s="142">
        <f>'PK Exports'!V189+'NP Exports'!V189+'NPK Exports'!V189</f>
        <v>201.53326099999995</v>
      </c>
      <c r="W189" s="142">
        <f>'PK Exports'!W189+'NP Exports'!W189+'NPK Exports'!W189</f>
        <v>180.66971858135062</v>
      </c>
      <c r="X189" s="142">
        <f>'PK Exports'!X189+'NP Exports'!X189+'NPK Exports'!X189</f>
        <v>144.92953000000003</v>
      </c>
      <c r="Y189" s="142">
        <f>'PK Exports'!Y189+'NP Exports'!Y189+'NPK Exports'!Y189</f>
        <v>157.22546000000003</v>
      </c>
      <c r="Z189" s="142">
        <f>'PK Exports'!Z189+'NP Exports'!Z189+'NPK Exports'!Z189</f>
        <v>203.00598000000002</v>
      </c>
      <c r="AA189" s="142">
        <f>'PK Exports'!AA189+'NP Exports'!AA189+'NPK Exports'!AA189</f>
        <v>136.56000000000006</v>
      </c>
      <c r="AB189" s="142">
        <f>'PK Exports'!AB189+'NP Exports'!AB189+'NPK Exports'!AB189</f>
        <v>135.09</v>
      </c>
      <c r="AC189" s="142">
        <f>'PK Exports'!AC189+'NP Exports'!AC189+'NPK Exports'!AC189</f>
        <v>140.31417626715512</v>
      </c>
      <c r="AD189" s="142">
        <f>'PK Exports'!AD189+'NP Exports'!AD189+'NPK Exports'!AD189</f>
        <v>145.16911067343094</v>
      </c>
      <c r="AE189" s="142">
        <f>'PK Exports'!AE189+'NP Exports'!AE189+'NPK Exports'!AE189</f>
        <v>147.02086677435864</v>
      </c>
      <c r="AF189" s="142">
        <f>'PK Exports'!AF189+'NP Exports'!AF189+'NPK Exports'!AF189</f>
        <v>148.78666840179358</v>
      </c>
      <c r="AG189" s="142">
        <f>'PK Exports'!AG189+'NP Exports'!AG189+'NPK Exports'!AG189</f>
        <v>150.18287996017656</v>
      </c>
    </row>
    <row r="190" spans="1:33" x14ac:dyDescent="0.2">
      <c r="A190" s="133" t="str">
        <f t="shared" si="3"/>
        <v>DAPVietnam</v>
      </c>
      <c r="B190" s="129" t="s">
        <v>270</v>
      </c>
      <c r="C190" s="129" t="s">
        <v>273</v>
      </c>
      <c r="D190" s="129" t="s">
        <v>220</v>
      </c>
      <c r="E190" s="142">
        <f>'PK Exports'!E190+'NP Exports'!E190+'NPK Exports'!E190</f>
        <v>4.8830000000000002E-3</v>
      </c>
      <c r="F190" s="142">
        <f>'PK Exports'!F190+'NP Exports'!F190+'NPK Exports'!F190</f>
        <v>7.5999999999999998E-2</v>
      </c>
      <c r="G190" s="142">
        <f>'PK Exports'!G190+'NP Exports'!G190+'NPK Exports'!G190</f>
        <v>27.910006000000003</v>
      </c>
      <c r="H190" s="142">
        <f>'PK Exports'!H190+'NP Exports'!H190+'NPK Exports'!H190</f>
        <v>16.522570000000002</v>
      </c>
      <c r="I190" s="142">
        <f>'PK Exports'!I190+'NP Exports'!I190+'NPK Exports'!I190</f>
        <v>5.0810000000000004</v>
      </c>
      <c r="J190" s="142">
        <f>'PK Exports'!J190+'NP Exports'!J190+'NPK Exports'!J190</f>
        <v>12.172679</v>
      </c>
      <c r="K190" s="142">
        <f>'PK Exports'!K190+'NP Exports'!K190+'NPK Exports'!K190</f>
        <v>9.6469999999999985</v>
      </c>
      <c r="L190" s="142">
        <f>'PK Exports'!L190+'NP Exports'!L190+'NPK Exports'!L190</f>
        <v>0.62345200000000001</v>
      </c>
      <c r="M190" s="142">
        <f>'PK Exports'!M190+'NP Exports'!M190+'NPK Exports'!M190</f>
        <v>18.935254999999998</v>
      </c>
      <c r="N190" s="142">
        <f>'PK Exports'!N190+'NP Exports'!N190+'NPK Exports'!N190</f>
        <v>18.207479999999997</v>
      </c>
      <c r="O190" s="142">
        <f>'PK Exports'!O190+'NP Exports'!O190+'NPK Exports'!O190</f>
        <v>21.553691999999998</v>
      </c>
      <c r="P190" s="142">
        <f>'PK Exports'!P190+'NP Exports'!P190+'NPK Exports'!P190</f>
        <v>47.250912</v>
      </c>
      <c r="Q190" s="142">
        <f>'PK Exports'!Q190+'NP Exports'!Q190+'NPK Exports'!Q190</f>
        <v>63.564356000000004</v>
      </c>
      <c r="R190" s="142">
        <f>'PK Exports'!R190+'NP Exports'!R190+'NPK Exports'!R190</f>
        <v>38.971719</v>
      </c>
      <c r="S190" s="142">
        <f>'PK Exports'!S190+'NP Exports'!S190+'NPK Exports'!S190</f>
        <v>67.182423</v>
      </c>
      <c r="T190" s="142">
        <f>'PK Exports'!T190+'NP Exports'!T190+'NPK Exports'!T190</f>
        <v>86.270004</v>
      </c>
      <c r="U190" s="142">
        <f>'PK Exports'!U190+'NP Exports'!U190+'NPK Exports'!U190</f>
        <v>106.85484099999999</v>
      </c>
      <c r="V190" s="142">
        <f>'PK Exports'!V190+'NP Exports'!V190+'NPK Exports'!V190</f>
        <v>126.882397</v>
      </c>
      <c r="W190" s="142">
        <f>'PK Exports'!W190+'NP Exports'!W190+'NPK Exports'!W190</f>
        <v>62.548092861429353</v>
      </c>
      <c r="X190" s="142">
        <f>'PK Exports'!X190+'NP Exports'!X190+'NPK Exports'!X190</f>
        <v>267.40569000000005</v>
      </c>
      <c r="Y190" s="142">
        <f>'PK Exports'!Y190+'NP Exports'!Y190+'NPK Exports'!Y190</f>
        <v>246.79229000000004</v>
      </c>
      <c r="Z190" s="142">
        <f>'PK Exports'!Z190+'NP Exports'!Z190+'NPK Exports'!Z190</f>
        <v>358.72755000000001</v>
      </c>
      <c r="AA190" s="142">
        <f>'PK Exports'!AA190+'NP Exports'!AA190+'NPK Exports'!AA190</f>
        <v>290.62000000000006</v>
      </c>
      <c r="AB190" s="142">
        <f>'PK Exports'!AB190+'NP Exports'!AB190+'NPK Exports'!AB190</f>
        <v>253.87000000000009</v>
      </c>
      <c r="AC190" s="142">
        <f>'PK Exports'!AC190+'NP Exports'!AC190+'NPK Exports'!AC190</f>
        <v>264.01674297543315</v>
      </c>
      <c r="AD190" s="142">
        <f>'PK Exports'!AD190+'NP Exports'!AD190+'NPK Exports'!AD190</f>
        <v>272.96396312314039</v>
      </c>
      <c r="AE190" s="142">
        <f>'PK Exports'!AE190+'NP Exports'!AE190+'NPK Exports'!AE190</f>
        <v>275.94001692825037</v>
      </c>
      <c r="AF190" s="142">
        <f>'PK Exports'!AF190+'NP Exports'!AF190+'NPK Exports'!AF190</f>
        <v>279.18474933279282</v>
      </c>
      <c r="AG190" s="142">
        <f>'PK Exports'!AG190+'NP Exports'!AG190+'NPK Exports'!AG190</f>
        <v>281.6209343765957</v>
      </c>
    </row>
    <row r="191" spans="1:33" s="133" customFormat="1" x14ac:dyDescent="0.2">
      <c r="A191" s="143" t="str">
        <f t="shared" si="3"/>
        <v>DAPEast Asia Total</v>
      </c>
      <c r="B191" s="140" t="s">
        <v>221</v>
      </c>
      <c r="C191" s="140" t="s">
        <v>221</v>
      </c>
      <c r="D191" s="140" t="s">
        <v>221</v>
      </c>
      <c r="E191" s="141">
        <f>'PK Exports'!E191+'NP Exports'!E191+'NPK Exports'!E191</f>
        <v>597.86750099999995</v>
      </c>
      <c r="F191" s="141">
        <f>'PK Exports'!F191+'NP Exports'!F191+'NPK Exports'!F191</f>
        <v>640.52016400000002</v>
      </c>
      <c r="G191" s="141">
        <f>'PK Exports'!G191+'NP Exports'!G191+'NPK Exports'!G191</f>
        <v>686.55872399999976</v>
      </c>
      <c r="H191" s="141">
        <f>'PK Exports'!H191+'NP Exports'!H191+'NPK Exports'!H191</f>
        <v>794.69606199999998</v>
      </c>
      <c r="I191" s="141">
        <f>'PK Exports'!I191+'NP Exports'!I191+'NPK Exports'!I191</f>
        <v>1019.209684</v>
      </c>
      <c r="J191" s="141">
        <f>'PK Exports'!J191+'NP Exports'!J191+'NPK Exports'!J191</f>
        <v>738.81709099999989</v>
      </c>
      <c r="K191" s="141">
        <f>'PK Exports'!K191+'NP Exports'!K191+'NPK Exports'!K191</f>
        <v>1001.9379629999999</v>
      </c>
      <c r="L191" s="141">
        <f>'PK Exports'!L191+'NP Exports'!L191+'NPK Exports'!L191</f>
        <v>1425.6711560000003</v>
      </c>
      <c r="M191" s="141">
        <f>'PK Exports'!M191+'NP Exports'!M191+'NPK Exports'!M191</f>
        <v>1308.0771099999997</v>
      </c>
      <c r="N191" s="141">
        <f>'PK Exports'!N191+'NP Exports'!N191+'NPK Exports'!N191</f>
        <v>931.27730099999997</v>
      </c>
      <c r="O191" s="141">
        <f>'PK Exports'!O191+'NP Exports'!O191+'NPK Exports'!O191</f>
        <v>1786.5922320000002</v>
      </c>
      <c r="P191" s="141">
        <f>'PK Exports'!P191+'NP Exports'!P191+'NPK Exports'!P191</f>
        <v>4189.6512229999971</v>
      </c>
      <c r="Q191" s="141">
        <f>'PK Exports'!Q191+'NP Exports'!Q191+'NPK Exports'!Q191</f>
        <v>1837.3186490000007</v>
      </c>
      <c r="R191" s="141">
        <f>'PK Exports'!R191+'NP Exports'!R191+'NPK Exports'!R191</f>
        <v>1566.952745</v>
      </c>
      <c r="S191" s="141">
        <f>'PK Exports'!S191+'NP Exports'!S191+'NPK Exports'!S191</f>
        <v>1631.0945689999996</v>
      </c>
      <c r="T191" s="141">
        <f>'PK Exports'!T191+'NP Exports'!T191+'NPK Exports'!T191</f>
        <v>1735.3174370000002</v>
      </c>
      <c r="U191" s="141">
        <f>'PK Exports'!U191+'NP Exports'!U191+'NPK Exports'!U191</f>
        <v>1556.479503</v>
      </c>
      <c r="V191" s="141">
        <f>'PK Exports'!V191+'NP Exports'!V191+'NPK Exports'!V191</f>
        <v>1951.1385090000008</v>
      </c>
      <c r="W191" s="141">
        <f>'PK Exports'!W191+'NP Exports'!W191+'NPK Exports'!W191</f>
        <v>2118.2175346223639</v>
      </c>
      <c r="X191" s="141">
        <f>'PK Exports'!X191+'NP Exports'!X191+'NPK Exports'!X191</f>
        <v>2785.5998799999998</v>
      </c>
      <c r="Y191" s="141">
        <f>'PK Exports'!Y191+'NP Exports'!Y191+'NPK Exports'!Y191</f>
        <v>2792.6005899000002</v>
      </c>
      <c r="Z191" s="141">
        <f>'PK Exports'!Z191+'NP Exports'!Z191+'NPK Exports'!Z191</f>
        <v>2785.8559599999999</v>
      </c>
      <c r="AA191" s="141">
        <f>'PK Exports'!AA191+'NP Exports'!AA191+'NPK Exports'!AA191</f>
        <v>2293.5500000000002</v>
      </c>
      <c r="AB191" s="141">
        <f>'PK Exports'!AB191+'NP Exports'!AB191+'NPK Exports'!AB191</f>
        <v>2422.39</v>
      </c>
      <c r="AC191" s="141">
        <f>'PK Exports'!AC191+'NP Exports'!AC191+'NPK Exports'!AC191</f>
        <v>2449.237495508753</v>
      </c>
      <c r="AD191" s="141">
        <f>'PK Exports'!AD191+'NP Exports'!AD191+'NPK Exports'!AD191</f>
        <v>2524.8913103561404</v>
      </c>
      <c r="AE191" s="141">
        <f>'PK Exports'!AE191+'NP Exports'!AE191+'NPK Exports'!AE191</f>
        <v>2571.6925068876753</v>
      </c>
      <c r="AF191" s="141">
        <f>'PK Exports'!AF191+'NP Exports'!AF191+'NPK Exports'!AF191</f>
        <v>2603.6067049284679</v>
      </c>
      <c r="AG191" s="141">
        <f>'PK Exports'!AG191+'NP Exports'!AG191+'NPK Exports'!AG191</f>
        <v>2633.1277120072978</v>
      </c>
    </row>
    <row r="192" spans="1:33" x14ac:dyDescent="0.2">
      <c r="A192" s="133" t="str">
        <f t="shared" si="3"/>
        <v>DAPChina</v>
      </c>
      <c r="B192" s="129" t="s">
        <v>270</v>
      </c>
      <c r="C192" s="129" t="s">
        <v>274</v>
      </c>
      <c r="D192" s="129" t="s">
        <v>222</v>
      </c>
      <c r="E192" s="142">
        <f>'PK Exports'!E192+'NP Exports'!E192+'NPK Exports'!E192</f>
        <v>135.24713600000001</v>
      </c>
      <c r="F192" s="142">
        <f>'PK Exports'!F192+'NP Exports'!F192+'NPK Exports'!F192</f>
        <v>124.97143700000008</v>
      </c>
      <c r="G192" s="142">
        <f>'PK Exports'!G192+'NP Exports'!G192+'NPK Exports'!G192</f>
        <v>81.023149999999788</v>
      </c>
      <c r="H192" s="142">
        <f>'PK Exports'!H192+'NP Exports'!H192+'NPK Exports'!H192</f>
        <v>95.252401999999933</v>
      </c>
      <c r="I192" s="142">
        <f>'PK Exports'!I192+'NP Exports'!I192+'NPK Exports'!I192</f>
        <v>169.97299900000004</v>
      </c>
      <c r="J192" s="142">
        <f>'PK Exports'!J192+'NP Exports'!J192+'NPK Exports'!J192</f>
        <v>172.85004799999996</v>
      </c>
      <c r="K192" s="142">
        <f>'PK Exports'!K192+'NP Exports'!K192+'NPK Exports'!K192</f>
        <v>340.13094999999998</v>
      </c>
      <c r="L192" s="142">
        <f>'PK Exports'!L192+'NP Exports'!L192+'NPK Exports'!L192</f>
        <v>675.0220710000001</v>
      </c>
      <c r="M192" s="142">
        <f>'PK Exports'!M192+'NP Exports'!M192+'NPK Exports'!M192</f>
        <v>679.30203299999982</v>
      </c>
      <c r="N192" s="142">
        <f>'PK Exports'!N192+'NP Exports'!N192+'NPK Exports'!N192</f>
        <v>180.502005</v>
      </c>
      <c r="O192" s="142">
        <f>'PK Exports'!O192+'NP Exports'!O192+'NPK Exports'!O192</f>
        <v>1001.3822070000001</v>
      </c>
      <c r="P192" s="142">
        <f>'PK Exports'!P192+'NP Exports'!P192+'NPK Exports'!P192</f>
        <v>3296.3129749999966</v>
      </c>
      <c r="Q192" s="142">
        <f>'PK Exports'!Q192+'NP Exports'!Q192+'NPK Exports'!Q192</f>
        <v>1083.1267810000006</v>
      </c>
      <c r="R192" s="142">
        <f>'PK Exports'!R192+'NP Exports'!R192+'NPK Exports'!R192</f>
        <v>961.40472799999998</v>
      </c>
      <c r="S192" s="142">
        <f>'PK Exports'!S192+'NP Exports'!S192+'NPK Exports'!S192</f>
        <v>1025.1169159999997</v>
      </c>
      <c r="T192" s="142">
        <f>'PK Exports'!T192+'NP Exports'!T192+'NPK Exports'!T192</f>
        <v>1166.3792780000001</v>
      </c>
      <c r="U192" s="142">
        <f>'PK Exports'!U192+'NP Exports'!U192+'NPK Exports'!U192</f>
        <v>1023.0010219999999</v>
      </c>
      <c r="V192" s="142">
        <f>'PK Exports'!V192+'NP Exports'!V192+'NPK Exports'!V192</f>
        <v>1308.3049900000008</v>
      </c>
      <c r="W192" s="142">
        <f>'PK Exports'!W192+'NP Exports'!W192+'NPK Exports'!W192</f>
        <v>1484.9598134115627</v>
      </c>
      <c r="X192" s="142">
        <f>'PK Exports'!X192+'NP Exports'!X192+'NPK Exports'!X192</f>
        <v>2171.35617</v>
      </c>
      <c r="Y192" s="142">
        <f>'PK Exports'!Y192+'NP Exports'!Y192+'NPK Exports'!Y192</f>
        <v>2152.6517099000002</v>
      </c>
      <c r="Z192" s="142">
        <f>'PK Exports'!Z192+'NP Exports'!Z192+'NPK Exports'!Z192</f>
        <v>2115.9072499999997</v>
      </c>
      <c r="AA192" s="142">
        <f>'PK Exports'!AA192+'NP Exports'!AA192+'NPK Exports'!AA192</f>
        <v>1716.9299999999998</v>
      </c>
      <c r="AB192" s="142">
        <f>'PK Exports'!AB192+'NP Exports'!AB192+'NPK Exports'!AB192</f>
        <v>1813.7000000000003</v>
      </c>
      <c r="AC192" s="142">
        <f>'PK Exports'!AC192+'NP Exports'!AC192+'NPK Exports'!AC192</f>
        <v>1820.0531627991923</v>
      </c>
      <c r="AD192" s="142">
        <f>'PK Exports'!AD192+'NP Exports'!AD192+'NPK Exports'!AD192</f>
        <v>1872.2086345668545</v>
      </c>
      <c r="AE192" s="142">
        <f>'PK Exports'!AE192+'NP Exports'!AE192+'NPK Exports'!AE192</f>
        <v>1906.0179391656925</v>
      </c>
      <c r="AF192" s="142">
        <f>'PK Exports'!AF192+'NP Exports'!AF192+'NPK Exports'!AF192</f>
        <v>1929.2987099820282</v>
      </c>
      <c r="AG192" s="142">
        <f>'PK Exports'!AG192+'NP Exports'!AG192+'NPK Exports'!AG192</f>
        <v>1950.7989755650201</v>
      </c>
    </row>
    <row r="193" spans="1:33" x14ac:dyDescent="0.2">
      <c r="A193" s="133" t="str">
        <f t="shared" si="3"/>
        <v>DAPJapan</v>
      </c>
      <c r="B193" s="129" t="s">
        <v>270</v>
      </c>
      <c r="C193" s="129" t="s">
        <v>274</v>
      </c>
      <c r="D193" s="129" t="s">
        <v>223</v>
      </c>
      <c r="E193" s="142">
        <f>'PK Exports'!E193+'NP Exports'!E193+'NPK Exports'!E193</f>
        <v>35.349000000000004</v>
      </c>
      <c r="F193" s="142">
        <f>'PK Exports'!F193+'NP Exports'!F193+'NPK Exports'!F193</f>
        <v>22.356999999999999</v>
      </c>
      <c r="G193" s="142">
        <f>'PK Exports'!G193+'NP Exports'!G193+'NPK Exports'!G193</f>
        <v>20.649000000000001</v>
      </c>
      <c r="H193" s="142">
        <f>'PK Exports'!H193+'NP Exports'!H193+'NPK Exports'!H193</f>
        <v>19.158999999999999</v>
      </c>
      <c r="I193" s="142">
        <f>'PK Exports'!I193+'NP Exports'!I193+'NPK Exports'!I193</f>
        <v>25.455000000000002</v>
      </c>
      <c r="J193" s="142">
        <f>'PK Exports'!J193+'NP Exports'!J193+'NPK Exports'!J193</f>
        <v>27.959</v>
      </c>
      <c r="K193" s="142">
        <f>'PK Exports'!K193+'NP Exports'!K193+'NPK Exports'!K193</f>
        <v>26.795000000000002</v>
      </c>
      <c r="L193" s="142">
        <f>'PK Exports'!L193+'NP Exports'!L193+'NPK Exports'!L193</f>
        <v>27.266999999999999</v>
      </c>
      <c r="M193" s="142">
        <f>'PK Exports'!M193+'NP Exports'!M193+'NPK Exports'!M193</f>
        <v>31.306999999999999</v>
      </c>
      <c r="N193" s="142">
        <f>'PK Exports'!N193+'NP Exports'!N193+'NPK Exports'!N193</f>
        <v>15.270000000000001</v>
      </c>
      <c r="O193" s="142">
        <f>'PK Exports'!O193+'NP Exports'!O193+'NPK Exports'!O193</f>
        <v>19.658000000000001</v>
      </c>
      <c r="P193" s="142">
        <f>'PK Exports'!P193+'NP Exports'!P193+'NPK Exports'!P193</f>
        <v>23.437000000000001</v>
      </c>
      <c r="Q193" s="142">
        <f>'PK Exports'!Q193+'NP Exports'!Q193+'NPK Exports'!Q193</f>
        <v>20.831205999999998</v>
      </c>
      <c r="R193" s="142">
        <f>'PK Exports'!R193+'NP Exports'!R193+'NPK Exports'!R193</f>
        <v>27.737016999999998</v>
      </c>
      <c r="S193" s="142">
        <f>'PK Exports'!S193+'NP Exports'!S193+'NPK Exports'!S193</f>
        <v>21.106999999999999</v>
      </c>
      <c r="T193" s="142">
        <f>'PK Exports'!T193+'NP Exports'!T193+'NPK Exports'!T193</f>
        <v>22.99</v>
      </c>
      <c r="U193" s="142">
        <f>'PK Exports'!U193+'NP Exports'!U193+'NPK Exports'!U193</f>
        <v>28.396000000000001</v>
      </c>
      <c r="V193" s="142">
        <f>'PK Exports'!V193+'NP Exports'!V193+'NPK Exports'!V193</f>
        <v>31.21</v>
      </c>
      <c r="W193" s="142">
        <f>'PK Exports'!W193+'NP Exports'!W193+'NPK Exports'!W193</f>
        <v>39.314273999999997</v>
      </c>
      <c r="X193" s="142">
        <f>'PK Exports'!X193+'NP Exports'!X193+'NPK Exports'!X193</f>
        <v>32.19</v>
      </c>
      <c r="Y193" s="142">
        <f>'PK Exports'!Y193+'NP Exports'!Y193+'NPK Exports'!Y193</f>
        <v>29.800999999999995</v>
      </c>
      <c r="Z193" s="142">
        <f>'PK Exports'!Z193+'NP Exports'!Z193+'NPK Exports'!Z193</f>
        <v>30.796999999999997</v>
      </c>
      <c r="AA193" s="142">
        <f>'PK Exports'!AA193+'NP Exports'!AA193+'NPK Exports'!AA193</f>
        <v>27.84</v>
      </c>
      <c r="AB193" s="142">
        <f>'PK Exports'!AB193+'NP Exports'!AB193+'NPK Exports'!AB193</f>
        <v>26.130000000000006</v>
      </c>
      <c r="AC193" s="142">
        <f>'PK Exports'!AC193+'NP Exports'!AC193+'NPK Exports'!AC193</f>
        <v>27.167544045303984</v>
      </c>
      <c r="AD193" s="142">
        <f>'PK Exports'!AD193+'NP Exports'!AD193+'NPK Exports'!AD193</f>
        <v>28.082286663528773</v>
      </c>
      <c r="AE193" s="142">
        <f>'PK Exports'!AE193+'NP Exports'!AE193+'NPK Exports'!AE193</f>
        <v>28.385729745596862</v>
      </c>
      <c r="AF193" s="142">
        <f>'PK Exports'!AF193+'NP Exports'!AF193+'NPK Exports'!AF193</f>
        <v>28.716678861458814</v>
      </c>
      <c r="AG193" s="142">
        <f>'PK Exports'!AG193+'NP Exports'!AG193+'NPK Exports'!AG193</f>
        <v>28.964852754152922</v>
      </c>
    </row>
    <row r="194" spans="1:33" x14ac:dyDescent="0.2">
      <c r="A194" s="133" t="str">
        <f t="shared" si="3"/>
        <v>DAPMongolia</v>
      </c>
      <c r="B194" s="129" t="s">
        <v>270</v>
      </c>
      <c r="C194" s="129" t="s">
        <v>274</v>
      </c>
      <c r="D194" s="129" t="s">
        <v>224</v>
      </c>
      <c r="E194" s="142">
        <f>'PK Exports'!E194+'NP Exports'!E194+'NPK Exports'!E194</f>
        <v>0</v>
      </c>
      <c r="F194" s="142">
        <f>'PK Exports'!F194+'NP Exports'!F194+'NPK Exports'!F194</f>
        <v>0</v>
      </c>
      <c r="G194" s="142">
        <f>'PK Exports'!G194+'NP Exports'!G194+'NPK Exports'!G194</f>
        <v>0</v>
      </c>
      <c r="H194" s="142">
        <f>'PK Exports'!H194+'NP Exports'!H194+'NPK Exports'!H194</f>
        <v>0</v>
      </c>
      <c r="I194" s="142">
        <f>'PK Exports'!I194+'NP Exports'!I194+'NPK Exports'!I194</f>
        <v>0</v>
      </c>
      <c r="J194" s="142">
        <f>'PK Exports'!J194+'NP Exports'!J194+'NPK Exports'!J194</f>
        <v>0</v>
      </c>
      <c r="K194" s="142">
        <f>'PK Exports'!K194+'NP Exports'!K194+'NPK Exports'!K194</f>
        <v>0</v>
      </c>
      <c r="L194" s="142">
        <f>'PK Exports'!L194+'NP Exports'!L194+'NPK Exports'!L194</f>
        <v>0</v>
      </c>
      <c r="M194" s="142">
        <f>'PK Exports'!M194+'NP Exports'!M194+'NPK Exports'!M194</f>
        <v>0</v>
      </c>
      <c r="N194" s="142">
        <f>'PK Exports'!N194+'NP Exports'!N194+'NPK Exports'!N194</f>
        <v>0</v>
      </c>
      <c r="O194" s="142">
        <f>'PK Exports'!O194+'NP Exports'!O194+'NPK Exports'!O194</f>
        <v>0</v>
      </c>
      <c r="P194" s="142">
        <f>'PK Exports'!P194+'NP Exports'!P194+'NPK Exports'!P194</f>
        <v>0</v>
      </c>
      <c r="Q194" s="142">
        <f>'PK Exports'!Q194+'NP Exports'!Q194+'NPK Exports'!Q194</f>
        <v>0</v>
      </c>
      <c r="R194" s="142">
        <f>'PK Exports'!R194+'NP Exports'!R194+'NPK Exports'!R194</f>
        <v>0</v>
      </c>
      <c r="S194" s="142">
        <f>'PK Exports'!S194+'NP Exports'!S194+'NPK Exports'!S194</f>
        <v>0</v>
      </c>
      <c r="T194" s="142">
        <f>'PK Exports'!T194+'NP Exports'!T194+'NPK Exports'!T194</f>
        <v>0</v>
      </c>
      <c r="U194" s="142">
        <f>'PK Exports'!U194+'NP Exports'!U194+'NPK Exports'!U194</f>
        <v>0</v>
      </c>
      <c r="V194" s="142">
        <f>'PK Exports'!V194+'NP Exports'!V194+'NPK Exports'!V194</f>
        <v>0</v>
      </c>
      <c r="W194" s="142">
        <f>'PK Exports'!W194+'NP Exports'!W194+'NPK Exports'!W194</f>
        <v>0</v>
      </c>
      <c r="X194" s="142">
        <f>'PK Exports'!X194+'NP Exports'!X194+'NPK Exports'!X194</f>
        <v>0</v>
      </c>
      <c r="Y194" s="142">
        <f>'PK Exports'!Y194+'NP Exports'!Y194+'NPK Exports'!Y194</f>
        <v>0</v>
      </c>
      <c r="Z194" s="142">
        <f>'PK Exports'!Z194+'NP Exports'!Z194+'NPK Exports'!Z194</f>
        <v>0</v>
      </c>
      <c r="AA194" s="142">
        <f>'PK Exports'!AA194+'NP Exports'!AA194+'NPK Exports'!AA194</f>
        <v>0</v>
      </c>
      <c r="AB194" s="142">
        <f>'PK Exports'!AB194+'NP Exports'!AB194+'NPK Exports'!AB194</f>
        <v>0</v>
      </c>
      <c r="AC194" s="142">
        <f>'PK Exports'!AC194+'NP Exports'!AC194+'NPK Exports'!AC194</f>
        <v>0</v>
      </c>
      <c r="AD194" s="142">
        <f>'PK Exports'!AD194+'NP Exports'!AD194+'NPK Exports'!AD194</f>
        <v>0</v>
      </c>
      <c r="AE194" s="142">
        <f>'PK Exports'!AE194+'NP Exports'!AE194+'NPK Exports'!AE194</f>
        <v>0</v>
      </c>
      <c r="AF194" s="142">
        <f>'PK Exports'!AF194+'NP Exports'!AF194+'NPK Exports'!AF194</f>
        <v>0</v>
      </c>
      <c r="AG194" s="142">
        <f>'PK Exports'!AG194+'NP Exports'!AG194+'NPK Exports'!AG194</f>
        <v>0</v>
      </c>
    </row>
    <row r="195" spans="1:33" x14ac:dyDescent="0.2">
      <c r="A195" s="133" t="str">
        <f t="shared" si="3"/>
        <v>DAPNorth Korea</v>
      </c>
      <c r="B195" s="129" t="s">
        <v>270</v>
      </c>
      <c r="C195" s="129" t="s">
        <v>274</v>
      </c>
      <c r="D195" s="129" t="s">
        <v>225</v>
      </c>
      <c r="E195" s="142">
        <f>'PK Exports'!E195+'NP Exports'!E195+'NPK Exports'!E195</f>
        <v>0</v>
      </c>
      <c r="F195" s="142">
        <f>'PK Exports'!F195+'NP Exports'!F195+'NPK Exports'!F195</f>
        <v>0</v>
      </c>
      <c r="G195" s="142">
        <f>'PK Exports'!G195+'NP Exports'!G195+'NPK Exports'!G195</f>
        <v>0</v>
      </c>
      <c r="H195" s="142">
        <f>'PK Exports'!H195+'NP Exports'!H195+'NPK Exports'!H195</f>
        <v>0</v>
      </c>
      <c r="I195" s="142">
        <f>'PK Exports'!I195+'NP Exports'!I195+'NPK Exports'!I195</f>
        <v>0</v>
      </c>
      <c r="J195" s="142">
        <f>'PK Exports'!J195+'NP Exports'!J195+'NPK Exports'!J195</f>
        <v>0</v>
      </c>
      <c r="K195" s="142">
        <f>'PK Exports'!K195+'NP Exports'!K195+'NPK Exports'!K195</f>
        <v>0</v>
      </c>
      <c r="L195" s="142">
        <f>'PK Exports'!L195+'NP Exports'!L195+'NPK Exports'!L195</f>
        <v>0</v>
      </c>
      <c r="M195" s="142">
        <f>'PK Exports'!M195+'NP Exports'!M195+'NPK Exports'!M195</f>
        <v>0</v>
      </c>
      <c r="N195" s="142">
        <f>'PK Exports'!N195+'NP Exports'!N195+'NPK Exports'!N195</f>
        <v>0</v>
      </c>
      <c r="O195" s="142">
        <f>'PK Exports'!O195+'NP Exports'!O195+'NPK Exports'!O195</f>
        <v>0</v>
      </c>
      <c r="P195" s="142">
        <f>'PK Exports'!P195+'NP Exports'!P195+'NPK Exports'!P195</f>
        <v>0</v>
      </c>
      <c r="Q195" s="142">
        <f>'PK Exports'!Q195+'NP Exports'!Q195+'NPK Exports'!Q195</f>
        <v>0</v>
      </c>
      <c r="R195" s="142">
        <f>'PK Exports'!R195+'NP Exports'!R195+'NPK Exports'!R195</f>
        <v>0</v>
      </c>
      <c r="S195" s="142">
        <f>'PK Exports'!S195+'NP Exports'!S195+'NPK Exports'!S195</f>
        <v>0</v>
      </c>
      <c r="T195" s="142">
        <f>'PK Exports'!T195+'NP Exports'!T195+'NPK Exports'!T195</f>
        <v>0</v>
      </c>
      <c r="U195" s="142">
        <f>'PK Exports'!U195+'NP Exports'!U195+'NPK Exports'!U195</f>
        <v>0</v>
      </c>
      <c r="V195" s="142">
        <f>'PK Exports'!V195+'NP Exports'!V195+'NPK Exports'!V195</f>
        <v>0</v>
      </c>
      <c r="W195" s="142">
        <f>'PK Exports'!W195+'NP Exports'!W195+'NPK Exports'!W195</f>
        <v>0</v>
      </c>
      <c r="X195" s="142">
        <f>'PK Exports'!X195+'NP Exports'!X195+'NPK Exports'!X195</f>
        <v>0</v>
      </c>
      <c r="Y195" s="142">
        <f>'PK Exports'!Y195+'NP Exports'!Y195+'NPK Exports'!Y195</f>
        <v>0</v>
      </c>
      <c r="Z195" s="142">
        <f>'PK Exports'!Z195+'NP Exports'!Z195+'NPK Exports'!Z195</f>
        <v>0</v>
      </c>
      <c r="AA195" s="142">
        <f>'PK Exports'!AA195+'NP Exports'!AA195+'NPK Exports'!AA195</f>
        <v>0</v>
      </c>
      <c r="AB195" s="142">
        <f>'PK Exports'!AB195+'NP Exports'!AB195+'NPK Exports'!AB195</f>
        <v>0</v>
      </c>
      <c r="AC195" s="142">
        <f>'PK Exports'!AC195+'NP Exports'!AC195+'NPK Exports'!AC195</f>
        <v>0</v>
      </c>
      <c r="AD195" s="142">
        <f>'PK Exports'!AD195+'NP Exports'!AD195+'NPK Exports'!AD195</f>
        <v>0</v>
      </c>
      <c r="AE195" s="142">
        <f>'PK Exports'!AE195+'NP Exports'!AE195+'NPK Exports'!AE195</f>
        <v>0</v>
      </c>
      <c r="AF195" s="142">
        <f>'PK Exports'!AF195+'NP Exports'!AF195+'NPK Exports'!AF195</f>
        <v>0</v>
      </c>
      <c r="AG195" s="142">
        <f>'PK Exports'!AG195+'NP Exports'!AG195+'NPK Exports'!AG195</f>
        <v>0</v>
      </c>
    </row>
    <row r="196" spans="1:33" x14ac:dyDescent="0.2">
      <c r="A196" s="133" t="str">
        <f t="shared" si="3"/>
        <v>DAPSouth Korea</v>
      </c>
      <c r="B196" s="129" t="s">
        <v>270</v>
      </c>
      <c r="C196" s="129" t="s">
        <v>274</v>
      </c>
      <c r="D196" s="129" t="s">
        <v>226</v>
      </c>
      <c r="E196" s="142">
        <f>'PK Exports'!E196+'NP Exports'!E196+'NPK Exports'!E196</f>
        <v>426.18936500000007</v>
      </c>
      <c r="F196" s="142">
        <f>'PK Exports'!F196+'NP Exports'!F196+'NPK Exports'!F196</f>
        <v>493.16272700000002</v>
      </c>
      <c r="G196" s="142">
        <f>'PK Exports'!G196+'NP Exports'!G196+'NPK Exports'!G196</f>
        <v>584.84657399999992</v>
      </c>
      <c r="H196" s="142">
        <f>'PK Exports'!H196+'NP Exports'!H196+'NPK Exports'!H196</f>
        <v>680.24065999999993</v>
      </c>
      <c r="I196" s="142">
        <f>'PK Exports'!I196+'NP Exports'!I196+'NPK Exports'!I196</f>
        <v>823.56368500000008</v>
      </c>
      <c r="J196" s="142">
        <f>'PK Exports'!J196+'NP Exports'!J196+'NPK Exports'!J196</f>
        <v>537.34104300000001</v>
      </c>
      <c r="K196" s="142">
        <f>'PK Exports'!K196+'NP Exports'!K196+'NPK Exports'!K196</f>
        <v>634.23701299999993</v>
      </c>
      <c r="L196" s="142">
        <f>'PK Exports'!L196+'NP Exports'!L196+'NPK Exports'!L196</f>
        <v>722.57108500000004</v>
      </c>
      <c r="M196" s="142">
        <f>'PK Exports'!M196+'NP Exports'!M196+'NPK Exports'!M196</f>
        <v>596.72807699999998</v>
      </c>
      <c r="N196" s="142">
        <f>'PK Exports'!N196+'NP Exports'!N196+'NPK Exports'!N196</f>
        <v>734.52429599999994</v>
      </c>
      <c r="O196" s="142">
        <f>'PK Exports'!O196+'NP Exports'!O196+'NPK Exports'!O196</f>
        <v>764.5990250000001</v>
      </c>
      <c r="P196" s="142">
        <f>'PK Exports'!P196+'NP Exports'!P196+'NPK Exports'!P196</f>
        <v>867.83624799999984</v>
      </c>
      <c r="Q196" s="142">
        <f>'PK Exports'!Q196+'NP Exports'!Q196+'NPK Exports'!Q196</f>
        <v>728.77466199999981</v>
      </c>
      <c r="R196" s="142">
        <f>'PK Exports'!R196+'NP Exports'!R196+'NPK Exports'!R196</f>
        <v>577.60699999999997</v>
      </c>
      <c r="S196" s="142">
        <f>'PK Exports'!S196+'NP Exports'!S196+'NPK Exports'!S196</f>
        <v>584.45565299999998</v>
      </c>
      <c r="T196" s="142">
        <f>'PK Exports'!T196+'NP Exports'!T196+'NPK Exports'!T196</f>
        <v>545.48015900000007</v>
      </c>
      <c r="U196" s="142">
        <f>'PK Exports'!U196+'NP Exports'!U196+'NPK Exports'!U196</f>
        <v>503.84048099999995</v>
      </c>
      <c r="V196" s="142">
        <f>'PK Exports'!V196+'NP Exports'!V196+'NPK Exports'!V196</f>
        <v>610.62151900000003</v>
      </c>
      <c r="W196" s="142">
        <f>'PK Exports'!W196+'NP Exports'!W196+'NPK Exports'!W196</f>
        <v>592.94336121080119</v>
      </c>
      <c r="X196" s="142">
        <f>'PK Exports'!X196+'NP Exports'!X196+'NPK Exports'!X196</f>
        <v>582.05370999999991</v>
      </c>
      <c r="Y196" s="142">
        <f>'PK Exports'!Y196+'NP Exports'!Y196+'NPK Exports'!Y196</f>
        <v>610.1478800000001</v>
      </c>
      <c r="Z196" s="142">
        <f>'PK Exports'!Z196+'NP Exports'!Z196+'NPK Exports'!Z196</f>
        <v>639.15170999999998</v>
      </c>
      <c r="AA196" s="142">
        <f>'PK Exports'!AA196+'NP Exports'!AA196+'NPK Exports'!AA196</f>
        <v>548.78</v>
      </c>
      <c r="AB196" s="142">
        <f>'PK Exports'!AB196+'NP Exports'!AB196+'NPK Exports'!AB196</f>
        <v>582.55999999999995</v>
      </c>
      <c r="AC196" s="142">
        <f>'PK Exports'!AC196+'NP Exports'!AC196+'NPK Exports'!AC196</f>
        <v>602.01678866425675</v>
      </c>
      <c r="AD196" s="142">
        <f>'PK Exports'!AD196+'NP Exports'!AD196+'NPK Exports'!AD196</f>
        <v>624.60038912575703</v>
      </c>
      <c r="AE196" s="142">
        <f>'PK Exports'!AE196+'NP Exports'!AE196+'NPK Exports'!AE196</f>
        <v>637.2888379763865</v>
      </c>
      <c r="AF196" s="142">
        <f>'PK Exports'!AF196+'NP Exports'!AF196+'NPK Exports'!AF196</f>
        <v>645.59131608498058</v>
      </c>
      <c r="AG196" s="142">
        <f>'PK Exports'!AG196+'NP Exports'!AG196+'NPK Exports'!AG196</f>
        <v>653.36388368812459</v>
      </c>
    </row>
    <row r="197" spans="1:33" x14ac:dyDescent="0.2">
      <c r="A197" s="133" t="str">
        <f t="shared" si="3"/>
        <v>DAPTaiwan</v>
      </c>
      <c r="B197" s="129" t="s">
        <v>270</v>
      </c>
      <c r="C197" s="129" t="s">
        <v>274</v>
      </c>
      <c r="D197" s="129" t="s">
        <v>284</v>
      </c>
      <c r="E197" s="142">
        <f>'PK Exports'!E197+'NP Exports'!E197+'NPK Exports'!E197</f>
        <v>1.0820000000000001</v>
      </c>
      <c r="F197" s="142">
        <f>'PK Exports'!F197+'NP Exports'!F197+'NPK Exports'!F197</f>
        <v>2.8999999999999998E-2</v>
      </c>
      <c r="G197" s="142">
        <f>'PK Exports'!G197+'NP Exports'!G197+'NPK Exports'!G197</f>
        <v>0.04</v>
      </c>
      <c r="H197" s="142">
        <f>'PK Exports'!H197+'NP Exports'!H197+'NPK Exports'!H197</f>
        <v>4.3999999999999997E-2</v>
      </c>
      <c r="I197" s="142">
        <f>'PK Exports'!I197+'NP Exports'!I197+'NPK Exports'!I197</f>
        <v>0.218</v>
      </c>
      <c r="J197" s="142">
        <f>'PK Exports'!J197+'NP Exports'!J197+'NPK Exports'!J197</f>
        <v>0.66700000000000004</v>
      </c>
      <c r="K197" s="142">
        <f>'PK Exports'!K197+'NP Exports'!K197+'NPK Exports'!K197</f>
        <v>0.77499999999999991</v>
      </c>
      <c r="L197" s="142">
        <f>'PK Exports'!L197+'NP Exports'!L197+'NPK Exports'!L197</f>
        <v>0.81100000000000005</v>
      </c>
      <c r="M197" s="142">
        <f>'PK Exports'!M197+'NP Exports'!M197+'NPK Exports'!M197</f>
        <v>0.74</v>
      </c>
      <c r="N197" s="142">
        <f>'PK Exports'!N197+'NP Exports'!N197+'NPK Exports'!N197</f>
        <v>0.98099999999999998</v>
      </c>
      <c r="O197" s="142">
        <f>'PK Exports'!O197+'NP Exports'!O197+'NPK Exports'!O197</f>
        <v>0.95299999999999996</v>
      </c>
      <c r="P197" s="142">
        <f>'PK Exports'!P197+'NP Exports'!P197+'NPK Exports'!P197</f>
        <v>2.0649999999999999</v>
      </c>
      <c r="Q197" s="142">
        <f>'PK Exports'!Q197+'NP Exports'!Q197+'NPK Exports'!Q197</f>
        <v>4.5860000000000003</v>
      </c>
      <c r="R197" s="142">
        <f>'PK Exports'!R197+'NP Exports'!R197+'NPK Exports'!R197</f>
        <v>0.20399999999999999</v>
      </c>
      <c r="S197" s="142">
        <f>'PK Exports'!S197+'NP Exports'!S197+'NPK Exports'!S197</f>
        <v>0.41499999999999998</v>
      </c>
      <c r="T197" s="142">
        <f>'PK Exports'!T197+'NP Exports'!T197+'NPK Exports'!T197</f>
        <v>0.46800000000000003</v>
      </c>
      <c r="U197" s="142">
        <f>'PK Exports'!U197+'NP Exports'!U197+'NPK Exports'!U197</f>
        <v>1.242</v>
      </c>
      <c r="V197" s="142">
        <f>'PK Exports'!V197+'NP Exports'!V197+'NPK Exports'!V197</f>
        <v>1.002</v>
      </c>
      <c r="W197" s="142">
        <f>'PK Exports'!W197+'NP Exports'!W197+'NPK Exports'!W197</f>
        <v>1.000086</v>
      </c>
      <c r="X197" s="142">
        <f>'PK Exports'!X197+'NP Exports'!X197+'NPK Exports'!X197</f>
        <v>0</v>
      </c>
      <c r="Y197" s="142">
        <f>'PK Exports'!Y197+'NP Exports'!Y197+'NPK Exports'!Y197</f>
        <v>0</v>
      </c>
      <c r="Z197" s="142">
        <f>'PK Exports'!Z197+'NP Exports'!Z197+'NPK Exports'!Z197</f>
        <v>0</v>
      </c>
      <c r="AA197" s="142">
        <f>'PK Exports'!AA197+'NP Exports'!AA197+'NPK Exports'!AA197</f>
        <v>0</v>
      </c>
      <c r="AB197" s="142">
        <f>'PK Exports'!AB197+'NP Exports'!AB197+'NPK Exports'!AB197</f>
        <v>0</v>
      </c>
      <c r="AC197" s="142">
        <f>'PK Exports'!AC197+'NP Exports'!AC197+'NPK Exports'!AC197</f>
        <v>0</v>
      </c>
      <c r="AD197" s="142">
        <f>'PK Exports'!AD197+'NP Exports'!AD197+'NPK Exports'!AD197</f>
        <v>0</v>
      </c>
      <c r="AE197" s="142">
        <f>'PK Exports'!AE197+'NP Exports'!AE197+'NPK Exports'!AE197</f>
        <v>0</v>
      </c>
      <c r="AF197" s="142">
        <f>'PK Exports'!AF197+'NP Exports'!AF197+'NPK Exports'!AF197</f>
        <v>0</v>
      </c>
      <c r="AG197" s="142">
        <f>'PK Exports'!AG197+'NP Exports'!AG197+'NPK Exports'!AG197</f>
        <v>0</v>
      </c>
    </row>
    <row r="198" spans="1:33" s="133" customFormat="1" x14ac:dyDescent="0.2">
      <c r="A198" s="136" t="str">
        <f t="shared" si="3"/>
        <v>DAPOceania Total</v>
      </c>
      <c r="B198" s="137" t="s">
        <v>228</v>
      </c>
      <c r="C198" s="137" t="s">
        <v>228</v>
      </c>
      <c r="D198" s="137" t="s">
        <v>228</v>
      </c>
      <c r="E198" s="138">
        <f>'PK Exports'!E198+'NP Exports'!E198+'NPK Exports'!E198</f>
        <v>19.621633000000067</v>
      </c>
      <c r="F198" s="138">
        <f>'PK Exports'!F198+'NP Exports'!F198+'NPK Exports'!F198</f>
        <v>9.0448429999996431</v>
      </c>
      <c r="G198" s="138">
        <f>'PK Exports'!G198+'NP Exports'!G198+'NPK Exports'!G198</f>
        <v>4.233828000000373</v>
      </c>
      <c r="H198" s="138">
        <f>'PK Exports'!H198+'NP Exports'!H198+'NPK Exports'!H198</f>
        <v>5.8168460000003144</v>
      </c>
      <c r="I198" s="138">
        <f>'PK Exports'!I198+'NP Exports'!I198+'NPK Exports'!I198</f>
        <v>3.1964289999997559</v>
      </c>
      <c r="J198" s="138">
        <f>'PK Exports'!J198+'NP Exports'!J198+'NPK Exports'!J198</f>
        <v>13.032230000000453</v>
      </c>
      <c r="K198" s="138">
        <f>'PK Exports'!K198+'NP Exports'!K198+'NPK Exports'!K198</f>
        <v>1.9211620000002416</v>
      </c>
      <c r="L198" s="138">
        <f>'PK Exports'!L198+'NP Exports'!L198+'NPK Exports'!L198</f>
        <v>4.9484020000001969</v>
      </c>
      <c r="M198" s="138">
        <f>'PK Exports'!M198+'NP Exports'!M198+'NPK Exports'!M198</f>
        <v>3.825436999999825</v>
      </c>
      <c r="N198" s="138">
        <f>'PK Exports'!N198+'NP Exports'!N198+'NPK Exports'!N198</f>
        <v>1.9241959999999996</v>
      </c>
      <c r="O198" s="138">
        <f>'PK Exports'!O198+'NP Exports'!O198+'NPK Exports'!O198</f>
        <v>3.7450571999993936</v>
      </c>
      <c r="P198" s="138">
        <f>'PK Exports'!P198+'NP Exports'!P198+'NPK Exports'!P198</f>
        <v>7.5639049999998189</v>
      </c>
      <c r="Q198" s="138">
        <f>'PK Exports'!Q198+'NP Exports'!Q198+'NPK Exports'!Q198</f>
        <v>6.8812620000001363</v>
      </c>
      <c r="R198" s="138">
        <f>'PK Exports'!R198+'NP Exports'!R198+'NPK Exports'!R198</f>
        <v>5.3908980000000186</v>
      </c>
      <c r="S198" s="138">
        <f>'PK Exports'!S198+'NP Exports'!S198+'NPK Exports'!S198</f>
        <v>5.8182390000002773</v>
      </c>
      <c r="T198" s="138">
        <f>'PK Exports'!T198+'NP Exports'!T198+'NPK Exports'!T198</f>
        <v>7.1505329999999176</v>
      </c>
      <c r="U198" s="138">
        <f>'PK Exports'!U198+'NP Exports'!U198+'NPK Exports'!U198</f>
        <v>6.4600609999994214</v>
      </c>
      <c r="V198" s="138">
        <f>'PK Exports'!V198+'NP Exports'!V198+'NPK Exports'!V198</f>
        <v>6.5425799999994219</v>
      </c>
      <c r="W198" s="138">
        <f>'PK Exports'!W198+'NP Exports'!W198+'NPK Exports'!W198</f>
        <v>6.0540929906735625</v>
      </c>
      <c r="X198" s="138">
        <f>'PK Exports'!X198+'NP Exports'!X198+'NPK Exports'!X198</f>
        <v>0</v>
      </c>
      <c r="Y198" s="138">
        <f>'PK Exports'!Y198+'NP Exports'!Y198+'NPK Exports'!Y198</f>
        <v>0</v>
      </c>
      <c r="Z198" s="138">
        <f>'PK Exports'!Z198+'NP Exports'!Z198+'NPK Exports'!Z198</f>
        <v>0</v>
      </c>
      <c r="AA198" s="138">
        <f>'PK Exports'!AA198+'NP Exports'!AA198+'NPK Exports'!AA198</f>
        <v>0</v>
      </c>
      <c r="AB198" s="138">
        <f>'PK Exports'!AB198+'NP Exports'!AB198+'NPK Exports'!AB198</f>
        <v>0</v>
      </c>
      <c r="AC198" s="138">
        <f>'PK Exports'!AC198+'NP Exports'!AC198+'NPK Exports'!AC198</f>
        <v>0</v>
      </c>
      <c r="AD198" s="138">
        <f>'PK Exports'!AD198+'NP Exports'!AD198+'NPK Exports'!AD198</f>
        <v>0</v>
      </c>
      <c r="AE198" s="138">
        <f>'PK Exports'!AE198+'NP Exports'!AE198+'NPK Exports'!AE198</f>
        <v>0</v>
      </c>
      <c r="AF198" s="138">
        <f>'PK Exports'!AF198+'NP Exports'!AF198+'NPK Exports'!AF198</f>
        <v>0</v>
      </c>
      <c r="AG198" s="138">
        <f>'PK Exports'!AG198+'NP Exports'!AG198+'NPK Exports'!AG198</f>
        <v>0</v>
      </c>
    </row>
    <row r="199" spans="1:33" s="133" customFormat="1" x14ac:dyDescent="0.2">
      <c r="A199" s="139" t="str">
        <f t="shared" si="3"/>
        <v>DAPOceania Total</v>
      </c>
      <c r="B199" s="140" t="s">
        <v>228</v>
      </c>
      <c r="C199" s="140" t="s">
        <v>228</v>
      </c>
      <c r="D199" s="140" t="s">
        <v>228</v>
      </c>
      <c r="E199" s="141">
        <f>'PK Exports'!E199+'NP Exports'!E199+'NPK Exports'!E199</f>
        <v>19.621633000000067</v>
      </c>
      <c r="F199" s="141">
        <f>'PK Exports'!F199+'NP Exports'!F199+'NPK Exports'!F199</f>
        <v>9.0448429999996431</v>
      </c>
      <c r="G199" s="141">
        <f>'PK Exports'!G199+'NP Exports'!G199+'NPK Exports'!G199</f>
        <v>4.233828000000373</v>
      </c>
      <c r="H199" s="141">
        <f>'PK Exports'!H199+'NP Exports'!H199+'NPK Exports'!H199</f>
        <v>5.8168460000003144</v>
      </c>
      <c r="I199" s="141">
        <f>'PK Exports'!I199+'NP Exports'!I199+'NPK Exports'!I199</f>
        <v>3.1964289999997559</v>
      </c>
      <c r="J199" s="141">
        <f>'PK Exports'!J199+'NP Exports'!J199+'NPK Exports'!J199</f>
        <v>13.032230000000453</v>
      </c>
      <c r="K199" s="141">
        <f>'PK Exports'!K199+'NP Exports'!K199+'NPK Exports'!K199</f>
        <v>1.9211620000002416</v>
      </c>
      <c r="L199" s="141">
        <f>'PK Exports'!L199+'NP Exports'!L199+'NPK Exports'!L199</f>
        <v>4.9484020000001969</v>
      </c>
      <c r="M199" s="141">
        <f>'PK Exports'!M199+'NP Exports'!M199+'NPK Exports'!M199</f>
        <v>3.825436999999825</v>
      </c>
      <c r="N199" s="141">
        <f>'PK Exports'!N199+'NP Exports'!N199+'NPK Exports'!N199</f>
        <v>1.9241959999999996</v>
      </c>
      <c r="O199" s="141">
        <f>'PK Exports'!O199+'NP Exports'!O199+'NPK Exports'!O199</f>
        <v>3.7450571999993936</v>
      </c>
      <c r="P199" s="141">
        <f>'PK Exports'!P199+'NP Exports'!P199+'NPK Exports'!P199</f>
        <v>7.5639049999998189</v>
      </c>
      <c r="Q199" s="141">
        <f>'PK Exports'!Q199+'NP Exports'!Q199+'NPK Exports'!Q199</f>
        <v>6.8812620000001363</v>
      </c>
      <c r="R199" s="141">
        <f>'PK Exports'!R199+'NP Exports'!R199+'NPK Exports'!R199</f>
        <v>5.3908980000000186</v>
      </c>
      <c r="S199" s="141">
        <f>'PK Exports'!S199+'NP Exports'!S199+'NPK Exports'!S199</f>
        <v>5.8182390000002773</v>
      </c>
      <c r="T199" s="141">
        <f>'PK Exports'!T199+'NP Exports'!T199+'NPK Exports'!T199</f>
        <v>7.1505329999999176</v>
      </c>
      <c r="U199" s="141">
        <f>'PK Exports'!U199+'NP Exports'!U199+'NPK Exports'!U199</f>
        <v>6.4600609999994214</v>
      </c>
      <c r="V199" s="141">
        <f>'PK Exports'!V199+'NP Exports'!V199+'NPK Exports'!V199</f>
        <v>6.5425799999994219</v>
      </c>
      <c r="W199" s="141">
        <f>'PK Exports'!W199+'NP Exports'!W199+'NPK Exports'!W199</f>
        <v>6.0540929906735625</v>
      </c>
      <c r="X199" s="141">
        <f>'PK Exports'!X199+'NP Exports'!X199+'NPK Exports'!X199</f>
        <v>0</v>
      </c>
      <c r="Y199" s="141">
        <f>'PK Exports'!Y199+'NP Exports'!Y199+'NPK Exports'!Y199</f>
        <v>0</v>
      </c>
      <c r="Z199" s="141">
        <f>'PK Exports'!Z199+'NP Exports'!Z199+'NPK Exports'!Z199</f>
        <v>0</v>
      </c>
      <c r="AA199" s="141">
        <f>'PK Exports'!AA199+'NP Exports'!AA199+'NPK Exports'!AA199</f>
        <v>0</v>
      </c>
      <c r="AB199" s="141">
        <f>'PK Exports'!AB199+'NP Exports'!AB199+'NPK Exports'!AB199</f>
        <v>0</v>
      </c>
      <c r="AC199" s="141">
        <f>'PK Exports'!AC199+'NP Exports'!AC199+'NPK Exports'!AC199</f>
        <v>0</v>
      </c>
      <c r="AD199" s="141">
        <f>'PK Exports'!AD199+'NP Exports'!AD199+'NPK Exports'!AD199</f>
        <v>0</v>
      </c>
      <c r="AE199" s="141">
        <f>'PK Exports'!AE199+'NP Exports'!AE199+'NPK Exports'!AE199</f>
        <v>0</v>
      </c>
      <c r="AF199" s="141">
        <f>'PK Exports'!AF199+'NP Exports'!AF199+'NPK Exports'!AF199</f>
        <v>0</v>
      </c>
      <c r="AG199" s="141">
        <f>'PK Exports'!AG199+'NP Exports'!AG199+'NPK Exports'!AG199</f>
        <v>0</v>
      </c>
    </row>
    <row r="200" spans="1:33" x14ac:dyDescent="0.2">
      <c r="A200" s="133" t="str">
        <f t="shared" si="3"/>
        <v>DAPAustralia</v>
      </c>
      <c r="B200" s="129" t="s">
        <v>275</v>
      </c>
      <c r="C200" s="129" t="s">
        <v>275</v>
      </c>
      <c r="D200" s="129" t="s">
        <v>229</v>
      </c>
      <c r="E200" s="142">
        <f>'PK Exports'!E200+'NP Exports'!E200+'NPK Exports'!E200</f>
        <v>19.600633000000069</v>
      </c>
      <c r="F200" s="142">
        <f>'PK Exports'!F200+'NP Exports'!F200+'NPK Exports'!F200</f>
        <v>9.0448429999996431</v>
      </c>
      <c r="G200" s="142">
        <f>'PK Exports'!G200+'NP Exports'!G200+'NPK Exports'!G200</f>
        <v>4.2283780000003732</v>
      </c>
      <c r="H200" s="142">
        <f>'PK Exports'!H200+'NP Exports'!H200+'NPK Exports'!H200</f>
        <v>5.8116460000003141</v>
      </c>
      <c r="I200" s="142">
        <f>'PK Exports'!I200+'NP Exports'!I200+'NPK Exports'!I200</f>
        <v>3.1964289999997559</v>
      </c>
      <c r="J200" s="142">
        <f>'PK Exports'!J200+'NP Exports'!J200+'NPK Exports'!J200</f>
        <v>12.987230000000455</v>
      </c>
      <c r="K200" s="142">
        <f>'PK Exports'!K200+'NP Exports'!K200+'NPK Exports'!K200</f>
        <v>1.9211620000002416</v>
      </c>
      <c r="L200" s="142">
        <f>'PK Exports'!L200+'NP Exports'!L200+'NPK Exports'!L200</f>
        <v>4.6361420000001976</v>
      </c>
      <c r="M200" s="142">
        <f>'PK Exports'!M200+'NP Exports'!M200+'NPK Exports'!M200</f>
        <v>3.3892009999998249</v>
      </c>
      <c r="N200" s="142">
        <f>'PK Exports'!N200+'NP Exports'!N200+'NPK Exports'!N200</f>
        <v>1.7890369999999995</v>
      </c>
      <c r="O200" s="142">
        <f>'PK Exports'!O200+'NP Exports'!O200+'NPK Exports'!O200</f>
        <v>3.0793661999993933</v>
      </c>
      <c r="P200" s="142">
        <f>'PK Exports'!P200+'NP Exports'!P200+'NPK Exports'!P200</f>
        <v>7.0594539999998194</v>
      </c>
      <c r="Q200" s="142">
        <f>'PK Exports'!Q200+'NP Exports'!Q200+'NPK Exports'!Q200</f>
        <v>6.5427810000001365</v>
      </c>
      <c r="R200" s="142">
        <f>'PK Exports'!R200+'NP Exports'!R200+'NPK Exports'!R200</f>
        <v>5.0920600000000187</v>
      </c>
      <c r="S200" s="142">
        <f>'PK Exports'!S200+'NP Exports'!S200+'NPK Exports'!S200</f>
        <v>5.413525000000277</v>
      </c>
      <c r="T200" s="142">
        <f>'PK Exports'!T200+'NP Exports'!T200+'NPK Exports'!T200</f>
        <v>6.9721279999999179</v>
      </c>
      <c r="U200" s="142">
        <f>'PK Exports'!U200+'NP Exports'!U200+'NPK Exports'!U200</f>
        <v>6.3556599999994212</v>
      </c>
      <c r="V200" s="142">
        <f>'PK Exports'!V200+'NP Exports'!V200+'NPK Exports'!V200</f>
        <v>6.453704999999422</v>
      </c>
      <c r="W200" s="142">
        <f>'PK Exports'!W200+'NP Exports'!W200+'NPK Exports'!W200</f>
        <v>5.9708379906735622</v>
      </c>
      <c r="X200" s="142">
        <f>'PK Exports'!X200+'NP Exports'!X200+'NPK Exports'!X200</f>
        <v>0</v>
      </c>
      <c r="Y200" s="142">
        <f>'PK Exports'!Y200+'NP Exports'!Y200+'NPK Exports'!Y200</f>
        <v>0</v>
      </c>
      <c r="Z200" s="142">
        <f>'PK Exports'!Z200+'NP Exports'!Z200+'NPK Exports'!Z200</f>
        <v>0</v>
      </c>
      <c r="AA200" s="142">
        <f>'PK Exports'!AA200+'NP Exports'!AA200+'NPK Exports'!AA200</f>
        <v>0</v>
      </c>
      <c r="AB200" s="142">
        <f>'PK Exports'!AB200+'NP Exports'!AB200+'NPK Exports'!AB200</f>
        <v>0</v>
      </c>
      <c r="AC200" s="142">
        <f>'PK Exports'!AC200+'NP Exports'!AC200+'NPK Exports'!AC200</f>
        <v>0</v>
      </c>
      <c r="AD200" s="142">
        <f>'PK Exports'!AD200+'NP Exports'!AD200+'NPK Exports'!AD200</f>
        <v>0</v>
      </c>
      <c r="AE200" s="142">
        <f>'PK Exports'!AE200+'NP Exports'!AE200+'NPK Exports'!AE200</f>
        <v>0</v>
      </c>
      <c r="AF200" s="142">
        <f>'PK Exports'!AF200+'NP Exports'!AF200+'NPK Exports'!AF200</f>
        <v>0</v>
      </c>
      <c r="AG200" s="142">
        <f>'PK Exports'!AG200+'NP Exports'!AG200+'NPK Exports'!AG200</f>
        <v>0</v>
      </c>
    </row>
    <row r="201" spans="1:33" x14ac:dyDescent="0.2">
      <c r="A201" s="133" t="str">
        <f t="shared" si="3"/>
        <v>DAPChristmas Island</v>
      </c>
      <c r="B201" s="129" t="s">
        <v>275</v>
      </c>
      <c r="C201" s="129" t="s">
        <v>275</v>
      </c>
      <c r="D201" s="129" t="s">
        <v>230</v>
      </c>
      <c r="E201" s="142">
        <f>'PK Exports'!E201+'NP Exports'!E201+'NPK Exports'!E201</f>
        <v>0</v>
      </c>
      <c r="F201" s="142">
        <f>'PK Exports'!F201+'NP Exports'!F201+'NPK Exports'!F201</f>
        <v>0</v>
      </c>
      <c r="G201" s="142">
        <f>'PK Exports'!G201+'NP Exports'!G201+'NPK Exports'!G201</f>
        <v>0</v>
      </c>
      <c r="H201" s="142">
        <f>'PK Exports'!H201+'NP Exports'!H201+'NPK Exports'!H201</f>
        <v>0</v>
      </c>
      <c r="I201" s="142">
        <f>'PK Exports'!I201+'NP Exports'!I201+'NPK Exports'!I201</f>
        <v>0</v>
      </c>
      <c r="J201" s="142">
        <f>'PK Exports'!J201+'NP Exports'!J201+'NPK Exports'!J201</f>
        <v>0</v>
      </c>
      <c r="K201" s="142">
        <f>'PK Exports'!K201+'NP Exports'!K201+'NPK Exports'!K201</f>
        <v>0</v>
      </c>
      <c r="L201" s="142">
        <f>'PK Exports'!L201+'NP Exports'!L201+'NPK Exports'!L201</f>
        <v>0</v>
      </c>
      <c r="M201" s="142">
        <f>'PK Exports'!M201+'NP Exports'!M201+'NPK Exports'!M201</f>
        <v>0</v>
      </c>
      <c r="N201" s="142">
        <f>'PK Exports'!N201+'NP Exports'!N201+'NPK Exports'!N201</f>
        <v>0</v>
      </c>
      <c r="O201" s="142">
        <f>'PK Exports'!O201+'NP Exports'!O201+'NPK Exports'!O201</f>
        <v>0</v>
      </c>
      <c r="P201" s="142">
        <f>'PK Exports'!P201+'NP Exports'!P201+'NPK Exports'!P201</f>
        <v>0</v>
      </c>
      <c r="Q201" s="142">
        <f>'PK Exports'!Q201+'NP Exports'!Q201+'NPK Exports'!Q201</f>
        <v>0</v>
      </c>
      <c r="R201" s="142">
        <f>'PK Exports'!R201+'NP Exports'!R201+'NPK Exports'!R201</f>
        <v>0</v>
      </c>
      <c r="S201" s="142">
        <f>'PK Exports'!S201+'NP Exports'!S201+'NPK Exports'!S201</f>
        <v>0</v>
      </c>
      <c r="T201" s="142">
        <f>'PK Exports'!T201+'NP Exports'!T201+'NPK Exports'!T201</f>
        <v>0</v>
      </c>
      <c r="U201" s="142">
        <f>'PK Exports'!U201+'NP Exports'!U201+'NPK Exports'!U201</f>
        <v>0</v>
      </c>
      <c r="V201" s="142">
        <f>'PK Exports'!V201+'NP Exports'!V201+'NPK Exports'!V201</f>
        <v>0</v>
      </c>
      <c r="W201" s="142">
        <f>'PK Exports'!W201+'NP Exports'!W201+'NPK Exports'!W201</f>
        <v>0</v>
      </c>
      <c r="X201" s="142">
        <f>'PK Exports'!X201+'NP Exports'!X201+'NPK Exports'!X201</f>
        <v>0</v>
      </c>
      <c r="Y201" s="142">
        <f>'PK Exports'!Y201+'NP Exports'!Y201+'NPK Exports'!Y201</f>
        <v>0</v>
      </c>
      <c r="Z201" s="142">
        <f>'PK Exports'!Z201+'NP Exports'!Z201+'NPK Exports'!Z201</f>
        <v>0</v>
      </c>
      <c r="AA201" s="142">
        <f>'PK Exports'!AA201+'NP Exports'!AA201+'NPK Exports'!AA201</f>
        <v>0</v>
      </c>
      <c r="AB201" s="142">
        <f>'PK Exports'!AB201+'NP Exports'!AB201+'NPK Exports'!AB201</f>
        <v>0</v>
      </c>
      <c r="AC201" s="142">
        <f>'PK Exports'!AC201+'NP Exports'!AC201+'NPK Exports'!AC201</f>
        <v>0</v>
      </c>
      <c r="AD201" s="142">
        <f>'PK Exports'!AD201+'NP Exports'!AD201+'NPK Exports'!AD201</f>
        <v>0</v>
      </c>
      <c r="AE201" s="142">
        <f>'PK Exports'!AE201+'NP Exports'!AE201+'NPK Exports'!AE201</f>
        <v>0</v>
      </c>
      <c r="AF201" s="142">
        <f>'PK Exports'!AF201+'NP Exports'!AF201+'NPK Exports'!AF201</f>
        <v>0</v>
      </c>
      <c r="AG201" s="142">
        <f>'PK Exports'!AG201+'NP Exports'!AG201+'NPK Exports'!AG201</f>
        <v>0</v>
      </c>
    </row>
    <row r="202" spans="1:33" x14ac:dyDescent="0.2">
      <c r="A202" s="133" t="str">
        <f t="shared" si="3"/>
        <v>DAPFiji</v>
      </c>
      <c r="B202" s="129" t="s">
        <v>275</v>
      </c>
      <c r="C202" s="129" t="s">
        <v>275</v>
      </c>
      <c r="D202" s="129" t="s">
        <v>231</v>
      </c>
      <c r="E202" s="142">
        <f>'PK Exports'!E202+'NP Exports'!E202+'NPK Exports'!E202</f>
        <v>0</v>
      </c>
      <c r="F202" s="142">
        <f>'PK Exports'!F202+'NP Exports'!F202+'NPK Exports'!F202</f>
        <v>0</v>
      </c>
      <c r="G202" s="142">
        <f>'PK Exports'!G202+'NP Exports'!G202+'NPK Exports'!G202</f>
        <v>0</v>
      </c>
      <c r="H202" s="142">
        <f>'PK Exports'!H202+'NP Exports'!H202+'NPK Exports'!H202</f>
        <v>0</v>
      </c>
      <c r="I202" s="142">
        <f>'PK Exports'!I202+'NP Exports'!I202+'NPK Exports'!I202</f>
        <v>0</v>
      </c>
      <c r="J202" s="142">
        <f>'PK Exports'!J202+'NP Exports'!J202+'NPK Exports'!J202</f>
        <v>0</v>
      </c>
      <c r="K202" s="142">
        <f>'PK Exports'!K202+'NP Exports'!K202+'NPK Exports'!K202</f>
        <v>0</v>
      </c>
      <c r="L202" s="142">
        <f>'PK Exports'!L202+'NP Exports'!L202+'NPK Exports'!L202</f>
        <v>0</v>
      </c>
      <c r="M202" s="142">
        <f>'PK Exports'!M202+'NP Exports'!M202+'NPK Exports'!M202</f>
        <v>0</v>
      </c>
      <c r="N202" s="142">
        <f>'PK Exports'!N202+'NP Exports'!N202+'NPK Exports'!N202</f>
        <v>0</v>
      </c>
      <c r="O202" s="142">
        <f>'PK Exports'!O202+'NP Exports'!O202+'NPK Exports'!O202</f>
        <v>0</v>
      </c>
      <c r="P202" s="142">
        <f>'PK Exports'!P202+'NP Exports'!P202+'NPK Exports'!P202</f>
        <v>0</v>
      </c>
      <c r="Q202" s="142">
        <f>'PK Exports'!Q202+'NP Exports'!Q202+'NPK Exports'!Q202</f>
        <v>0</v>
      </c>
      <c r="R202" s="142">
        <f>'PK Exports'!R202+'NP Exports'!R202+'NPK Exports'!R202</f>
        <v>0</v>
      </c>
      <c r="S202" s="142">
        <f>'PK Exports'!S202+'NP Exports'!S202+'NPK Exports'!S202</f>
        <v>0</v>
      </c>
      <c r="T202" s="142">
        <f>'PK Exports'!T202+'NP Exports'!T202+'NPK Exports'!T202</f>
        <v>0</v>
      </c>
      <c r="U202" s="142">
        <f>'PK Exports'!U202+'NP Exports'!U202+'NPK Exports'!U202</f>
        <v>0</v>
      </c>
      <c r="V202" s="142">
        <f>'PK Exports'!V202+'NP Exports'!V202+'NPK Exports'!V202</f>
        <v>0</v>
      </c>
      <c r="W202" s="142">
        <f>'PK Exports'!W202+'NP Exports'!W202+'NPK Exports'!W202</f>
        <v>0</v>
      </c>
      <c r="X202" s="142">
        <f>'PK Exports'!X202+'NP Exports'!X202+'NPK Exports'!X202</f>
        <v>0</v>
      </c>
      <c r="Y202" s="142">
        <f>'PK Exports'!Y202+'NP Exports'!Y202+'NPK Exports'!Y202</f>
        <v>0</v>
      </c>
      <c r="Z202" s="142">
        <f>'PK Exports'!Z202+'NP Exports'!Z202+'NPK Exports'!Z202</f>
        <v>0</v>
      </c>
      <c r="AA202" s="142">
        <f>'PK Exports'!AA202+'NP Exports'!AA202+'NPK Exports'!AA202</f>
        <v>0</v>
      </c>
      <c r="AB202" s="142">
        <f>'PK Exports'!AB202+'NP Exports'!AB202+'NPK Exports'!AB202</f>
        <v>0</v>
      </c>
      <c r="AC202" s="142">
        <f>'PK Exports'!AC202+'NP Exports'!AC202+'NPK Exports'!AC202</f>
        <v>0</v>
      </c>
      <c r="AD202" s="142">
        <f>'PK Exports'!AD202+'NP Exports'!AD202+'NPK Exports'!AD202</f>
        <v>0</v>
      </c>
      <c r="AE202" s="142">
        <f>'PK Exports'!AE202+'NP Exports'!AE202+'NPK Exports'!AE202</f>
        <v>0</v>
      </c>
      <c r="AF202" s="142">
        <f>'PK Exports'!AF202+'NP Exports'!AF202+'NPK Exports'!AF202</f>
        <v>0</v>
      </c>
      <c r="AG202" s="142">
        <f>'PK Exports'!AG202+'NP Exports'!AG202+'NPK Exports'!AG202</f>
        <v>0</v>
      </c>
    </row>
    <row r="203" spans="1:33" x14ac:dyDescent="0.2">
      <c r="A203" s="133" t="str">
        <f t="shared" si="3"/>
        <v>DAPNauru</v>
      </c>
      <c r="B203" s="129" t="s">
        <v>275</v>
      </c>
      <c r="C203" s="129" t="s">
        <v>275</v>
      </c>
      <c r="D203" s="129" t="s">
        <v>232</v>
      </c>
      <c r="E203" s="142">
        <f>'PK Exports'!E203+'NP Exports'!E203+'NPK Exports'!E203</f>
        <v>0</v>
      </c>
      <c r="F203" s="142">
        <f>'PK Exports'!F203+'NP Exports'!F203+'NPK Exports'!F203</f>
        <v>0</v>
      </c>
      <c r="G203" s="142">
        <f>'PK Exports'!G203+'NP Exports'!G203+'NPK Exports'!G203</f>
        <v>0</v>
      </c>
      <c r="H203" s="142">
        <f>'PK Exports'!H203+'NP Exports'!H203+'NPK Exports'!H203</f>
        <v>0</v>
      </c>
      <c r="I203" s="142">
        <f>'PK Exports'!I203+'NP Exports'!I203+'NPK Exports'!I203</f>
        <v>0</v>
      </c>
      <c r="J203" s="142">
        <f>'PK Exports'!J203+'NP Exports'!J203+'NPK Exports'!J203</f>
        <v>0</v>
      </c>
      <c r="K203" s="142">
        <f>'PK Exports'!K203+'NP Exports'!K203+'NPK Exports'!K203</f>
        <v>0</v>
      </c>
      <c r="L203" s="142">
        <f>'PK Exports'!L203+'NP Exports'!L203+'NPK Exports'!L203</f>
        <v>0</v>
      </c>
      <c r="M203" s="142">
        <f>'PK Exports'!M203+'NP Exports'!M203+'NPK Exports'!M203</f>
        <v>0</v>
      </c>
      <c r="N203" s="142">
        <f>'PK Exports'!N203+'NP Exports'!N203+'NPK Exports'!N203</f>
        <v>0</v>
      </c>
      <c r="O203" s="142">
        <f>'PK Exports'!O203+'NP Exports'!O203+'NPK Exports'!O203</f>
        <v>0</v>
      </c>
      <c r="P203" s="142">
        <f>'PK Exports'!P203+'NP Exports'!P203+'NPK Exports'!P203</f>
        <v>0</v>
      </c>
      <c r="Q203" s="142">
        <f>'PK Exports'!Q203+'NP Exports'!Q203+'NPK Exports'!Q203</f>
        <v>0</v>
      </c>
      <c r="R203" s="142">
        <f>'PK Exports'!R203+'NP Exports'!R203+'NPK Exports'!R203</f>
        <v>0</v>
      </c>
      <c r="S203" s="142">
        <f>'PK Exports'!S203+'NP Exports'!S203+'NPK Exports'!S203</f>
        <v>0</v>
      </c>
      <c r="T203" s="142">
        <f>'PK Exports'!T203+'NP Exports'!T203+'NPK Exports'!T203</f>
        <v>0</v>
      </c>
      <c r="U203" s="142">
        <f>'PK Exports'!U203+'NP Exports'!U203+'NPK Exports'!U203</f>
        <v>0</v>
      </c>
      <c r="V203" s="142">
        <f>'PK Exports'!V203+'NP Exports'!V203+'NPK Exports'!V203</f>
        <v>0</v>
      </c>
      <c r="W203" s="142">
        <f>'PK Exports'!W203+'NP Exports'!W203+'NPK Exports'!W203</f>
        <v>0</v>
      </c>
      <c r="X203" s="142">
        <f>'PK Exports'!X203+'NP Exports'!X203+'NPK Exports'!X203</f>
        <v>0</v>
      </c>
      <c r="Y203" s="142">
        <f>'PK Exports'!Y203+'NP Exports'!Y203+'NPK Exports'!Y203</f>
        <v>0</v>
      </c>
      <c r="Z203" s="142">
        <f>'PK Exports'!Z203+'NP Exports'!Z203+'NPK Exports'!Z203</f>
        <v>0</v>
      </c>
      <c r="AA203" s="142">
        <f>'PK Exports'!AA203+'NP Exports'!AA203+'NPK Exports'!AA203</f>
        <v>0</v>
      </c>
      <c r="AB203" s="142">
        <f>'PK Exports'!AB203+'NP Exports'!AB203+'NPK Exports'!AB203</f>
        <v>0</v>
      </c>
      <c r="AC203" s="142">
        <f>'PK Exports'!AC203+'NP Exports'!AC203+'NPK Exports'!AC203</f>
        <v>0</v>
      </c>
      <c r="AD203" s="142">
        <f>'PK Exports'!AD203+'NP Exports'!AD203+'NPK Exports'!AD203</f>
        <v>0</v>
      </c>
      <c r="AE203" s="142">
        <f>'PK Exports'!AE203+'NP Exports'!AE203+'NPK Exports'!AE203</f>
        <v>0</v>
      </c>
      <c r="AF203" s="142">
        <f>'PK Exports'!AF203+'NP Exports'!AF203+'NPK Exports'!AF203</f>
        <v>0</v>
      </c>
      <c r="AG203" s="142">
        <f>'PK Exports'!AG203+'NP Exports'!AG203+'NPK Exports'!AG203</f>
        <v>0</v>
      </c>
    </row>
    <row r="204" spans="1:33" x14ac:dyDescent="0.2">
      <c r="A204" s="133" t="str">
        <f t="shared" si="3"/>
        <v>DAPNew Caledonia</v>
      </c>
      <c r="B204" s="129" t="s">
        <v>275</v>
      </c>
      <c r="C204" s="129" t="s">
        <v>275</v>
      </c>
      <c r="D204" s="129" t="s">
        <v>233</v>
      </c>
      <c r="E204" s="142">
        <f>'PK Exports'!E204+'NP Exports'!E204+'NPK Exports'!E204</f>
        <v>0</v>
      </c>
      <c r="F204" s="142">
        <f>'PK Exports'!F204+'NP Exports'!F204+'NPK Exports'!F204</f>
        <v>0</v>
      </c>
      <c r="G204" s="142">
        <f>'PK Exports'!G204+'NP Exports'!G204+'NPK Exports'!G204</f>
        <v>0</v>
      </c>
      <c r="H204" s="142">
        <f>'PK Exports'!H204+'NP Exports'!H204+'NPK Exports'!H204</f>
        <v>0</v>
      </c>
      <c r="I204" s="142">
        <f>'PK Exports'!I204+'NP Exports'!I204+'NPK Exports'!I204</f>
        <v>0</v>
      </c>
      <c r="J204" s="142">
        <f>'PK Exports'!J204+'NP Exports'!J204+'NPK Exports'!J204</f>
        <v>0</v>
      </c>
      <c r="K204" s="142">
        <f>'PK Exports'!K204+'NP Exports'!K204+'NPK Exports'!K204</f>
        <v>0</v>
      </c>
      <c r="L204" s="142">
        <f>'PK Exports'!L204+'NP Exports'!L204+'NPK Exports'!L204</f>
        <v>0</v>
      </c>
      <c r="M204" s="142">
        <f>'PK Exports'!M204+'NP Exports'!M204+'NPK Exports'!M204</f>
        <v>0</v>
      </c>
      <c r="N204" s="142">
        <f>'PK Exports'!N204+'NP Exports'!N204+'NPK Exports'!N204</f>
        <v>0</v>
      </c>
      <c r="O204" s="142">
        <f>'PK Exports'!O204+'NP Exports'!O204+'NPK Exports'!O204</f>
        <v>0</v>
      </c>
      <c r="P204" s="142">
        <f>'PK Exports'!P204+'NP Exports'!P204+'NPK Exports'!P204</f>
        <v>0</v>
      </c>
      <c r="Q204" s="142">
        <f>'PK Exports'!Q204+'NP Exports'!Q204+'NPK Exports'!Q204</f>
        <v>0</v>
      </c>
      <c r="R204" s="142">
        <f>'PK Exports'!R204+'NP Exports'!R204+'NPK Exports'!R204</f>
        <v>0</v>
      </c>
      <c r="S204" s="142">
        <f>'PK Exports'!S204+'NP Exports'!S204+'NPK Exports'!S204</f>
        <v>0</v>
      </c>
      <c r="T204" s="142">
        <f>'PK Exports'!T204+'NP Exports'!T204+'NPK Exports'!T204</f>
        <v>0</v>
      </c>
      <c r="U204" s="142">
        <f>'PK Exports'!U204+'NP Exports'!U204+'NPK Exports'!U204</f>
        <v>0</v>
      </c>
      <c r="V204" s="142">
        <f>'PK Exports'!V204+'NP Exports'!V204+'NPK Exports'!V204</f>
        <v>0</v>
      </c>
      <c r="W204" s="142">
        <f>'PK Exports'!W204+'NP Exports'!W204+'NPK Exports'!W204</f>
        <v>0</v>
      </c>
      <c r="X204" s="142">
        <f>'PK Exports'!X204+'NP Exports'!X204+'NPK Exports'!X204</f>
        <v>0</v>
      </c>
      <c r="Y204" s="142">
        <f>'PK Exports'!Y204+'NP Exports'!Y204+'NPK Exports'!Y204</f>
        <v>0</v>
      </c>
      <c r="Z204" s="142">
        <f>'PK Exports'!Z204+'NP Exports'!Z204+'NPK Exports'!Z204</f>
        <v>0</v>
      </c>
      <c r="AA204" s="142">
        <f>'PK Exports'!AA204+'NP Exports'!AA204+'NPK Exports'!AA204</f>
        <v>0</v>
      </c>
      <c r="AB204" s="142">
        <f>'PK Exports'!AB204+'NP Exports'!AB204+'NPK Exports'!AB204</f>
        <v>0</v>
      </c>
      <c r="AC204" s="142">
        <f>'PK Exports'!AC204+'NP Exports'!AC204+'NPK Exports'!AC204</f>
        <v>0</v>
      </c>
      <c r="AD204" s="142">
        <f>'PK Exports'!AD204+'NP Exports'!AD204+'NPK Exports'!AD204</f>
        <v>0</v>
      </c>
      <c r="AE204" s="142">
        <f>'PK Exports'!AE204+'NP Exports'!AE204+'NPK Exports'!AE204</f>
        <v>0</v>
      </c>
      <c r="AF204" s="142">
        <f>'PK Exports'!AF204+'NP Exports'!AF204+'NPK Exports'!AF204</f>
        <v>0</v>
      </c>
      <c r="AG204" s="142">
        <f>'PK Exports'!AG204+'NP Exports'!AG204+'NPK Exports'!AG204</f>
        <v>0</v>
      </c>
    </row>
    <row r="205" spans="1:33" x14ac:dyDescent="0.2">
      <c r="A205" s="133" t="str">
        <f t="shared" si="3"/>
        <v>DAPNew Zealand</v>
      </c>
      <c r="B205" s="129" t="s">
        <v>275</v>
      </c>
      <c r="C205" s="129" t="s">
        <v>275</v>
      </c>
      <c r="D205" s="129" t="s">
        <v>234</v>
      </c>
      <c r="E205" s="142">
        <f>'PK Exports'!E205+'NP Exports'!E205+'NPK Exports'!E205</f>
        <v>2.1000000000000001E-2</v>
      </c>
      <c r="F205" s="142">
        <f>'PK Exports'!F205+'NP Exports'!F205+'NPK Exports'!F205</f>
        <v>0</v>
      </c>
      <c r="G205" s="142">
        <f>'PK Exports'!G205+'NP Exports'!G205+'NPK Exports'!G205</f>
        <v>5.45E-3</v>
      </c>
      <c r="H205" s="142">
        <f>'PK Exports'!H205+'NP Exports'!H205+'NPK Exports'!H205</f>
        <v>5.1999999999999998E-3</v>
      </c>
      <c r="I205" s="142">
        <f>'PK Exports'!I205+'NP Exports'!I205+'NPK Exports'!I205</f>
        <v>0</v>
      </c>
      <c r="J205" s="142">
        <f>'PK Exports'!J205+'NP Exports'!J205+'NPK Exports'!J205</f>
        <v>4.4999999999999998E-2</v>
      </c>
      <c r="K205" s="142">
        <f>'PK Exports'!K205+'NP Exports'!K205+'NPK Exports'!K205</f>
        <v>0</v>
      </c>
      <c r="L205" s="142">
        <f>'PK Exports'!L205+'NP Exports'!L205+'NPK Exports'!L205</f>
        <v>0.31225999999999998</v>
      </c>
      <c r="M205" s="142">
        <f>'PK Exports'!M205+'NP Exports'!M205+'NPK Exports'!M205</f>
        <v>0.43623600000000001</v>
      </c>
      <c r="N205" s="142">
        <f>'PK Exports'!N205+'NP Exports'!N205+'NPK Exports'!N205</f>
        <v>0.135159</v>
      </c>
      <c r="O205" s="142">
        <f>'PK Exports'!O205+'NP Exports'!O205+'NPK Exports'!O205</f>
        <v>0.66569100000000003</v>
      </c>
      <c r="P205" s="142">
        <f>'PK Exports'!P205+'NP Exports'!P205+'NPK Exports'!P205</f>
        <v>0.50445099999999998</v>
      </c>
      <c r="Q205" s="142">
        <f>'PK Exports'!Q205+'NP Exports'!Q205+'NPK Exports'!Q205</f>
        <v>0.33848099999999998</v>
      </c>
      <c r="R205" s="142">
        <f>'PK Exports'!R205+'NP Exports'!R205+'NPK Exports'!R205</f>
        <v>0.29883799999999999</v>
      </c>
      <c r="S205" s="142">
        <f>'PK Exports'!S205+'NP Exports'!S205+'NPK Exports'!S205</f>
        <v>0.40471400000000002</v>
      </c>
      <c r="T205" s="142">
        <f>'PK Exports'!T205+'NP Exports'!T205+'NPK Exports'!T205</f>
        <v>0.17840500000000001</v>
      </c>
      <c r="U205" s="142">
        <f>'PK Exports'!U205+'NP Exports'!U205+'NPK Exports'!U205</f>
        <v>0.10440099999999999</v>
      </c>
      <c r="V205" s="142">
        <f>'PK Exports'!V205+'NP Exports'!V205+'NPK Exports'!V205</f>
        <v>8.8874999999999996E-2</v>
      </c>
      <c r="W205" s="142">
        <f>'PK Exports'!W205+'NP Exports'!W205+'NPK Exports'!W205</f>
        <v>8.3254999999999996E-2</v>
      </c>
      <c r="X205" s="142">
        <f>'PK Exports'!X205+'NP Exports'!X205+'NPK Exports'!X205</f>
        <v>0</v>
      </c>
      <c r="Y205" s="142">
        <f>'PK Exports'!Y205+'NP Exports'!Y205+'NPK Exports'!Y205</f>
        <v>0</v>
      </c>
      <c r="Z205" s="142">
        <f>'PK Exports'!Z205+'NP Exports'!Z205+'NPK Exports'!Z205</f>
        <v>0</v>
      </c>
      <c r="AA205" s="142">
        <f>'PK Exports'!AA205+'NP Exports'!AA205+'NPK Exports'!AA205</f>
        <v>0</v>
      </c>
      <c r="AB205" s="142">
        <f>'PK Exports'!AB205+'NP Exports'!AB205+'NPK Exports'!AB205</f>
        <v>0</v>
      </c>
      <c r="AC205" s="142">
        <f>'PK Exports'!AC205+'NP Exports'!AC205+'NPK Exports'!AC205</f>
        <v>0</v>
      </c>
      <c r="AD205" s="142">
        <f>'PK Exports'!AD205+'NP Exports'!AD205+'NPK Exports'!AD205</f>
        <v>0</v>
      </c>
      <c r="AE205" s="142">
        <f>'PK Exports'!AE205+'NP Exports'!AE205+'NPK Exports'!AE205</f>
        <v>0</v>
      </c>
      <c r="AF205" s="142">
        <f>'PK Exports'!AF205+'NP Exports'!AF205+'NPK Exports'!AF205</f>
        <v>0</v>
      </c>
      <c r="AG205" s="142">
        <f>'PK Exports'!AG205+'NP Exports'!AG205+'NPK Exports'!AG205</f>
        <v>0</v>
      </c>
    </row>
    <row r="206" spans="1:33" x14ac:dyDescent="0.2">
      <c r="A206" s="133" t="str">
        <f t="shared" si="3"/>
        <v>DAPPapua New Guinea</v>
      </c>
      <c r="B206" s="129" t="s">
        <v>275</v>
      </c>
      <c r="C206" s="129" t="s">
        <v>275</v>
      </c>
      <c r="D206" s="129" t="s">
        <v>235</v>
      </c>
      <c r="E206" s="142">
        <f>'PK Exports'!E206+'NP Exports'!E206+'NPK Exports'!E206</f>
        <v>0</v>
      </c>
      <c r="F206" s="142">
        <f>'PK Exports'!F206+'NP Exports'!F206+'NPK Exports'!F206</f>
        <v>0</v>
      </c>
      <c r="G206" s="142">
        <f>'PK Exports'!G206+'NP Exports'!G206+'NPK Exports'!G206</f>
        <v>0</v>
      </c>
      <c r="H206" s="142">
        <f>'PK Exports'!H206+'NP Exports'!H206+'NPK Exports'!H206</f>
        <v>0</v>
      </c>
      <c r="I206" s="142">
        <f>'PK Exports'!I206+'NP Exports'!I206+'NPK Exports'!I206</f>
        <v>0</v>
      </c>
      <c r="J206" s="142">
        <f>'PK Exports'!J206+'NP Exports'!J206+'NPK Exports'!J206</f>
        <v>0</v>
      </c>
      <c r="K206" s="142">
        <f>'PK Exports'!K206+'NP Exports'!K206+'NPK Exports'!K206</f>
        <v>0</v>
      </c>
      <c r="L206" s="142">
        <f>'PK Exports'!L206+'NP Exports'!L206+'NPK Exports'!L206</f>
        <v>0</v>
      </c>
      <c r="M206" s="142">
        <f>'PK Exports'!M206+'NP Exports'!M206+'NPK Exports'!M206</f>
        <v>0</v>
      </c>
      <c r="N206" s="142">
        <f>'PK Exports'!N206+'NP Exports'!N206+'NPK Exports'!N206</f>
        <v>0</v>
      </c>
      <c r="O206" s="142">
        <f>'PK Exports'!O206+'NP Exports'!O206+'NPK Exports'!O206</f>
        <v>0</v>
      </c>
      <c r="P206" s="142">
        <f>'PK Exports'!P206+'NP Exports'!P206+'NPK Exports'!P206</f>
        <v>0</v>
      </c>
      <c r="Q206" s="142">
        <f>'PK Exports'!Q206+'NP Exports'!Q206+'NPK Exports'!Q206</f>
        <v>0</v>
      </c>
      <c r="R206" s="142">
        <f>'PK Exports'!R206+'NP Exports'!R206+'NPK Exports'!R206</f>
        <v>0</v>
      </c>
      <c r="S206" s="142">
        <f>'PK Exports'!S206+'NP Exports'!S206+'NPK Exports'!S206</f>
        <v>0</v>
      </c>
      <c r="T206" s="142">
        <f>'PK Exports'!T206+'NP Exports'!T206+'NPK Exports'!T206</f>
        <v>0</v>
      </c>
      <c r="U206" s="142">
        <f>'PK Exports'!U206+'NP Exports'!U206+'NPK Exports'!U206</f>
        <v>0</v>
      </c>
      <c r="V206" s="142">
        <f>'PK Exports'!V206+'NP Exports'!V206+'NPK Exports'!V206</f>
        <v>0</v>
      </c>
      <c r="W206" s="142">
        <f>'PK Exports'!W206+'NP Exports'!W206+'NPK Exports'!W206</f>
        <v>0</v>
      </c>
      <c r="X206" s="142">
        <f>'PK Exports'!X206+'NP Exports'!X206+'NPK Exports'!X206</f>
        <v>0</v>
      </c>
      <c r="Y206" s="142">
        <f>'PK Exports'!Y206+'NP Exports'!Y206+'NPK Exports'!Y206</f>
        <v>0</v>
      </c>
      <c r="Z206" s="142">
        <f>'PK Exports'!Z206+'NP Exports'!Z206+'NPK Exports'!Z206</f>
        <v>0</v>
      </c>
      <c r="AA206" s="142">
        <f>'PK Exports'!AA206+'NP Exports'!AA206+'NPK Exports'!AA206</f>
        <v>0</v>
      </c>
      <c r="AB206" s="142">
        <f>'PK Exports'!AB206+'NP Exports'!AB206+'NPK Exports'!AB206</f>
        <v>0</v>
      </c>
      <c r="AC206" s="142">
        <f>'PK Exports'!AC206+'NP Exports'!AC206+'NPK Exports'!AC206</f>
        <v>0</v>
      </c>
      <c r="AD206" s="142">
        <f>'PK Exports'!AD206+'NP Exports'!AD206+'NPK Exports'!AD206</f>
        <v>0</v>
      </c>
      <c r="AE206" s="142">
        <f>'PK Exports'!AE206+'NP Exports'!AE206+'NPK Exports'!AE206</f>
        <v>0</v>
      </c>
      <c r="AF206" s="142">
        <f>'PK Exports'!AF206+'NP Exports'!AF206+'NPK Exports'!AF206</f>
        <v>0</v>
      </c>
      <c r="AG206" s="142">
        <f>'PK Exports'!AG206+'NP Exports'!AG206+'NPK Exports'!AG206</f>
        <v>0</v>
      </c>
    </row>
    <row r="207" spans="1:33" x14ac:dyDescent="0.2">
      <c r="A207" s="133" t="str">
        <f t="shared" si="3"/>
        <v>DAPPolynesia</v>
      </c>
      <c r="B207" s="129" t="s">
        <v>275</v>
      </c>
      <c r="C207" s="129" t="s">
        <v>275</v>
      </c>
      <c r="D207" s="129" t="s">
        <v>236</v>
      </c>
      <c r="E207" s="142">
        <f>'PK Exports'!E207+'NP Exports'!E207+'NPK Exports'!E207</f>
        <v>0</v>
      </c>
      <c r="F207" s="142">
        <f>'PK Exports'!F207+'NP Exports'!F207+'NPK Exports'!F207</f>
        <v>0</v>
      </c>
      <c r="G207" s="142">
        <f>'PK Exports'!G207+'NP Exports'!G207+'NPK Exports'!G207</f>
        <v>0</v>
      </c>
      <c r="H207" s="142">
        <f>'PK Exports'!H207+'NP Exports'!H207+'NPK Exports'!H207</f>
        <v>0</v>
      </c>
      <c r="I207" s="142">
        <f>'PK Exports'!I207+'NP Exports'!I207+'NPK Exports'!I207</f>
        <v>0</v>
      </c>
      <c r="J207" s="142">
        <f>'PK Exports'!J207+'NP Exports'!J207+'NPK Exports'!J207</f>
        <v>0</v>
      </c>
      <c r="K207" s="142">
        <f>'PK Exports'!K207+'NP Exports'!K207+'NPK Exports'!K207</f>
        <v>0</v>
      </c>
      <c r="L207" s="142">
        <f>'PK Exports'!L207+'NP Exports'!L207+'NPK Exports'!L207</f>
        <v>0</v>
      </c>
      <c r="M207" s="142">
        <f>'PK Exports'!M207+'NP Exports'!M207+'NPK Exports'!M207</f>
        <v>0</v>
      </c>
      <c r="N207" s="142">
        <f>'PK Exports'!N207+'NP Exports'!N207+'NPK Exports'!N207</f>
        <v>0</v>
      </c>
      <c r="O207" s="142">
        <f>'PK Exports'!O207+'NP Exports'!O207+'NPK Exports'!O207</f>
        <v>0</v>
      </c>
      <c r="P207" s="142">
        <f>'PK Exports'!P207+'NP Exports'!P207+'NPK Exports'!P207</f>
        <v>0</v>
      </c>
      <c r="Q207" s="142">
        <f>'PK Exports'!Q207+'NP Exports'!Q207+'NPK Exports'!Q207</f>
        <v>0</v>
      </c>
      <c r="R207" s="142">
        <f>'PK Exports'!R207+'NP Exports'!R207+'NPK Exports'!R207</f>
        <v>0</v>
      </c>
      <c r="S207" s="142">
        <f>'PK Exports'!S207+'NP Exports'!S207+'NPK Exports'!S207</f>
        <v>0</v>
      </c>
      <c r="T207" s="142">
        <f>'PK Exports'!T207+'NP Exports'!T207+'NPK Exports'!T207</f>
        <v>0</v>
      </c>
      <c r="U207" s="142">
        <f>'PK Exports'!U207+'NP Exports'!U207+'NPK Exports'!U207</f>
        <v>0</v>
      </c>
      <c r="V207" s="142">
        <f>'PK Exports'!V207+'NP Exports'!V207+'NPK Exports'!V207</f>
        <v>0</v>
      </c>
      <c r="W207" s="142">
        <f>'PK Exports'!W207+'NP Exports'!W207+'NPK Exports'!W207</f>
        <v>0</v>
      </c>
      <c r="X207" s="142">
        <f>'PK Exports'!X207+'NP Exports'!X207+'NPK Exports'!X207</f>
        <v>0</v>
      </c>
      <c r="Y207" s="142">
        <f>'PK Exports'!Y207+'NP Exports'!Y207+'NPK Exports'!Y207</f>
        <v>0</v>
      </c>
      <c r="Z207" s="142">
        <f>'PK Exports'!Z207+'NP Exports'!Z207+'NPK Exports'!Z207</f>
        <v>0</v>
      </c>
      <c r="AA207" s="142">
        <f>'PK Exports'!AA207+'NP Exports'!AA207+'NPK Exports'!AA207</f>
        <v>0</v>
      </c>
      <c r="AB207" s="142">
        <f>'PK Exports'!AB207+'NP Exports'!AB207+'NPK Exports'!AB207</f>
        <v>0</v>
      </c>
      <c r="AC207" s="142">
        <f>'PK Exports'!AC207+'NP Exports'!AC207+'NPK Exports'!AC207</f>
        <v>0</v>
      </c>
      <c r="AD207" s="142">
        <f>'PK Exports'!AD207+'NP Exports'!AD207+'NPK Exports'!AD207</f>
        <v>0</v>
      </c>
      <c r="AE207" s="142">
        <f>'PK Exports'!AE207+'NP Exports'!AE207+'NPK Exports'!AE207</f>
        <v>0</v>
      </c>
      <c r="AF207" s="142">
        <f>'PK Exports'!AF207+'NP Exports'!AF207+'NPK Exports'!AF207</f>
        <v>0</v>
      </c>
      <c r="AG207" s="142">
        <f>'PK Exports'!AG207+'NP Exports'!AG207+'NPK Exports'!AG207</f>
        <v>0</v>
      </c>
    </row>
    <row r="208" spans="1:33" x14ac:dyDescent="0.2">
      <c r="A208" s="133" t="str">
        <f t="shared" si="3"/>
        <v>DAPSolomon Islands</v>
      </c>
      <c r="B208" s="129" t="s">
        <v>275</v>
      </c>
      <c r="C208" s="129" t="s">
        <v>275</v>
      </c>
      <c r="D208" s="129" t="s">
        <v>237</v>
      </c>
      <c r="E208" s="142">
        <f>'PK Exports'!E208+'NP Exports'!E208+'NPK Exports'!E208</f>
        <v>0</v>
      </c>
      <c r="F208" s="142">
        <f>'PK Exports'!F208+'NP Exports'!F208+'NPK Exports'!F208</f>
        <v>0</v>
      </c>
      <c r="G208" s="142">
        <f>'PK Exports'!G208+'NP Exports'!G208+'NPK Exports'!G208</f>
        <v>0</v>
      </c>
      <c r="H208" s="142">
        <f>'PK Exports'!H208+'NP Exports'!H208+'NPK Exports'!H208</f>
        <v>0</v>
      </c>
      <c r="I208" s="142">
        <f>'PK Exports'!I208+'NP Exports'!I208+'NPK Exports'!I208</f>
        <v>0</v>
      </c>
      <c r="J208" s="142">
        <f>'PK Exports'!J208+'NP Exports'!J208+'NPK Exports'!J208</f>
        <v>0</v>
      </c>
      <c r="K208" s="142">
        <f>'PK Exports'!K208+'NP Exports'!K208+'NPK Exports'!K208</f>
        <v>0</v>
      </c>
      <c r="L208" s="142">
        <f>'PK Exports'!L208+'NP Exports'!L208+'NPK Exports'!L208</f>
        <v>0</v>
      </c>
      <c r="M208" s="142">
        <f>'PK Exports'!M208+'NP Exports'!M208+'NPK Exports'!M208</f>
        <v>0</v>
      </c>
      <c r="N208" s="142">
        <f>'PK Exports'!N208+'NP Exports'!N208+'NPK Exports'!N208</f>
        <v>0</v>
      </c>
      <c r="O208" s="142">
        <f>'PK Exports'!O208+'NP Exports'!O208+'NPK Exports'!O208</f>
        <v>0</v>
      </c>
      <c r="P208" s="142">
        <f>'PK Exports'!P208+'NP Exports'!P208+'NPK Exports'!P208</f>
        <v>0</v>
      </c>
      <c r="Q208" s="142">
        <f>'PK Exports'!Q208+'NP Exports'!Q208+'NPK Exports'!Q208</f>
        <v>0</v>
      </c>
      <c r="R208" s="142">
        <f>'PK Exports'!R208+'NP Exports'!R208+'NPK Exports'!R208</f>
        <v>0</v>
      </c>
      <c r="S208" s="142">
        <f>'PK Exports'!S208+'NP Exports'!S208+'NPK Exports'!S208</f>
        <v>0</v>
      </c>
      <c r="T208" s="142">
        <f>'PK Exports'!T208+'NP Exports'!T208+'NPK Exports'!T208</f>
        <v>0</v>
      </c>
      <c r="U208" s="142">
        <f>'PK Exports'!U208+'NP Exports'!U208+'NPK Exports'!U208</f>
        <v>0</v>
      </c>
      <c r="V208" s="142">
        <f>'PK Exports'!V208+'NP Exports'!V208+'NPK Exports'!V208</f>
        <v>0</v>
      </c>
      <c r="W208" s="142">
        <f>'PK Exports'!W208+'NP Exports'!W208+'NPK Exports'!W208</f>
        <v>0</v>
      </c>
      <c r="X208" s="142">
        <f>'PK Exports'!X208+'NP Exports'!X208+'NPK Exports'!X208</f>
        <v>0</v>
      </c>
      <c r="Y208" s="142">
        <f>'PK Exports'!Y208+'NP Exports'!Y208+'NPK Exports'!Y208</f>
        <v>0</v>
      </c>
      <c r="Z208" s="142">
        <f>'PK Exports'!Z208+'NP Exports'!Z208+'NPK Exports'!Z208</f>
        <v>0</v>
      </c>
      <c r="AA208" s="142">
        <f>'PK Exports'!AA208+'NP Exports'!AA208+'NPK Exports'!AA208</f>
        <v>0</v>
      </c>
      <c r="AB208" s="142">
        <f>'PK Exports'!AB208+'NP Exports'!AB208+'NPK Exports'!AB208</f>
        <v>0</v>
      </c>
      <c r="AC208" s="142">
        <f>'PK Exports'!AC208+'NP Exports'!AC208+'NPK Exports'!AC208</f>
        <v>0</v>
      </c>
      <c r="AD208" s="142">
        <f>'PK Exports'!AD208+'NP Exports'!AD208+'NPK Exports'!AD208</f>
        <v>0</v>
      </c>
      <c r="AE208" s="142">
        <f>'PK Exports'!AE208+'NP Exports'!AE208+'NPK Exports'!AE208</f>
        <v>0</v>
      </c>
      <c r="AF208" s="142">
        <f>'PK Exports'!AF208+'NP Exports'!AF208+'NPK Exports'!AF208</f>
        <v>0</v>
      </c>
      <c r="AG208" s="142">
        <f>'PK Exports'!AG208+'NP Exports'!AG208+'NPK Exports'!AG208</f>
        <v>0</v>
      </c>
    </row>
    <row r="209" spans="1:33" x14ac:dyDescent="0.2">
      <c r="A209" s="133" t="str">
        <f t="shared" si="3"/>
        <v>DAPVanuatu</v>
      </c>
      <c r="B209" s="129" t="s">
        <v>275</v>
      </c>
      <c r="C209" s="129" t="s">
        <v>275</v>
      </c>
      <c r="D209" s="129" t="s">
        <v>238</v>
      </c>
      <c r="E209" s="142">
        <f>'PK Exports'!E209+'NP Exports'!E209+'NPK Exports'!E209</f>
        <v>0</v>
      </c>
      <c r="F209" s="142">
        <f>'PK Exports'!F209+'NP Exports'!F209+'NPK Exports'!F209</f>
        <v>0</v>
      </c>
      <c r="G209" s="142">
        <f>'PK Exports'!G209+'NP Exports'!G209+'NPK Exports'!G209</f>
        <v>0</v>
      </c>
      <c r="H209" s="142">
        <f>'PK Exports'!H209+'NP Exports'!H209+'NPK Exports'!H209</f>
        <v>0</v>
      </c>
      <c r="I209" s="142">
        <f>'PK Exports'!I209+'NP Exports'!I209+'NPK Exports'!I209</f>
        <v>0</v>
      </c>
      <c r="J209" s="142">
        <f>'PK Exports'!J209+'NP Exports'!J209+'NPK Exports'!J209</f>
        <v>0</v>
      </c>
      <c r="K209" s="142">
        <f>'PK Exports'!K209+'NP Exports'!K209+'NPK Exports'!K209</f>
        <v>0</v>
      </c>
      <c r="L209" s="142">
        <f>'PK Exports'!L209+'NP Exports'!L209+'NPK Exports'!L209</f>
        <v>0</v>
      </c>
      <c r="M209" s="142">
        <f>'PK Exports'!M209+'NP Exports'!M209+'NPK Exports'!M209</f>
        <v>0</v>
      </c>
      <c r="N209" s="142">
        <f>'PK Exports'!N209+'NP Exports'!N209+'NPK Exports'!N209</f>
        <v>0</v>
      </c>
      <c r="O209" s="142">
        <f>'PK Exports'!O209+'NP Exports'!O209+'NPK Exports'!O209</f>
        <v>0</v>
      </c>
      <c r="P209" s="142">
        <f>'PK Exports'!P209+'NP Exports'!P209+'NPK Exports'!P209</f>
        <v>0</v>
      </c>
      <c r="Q209" s="142">
        <f>'PK Exports'!Q209+'NP Exports'!Q209+'NPK Exports'!Q209</f>
        <v>0</v>
      </c>
      <c r="R209" s="142">
        <f>'PK Exports'!R209+'NP Exports'!R209+'NPK Exports'!R209</f>
        <v>0</v>
      </c>
      <c r="S209" s="142">
        <f>'PK Exports'!S209+'NP Exports'!S209+'NPK Exports'!S209</f>
        <v>0</v>
      </c>
      <c r="T209" s="142">
        <f>'PK Exports'!T209+'NP Exports'!T209+'NPK Exports'!T209</f>
        <v>0</v>
      </c>
      <c r="U209" s="142">
        <f>'PK Exports'!U209+'NP Exports'!U209+'NPK Exports'!U209</f>
        <v>0</v>
      </c>
      <c r="V209" s="142">
        <f>'PK Exports'!V209+'NP Exports'!V209+'NPK Exports'!V209</f>
        <v>0</v>
      </c>
      <c r="W209" s="142">
        <f>'PK Exports'!W209+'NP Exports'!W209+'NPK Exports'!W209</f>
        <v>0</v>
      </c>
      <c r="X209" s="142">
        <f>'PK Exports'!X209+'NP Exports'!X209+'NPK Exports'!X209</f>
        <v>0</v>
      </c>
      <c r="Y209" s="142">
        <f>'PK Exports'!Y209+'NP Exports'!Y209+'NPK Exports'!Y209</f>
        <v>0</v>
      </c>
      <c r="Z209" s="142">
        <f>'PK Exports'!Z209+'NP Exports'!Z209+'NPK Exports'!Z209</f>
        <v>0</v>
      </c>
      <c r="AA209" s="142">
        <f>'PK Exports'!AA209+'NP Exports'!AA209+'NPK Exports'!AA209</f>
        <v>0</v>
      </c>
      <c r="AB209" s="142">
        <f>'PK Exports'!AB209+'NP Exports'!AB209+'NPK Exports'!AB209</f>
        <v>0</v>
      </c>
      <c r="AC209" s="142">
        <f>'PK Exports'!AC209+'NP Exports'!AC209+'NPK Exports'!AC209</f>
        <v>0</v>
      </c>
      <c r="AD209" s="142">
        <f>'PK Exports'!AD209+'NP Exports'!AD209+'NPK Exports'!AD209</f>
        <v>0</v>
      </c>
      <c r="AE209" s="142">
        <f>'PK Exports'!AE209+'NP Exports'!AE209+'NPK Exports'!AE209</f>
        <v>0</v>
      </c>
      <c r="AF209" s="142">
        <f>'PK Exports'!AF209+'NP Exports'!AF209+'NPK Exports'!AF209</f>
        <v>0</v>
      </c>
      <c r="AG209" s="142">
        <f>'PK Exports'!AG209+'NP Exports'!AG209+'NPK Exports'!AG209</f>
        <v>0</v>
      </c>
    </row>
  </sheetData>
  <mergeCells count="2">
    <mergeCell ref="B1:D1"/>
    <mergeCell ref="AJ1:AP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BE09AC7-0032-4A97-9C72-9B3E5FAF76B9}">
  <ds:schemaRefs>
    <ds:schemaRef ds:uri="http://schemas.microsoft.com/sharepoint/v3/contenttype/forms"/>
  </ds:schemaRefs>
</ds:datastoreItem>
</file>

<file path=customXml/itemProps2.xml><?xml version="1.0" encoding="utf-8"?>
<ds:datastoreItem xmlns:ds="http://schemas.openxmlformats.org/officeDocument/2006/customXml" ds:itemID="{540B9A68-A5DB-4FFC-8973-73B1071E3A22}"/>
</file>

<file path=customXml/itemProps3.xml><?xml version="1.0" encoding="utf-8"?>
<ds:datastoreItem xmlns:ds="http://schemas.openxmlformats.org/officeDocument/2006/customXml" ds:itemID="{369B682C-9936-40A3-8E37-79B131B9E2EC}">
  <ds:schemaRefs>
    <ds:schemaRef ds:uri="http://www.w3.org/XML/1998/namespace"/>
    <ds:schemaRef ds:uri="http://purl.org/dc/dcmitype/"/>
    <ds:schemaRef ds:uri="484c8c59-755d-4516-b8d2-1621b38262b4"/>
    <ds:schemaRef ds:uri="http://schemas.openxmlformats.org/package/2006/metadata/core-properties"/>
    <ds:schemaRef ds:uri="http://purl.org/dc/terms/"/>
    <ds:schemaRef ds:uri="f1594219-80d3-4c5a-81af-ace6d5f1b009"/>
    <ds:schemaRef ds:uri="http://schemas.microsoft.com/office/2006/documentManagement/types"/>
    <ds:schemaRef ds:uri="http://purl.org/dc/elements/1.1/"/>
    <ds:schemaRef ds:uri="http://schemas.microsoft.com/office/2006/metadata/properties"/>
    <ds:schemaRef ds:uri="http://schemas.microsoft.com/office/infopath/2007/PartnerControls"/>
    <ds:schemaRef ds:uri="7a0f724a-9d58-4b9f-a63b-14a2f05f5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Table of Contents</vt:lpstr>
      <vt:lpstr>Data Dashboard</vt:lpstr>
      <vt:lpstr>Capacity</vt:lpstr>
      <vt:lpstr>Capacity - Total</vt:lpstr>
      <vt:lpstr>Capacity - Phos Acid</vt:lpstr>
      <vt:lpstr>Capacity - Nitrophos</vt:lpstr>
      <vt:lpstr>Capacity - Steam</vt:lpstr>
      <vt:lpstr>Capacity - Melt</vt:lpstr>
      <vt:lpstr>NPK</vt:lpstr>
      <vt:lpstr>NPK Production</vt:lpstr>
      <vt:lpstr>NPK App Demand</vt:lpstr>
      <vt:lpstr>NPK Imports</vt:lpstr>
      <vt:lpstr>NPK Exports</vt:lpstr>
      <vt:lpstr>NP</vt:lpstr>
      <vt:lpstr>NP Production</vt:lpstr>
      <vt:lpstr>NP App Demand</vt:lpstr>
      <vt:lpstr>NP Imports</vt:lpstr>
      <vt:lpstr>NP Exports</vt:lpstr>
      <vt:lpstr>PK</vt:lpstr>
      <vt:lpstr>PK Production</vt:lpstr>
      <vt:lpstr>PK App Demand</vt:lpstr>
      <vt:lpstr>PK Imports</vt:lpstr>
      <vt:lpstr>PK Exports</vt:lpstr>
      <vt:lpstr>NPK+NP+PK</vt:lpstr>
      <vt:lpstr>NPK+NP+PK Production</vt:lpstr>
      <vt:lpstr>NPK+NP+PK App Demand</vt:lpstr>
      <vt:lpstr>NPK+NP+PK Imports</vt:lpstr>
      <vt:lpstr>NPK+NP+PK Exports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Phosphate Fertilizer Market Outlook November 2024 NPK Flat Database</dc:title>
  <dc:subject/>
  <dc:creator>lalavoci</dc:creator>
  <cp:keywords/>
  <dc:description/>
  <cp:lastModifiedBy>Alex Townsend</cp:lastModifiedBy>
  <cp:revision/>
  <dcterms:created xsi:type="dcterms:W3CDTF">2017-06-09T12:55:33Z</dcterms:created>
  <dcterms:modified xsi:type="dcterms:W3CDTF">2024-11-08T14:23:48Z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0x0101005CB59C4AAA73EE429DE74CB288F280C0</vt:lpwstr>
  </property>
  <property fmtid="{D5CDD505-2E9C-101B-9397-08002B2CF9AE}" pid="3" name="MediaServiceImageTags">
    <vt:lpwstr/>
  </property>
  <property fmtid="{D5CDD505-2E9C-101B-9397-08002B2CF9AE}" pid="4" name="MSIP_Label_2ba2672d-0f89-4131-a832-81ec170e1d4b_Enabled">
    <vt:lpwstr>true</vt:lpwstr>
  </property>
  <property fmtid="{D5CDD505-2E9C-101B-9397-08002B2CF9AE}" pid="5" name="MSIP_Label_2ba2672d-0f89-4131-a832-81ec170e1d4b_SetDate">
    <vt:lpwstr>2024-11-08T14:22:16Z</vt:lpwstr>
  </property>
  <property fmtid="{D5CDD505-2E9C-101B-9397-08002B2CF9AE}" pid="6" name="MSIP_Label_2ba2672d-0f89-4131-a832-81ec170e1d4b_Method">
    <vt:lpwstr>Privileged</vt:lpwstr>
  </property>
  <property fmtid="{D5CDD505-2E9C-101B-9397-08002B2CF9AE}" pid="7" name="MSIP_Label_2ba2672d-0f89-4131-a832-81ec170e1d4b_Name">
    <vt:lpwstr>Non-Confidential</vt:lpwstr>
  </property>
  <property fmtid="{D5CDD505-2E9C-101B-9397-08002B2CF9AE}" pid="8" name="MSIP_Label_2ba2672d-0f89-4131-a832-81ec170e1d4b_SiteId">
    <vt:lpwstr>65358cd9-f346-46b5-a443-b729819852c5</vt:lpwstr>
  </property>
  <property fmtid="{D5CDD505-2E9C-101B-9397-08002B2CF9AE}" pid="9" name="MSIP_Label_2ba2672d-0f89-4131-a832-81ec170e1d4b_ActionId">
    <vt:lpwstr>7a7aa544-e3e4-4668-bf22-85a1cdfdb24f</vt:lpwstr>
  </property>
  <property fmtid="{D5CDD505-2E9C-101B-9397-08002B2CF9AE}" pid="10" name="MSIP_Label_2ba2672d-0f89-4131-a832-81ec170e1d4b_ContentBits">
    <vt:lpwstr>0</vt:lpwstr>
  </property>
</Properties>
</file>